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June 20\Gauge Sheets - June 2020\"/>
    </mc:Choice>
  </mc:AlternateContent>
  <xr:revisionPtr revIDLastSave="0" documentId="8_{D098F60E-16B3-4086-87D1-0EFFD2A2E1FC}" xr6:coauthVersionLast="45" xr6:coauthVersionMax="45" xr10:uidLastSave="{00000000-0000-0000-0000-000000000000}"/>
  <bookViews>
    <workbookView xWindow="-120" yWindow="-120" windowWidth="29040" windowHeight="15840" tabRatio="824"/>
  </bookViews>
  <sheets>
    <sheet name="Ola-McCann#2-A &amp; #1-L tank" sheetId="25" r:id="rId1"/>
    <sheet name="Scarborough #1" sheetId="20" r:id="rId2"/>
    <sheet name="C.A. Miller #1" sheetId="18" r:id="rId3"/>
    <sheet name="Ola-McCann #1-L" sheetId="17" r:id="rId4"/>
    <sheet name="Ola-McCann#2-A" sheetId="22" r:id="rId5"/>
    <sheet name="Ola McCann #A-1" sheetId="27" r:id="rId6"/>
    <sheet name="Triple-A fuel gas" sheetId="16" r:id="rId7"/>
    <sheet name="Beyer #1" sheetId="21" r:id="rId8"/>
    <sheet name="Nelson #8" sheetId="12" r:id="rId9"/>
    <sheet name="Nelson #4" sheetId="24" r:id="rId10"/>
    <sheet name="Nelson#4 &amp; Nelson #8 oil tank" sheetId="23" r:id="rId11"/>
    <sheet name="Nelson SWD" sheetId="6" r:id="rId12"/>
    <sheet name="Monroe Beyer#2" sheetId="29" r:id="rId13"/>
    <sheet name="McKamey #2" sheetId="11" r:id="rId14"/>
    <sheet name="State Track 750-A #1" sheetId="30" r:id="rId15"/>
    <sheet name="Shut In Pumping Unit PSI" sheetId="31" r:id="rId16"/>
    <sheet name="Sheet1" sheetId="32" r:id="rId17"/>
  </sheets>
  <definedNames>
    <definedName name="_xlnm.Print_Area" localSheetId="13">'McKamey #2'!$A$1:$AC$58</definedName>
    <definedName name="_xlnm.Print_Area" localSheetId="11">'Nelson SWD'!$A$1:$AB$59</definedName>
    <definedName name="_xlnm.Print_Area" localSheetId="14">'State Track 750-A #1'!$A$1:$AC$58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8" i="24" l="1"/>
  <c r="M58" i="22"/>
  <c r="M60" i="22"/>
  <c r="G30" i="11"/>
  <c r="G31" i="11"/>
  <c r="G29" i="11"/>
  <c r="G28" i="11"/>
  <c r="G27" i="11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8" i="30"/>
  <c r="G27" i="30"/>
  <c r="M58" i="17"/>
  <c r="N58" i="17"/>
  <c r="M58" i="11"/>
  <c r="N58" i="11"/>
  <c r="Q58" i="30"/>
  <c r="N58" i="30"/>
  <c r="M58" i="30"/>
  <c r="A28" i="30"/>
  <c r="A29" i="30"/>
  <c r="A30" i="30"/>
  <c r="A31" i="30"/>
  <c r="A32" i="30"/>
  <c r="A33" i="30"/>
  <c r="A34" i="30"/>
  <c r="A35" i="30"/>
  <c r="A36" i="30"/>
  <c r="A37" i="30"/>
  <c r="A38" i="30"/>
  <c r="A39" i="30"/>
  <c r="A40" i="30"/>
  <c r="A41" i="30"/>
  <c r="A42" i="30"/>
  <c r="A43" i="30"/>
  <c r="A44" i="30"/>
  <c r="A45" i="30"/>
  <c r="A46" i="30"/>
  <c r="A47" i="30"/>
  <c r="A48" i="30"/>
  <c r="A49" i="30"/>
  <c r="A50" i="30"/>
  <c r="A51" i="30"/>
  <c r="A52" i="30"/>
  <c r="A53" i="30"/>
  <c r="J27" i="30"/>
  <c r="D27" i="30"/>
  <c r="G34" i="27"/>
  <c r="G35" i="27"/>
  <c r="G36" i="27"/>
  <c r="G37" i="27"/>
  <c r="G38" i="27"/>
  <c r="G39" i="27"/>
  <c r="G40" i="27"/>
  <c r="G41" i="27"/>
  <c r="G42" i="27"/>
  <c r="G43" i="27"/>
  <c r="G44" i="27"/>
  <c r="G45" i="27"/>
  <c r="G33" i="27"/>
  <c r="D27" i="11"/>
  <c r="D28" i="11"/>
  <c r="J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Q58" i="11"/>
  <c r="D27" i="29"/>
  <c r="G27" i="29"/>
  <c r="J27" i="29"/>
  <c r="J28" i="29"/>
  <c r="J29" i="29"/>
  <c r="J30" i="29"/>
  <c r="A28" i="29"/>
  <c r="A29" i="29"/>
  <c r="A30" i="29"/>
  <c r="A31" i="29"/>
  <c r="A32" i="29"/>
  <c r="A33" i="29"/>
  <c r="A34" i="29"/>
  <c r="A35" i="29"/>
  <c r="A36" i="29"/>
  <c r="A37" i="29"/>
  <c r="A38" i="29"/>
  <c r="A39" i="29"/>
  <c r="A40" i="29"/>
  <c r="A41" i="29"/>
  <c r="A42" i="29"/>
  <c r="A43" i="29"/>
  <c r="A44" i="29"/>
  <c r="A45" i="29"/>
  <c r="A46" i="29"/>
  <c r="A47" i="29"/>
  <c r="A48" i="29"/>
  <c r="A49" i="29"/>
  <c r="A50" i="29"/>
  <c r="A51" i="29"/>
  <c r="A52" i="29"/>
  <c r="A53" i="29"/>
  <c r="J31" i="29"/>
  <c r="J32" i="29"/>
  <c r="J33" i="29"/>
  <c r="J34" i="29"/>
  <c r="J35" i="29"/>
  <c r="J36" i="29"/>
  <c r="J37" i="29"/>
  <c r="J38" i="29"/>
  <c r="J39" i="29"/>
  <c r="J40" i="29"/>
  <c r="J41" i="29"/>
  <c r="J42" i="29"/>
  <c r="J43" i="29"/>
  <c r="J44" i="29"/>
  <c r="J45" i="29"/>
  <c r="J46" i="29"/>
  <c r="J47" i="29"/>
  <c r="J48" i="29"/>
  <c r="J49" i="29"/>
  <c r="J50" i="29"/>
  <c r="J51" i="29"/>
  <c r="J52" i="29"/>
  <c r="J53" i="29"/>
  <c r="J54" i="29"/>
  <c r="J55" i="29"/>
  <c r="J56" i="29"/>
  <c r="J57" i="29"/>
  <c r="G47" i="29"/>
  <c r="G48" i="29"/>
  <c r="G49" i="29"/>
  <c r="G50" i="29"/>
  <c r="G51" i="29"/>
  <c r="G52" i="29"/>
  <c r="G53" i="29"/>
  <c r="G54" i="29"/>
  <c r="G55" i="29"/>
  <c r="G56" i="29"/>
  <c r="G57" i="29"/>
  <c r="M58" i="29"/>
  <c r="N58" i="29"/>
  <c r="D27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D27" i="23"/>
  <c r="K27" i="23"/>
  <c r="G27" i="23"/>
  <c r="G28" i="23"/>
  <c r="J27" i="23"/>
  <c r="J28" i="23"/>
  <c r="J29" i="23"/>
  <c r="J30" i="23"/>
  <c r="J31" i="23"/>
  <c r="J32" i="23"/>
  <c r="J33" i="23"/>
  <c r="J34" i="23"/>
  <c r="A28" i="23"/>
  <c r="A29" i="23"/>
  <c r="D28" i="23"/>
  <c r="K28" i="23"/>
  <c r="G29" i="23"/>
  <c r="G30" i="23"/>
  <c r="J35" i="23"/>
  <c r="J36" i="23"/>
  <c r="J37" i="23"/>
  <c r="J38" i="23"/>
  <c r="J39" i="23"/>
  <c r="J40" i="23"/>
  <c r="J41" i="23"/>
  <c r="J42" i="23"/>
  <c r="J43" i="23"/>
  <c r="J44" i="23"/>
  <c r="J45" i="23"/>
  <c r="J46" i="23"/>
  <c r="J47" i="23"/>
  <c r="J48" i="23"/>
  <c r="J49" i="23"/>
  <c r="J50" i="23"/>
  <c r="J51" i="23"/>
  <c r="J52" i="23"/>
  <c r="J53" i="23"/>
  <c r="J54" i="23"/>
  <c r="J55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53" i="23"/>
  <c r="D29" i="23"/>
  <c r="L29" i="23"/>
  <c r="M58" i="23"/>
  <c r="N58" i="23"/>
  <c r="Q58" i="23"/>
  <c r="D27" i="24"/>
  <c r="G27" i="24"/>
  <c r="L27" i="24"/>
  <c r="J27" i="24"/>
  <c r="J28" i="24"/>
  <c r="J29" i="24"/>
  <c r="J30" i="24"/>
  <c r="J31" i="24"/>
  <c r="J32" i="24"/>
  <c r="J33" i="24"/>
  <c r="J34" i="24"/>
  <c r="J35" i="24"/>
  <c r="J36" i="24"/>
  <c r="J37" i="24"/>
  <c r="J38" i="24"/>
  <c r="J39" i="24"/>
  <c r="J40" i="24"/>
  <c r="J41" i="24"/>
  <c r="J42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G28" i="24"/>
  <c r="K28" i="24"/>
  <c r="L28" i="24"/>
  <c r="G29" i="24"/>
  <c r="G30" i="24"/>
  <c r="K30" i="24"/>
  <c r="J43" i="24"/>
  <c r="J44" i="24"/>
  <c r="J45" i="24"/>
  <c r="J46" i="24"/>
  <c r="J47" i="24"/>
  <c r="J48" i="24"/>
  <c r="J49" i="24"/>
  <c r="J50" i="24"/>
  <c r="J51" i="24"/>
  <c r="J52" i="24"/>
  <c r="J53" i="24"/>
  <c r="J54" i="24"/>
  <c r="J55" i="24"/>
  <c r="J56" i="24"/>
  <c r="J57" i="24"/>
  <c r="N58" i="24"/>
  <c r="D27" i="12"/>
  <c r="G27" i="12"/>
  <c r="G28" i="12"/>
  <c r="G29" i="12"/>
  <c r="G30" i="12"/>
  <c r="G31" i="12"/>
  <c r="J27" i="12"/>
  <c r="L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D28" i="12"/>
  <c r="D29" i="12"/>
  <c r="D30" i="12"/>
  <c r="A50" i="12"/>
  <c r="A51" i="12"/>
  <c r="A52" i="12"/>
  <c r="A53" i="12"/>
  <c r="M58" i="12"/>
  <c r="N58" i="12"/>
  <c r="O58" i="12"/>
  <c r="R58" i="12"/>
  <c r="Y11" i="21"/>
  <c r="D27" i="21"/>
  <c r="G27" i="21"/>
  <c r="J27" i="21"/>
  <c r="A28" i="21"/>
  <c r="A29" i="21"/>
  <c r="A30" i="21"/>
  <c r="A31" i="21"/>
  <c r="A32" i="21"/>
  <c r="A33" i="21"/>
  <c r="A34" i="21"/>
  <c r="A35" i="21"/>
  <c r="A36" i="21"/>
  <c r="A37" i="21"/>
  <c r="D28" i="21"/>
  <c r="G28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D29" i="21"/>
  <c r="D30" i="21"/>
  <c r="D31" i="21"/>
  <c r="D32" i="21"/>
  <c r="G30" i="21"/>
  <c r="G31" i="21"/>
  <c r="G32" i="21"/>
  <c r="A53" i="21"/>
  <c r="M58" i="21"/>
  <c r="N58" i="21"/>
  <c r="Q58" i="21"/>
  <c r="D27" i="16"/>
  <c r="G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M58" i="16"/>
  <c r="D27" i="27"/>
  <c r="G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D28" i="27"/>
  <c r="G28" i="27"/>
  <c r="D29" i="27"/>
  <c r="K29" i="27"/>
  <c r="D30" i="27"/>
  <c r="G29" i="27"/>
  <c r="G30" i="27"/>
  <c r="K30" i="27"/>
  <c r="G31" i="27"/>
  <c r="M58" i="27"/>
  <c r="N58" i="27"/>
  <c r="Q58" i="27"/>
  <c r="D27" i="22"/>
  <c r="L27" i="22"/>
  <c r="K27" i="22"/>
  <c r="A28" i="22"/>
  <c r="A29" i="22"/>
  <c r="A30" i="22"/>
  <c r="A31" i="22"/>
  <c r="A32" i="22"/>
  <c r="A33" i="22"/>
  <c r="A34" i="22"/>
  <c r="A35" i="22"/>
  <c r="A36" i="22"/>
  <c r="A37" i="22"/>
  <c r="A38" i="22"/>
  <c r="A39" i="22"/>
  <c r="A40" i="22"/>
  <c r="A41" i="22"/>
  <c r="A42" i="22"/>
  <c r="A43" i="22"/>
  <c r="A44" i="22"/>
  <c r="A45" i="22"/>
  <c r="A46" i="22"/>
  <c r="A47" i="22"/>
  <c r="A48" i="22"/>
  <c r="A49" i="22"/>
  <c r="A50" i="22"/>
  <c r="A51" i="22"/>
  <c r="A52" i="22"/>
  <c r="A53" i="22"/>
  <c r="N58" i="22"/>
  <c r="N60" i="22"/>
  <c r="D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5" i="17"/>
  <c r="A46" i="17"/>
  <c r="A47" i="17"/>
  <c r="A48" i="17"/>
  <c r="A49" i="17"/>
  <c r="A50" i="17"/>
  <c r="A51" i="17"/>
  <c r="A52" i="17"/>
  <c r="A53" i="17"/>
  <c r="D27" i="18"/>
  <c r="D28" i="18"/>
  <c r="G27" i="18"/>
  <c r="K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G28" i="18"/>
  <c r="L28" i="18"/>
  <c r="G29" i="18"/>
  <c r="L29" i="18"/>
  <c r="G30" i="18"/>
  <c r="K30" i="18"/>
  <c r="G31" i="18"/>
  <c r="G32" i="18"/>
  <c r="K32" i="18"/>
  <c r="G33" i="18"/>
  <c r="G34" i="18"/>
  <c r="G35" i="18"/>
  <c r="K35" i="18"/>
  <c r="A50" i="18"/>
  <c r="A51" i="18"/>
  <c r="A52" i="18"/>
  <c r="A53" i="18"/>
  <c r="M58" i="18"/>
  <c r="N58" i="18"/>
  <c r="Q58" i="18"/>
  <c r="D27" i="20"/>
  <c r="L27" i="20"/>
  <c r="D28" i="20"/>
  <c r="D29" i="20"/>
  <c r="K29" i="20"/>
  <c r="G27" i="20"/>
  <c r="A28" i="20"/>
  <c r="A29" i="20"/>
  <c r="G28" i="20"/>
  <c r="G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M58" i="20"/>
  <c r="N58" i="20"/>
  <c r="Q58" i="20"/>
  <c r="D27" i="25"/>
  <c r="L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D28" i="25"/>
  <c r="D29" i="25"/>
  <c r="K29" i="25"/>
  <c r="M58" i="25"/>
  <c r="M60" i="25"/>
  <c r="N58" i="25"/>
  <c r="N60" i="25"/>
  <c r="Q58" i="25"/>
  <c r="D31" i="12"/>
  <c r="D31" i="27"/>
  <c r="K31" i="27"/>
  <c r="G32" i="27"/>
  <c r="J28" i="30"/>
  <c r="J29" i="30"/>
  <c r="J30" i="30"/>
  <c r="J31" i="30"/>
  <c r="J32" i="30"/>
  <c r="J33" i="30"/>
  <c r="J34" i="30"/>
  <c r="J35" i="30"/>
  <c r="J36" i="30"/>
  <c r="J37" i="30"/>
  <c r="J38" i="30"/>
  <c r="J39" i="30"/>
  <c r="J40" i="30"/>
  <c r="J41" i="30"/>
  <c r="J42" i="30"/>
  <c r="J43" i="30"/>
  <c r="J44" i="30"/>
  <c r="J45" i="30"/>
  <c r="J46" i="30"/>
  <c r="J47" i="30"/>
  <c r="J48" i="30"/>
  <c r="J49" i="30"/>
  <c r="J50" i="30"/>
  <c r="J51" i="30"/>
  <c r="G31" i="24"/>
  <c r="K31" i="24"/>
  <c r="D33" i="21"/>
  <c r="D34" i="21"/>
  <c r="D35" i="21"/>
  <c r="D36" i="21"/>
  <c r="D37" i="21"/>
  <c r="D38" i="21"/>
  <c r="D39" i="21"/>
  <c r="D40" i="21"/>
  <c r="D41" i="21"/>
  <c r="D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K27" i="12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7" i="21"/>
  <c r="D28" i="30"/>
  <c r="K28" i="30"/>
  <c r="D30" i="23"/>
  <c r="G30" i="20"/>
  <c r="D48" i="11"/>
  <c r="D49" i="11"/>
  <c r="D30" i="25"/>
  <c r="K30" i="25"/>
  <c r="D31" i="23"/>
  <c r="K31" i="23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D31" i="25"/>
  <c r="G48" i="11"/>
  <c r="G49" i="11"/>
  <c r="G50" i="11"/>
  <c r="G51" i="11"/>
  <c r="G52" i="11"/>
  <c r="G53" i="11"/>
  <c r="G54" i="11"/>
  <c r="G55" i="11"/>
  <c r="G56" i="11"/>
  <c r="G57" i="11"/>
  <c r="D29" i="18"/>
  <c r="G31" i="20"/>
  <c r="D30" i="18"/>
  <c r="D31" i="18"/>
  <c r="D32" i="18"/>
  <c r="D33" i="18"/>
  <c r="D34" i="18"/>
  <c r="D32" i="27"/>
  <c r="K32" i="27"/>
  <c r="D56" i="21"/>
  <c r="G46" i="27"/>
  <c r="G47" i="27"/>
  <c r="G48" i="27"/>
  <c r="G49" i="27"/>
  <c r="G50" i="27"/>
  <c r="G51" i="27"/>
  <c r="G52" i="27"/>
  <c r="G53" i="27"/>
  <c r="G54" i="27"/>
  <c r="G55" i="27"/>
  <c r="G56" i="27"/>
  <c r="G57" i="27"/>
  <c r="D32" i="23"/>
  <c r="K32" i="23"/>
  <c r="D33" i="23"/>
  <c r="K33" i="23"/>
  <c r="D32" i="12"/>
  <c r="G32" i="24"/>
  <c r="K32" i="24"/>
  <c r="D33" i="12"/>
  <c r="D33" i="27"/>
  <c r="K33" i="27"/>
  <c r="G32" i="20"/>
  <c r="G33" i="20"/>
  <c r="G34" i="20"/>
  <c r="G35" i="20"/>
  <c r="G36" i="20"/>
  <c r="D34" i="27"/>
  <c r="K34" i="27"/>
  <c r="D35" i="27"/>
  <c r="K35" i="27"/>
  <c r="D34" i="12"/>
  <c r="D35" i="12"/>
  <c r="D36" i="12"/>
  <c r="D37" i="12"/>
  <c r="G29" i="30"/>
  <c r="G30" i="30"/>
  <c r="G31" i="30"/>
  <c r="G32" i="30"/>
  <c r="G33" i="30"/>
  <c r="G34" i="30"/>
  <c r="G35" i="30"/>
  <c r="G36" i="30"/>
  <c r="G37" i="30"/>
  <c r="L27" i="27"/>
  <c r="K27" i="27"/>
  <c r="D28" i="24"/>
  <c r="D29" i="11"/>
  <c r="D30" i="11"/>
  <c r="G31" i="23"/>
  <c r="D28" i="29"/>
  <c r="D36" i="27"/>
  <c r="K36" i="27"/>
  <c r="D35" i="18"/>
  <c r="G36" i="18"/>
  <c r="K36" i="18"/>
  <c r="D37" i="27"/>
  <c r="D38" i="27"/>
  <c r="G37" i="18"/>
  <c r="K37" i="18"/>
  <c r="G38" i="18"/>
  <c r="K38" i="18"/>
  <c r="G39" i="18"/>
  <c r="J52" i="30"/>
  <c r="J53" i="30"/>
  <c r="J54" i="30"/>
  <c r="J55" i="30"/>
  <c r="J56" i="30"/>
  <c r="J57" i="30"/>
  <c r="D29" i="29"/>
  <c r="K27" i="17"/>
  <c r="D28" i="17"/>
  <c r="G33" i="21"/>
  <c r="J28" i="11"/>
  <c r="K27" i="11"/>
  <c r="D29" i="24"/>
  <c r="L27" i="11"/>
  <c r="K28" i="27"/>
  <c r="J28" i="21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K27" i="29"/>
  <c r="L27" i="29"/>
  <c r="L28" i="27"/>
  <c r="L27" i="17"/>
  <c r="D28" i="22"/>
  <c r="L28" i="22"/>
  <c r="D50" i="11"/>
  <c r="D51" i="11"/>
  <c r="K27" i="6"/>
  <c r="D28" i="6"/>
  <c r="D30" i="24"/>
  <c r="K28" i="11"/>
  <c r="G34" i="21"/>
  <c r="K28" i="29"/>
  <c r="L28" i="6"/>
  <c r="K28" i="6"/>
  <c r="D29" i="6"/>
  <c r="K28" i="22"/>
  <c r="L28" i="17"/>
  <c r="D30" i="6"/>
  <c r="L29" i="6"/>
  <c r="K29" i="6"/>
  <c r="D52" i="11"/>
  <c r="D53" i="11"/>
  <c r="G35" i="21"/>
  <c r="G36" i="21"/>
  <c r="D31" i="24"/>
  <c r="D32" i="24"/>
  <c r="G37" i="21"/>
  <c r="L30" i="27"/>
  <c r="L35" i="27"/>
  <c r="L29" i="27"/>
  <c r="L32" i="27"/>
  <c r="L33" i="27"/>
  <c r="L31" i="27"/>
  <c r="L34" i="27"/>
  <c r="L36" i="27"/>
  <c r="K37" i="27"/>
  <c r="K38" i="27"/>
  <c r="D39" i="27"/>
  <c r="L38" i="27"/>
  <c r="L37" i="27"/>
  <c r="K39" i="27"/>
  <c r="D40" i="27"/>
  <c r="L39" i="27"/>
  <c r="D41" i="27"/>
  <c r="K40" i="27"/>
  <c r="L40" i="27"/>
  <c r="D42" i="27"/>
  <c r="K42" i="27"/>
  <c r="K41" i="27"/>
  <c r="L41" i="27"/>
  <c r="D43" i="27"/>
  <c r="L43" i="27"/>
  <c r="D44" i="27"/>
  <c r="K43" i="27"/>
  <c r="D45" i="27"/>
  <c r="D46" i="27"/>
  <c r="L47" i="27"/>
  <c r="D47" i="27"/>
  <c r="K47" i="27"/>
  <c r="D48" i="27"/>
  <c r="K48" i="27"/>
  <c r="D49" i="27"/>
  <c r="L49" i="27"/>
  <c r="D50" i="27"/>
  <c r="K50" i="27"/>
  <c r="D51" i="27"/>
  <c r="L51" i="27"/>
  <c r="D52" i="27"/>
  <c r="K52" i="27"/>
  <c r="D53" i="27"/>
  <c r="D54" i="27"/>
  <c r="L54" i="27"/>
  <c r="D55" i="27"/>
  <c r="L55" i="27"/>
  <c r="D56" i="27"/>
  <c r="D57" i="27"/>
  <c r="K57" i="27"/>
  <c r="L50" i="27"/>
  <c r="K46" i="27"/>
  <c r="L48" i="27"/>
  <c r="K49" i="27"/>
  <c r="K51" i="27"/>
  <c r="L52" i="27"/>
  <c r="K54" i="27"/>
  <c r="K27" i="30"/>
  <c r="G40" i="18"/>
  <c r="L40" i="18"/>
  <c r="D29" i="30"/>
  <c r="D30" i="30"/>
  <c r="K30" i="30"/>
  <c r="D31" i="30"/>
  <c r="L31" i="30"/>
  <c r="D32" i="30"/>
  <c r="D33" i="30"/>
  <c r="K33" i="30"/>
  <c r="D34" i="30"/>
  <c r="K34" i="30"/>
  <c r="D35" i="30"/>
  <c r="K35" i="30"/>
  <c r="D36" i="30"/>
  <c r="D37" i="30"/>
  <c r="K37" i="30"/>
  <c r="D38" i="30"/>
  <c r="K38" i="30"/>
  <c r="D39" i="30"/>
  <c r="D38" i="12"/>
  <c r="D39" i="12"/>
  <c r="D36" i="18"/>
  <c r="D40" i="12"/>
  <c r="D41" i="12"/>
  <c r="D42" i="12"/>
  <c r="D43" i="12"/>
  <c r="G38" i="30"/>
  <c r="L38" i="30"/>
  <c r="G39" i="30"/>
  <c r="K39" i="30"/>
  <c r="G40" i="30"/>
  <c r="D44" i="12"/>
  <c r="D37" i="18"/>
  <c r="G41" i="30"/>
  <c r="G42" i="30"/>
  <c r="G43" i="30"/>
  <c r="G44" i="30"/>
  <c r="G45" i="30"/>
  <c r="G46" i="30"/>
  <c r="G47" i="30"/>
  <c r="G48" i="30"/>
  <c r="K48" i="30"/>
  <c r="G49" i="30"/>
  <c r="G50" i="30"/>
  <c r="G51" i="30"/>
  <c r="G52" i="30"/>
  <c r="G53" i="30"/>
  <c r="G54" i="30"/>
  <c r="G55" i="30"/>
  <c r="G56" i="30"/>
  <c r="G57" i="30"/>
  <c r="D45" i="12"/>
  <c r="D38" i="18"/>
  <c r="D39" i="18"/>
  <c r="D46" i="12"/>
  <c r="D47" i="12"/>
  <c r="D48" i="12"/>
  <c r="D49" i="12"/>
  <c r="D50" i="12"/>
  <c r="D51" i="12"/>
  <c r="D52" i="12"/>
  <c r="D53" i="12"/>
  <c r="D54" i="12"/>
  <c r="D55" i="12"/>
  <c r="D57" i="12"/>
  <c r="D56" i="12"/>
  <c r="D40" i="18"/>
  <c r="D41" i="18"/>
  <c r="D42" i="18"/>
  <c r="K28" i="18"/>
  <c r="L34" i="30"/>
  <c r="K29" i="30"/>
  <c r="L28" i="30"/>
  <c r="K31" i="30"/>
  <c r="L27" i="30"/>
  <c r="D43" i="18"/>
  <c r="D44" i="18"/>
  <c r="D45" i="18"/>
  <c r="D46" i="18"/>
  <c r="D47" i="18"/>
  <c r="D48" i="18"/>
  <c r="D40" i="30"/>
  <c r="D41" i="30"/>
  <c r="K41" i="30"/>
  <c r="D42" i="30"/>
  <c r="L35" i="30"/>
  <c r="L32" i="30"/>
  <c r="L37" i="30"/>
  <c r="K32" i="30"/>
  <c r="K36" i="30"/>
  <c r="L33" i="30"/>
  <c r="L36" i="30"/>
  <c r="L40" i="30"/>
  <c r="K40" i="30"/>
  <c r="D43" i="30"/>
  <c r="L43" i="30"/>
  <c r="K42" i="30"/>
  <c r="D44" i="30"/>
  <c r="K44" i="30"/>
  <c r="D45" i="30"/>
  <c r="K45" i="30"/>
  <c r="D46" i="30"/>
  <c r="K46" i="30"/>
  <c r="D47" i="30"/>
  <c r="D48" i="30"/>
  <c r="L48" i="30"/>
  <c r="K47" i="30"/>
  <c r="D49" i="30"/>
  <c r="D50" i="30"/>
  <c r="K49" i="30"/>
  <c r="D51" i="30"/>
  <c r="L51" i="30"/>
  <c r="K51" i="30"/>
  <c r="D52" i="30"/>
  <c r="K52" i="30"/>
  <c r="D53" i="30"/>
  <c r="K53" i="30"/>
  <c r="D54" i="30"/>
  <c r="K54" i="30"/>
  <c r="D55" i="30"/>
  <c r="L54" i="30"/>
  <c r="K55" i="30"/>
  <c r="D56" i="30"/>
  <c r="L55" i="30"/>
  <c r="K56" i="30"/>
  <c r="D57" i="30"/>
  <c r="L57" i="30"/>
  <c r="K57" i="30"/>
  <c r="G33" i="24"/>
  <c r="K33" i="24"/>
  <c r="G34" i="24"/>
  <c r="K34" i="24"/>
  <c r="G35" i="24"/>
  <c r="K35" i="24"/>
  <c r="G36" i="24"/>
  <c r="K36" i="24"/>
  <c r="G43" i="20"/>
  <c r="G37" i="20"/>
  <c r="L39" i="30"/>
  <c r="L56" i="30"/>
  <c r="L53" i="30"/>
  <c r="L52" i="30"/>
  <c r="L50" i="30"/>
  <c r="K50" i="30"/>
  <c r="L47" i="30"/>
  <c r="L29" i="30"/>
  <c r="L30" i="30"/>
  <c r="L53" i="27"/>
  <c r="K53" i="27"/>
  <c r="K44" i="27"/>
  <c r="L44" i="27"/>
  <c r="L44" i="30"/>
  <c r="K43" i="30"/>
  <c r="K56" i="27"/>
  <c r="L57" i="27"/>
  <c r="L56" i="27"/>
  <c r="K30" i="6"/>
  <c r="D31" i="6"/>
  <c r="L46" i="30"/>
  <c r="J57" i="23"/>
  <c r="J56" i="23"/>
  <c r="L49" i="30"/>
  <c r="L45" i="30"/>
  <c r="K45" i="27"/>
  <c r="L45" i="27"/>
  <c r="G38" i="21"/>
  <c r="D54" i="11"/>
  <c r="L42" i="30"/>
  <c r="L41" i="30"/>
  <c r="L46" i="27"/>
  <c r="K55" i="27"/>
  <c r="L42" i="27"/>
  <c r="L58" i="27"/>
  <c r="D33" i="24"/>
  <c r="D34" i="23"/>
  <c r="G57" i="16"/>
  <c r="G56" i="16"/>
  <c r="L28" i="21"/>
  <c r="K28" i="21"/>
  <c r="J29" i="21"/>
  <c r="D30" i="29"/>
  <c r="K29" i="29"/>
  <c r="G32" i="23"/>
  <c r="K27" i="21"/>
  <c r="L27" i="21"/>
  <c r="G32" i="12"/>
  <c r="D29" i="22"/>
  <c r="J29" i="11"/>
  <c r="L28" i="11"/>
  <c r="K28" i="17"/>
  <c r="D29" i="17"/>
  <c r="D32" i="25"/>
  <c r="L32" i="25"/>
  <c r="D31" i="11"/>
  <c r="K27" i="16"/>
  <c r="D28" i="16"/>
  <c r="J28" i="12"/>
  <c r="K29" i="23"/>
  <c r="G38" i="20"/>
  <c r="J29" i="12"/>
  <c r="K28" i="12"/>
  <c r="L28" i="12"/>
  <c r="D55" i="11"/>
  <c r="D33" i="25"/>
  <c r="K33" i="25"/>
  <c r="G39" i="21"/>
  <c r="K31" i="6"/>
  <c r="L31" i="6"/>
  <c r="D32" i="6"/>
  <c r="L58" i="30"/>
  <c r="D29" i="16"/>
  <c r="K28" i="16"/>
  <c r="D32" i="11"/>
  <c r="L29" i="11"/>
  <c r="K29" i="11"/>
  <c r="J30" i="11"/>
  <c r="G33" i="12"/>
  <c r="D35" i="23"/>
  <c r="K35" i="23"/>
  <c r="G33" i="23"/>
  <c r="L29" i="21"/>
  <c r="K29" i="21"/>
  <c r="J30" i="21"/>
  <c r="K29" i="17"/>
  <c r="L29" i="17"/>
  <c r="D30" i="17"/>
  <c r="L29" i="22"/>
  <c r="K29" i="22"/>
  <c r="D30" i="22"/>
  <c r="K30" i="29"/>
  <c r="D31" i="29"/>
  <c r="D34" i="24"/>
  <c r="G39" i="20"/>
  <c r="J31" i="11"/>
  <c r="K30" i="11"/>
  <c r="L30" i="11"/>
  <c r="K30" i="21"/>
  <c r="J31" i="21"/>
  <c r="L30" i="21"/>
  <c r="D36" i="23"/>
  <c r="K36" i="23"/>
  <c r="D33" i="11"/>
  <c r="D30" i="16"/>
  <c r="K29" i="16"/>
  <c r="D35" i="24"/>
  <c r="K30" i="17"/>
  <c r="L30" i="17"/>
  <c r="D31" i="17"/>
  <c r="L32" i="6"/>
  <c r="D33" i="6"/>
  <c r="K32" i="6"/>
  <c r="D34" i="25"/>
  <c r="K34" i="25"/>
  <c r="K31" i="29"/>
  <c r="D32" i="29"/>
  <c r="K30" i="22"/>
  <c r="L30" i="22"/>
  <c r="D31" i="22"/>
  <c r="G34" i="23"/>
  <c r="G34" i="12"/>
  <c r="G40" i="21"/>
  <c r="D56" i="11"/>
  <c r="J30" i="12"/>
  <c r="K29" i="12"/>
  <c r="L29" i="12"/>
  <c r="G40" i="20"/>
  <c r="L33" i="6"/>
  <c r="D34" i="6"/>
  <c r="K33" i="6"/>
  <c r="L31" i="17"/>
  <c r="K31" i="17"/>
  <c r="D32" i="17"/>
  <c r="D57" i="11"/>
  <c r="G35" i="23"/>
  <c r="J31" i="12"/>
  <c r="L30" i="12"/>
  <c r="K30" i="12"/>
  <c r="G41" i="21"/>
  <c r="K31" i="22"/>
  <c r="D32" i="22"/>
  <c r="L31" i="22"/>
  <c r="D35" i="25"/>
  <c r="K35" i="25"/>
  <c r="D36" i="24"/>
  <c r="D34" i="11"/>
  <c r="G35" i="12"/>
  <c r="K32" i="29"/>
  <c r="D33" i="29"/>
  <c r="D31" i="16"/>
  <c r="K30" i="16"/>
  <c r="D37" i="23"/>
  <c r="L37" i="23"/>
  <c r="K31" i="21"/>
  <c r="J32" i="21"/>
  <c r="L31" i="21"/>
  <c r="J32" i="11"/>
  <c r="K31" i="11"/>
  <c r="L31" i="11"/>
  <c r="G41" i="20"/>
  <c r="D38" i="23"/>
  <c r="K38" i="23"/>
  <c r="D35" i="11"/>
  <c r="G42" i="21"/>
  <c r="J32" i="12"/>
  <c r="L31" i="12"/>
  <c r="K31" i="12"/>
  <c r="J33" i="21"/>
  <c r="L32" i="21"/>
  <c r="K32" i="21"/>
  <c r="D37" i="24"/>
  <c r="L32" i="22"/>
  <c r="D33" i="22"/>
  <c r="K32" i="22"/>
  <c r="G36" i="23"/>
  <c r="J33" i="11"/>
  <c r="K32" i="11"/>
  <c r="L32" i="11"/>
  <c r="D32" i="16"/>
  <c r="K31" i="16"/>
  <c r="D34" i="29"/>
  <c r="K33" i="29"/>
  <c r="G36" i="12"/>
  <c r="L32" i="17"/>
  <c r="K32" i="17"/>
  <c r="D33" i="17"/>
  <c r="L34" i="6"/>
  <c r="K34" i="6"/>
  <c r="D35" i="6"/>
  <c r="G42" i="20"/>
  <c r="D35" i="29"/>
  <c r="K34" i="29"/>
  <c r="G37" i="23"/>
  <c r="J33" i="12"/>
  <c r="K32" i="12"/>
  <c r="L32" i="12"/>
  <c r="K35" i="6"/>
  <c r="L35" i="6"/>
  <c r="D36" i="6"/>
  <c r="K33" i="21"/>
  <c r="L33" i="21"/>
  <c r="J34" i="21"/>
  <c r="G43" i="21"/>
  <c r="K42" i="21"/>
  <c r="D39" i="23"/>
  <c r="K39" i="23"/>
  <c r="L33" i="17"/>
  <c r="D34" i="17"/>
  <c r="K33" i="17"/>
  <c r="G37" i="12"/>
  <c r="K32" i="16"/>
  <c r="D33" i="16"/>
  <c r="D38" i="24"/>
  <c r="D36" i="11"/>
  <c r="J34" i="11"/>
  <c r="K33" i="11"/>
  <c r="L33" i="11"/>
  <c r="L33" i="22"/>
  <c r="D34" i="22"/>
  <c r="K33" i="22"/>
  <c r="G44" i="21"/>
  <c r="K43" i="21"/>
  <c r="L43" i="21"/>
  <c r="D37" i="6"/>
  <c r="L36" i="6"/>
  <c r="K36" i="6"/>
  <c r="D39" i="24"/>
  <c r="D34" i="16"/>
  <c r="K33" i="16"/>
  <c r="G38" i="12"/>
  <c r="D40" i="23"/>
  <c r="L34" i="21"/>
  <c r="K34" i="21"/>
  <c r="J35" i="21"/>
  <c r="J34" i="12"/>
  <c r="L33" i="12"/>
  <c r="K33" i="12"/>
  <c r="K35" i="29"/>
  <c r="D36" i="29"/>
  <c r="K34" i="22"/>
  <c r="L34" i="22"/>
  <c r="D35" i="22"/>
  <c r="D37" i="11"/>
  <c r="D35" i="17"/>
  <c r="K34" i="17"/>
  <c r="L34" i="17"/>
  <c r="J35" i="11"/>
  <c r="K34" i="11"/>
  <c r="L34" i="11"/>
  <c r="G38" i="23"/>
  <c r="G39" i="23"/>
  <c r="D37" i="29"/>
  <c r="K36" i="29"/>
  <c r="J35" i="12"/>
  <c r="L34" i="12"/>
  <c r="K34" i="12"/>
  <c r="D41" i="23"/>
  <c r="K41" i="23"/>
  <c r="G39" i="12"/>
  <c r="K44" i="21"/>
  <c r="L44" i="21"/>
  <c r="G45" i="21"/>
  <c r="D38" i="11"/>
  <c r="K35" i="21"/>
  <c r="L35" i="21"/>
  <c r="J36" i="21"/>
  <c r="D38" i="6"/>
  <c r="K37" i="6"/>
  <c r="L37" i="6"/>
  <c r="D36" i="22"/>
  <c r="K35" i="22"/>
  <c r="L35" i="22"/>
  <c r="D40" i="24"/>
  <c r="J36" i="11"/>
  <c r="K35" i="11"/>
  <c r="L35" i="11"/>
  <c r="K35" i="17"/>
  <c r="D36" i="17"/>
  <c r="L35" i="17"/>
  <c r="K34" i="16"/>
  <c r="D35" i="16"/>
  <c r="G46" i="21"/>
  <c r="K45" i="21"/>
  <c r="L45" i="21"/>
  <c r="G40" i="12"/>
  <c r="D42" i="23"/>
  <c r="K42" i="23"/>
  <c r="D37" i="17"/>
  <c r="L36" i="17"/>
  <c r="K36" i="17"/>
  <c r="L38" i="6"/>
  <c r="D39" i="6"/>
  <c r="K38" i="6"/>
  <c r="D38" i="29"/>
  <c r="K37" i="29"/>
  <c r="D41" i="24"/>
  <c r="J37" i="21"/>
  <c r="K36" i="21"/>
  <c r="L36" i="21"/>
  <c r="L35" i="16"/>
  <c r="K35" i="16"/>
  <c r="D36" i="16"/>
  <c r="J37" i="11"/>
  <c r="K36" i="11"/>
  <c r="L36" i="11"/>
  <c r="L36" i="22"/>
  <c r="D37" i="22"/>
  <c r="K36" i="22"/>
  <c r="D39" i="11"/>
  <c r="J36" i="12"/>
  <c r="K35" i="12"/>
  <c r="L35" i="12"/>
  <c r="G40" i="23"/>
  <c r="D39" i="29"/>
  <c r="K38" i="29"/>
  <c r="D43" i="23"/>
  <c r="K43" i="23"/>
  <c r="G41" i="12"/>
  <c r="J38" i="11"/>
  <c r="L37" i="11"/>
  <c r="K37" i="11"/>
  <c r="D40" i="11"/>
  <c r="J38" i="21"/>
  <c r="L37" i="21"/>
  <c r="K37" i="21"/>
  <c r="J37" i="12"/>
  <c r="K36" i="12"/>
  <c r="L36" i="12"/>
  <c r="K36" i="16"/>
  <c r="D37" i="16"/>
  <c r="L36" i="16"/>
  <c r="D40" i="6"/>
  <c r="L39" i="6"/>
  <c r="K39" i="6"/>
  <c r="D38" i="17"/>
  <c r="L37" i="17"/>
  <c r="K37" i="17"/>
  <c r="G41" i="23"/>
  <c r="K37" i="22"/>
  <c r="D38" i="22"/>
  <c r="L37" i="22"/>
  <c r="D42" i="24"/>
  <c r="K46" i="21"/>
  <c r="L46" i="21"/>
  <c r="G47" i="21"/>
  <c r="L38" i="22"/>
  <c r="D39" i="22"/>
  <c r="K38" i="22"/>
  <c r="G42" i="23"/>
  <c r="L37" i="16"/>
  <c r="K37" i="16"/>
  <c r="D38" i="16"/>
  <c r="J38" i="12"/>
  <c r="K37" i="12"/>
  <c r="L37" i="12"/>
  <c r="D41" i="11"/>
  <c r="D44" i="23"/>
  <c r="K44" i="23"/>
  <c r="D41" i="6"/>
  <c r="K40" i="6"/>
  <c r="L40" i="6"/>
  <c r="J39" i="21"/>
  <c r="K38" i="21"/>
  <c r="L38" i="21"/>
  <c r="G42" i="12"/>
  <c r="L47" i="21"/>
  <c r="K47" i="21"/>
  <c r="G48" i="21"/>
  <c r="D43" i="24"/>
  <c r="K38" i="17"/>
  <c r="L38" i="17"/>
  <c r="D39" i="17"/>
  <c r="J39" i="11"/>
  <c r="K38" i="11"/>
  <c r="L38" i="11"/>
  <c r="K39" i="29"/>
  <c r="D40" i="29"/>
  <c r="D44" i="24"/>
  <c r="D40" i="17"/>
  <c r="K39" i="17"/>
  <c r="L39" i="17"/>
  <c r="G43" i="23"/>
  <c r="J40" i="11"/>
  <c r="K39" i="11"/>
  <c r="L39" i="11"/>
  <c r="K41" i="6"/>
  <c r="L41" i="6"/>
  <c r="D42" i="6"/>
  <c r="J39" i="12"/>
  <c r="L38" i="12"/>
  <c r="K38" i="12"/>
  <c r="L39" i="22"/>
  <c r="K39" i="22"/>
  <c r="D40" i="22"/>
  <c r="G43" i="12"/>
  <c r="D41" i="29"/>
  <c r="K40" i="29"/>
  <c r="G49" i="21"/>
  <c r="L48" i="21"/>
  <c r="K48" i="21"/>
  <c r="J40" i="21"/>
  <c r="L39" i="21"/>
  <c r="K39" i="21"/>
  <c r="D42" i="11"/>
  <c r="D39" i="16"/>
  <c r="K38" i="16"/>
  <c r="L38" i="16"/>
  <c r="J41" i="21"/>
  <c r="L40" i="21"/>
  <c r="K40" i="21"/>
  <c r="G44" i="23"/>
  <c r="D43" i="11"/>
  <c r="G50" i="21"/>
  <c r="K49" i="21"/>
  <c r="L49" i="21"/>
  <c r="J41" i="11"/>
  <c r="L40" i="11"/>
  <c r="K40" i="11"/>
  <c r="D45" i="24"/>
  <c r="D43" i="6"/>
  <c r="K42" i="6"/>
  <c r="L42" i="6"/>
  <c r="G44" i="12"/>
  <c r="D41" i="22"/>
  <c r="L40" i="22"/>
  <c r="K40" i="22"/>
  <c r="L39" i="16"/>
  <c r="K39" i="16"/>
  <c r="D40" i="16"/>
  <c r="K41" i="29"/>
  <c r="D42" i="29"/>
  <c r="J40" i="12"/>
  <c r="L39" i="12"/>
  <c r="K39" i="12"/>
  <c r="K40" i="17"/>
  <c r="D41" i="17"/>
  <c r="L40" i="17"/>
  <c r="D46" i="24"/>
  <c r="D44" i="11"/>
  <c r="G45" i="23"/>
  <c r="D43" i="29"/>
  <c r="K42" i="29"/>
  <c r="G45" i="12"/>
  <c r="K41" i="17"/>
  <c r="L41" i="17"/>
  <c r="L58" i="17"/>
  <c r="D42" i="17"/>
  <c r="L41" i="22"/>
  <c r="D42" i="22"/>
  <c r="K41" i="22"/>
  <c r="K43" i="6"/>
  <c r="D44" i="6"/>
  <c r="L43" i="6"/>
  <c r="G51" i="21"/>
  <c r="K50" i="21"/>
  <c r="L50" i="21"/>
  <c r="J41" i="12"/>
  <c r="K40" i="12"/>
  <c r="L40" i="12"/>
  <c r="D41" i="16"/>
  <c r="L40" i="16"/>
  <c r="K40" i="16"/>
  <c r="J42" i="11"/>
  <c r="L41" i="11"/>
  <c r="K41" i="11"/>
  <c r="K41" i="21"/>
  <c r="L41" i="21"/>
  <c r="D43" i="17"/>
  <c r="K42" i="17"/>
  <c r="L42" i="17"/>
  <c r="G46" i="12"/>
  <c r="J42" i="12"/>
  <c r="L41" i="12"/>
  <c r="K41" i="12"/>
  <c r="D42" i="16"/>
  <c r="K41" i="16"/>
  <c r="L41" i="16"/>
  <c r="G46" i="23"/>
  <c r="J43" i="11"/>
  <c r="K42" i="11"/>
  <c r="L42" i="11"/>
  <c r="G52" i="21"/>
  <c r="K51" i="21"/>
  <c r="D43" i="22"/>
  <c r="K42" i="22"/>
  <c r="L42" i="22"/>
  <c r="D44" i="29"/>
  <c r="K43" i="29"/>
  <c r="D45" i="6"/>
  <c r="L44" i="6"/>
  <c r="K44" i="6"/>
  <c r="D47" i="24"/>
  <c r="K43" i="22"/>
  <c r="D44" i="22"/>
  <c r="L43" i="22"/>
  <c r="J44" i="11"/>
  <c r="K43" i="11"/>
  <c r="L43" i="11"/>
  <c r="J43" i="12"/>
  <c r="K42" i="12"/>
  <c r="L42" i="12"/>
  <c r="D44" i="17"/>
  <c r="K43" i="17"/>
  <c r="L43" i="17"/>
  <c r="D43" i="16"/>
  <c r="K42" i="16"/>
  <c r="L42" i="16"/>
  <c r="G47" i="12"/>
  <c r="G53" i="21"/>
  <c r="K52" i="21"/>
  <c r="L52" i="21"/>
  <c r="D45" i="29"/>
  <c r="K44" i="29"/>
  <c r="D48" i="24"/>
  <c r="L45" i="6"/>
  <c r="D46" i="6"/>
  <c r="K45" i="6"/>
  <c r="G47" i="23"/>
  <c r="D49" i="24"/>
  <c r="K43" i="16"/>
  <c r="L43" i="16"/>
  <c r="D44" i="16"/>
  <c r="J45" i="11"/>
  <c r="K44" i="11"/>
  <c r="L44" i="11"/>
  <c r="L53" i="21"/>
  <c r="K53" i="21"/>
  <c r="G54" i="21"/>
  <c r="G48" i="12"/>
  <c r="G48" i="23"/>
  <c r="K46" i="6"/>
  <c r="D47" i="6"/>
  <c r="L46" i="6"/>
  <c r="J44" i="12"/>
  <c r="L43" i="12"/>
  <c r="K43" i="12"/>
  <c r="D45" i="22"/>
  <c r="K44" i="22"/>
  <c r="L44" i="22"/>
  <c r="K45" i="29"/>
  <c r="D46" i="29"/>
  <c r="D45" i="17"/>
  <c r="L44" i="17"/>
  <c r="K44" i="17"/>
  <c r="G49" i="12"/>
  <c r="D48" i="6"/>
  <c r="L47" i="6"/>
  <c r="K47" i="6"/>
  <c r="L45" i="17"/>
  <c r="D46" i="17"/>
  <c r="K45" i="17"/>
  <c r="K54" i="21"/>
  <c r="G55" i="21"/>
  <c r="L54" i="21"/>
  <c r="K45" i="11"/>
  <c r="J46" i="11"/>
  <c r="L45" i="11"/>
  <c r="J45" i="12"/>
  <c r="L44" i="12"/>
  <c r="K44" i="12"/>
  <c r="K46" i="29"/>
  <c r="D47" i="29"/>
  <c r="L45" i="22"/>
  <c r="D46" i="22"/>
  <c r="K45" i="22"/>
  <c r="G49" i="23"/>
  <c r="D45" i="16"/>
  <c r="L44" i="16"/>
  <c r="K44" i="16"/>
  <c r="D50" i="24"/>
  <c r="G56" i="21"/>
  <c r="K55" i="21"/>
  <c r="L55" i="21"/>
  <c r="G50" i="23"/>
  <c r="D46" i="16"/>
  <c r="K45" i="16"/>
  <c r="L45" i="16"/>
  <c r="D47" i="22"/>
  <c r="L46" i="22"/>
  <c r="K46" i="22"/>
  <c r="K46" i="11"/>
  <c r="J47" i="11"/>
  <c r="L46" i="11"/>
  <c r="G50" i="12"/>
  <c r="D51" i="24"/>
  <c r="D48" i="29"/>
  <c r="K47" i="29"/>
  <c r="J46" i="12"/>
  <c r="K45" i="12"/>
  <c r="L45" i="12"/>
  <c r="D47" i="17"/>
  <c r="L46" i="17"/>
  <c r="K46" i="17"/>
  <c r="K48" i="6"/>
  <c r="L48" i="6"/>
  <c r="D49" i="6"/>
  <c r="G51" i="12"/>
  <c r="G51" i="23"/>
  <c r="K47" i="17"/>
  <c r="D48" i="17"/>
  <c r="L47" i="17"/>
  <c r="D49" i="29"/>
  <c r="K48" i="29"/>
  <c r="K46" i="16"/>
  <c r="D47" i="16"/>
  <c r="L46" i="16"/>
  <c r="D52" i="24"/>
  <c r="D50" i="6"/>
  <c r="L49" i="6"/>
  <c r="K49" i="6"/>
  <c r="J47" i="12"/>
  <c r="K46" i="12"/>
  <c r="L46" i="12"/>
  <c r="J48" i="11"/>
  <c r="K47" i="11"/>
  <c r="L47" i="11"/>
  <c r="K47" i="22"/>
  <c r="D48" i="22"/>
  <c r="L47" i="22"/>
  <c r="G57" i="21"/>
  <c r="L56" i="21"/>
  <c r="K56" i="21"/>
  <c r="K48" i="22"/>
  <c r="D49" i="22"/>
  <c r="L48" i="22"/>
  <c r="K47" i="16"/>
  <c r="L47" i="16"/>
  <c r="D48" i="16"/>
  <c r="D51" i="6"/>
  <c r="K50" i="6"/>
  <c r="L50" i="6"/>
  <c r="K48" i="17"/>
  <c r="L48" i="17"/>
  <c r="D49" i="17"/>
  <c r="G52" i="23"/>
  <c r="J49" i="11"/>
  <c r="K48" i="11"/>
  <c r="L48" i="11"/>
  <c r="K57" i="21"/>
  <c r="L57" i="21"/>
  <c r="L58" i="21"/>
  <c r="G52" i="12"/>
  <c r="J48" i="12"/>
  <c r="L47" i="12"/>
  <c r="K47" i="12"/>
  <c r="D53" i="24"/>
  <c r="K49" i="29"/>
  <c r="D50" i="29"/>
  <c r="G53" i="12"/>
  <c r="G53" i="23"/>
  <c r="D54" i="24"/>
  <c r="J50" i="11"/>
  <c r="L49" i="11"/>
  <c r="K49" i="11"/>
  <c r="D50" i="17"/>
  <c r="L49" i="17"/>
  <c r="K49" i="17"/>
  <c r="L51" i="6"/>
  <c r="K51" i="6"/>
  <c r="D52" i="6"/>
  <c r="L49" i="22"/>
  <c r="D50" i="22"/>
  <c r="K49" i="22"/>
  <c r="K50" i="29"/>
  <c r="D51" i="29"/>
  <c r="J49" i="12"/>
  <c r="K48" i="12"/>
  <c r="L48" i="12"/>
  <c r="D49" i="16"/>
  <c r="L48" i="16"/>
  <c r="K48" i="16"/>
  <c r="D55" i="24"/>
  <c r="K51" i="29"/>
  <c r="D52" i="29"/>
  <c r="J51" i="11"/>
  <c r="L50" i="11"/>
  <c r="K50" i="11"/>
  <c r="G54" i="12"/>
  <c r="J50" i="12"/>
  <c r="L49" i="12"/>
  <c r="K49" i="12"/>
  <c r="L50" i="17"/>
  <c r="D51" i="17"/>
  <c r="K50" i="17"/>
  <c r="G54" i="23"/>
  <c r="K49" i="16"/>
  <c r="L49" i="16"/>
  <c r="D50" i="16"/>
  <c r="D53" i="6"/>
  <c r="K52" i="6"/>
  <c r="L52" i="6"/>
  <c r="D51" i="22"/>
  <c r="L50" i="22"/>
  <c r="K50" i="22"/>
  <c r="L51" i="22"/>
  <c r="D52" i="22"/>
  <c r="K51" i="22"/>
  <c r="G55" i="23"/>
  <c r="G55" i="12"/>
  <c r="D53" i="29"/>
  <c r="K52" i="29"/>
  <c r="K51" i="17"/>
  <c r="D52" i="17"/>
  <c r="L51" i="17"/>
  <c r="J51" i="12"/>
  <c r="K50" i="12"/>
  <c r="L50" i="12"/>
  <c r="L53" i="6"/>
  <c r="D54" i="6"/>
  <c r="K53" i="6"/>
  <c r="K50" i="16"/>
  <c r="L50" i="16"/>
  <c r="D51" i="16"/>
  <c r="J52" i="11"/>
  <c r="K51" i="11"/>
  <c r="L51" i="11"/>
  <c r="D57" i="24"/>
  <c r="D56" i="24"/>
  <c r="G57" i="23"/>
  <c r="G56" i="23"/>
  <c r="K51" i="16"/>
  <c r="L51" i="16"/>
  <c r="D52" i="16"/>
  <c r="K52" i="17"/>
  <c r="L52" i="17"/>
  <c r="D53" i="17"/>
  <c r="G56" i="12"/>
  <c r="G57" i="12"/>
  <c r="L52" i="11"/>
  <c r="J53" i="11"/>
  <c r="K52" i="11"/>
  <c r="D54" i="29"/>
  <c r="K53" i="29"/>
  <c r="L52" i="22"/>
  <c r="K52" i="22"/>
  <c r="D53" i="22"/>
  <c r="L54" i="6"/>
  <c r="K54" i="6"/>
  <c r="D55" i="6"/>
  <c r="J52" i="12"/>
  <c r="K51" i="12"/>
  <c r="L51" i="12"/>
  <c r="J54" i="11"/>
  <c r="L53" i="11"/>
  <c r="K53" i="11"/>
  <c r="J53" i="12"/>
  <c r="L52" i="12"/>
  <c r="K52" i="12"/>
  <c r="K52" i="16"/>
  <c r="D53" i="16"/>
  <c r="L52" i="16"/>
  <c r="K55" i="6"/>
  <c r="L55" i="6"/>
  <c r="D56" i="6"/>
  <c r="D54" i="22"/>
  <c r="L53" i="22"/>
  <c r="K53" i="22"/>
  <c r="K54" i="29"/>
  <c r="D55" i="29"/>
  <c r="K53" i="17"/>
  <c r="L53" i="17"/>
  <c r="D54" i="17"/>
  <c r="D57" i="6"/>
  <c r="L56" i="6"/>
  <c r="K56" i="6"/>
  <c r="D54" i="16"/>
  <c r="L53" i="16"/>
  <c r="K53" i="16"/>
  <c r="J55" i="11"/>
  <c r="L54" i="11"/>
  <c r="K54" i="11"/>
  <c r="J54" i="12"/>
  <c r="L53" i="12"/>
  <c r="K53" i="12"/>
  <c r="K54" i="17"/>
  <c r="L54" i="17"/>
  <c r="D55" i="17"/>
  <c r="K55" i="29"/>
  <c r="D56" i="29"/>
  <c r="D55" i="22"/>
  <c r="L54" i="22"/>
  <c r="K54" i="22"/>
  <c r="D55" i="16"/>
  <c r="K54" i="16"/>
  <c r="L54" i="16"/>
  <c r="J56" i="11"/>
  <c r="L55" i="11"/>
  <c r="K55" i="11"/>
  <c r="J55" i="12"/>
  <c r="L54" i="12"/>
  <c r="K54" i="12"/>
  <c r="L55" i="17"/>
  <c r="D56" i="17"/>
  <c r="K55" i="17"/>
  <c r="D57" i="17"/>
  <c r="D57" i="22"/>
  <c r="L55" i="22"/>
  <c r="K55" i="22"/>
  <c r="D56" i="22"/>
  <c r="K56" i="29"/>
  <c r="D57" i="29"/>
  <c r="K57" i="29"/>
  <c r="K57" i="6"/>
  <c r="L57" i="6"/>
  <c r="K57" i="17"/>
  <c r="L57" i="17"/>
  <c r="J57" i="11"/>
  <c r="K56" i="11"/>
  <c r="L56" i="11"/>
  <c r="J56" i="12"/>
  <c r="J57" i="12"/>
  <c r="L55" i="12"/>
  <c r="K55" i="12"/>
  <c r="L56" i="17"/>
  <c r="K56" i="17"/>
  <c r="K56" i="22"/>
  <c r="L56" i="22"/>
  <c r="L57" i="22"/>
  <c r="K57" i="22"/>
  <c r="D57" i="16"/>
  <c r="D56" i="16"/>
  <c r="L55" i="16"/>
  <c r="K55" i="16"/>
  <c r="K56" i="16"/>
  <c r="L56" i="16"/>
  <c r="L57" i="16"/>
  <c r="K57" i="16"/>
  <c r="L57" i="12"/>
  <c r="K57" i="12"/>
  <c r="K57" i="11"/>
  <c r="L57" i="11"/>
  <c r="L58" i="11"/>
  <c r="L56" i="12"/>
  <c r="K56" i="12"/>
  <c r="L58" i="22"/>
  <c r="L60" i="22"/>
  <c r="D45" i="23"/>
  <c r="L46" i="23"/>
  <c r="K40" i="23"/>
  <c r="K30" i="23"/>
  <c r="D46" i="23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L30" i="23"/>
  <c r="D49" i="18"/>
  <c r="D50" i="18"/>
  <c r="D51" i="18"/>
  <c r="D52" i="18"/>
  <c r="D53" i="18"/>
  <c r="D54" i="18"/>
  <c r="D55" i="18"/>
  <c r="D56" i="18"/>
  <c r="D57" i="18"/>
  <c r="K29" i="18"/>
  <c r="G41" i="18"/>
  <c r="K41" i="18"/>
  <c r="G42" i="18"/>
  <c r="K42" i="18"/>
  <c r="G43" i="18"/>
  <c r="K43" i="18"/>
  <c r="G44" i="18"/>
  <c r="K44" i="18"/>
  <c r="G45" i="18"/>
  <c r="K45" i="18"/>
  <c r="G46" i="18"/>
  <c r="K46" i="18"/>
  <c r="G47" i="18"/>
  <c r="G48" i="18"/>
  <c r="G49" i="18"/>
  <c r="K49" i="18"/>
  <c r="G50" i="18"/>
  <c r="K50" i="18"/>
  <c r="G51" i="18"/>
  <c r="K51" i="18"/>
  <c r="G52" i="18"/>
  <c r="K52" i="18"/>
  <c r="G53" i="18"/>
  <c r="K53" i="18"/>
  <c r="G54" i="18"/>
  <c r="K54" i="18"/>
  <c r="G55" i="18"/>
  <c r="K55" i="18"/>
  <c r="G56" i="18"/>
  <c r="K56" i="18"/>
  <c r="G57" i="18"/>
  <c r="K57" i="18"/>
  <c r="L29" i="24"/>
  <c r="K29" i="24"/>
  <c r="L32" i="18"/>
  <c r="L34" i="18"/>
  <c r="K39" i="18"/>
  <c r="K33" i="18"/>
  <c r="L31" i="18"/>
  <c r="K31" i="18"/>
  <c r="D36" i="25"/>
  <c r="D37" i="25"/>
  <c r="K37" i="25"/>
  <c r="G52" i="24"/>
  <c r="K52" i="24"/>
  <c r="G53" i="24"/>
  <c r="J57" i="6"/>
  <c r="J56" i="6"/>
  <c r="G37" i="24"/>
  <c r="K37" i="24"/>
  <c r="G54" i="24"/>
  <c r="D38" i="25"/>
  <c r="K38" i="25"/>
  <c r="D39" i="25"/>
  <c r="K39" i="25"/>
  <c r="G38" i="24"/>
  <c r="K38" i="24"/>
  <c r="G55" i="24"/>
  <c r="K55" i="24"/>
  <c r="D40" i="25"/>
  <c r="K40" i="25"/>
  <c r="D41" i="25"/>
  <c r="K41" i="25"/>
  <c r="G39" i="24"/>
  <c r="K39" i="24"/>
  <c r="G56" i="24"/>
  <c r="D42" i="25"/>
  <c r="K42" i="25"/>
  <c r="G40" i="24"/>
  <c r="K40" i="24"/>
  <c r="G57" i="24"/>
  <c r="D43" i="25"/>
  <c r="K43" i="25"/>
  <c r="G41" i="24"/>
  <c r="K41" i="24"/>
  <c r="D44" i="25"/>
  <c r="K44" i="25"/>
  <c r="G42" i="24"/>
  <c r="K42" i="24"/>
  <c r="G43" i="24"/>
  <c r="K43" i="24"/>
  <c r="G44" i="24"/>
  <c r="K44" i="24"/>
  <c r="G45" i="24"/>
  <c r="K45" i="24"/>
  <c r="G46" i="24"/>
  <c r="G47" i="24"/>
  <c r="K47" i="24"/>
  <c r="G48" i="24"/>
  <c r="G49" i="24"/>
  <c r="K49" i="24"/>
  <c r="G50" i="24"/>
  <c r="K50" i="24"/>
  <c r="G51" i="24"/>
  <c r="K51" i="24"/>
  <c r="L39" i="23"/>
  <c r="L43" i="23"/>
  <c r="L42" i="23"/>
  <c r="L34" i="23"/>
  <c r="L36" i="23"/>
  <c r="L40" i="23"/>
  <c r="K45" i="23"/>
  <c r="K37" i="23"/>
  <c r="L35" i="23"/>
  <c r="L33" i="23"/>
  <c r="L45" i="23"/>
  <c r="L38" i="23"/>
  <c r="L44" i="23"/>
  <c r="K34" i="23"/>
  <c r="L36" i="18"/>
  <c r="K40" i="18"/>
  <c r="L46" i="18"/>
  <c r="L43" i="18"/>
  <c r="L37" i="18"/>
  <c r="L54" i="18"/>
  <c r="L35" i="18"/>
  <c r="L38" i="18"/>
  <c r="L39" i="18"/>
  <c r="L49" i="18"/>
  <c r="L47" i="18"/>
  <c r="L57" i="18"/>
  <c r="L44" i="18"/>
  <c r="L42" i="18"/>
  <c r="L53" i="18"/>
  <c r="L41" i="18"/>
  <c r="L52" i="18"/>
  <c r="L30" i="18"/>
  <c r="K34" i="18"/>
  <c r="K47" i="18"/>
  <c r="L50" i="18"/>
  <c r="L48" i="18"/>
  <c r="L51" i="18"/>
  <c r="L56" i="18"/>
  <c r="L45" i="18"/>
  <c r="L33" i="18"/>
  <c r="K48" i="18"/>
  <c r="L55" i="18"/>
  <c r="D30" i="20"/>
  <c r="L58" i="18"/>
  <c r="D31" i="20"/>
  <c r="K31" i="20"/>
  <c r="D32" i="20"/>
  <c r="K32" i="20"/>
  <c r="D33" i="20"/>
  <c r="K33" i="20"/>
  <c r="D34" i="20"/>
  <c r="K34" i="20"/>
  <c r="D35" i="20"/>
  <c r="K35" i="20"/>
  <c r="D36" i="20"/>
  <c r="D37" i="20"/>
  <c r="K37" i="20"/>
  <c r="D38" i="20"/>
  <c r="K38" i="20"/>
  <c r="D39" i="20"/>
  <c r="K39" i="20"/>
  <c r="D40" i="20"/>
  <c r="K40" i="20"/>
  <c r="D41" i="20"/>
  <c r="D42" i="20"/>
  <c r="K42" i="20"/>
  <c r="D43" i="20"/>
  <c r="D44" i="20"/>
  <c r="K44" i="20"/>
  <c r="K46" i="23"/>
  <c r="D47" i="23"/>
  <c r="L56" i="24"/>
  <c r="L30" i="24"/>
  <c r="K27" i="24"/>
  <c r="L57" i="24"/>
  <c r="L46" i="24"/>
  <c r="L51" i="24"/>
  <c r="L53" i="24"/>
  <c r="L52" i="24"/>
  <c r="L43" i="24"/>
  <c r="L50" i="24"/>
  <c r="L49" i="24"/>
  <c r="L45" i="24"/>
  <c r="L42" i="24"/>
  <c r="L38" i="24"/>
  <c r="L54" i="24"/>
  <c r="L48" i="24"/>
  <c r="K53" i="24"/>
  <c r="L47" i="24"/>
  <c r="L44" i="24"/>
  <c r="L40" i="24"/>
  <c r="K54" i="24"/>
  <c r="L33" i="24"/>
  <c r="K46" i="24"/>
  <c r="L41" i="24"/>
  <c r="L39" i="24"/>
  <c r="L55" i="24"/>
  <c r="L35" i="24"/>
  <c r="L34" i="24"/>
  <c r="K48" i="24"/>
  <c r="K57" i="24"/>
  <c r="K56" i="24"/>
  <c r="L37" i="24"/>
  <c r="L36" i="24"/>
  <c r="L32" i="24"/>
  <c r="L31" i="24"/>
  <c r="D48" i="23"/>
  <c r="K47" i="23"/>
  <c r="L47" i="23"/>
  <c r="L58" i="24"/>
  <c r="D49" i="23"/>
  <c r="K48" i="23"/>
  <c r="L48" i="23"/>
  <c r="K49" i="23"/>
  <c r="L49" i="23"/>
  <c r="D50" i="23"/>
  <c r="K50" i="23"/>
  <c r="D51" i="23"/>
  <c r="L51" i="23"/>
  <c r="D52" i="23"/>
  <c r="L53" i="23"/>
  <c r="D53" i="23"/>
  <c r="D54" i="23"/>
  <c r="K54" i="23"/>
  <c r="K53" i="23"/>
  <c r="D55" i="23"/>
  <c r="D56" i="23"/>
  <c r="L56" i="23"/>
  <c r="K55" i="23"/>
  <c r="L55" i="23"/>
  <c r="D57" i="23"/>
  <c r="K57" i="23"/>
  <c r="K52" i="23"/>
  <c r="K51" i="23"/>
  <c r="L50" i="23"/>
  <c r="L28" i="23"/>
  <c r="L31" i="23"/>
  <c r="L54" i="23"/>
  <c r="K56" i="23"/>
  <c r="L41" i="23"/>
  <c r="L52" i="23"/>
  <c r="L32" i="23"/>
  <c r="L57" i="23"/>
  <c r="D45" i="20"/>
  <c r="K45" i="20"/>
  <c r="L28" i="20"/>
  <c r="D45" i="25"/>
  <c r="K45" i="25"/>
  <c r="L28" i="25"/>
  <c r="L58" i="23"/>
  <c r="D46" i="20"/>
  <c r="K46" i="20"/>
  <c r="D47" i="20"/>
  <c r="K47" i="20"/>
  <c r="D46" i="25"/>
  <c r="D47" i="25"/>
  <c r="K47" i="25"/>
  <c r="L30" i="20"/>
  <c r="L29" i="20"/>
  <c r="L35" i="20"/>
  <c r="L41" i="20"/>
  <c r="L37" i="20"/>
  <c r="L39" i="20"/>
  <c r="D48" i="20"/>
  <c r="L48" i="20"/>
  <c r="L46" i="20"/>
  <c r="L38" i="20"/>
  <c r="L36" i="20"/>
  <c r="L43" i="20"/>
  <c r="K36" i="20"/>
  <c r="L44" i="20"/>
  <c r="L42" i="20"/>
  <c r="L31" i="20"/>
  <c r="L40" i="20"/>
  <c r="K43" i="20"/>
  <c r="L34" i="20"/>
  <c r="L47" i="20"/>
  <c r="L32" i="20"/>
  <c r="L45" i="20"/>
  <c r="K30" i="20"/>
  <c r="K41" i="20"/>
  <c r="K28" i="20"/>
  <c r="K27" i="20"/>
  <c r="L33" i="20"/>
  <c r="L33" i="25"/>
  <c r="D48" i="25"/>
  <c r="D49" i="25"/>
  <c r="K49" i="25"/>
  <c r="K32" i="25"/>
  <c r="L34" i="25"/>
  <c r="L42" i="25"/>
  <c r="L36" i="25"/>
  <c r="L29" i="25"/>
  <c r="L44" i="25"/>
  <c r="L31" i="25"/>
  <c r="L37" i="25"/>
  <c r="K28" i="25"/>
  <c r="L41" i="25"/>
  <c r="L40" i="25"/>
  <c r="L46" i="25"/>
  <c r="L39" i="25"/>
  <c r="L47" i="25"/>
  <c r="L45" i="25"/>
  <c r="K46" i="25"/>
  <c r="L38" i="25"/>
  <c r="L43" i="25"/>
  <c r="L30" i="25"/>
  <c r="L35" i="25"/>
  <c r="K31" i="25"/>
  <c r="K27" i="25"/>
  <c r="K36" i="25"/>
  <c r="D49" i="20"/>
  <c r="L49" i="20"/>
  <c r="K48" i="25"/>
  <c r="L48" i="25"/>
  <c r="L49" i="25"/>
  <c r="D50" i="25"/>
  <c r="D51" i="25"/>
  <c r="K51" i="25"/>
  <c r="K48" i="20"/>
  <c r="D54" i="20"/>
  <c r="K54" i="20"/>
  <c r="D55" i="20"/>
  <c r="D56" i="20"/>
  <c r="K49" i="20"/>
  <c r="D50" i="20"/>
  <c r="D57" i="20"/>
  <c r="L56" i="20"/>
  <c r="K56" i="20"/>
  <c r="L55" i="20"/>
  <c r="K55" i="20"/>
  <c r="L50" i="25"/>
  <c r="D52" i="25"/>
  <c r="L51" i="25"/>
  <c r="K50" i="25"/>
  <c r="L50" i="20"/>
  <c r="K50" i="20"/>
  <c r="D51" i="20"/>
  <c r="K57" i="20"/>
  <c r="L57" i="20"/>
  <c r="K52" i="25"/>
  <c r="D53" i="25"/>
  <c r="L52" i="25"/>
  <c r="K51" i="20"/>
  <c r="L51" i="20"/>
  <c r="D52" i="20"/>
  <c r="L53" i="25"/>
  <c r="K53" i="25"/>
  <c r="D54" i="25"/>
  <c r="L52" i="20"/>
  <c r="K52" i="20"/>
  <c r="D53" i="20"/>
  <c r="D55" i="25"/>
  <c r="K55" i="25"/>
  <c r="K54" i="25"/>
  <c r="L54" i="25"/>
  <c r="L53" i="20"/>
  <c r="K53" i="20"/>
  <c r="L54" i="20"/>
  <c r="D56" i="25"/>
  <c r="L56" i="25"/>
  <c r="L58" i="20"/>
  <c r="D57" i="25"/>
  <c r="L57" i="25"/>
  <c r="K57" i="25"/>
  <c r="L55" i="25"/>
  <c r="L58" i="25"/>
  <c r="L60" i="25"/>
  <c r="K56" i="25"/>
</calcChain>
</file>

<file path=xl/sharedStrings.xml><?xml version="1.0" encoding="utf-8"?>
<sst xmlns="http://schemas.openxmlformats.org/spreadsheetml/2006/main" count="1655" uniqueCount="144">
  <si>
    <t>IN</t>
  </si>
  <si>
    <t>TANK NO.</t>
  </si>
  <si>
    <t>TOTAL</t>
  </si>
  <si>
    <t>MONTH:</t>
  </si>
  <si>
    <t>COUNTY:</t>
  </si>
  <si>
    <t>TICKET</t>
  </si>
  <si>
    <t>MAGNUM PRODUCING, LP</t>
  </si>
  <si>
    <t xml:space="preserve">        DUE IN OFFICE BY 5TH OF FOLLOWING MONTH</t>
  </si>
  <si>
    <t>LEASE:</t>
  </si>
  <si>
    <t>TANK GAUGES or METER READING</t>
  </si>
  <si>
    <t>SIZE:</t>
  </si>
  <si>
    <t>DATE:</t>
  </si>
  <si>
    <t xml:space="preserve">FT </t>
  </si>
  <si>
    <t>BBLS</t>
  </si>
  <si>
    <t>MCF</t>
  </si>
  <si>
    <t>PSI</t>
  </si>
  <si>
    <t>64ths</t>
  </si>
  <si>
    <t>STOCK</t>
  </si>
  <si>
    <t>OIL</t>
  </si>
  <si>
    <t>BEG.</t>
  </si>
  <si>
    <t>OPERATOR:</t>
  </si>
  <si>
    <t xml:space="preserve"> ______</t>
  </si>
  <si>
    <t>DAILY PRODUCTION</t>
  </si>
  <si>
    <t>WATER</t>
  </si>
  <si>
    <t>GAS</t>
  </si>
  <si>
    <t>NO.</t>
  </si>
  <si>
    <t>GROSS</t>
  </si>
  <si>
    <t>OIL RUNS</t>
  </si>
  <si>
    <t>WATER HAULS</t>
  </si>
  <si>
    <t>CHOKE</t>
  </si>
  <si>
    <t>PRESSURE</t>
  </si>
  <si>
    <t>CSG</t>
  </si>
  <si>
    <t>TBG</t>
  </si>
  <si>
    <t>PUMPER:</t>
  </si>
  <si>
    <t>OIL PRODUCTION:</t>
  </si>
  <si>
    <t>OPENING STOCK:</t>
  </si>
  <si>
    <t>TOTAL:</t>
  </si>
  <si>
    <t>PIPELINE RUNS:</t>
  </si>
  <si>
    <t>ENDING STOCK:</t>
  </si>
  <si>
    <t>+</t>
  </si>
  <si>
    <t>=</t>
  </si>
  <si>
    <t>( - )</t>
  </si>
  <si>
    <r>
      <t xml:space="preserve">TOTAL PRODUCTION:   </t>
    </r>
    <r>
      <rPr>
        <sz val="10"/>
        <rFont val="Arial"/>
        <family val="2"/>
      </rPr>
      <t>GAS</t>
    </r>
  </si>
  <si>
    <t xml:space="preserve">  WATER</t>
  </si>
  <si>
    <t xml:space="preserve"> STATE:</t>
  </si>
  <si>
    <t xml:space="preserve"> YEAR:</t>
  </si>
  <si>
    <t xml:space="preserve">  Downtime/Well Test Data/Repairs/Etc.</t>
  </si>
  <si>
    <t>COMMENTS:</t>
  </si>
  <si>
    <t>MTR</t>
  </si>
  <si>
    <t>500 N. SHORELINE * SUITE 322 * CORPUS CHRISTI, TEXAS 78401-0313</t>
  </si>
  <si>
    <t>Ola-McCann #1-L</t>
  </si>
  <si>
    <t>Tx</t>
  </si>
  <si>
    <t>Magnum Producing</t>
  </si>
  <si>
    <t>400bbls</t>
  </si>
  <si>
    <t>Nelson #1D</t>
  </si>
  <si>
    <t>Oil Placeholder</t>
  </si>
  <si>
    <t>#1 H2O</t>
  </si>
  <si>
    <t>#2 H2O</t>
  </si>
  <si>
    <t>San Patricio</t>
  </si>
  <si>
    <t>300bbls</t>
  </si>
  <si>
    <t>McKamey #2</t>
  </si>
  <si>
    <t>G.B. oil</t>
  </si>
  <si>
    <t>210bbls</t>
  </si>
  <si>
    <t>GAS/</t>
  </si>
  <si>
    <t>SALE</t>
  </si>
  <si>
    <t>Scarborough #1</t>
  </si>
  <si>
    <t>Nueces</t>
  </si>
  <si>
    <t>Tx.</t>
  </si>
  <si>
    <t>David Winsauer</t>
  </si>
  <si>
    <t>C. A. Miller #1</t>
  </si>
  <si>
    <t>G.B.</t>
  </si>
  <si>
    <t>Beyer #1</t>
  </si>
  <si>
    <t>Triple - A sales</t>
  </si>
  <si>
    <t>oil tank</t>
  </si>
  <si>
    <t>Ola-McCann #2-A</t>
  </si>
  <si>
    <t>Cumulative for this Month</t>
  </si>
  <si>
    <t>Cumulative for Previous Months</t>
  </si>
  <si>
    <t>Total Cumulative To Date</t>
  </si>
  <si>
    <t>48</t>
  </si>
  <si>
    <t>Nelson #8</t>
  </si>
  <si>
    <t>Ola-McCann #2-A &amp; #1-L oil tank</t>
  </si>
  <si>
    <t>G-B</t>
  </si>
  <si>
    <t>400 bbls</t>
  </si>
  <si>
    <t>Nelson #4 &amp; Nelson #8  oil tank</t>
  </si>
  <si>
    <t xml:space="preserve">  </t>
  </si>
  <si>
    <t>Ola-McCann #A-1</t>
  </si>
  <si>
    <t>Nelson #4</t>
  </si>
  <si>
    <t>Monroe Beyer #2</t>
  </si>
  <si>
    <t>Triple-A fuel gas</t>
  </si>
  <si>
    <t>Gas Lift</t>
  </si>
  <si>
    <t>W.H.</t>
  </si>
  <si>
    <t>G.B. 255225</t>
  </si>
  <si>
    <t>24</t>
  </si>
  <si>
    <t>well shut in</t>
  </si>
  <si>
    <r>
      <t xml:space="preserve">TOTAL FUEL USED:   </t>
    </r>
    <r>
      <rPr>
        <sz val="10"/>
        <rFont val="Arial"/>
        <family val="2"/>
      </rPr>
      <t>GAS</t>
    </r>
  </si>
  <si>
    <t>down hole prob.</t>
  </si>
  <si>
    <t>State Track 750-A #1</t>
  </si>
  <si>
    <t>Lease #</t>
  </si>
  <si>
    <t>Tubing</t>
  </si>
  <si>
    <t>Casing</t>
  </si>
  <si>
    <t>Ola McCann #A-1</t>
  </si>
  <si>
    <t xml:space="preserve">Flinn #1 </t>
  </si>
  <si>
    <t>cloesed BOP</t>
  </si>
  <si>
    <t>open to tank</t>
  </si>
  <si>
    <t>flow line shut</t>
  </si>
  <si>
    <t>26</t>
  </si>
  <si>
    <t>18</t>
  </si>
  <si>
    <t>28</t>
  </si>
  <si>
    <t>pumping unit down, no fuel gas</t>
  </si>
  <si>
    <t xml:space="preserve"> transferred oil:</t>
  </si>
  <si>
    <t xml:space="preserve">well shut in </t>
  </si>
  <si>
    <t>OIL moved</t>
  </si>
  <si>
    <t>OIL transferred:</t>
  </si>
  <si>
    <t xml:space="preserve"> </t>
  </si>
  <si>
    <t>water</t>
  </si>
  <si>
    <t>pump down, 0 bbls inj.</t>
  </si>
  <si>
    <t>down</t>
  </si>
  <si>
    <t>sales 397 mcf</t>
  </si>
  <si>
    <t>sales 365 mcf</t>
  </si>
  <si>
    <t>sales 351 mcf</t>
  </si>
  <si>
    <t>sales 292 mcf</t>
  </si>
  <si>
    <t>well shut in flow line leak</t>
  </si>
  <si>
    <t>June</t>
  </si>
  <si>
    <t>well shut in repairing  flow line leak</t>
  </si>
  <si>
    <t>sales 0 mcf, well shut in</t>
  </si>
  <si>
    <t>sales 0 mcf, venting to tank</t>
  </si>
  <si>
    <t>sales 200 mcf</t>
  </si>
  <si>
    <t>sales 233 mcf</t>
  </si>
  <si>
    <t>sales 272 mcf</t>
  </si>
  <si>
    <t>sales 275 mcf</t>
  </si>
  <si>
    <t>sales 281 mcf</t>
  </si>
  <si>
    <t>sales 280 mcf</t>
  </si>
  <si>
    <t>sales 285 mcf</t>
  </si>
  <si>
    <t>sales 288 mcf</t>
  </si>
  <si>
    <t>sales 303 mcf</t>
  </si>
  <si>
    <t>sales 262 mcf</t>
  </si>
  <si>
    <t>sales 99 mcf, comp down on low suction psi</t>
  </si>
  <si>
    <t>sales 184 mcf</t>
  </si>
  <si>
    <t>sales 253 mcf</t>
  </si>
  <si>
    <t>sales 251 mcf</t>
  </si>
  <si>
    <t>sales 248 mcf</t>
  </si>
  <si>
    <t>sales 247 mcf</t>
  </si>
  <si>
    <t>sales 243 mcf</t>
  </si>
  <si>
    <t>sales 238 mcf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</si>
</sst>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8" formatCode="_-* #,##0_-;\-* #,##0_-;_-* &quot;-&quot;??_-;_-@_-"/>
    <numFmt numFmtId="169" formatCode="#,##0.0"/>
  </numFmts>
  <fonts count="3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sz val="10"/>
      <color indexed="8"/>
      <name val="Arial"/>
      <family val="2"/>
    </font>
    <font>
      <sz val="9"/>
      <color indexed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sz val="7"/>
      <name val="Arial"/>
      <family val="2"/>
    </font>
    <font>
      <sz val="10"/>
      <color indexed="8"/>
      <name val="Arial"/>
      <family val="2"/>
    </font>
    <font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1">
    <xf numFmtId="0" fontId="0" fillId="0" borderId="0" xfId="0"/>
    <xf numFmtId="0" fontId="0" fillId="0" borderId="1" xfId="0" applyBorder="1"/>
    <xf numFmtId="0" fontId="2" fillId="0" borderId="0" xfId="0" applyFont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2" fillId="0" borderId="0" xfId="0" applyFont="1" applyAlignment="1">
      <alignment horizontal="left" vertical="center"/>
    </xf>
    <xf numFmtId="0" fontId="0" fillId="0" borderId="4" xfId="0" applyBorder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5" xfId="0" applyBorder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8" xfId="0" applyBorder="1"/>
    <xf numFmtId="0" fontId="6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7" xfId="0" applyFont="1" applyBorder="1" applyAlignment="1">
      <alignment horizontal="center"/>
    </xf>
    <xf numFmtId="0" fontId="0" fillId="0" borderId="0" xfId="0" quotePrefix="1" applyAlignment="1">
      <alignment horizontal="right"/>
    </xf>
    <xf numFmtId="0" fontId="0" fillId="0" borderId="12" xfId="0" applyBorder="1" applyAlignment="1">
      <alignment horizontal="center"/>
    </xf>
    <xf numFmtId="0" fontId="4" fillId="0" borderId="7" xfId="0" applyFont="1" applyBorder="1"/>
    <xf numFmtId="0" fontId="4" fillId="0" borderId="5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3" fillId="0" borderId="8" xfId="0" applyFont="1" applyBorder="1"/>
    <xf numFmtId="2" fontId="4" fillId="0" borderId="0" xfId="0" applyNumberFormat="1" applyFont="1" applyAlignment="1">
      <alignment vertical="center"/>
    </xf>
    <xf numFmtId="2" fontId="4" fillId="0" borderId="12" xfId="0" applyNumberFormat="1" applyFont="1" applyBorder="1" applyAlignment="1">
      <alignment vertical="center"/>
    </xf>
    <xf numFmtId="2" fontId="4" fillId="0" borderId="14" xfId="0" applyNumberFormat="1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8" fillId="0" borderId="4" xfId="0" applyFont="1" applyBorder="1"/>
    <xf numFmtId="0" fontId="4" fillId="0" borderId="17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0" fillId="0" borderId="19" xfId="0" applyBorder="1"/>
    <xf numFmtId="0" fontId="4" fillId="0" borderId="0" xfId="0" applyFont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1" fillId="0" borderId="7" xfId="0" applyFont="1" applyBorder="1"/>
    <xf numFmtId="49" fontId="4" fillId="0" borderId="14" xfId="0" applyNumberFormat="1" applyFont="1" applyBorder="1" applyAlignment="1">
      <alignment vertical="center"/>
    </xf>
    <xf numFmtId="0" fontId="5" fillId="0" borderId="1" xfId="0" applyFont="1" applyBorder="1"/>
    <xf numFmtId="0" fontId="4" fillId="0" borderId="20" xfId="0" applyFont="1" applyBorder="1" applyAlignment="1">
      <alignment vertical="center"/>
    </xf>
    <xf numFmtId="16" fontId="4" fillId="0" borderId="12" xfId="0" applyNumberFormat="1" applyFont="1" applyBorder="1" applyAlignment="1">
      <alignment vertical="center"/>
    </xf>
    <xf numFmtId="16" fontId="4" fillId="0" borderId="2" xfId="0" applyNumberFormat="1" applyFont="1" applyBorder="1" applyAlignment="1">
      <alignment vertical="center"/>
    </xf>
    <xf numFmtId="0" fontId="4" fillId="0" borderId="14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0" xfId="0" applyBorder="1" applyProtection="1">
      <protection locked="0"/>
    </xf>
    <xf numFmtId="168" fontId="0" fillId="0" borderId="20" xfId="0" applyNumberFormat="1" applyBorder="1"/>
    <xf numFmtId="168" fontId="10" fillId="0" borderId="20" xfId="0" applyNumberFormat="1" applyFont="1" applyBorder="1"/>
    <xf numFmtId="169" fontId="0" fillId="0" borderId="20" xfId="0" applyNumberFormat="1" applyBorder="1"/>
    <xf numFmtId="0" fontId="4" fillId="2" borderId="17" xfId="0" applyFont="1" applyFill="1" applyBorder="1" applyAlignment="1">
      <alignment vertical="center"/>
    </xf>
    <xf numFmtId="0" fontId="4" fillId="2" borderId="20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1" xfId="0" applyFont="1" applyFill="1" applyBorder="1" applyAlignment="1">
      <alignment vertical="center"/>
    </xf>
    <xf numFmtId="169" fontId="4" fillId="0" borderId="0" xfId="0" applyNumberFormat="1" applyFont="1" applyAlignment="1">
      <alignment vertical="center"/>
    </xf>
    <xf numFmtId="16" fontId="4" fillId="0" borderId="15" xfId="0" applyNumberFormat="1" applyFont="1" applyBorder="1" applyAlignment="1">
      <alignment vertical="center"/>
    </xf>
    <xf numFmtId="16" fontId="4" fillId="0" borderId="5" xfId="0" applyNumberFormat="1" applyFont="1" applyBorder="1" applyAlignment="1">
      <alignment vertical="center"/>
    </xf>
    <xf numFmtId="0" fontId="8" fillId="0" borderId="4" xfId="0" applyFont="1" applyBorder="1" applyAlignment="1">
      <alignment horizontal="center"/>
    </xf>
    <xf numFmtId="0" fontId="4" fillId="0" borderId="21" xfId="0" applyFont="1" applyBorder="1" applyAlignment="1">
      <alignment horizontal="left" vertical="center"/>
    </xf>
    <xf numFmtId="0" fontId="4" fillId="0" borderId="22" xfId="0" applyFont="1" applyBorder="1" applyAlignment="1">
      <alignment horizontal="left" vertical="center"/>
    </xf>
    <xf numFmtId="0" fontId="4" fillId="0" borderId="23" xfId="0" applyFont="1" applyBorder="1" applyAlignment="1">
      <alignment horizontal="left" vertical="center"/>
    </xf>
    <xf numFmtId="16" fontId="4" fillId="0" borderId="2" xfId="0" quotePrefix="1" applyNumberFormat="1" applyFont="1" applyBorder="1" applyAlignment="1">
      <alignment vertical="center"/>
    </xf>
    <xf numFmtId="0" fontId="4" fillId="0" borderId="2" xfId="0" quotePrefix="1" applyFont="1" applyBorder="1" applyAlignment="1">
      <alignment vertical="center"/>
    </xf>
    <xf numFmtId="0" fontId="0" fillId="0" borderId="20" xfId="0" applyBorder="1"/>
    <xf numFmtId="0" fontId="2" fillId="0" borderId="3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3" xfId="0" applyFont="1" applyBorder="1"/>
    <xf numFmtId="0" fontId="2" fillId="0" borderId="24" xfId="0" applyFont="1" applyBorder="1"/>
    <xf numFmtId="0" fontId="2" fillId="0" borderId="24" xfId="0" applyFont="1" applyBorder="1" applyAlignment="1">
      <alignment horizontal="center" vertical="center"/>
    </xf>
    <xf numFmtId="0" fontId="2" fillId="0" borderId="20" xfId="0" applyFont="1" applyBorder="1"/>
    <xf numFmtId="14" fontId="0" fillId="0" borderId="24" xfId="0" applyNumberFormat="1" applyBorder="1"/>
    <xf numFmtId="0" fontId="11" fillId="0" borderId="0" xfId="0" applyFont="1"/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16" fillId="0" borderId="1" xfId="0" applyFont="1" applyBorder="1"/>
    <xf numFmtId="0" fontId="11" fillId="0" borderId="0" xfId="0" quotePrefix="1" applyFont="1" applyAlignment="1">
      <alignment horizontal="right"/>
    </xf>
    <xf numFmtId="0" fontId="17" fillId="0" borderId="0" xfId="0" applyFont="1"/>
    <xf numFmtId="0" fontId="11" fillId="0" borderId="0" xfId="0" applyFont="1" applyAlignment="1">
      <alignment horizontal="center"/>
    </xf>
    <xf numFmtId="0" fontId="11" fillId="0" borderId="5" xfId="0" applyFont="1" applyBorder="1"/>
    <xf numFmtId="0" fontId="11" fillId="0" borderId="2" xfId="0" applyFont="1" applyBorder="1"/>
    <xf numFmtId="0" fontId="11" fillId="0" borderId="6" xfId="0" applyFont="1" applyBorder="1"/>
    <xf numFmtId="0" fontId="11" fillId="0" borderId="10" xfId="0" applyFont="1" applyBorder="1"/>
    <xf numFmtId="0" fontId="11" fillId="0" borderId="7" xfId="0" applyFont="1" applyBorder="1"/>
    <xf numFmtId="0" fontId="11" fillId="0" borderId="4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0" borderId="4" xfId="0" applyFont="1" applyBorder="1"/>
    <xf numFmtId="0" fontId="17" fillId="0" borderId="7" xfId="0" applyFont="1" applyBorder="1" applyAlignment="1">
      <alignment horizontal="center"/>
    </xf>
    <xf numFmtId="0" fontId="17" fillId="0" borderId="7" xfId="0" applyFont="1" applyBorder="1"/>
    <xf numFmtId="0" fontId="11" fillId="0" borderId="9" xfId="0" applyFont="1" applyBorder="1"/>
    <xf numFmtId="0" fontId="11" fillId="0" borderId="11" xfId="0" applyFont="1" applyBorder="1"/>
    <xf numFmtId="0" fontId="11" fillId="0" borderId="3" xfId="0" applyFont="1" applyBorder="1"/>
    <xf numFmtId="0" fontId="11" fillId="0" borderId="8" xfId="0" applyFont="1" applyBorder="1"/>
    <xf numFmtId="0" fontId="18" fillId="0" borderId="4" xfId="0" applyFont="1" applyBorder="1"/>
    <xf numFmtId="0" fontId="14" fillId="0" borderId="7" xfId="0" applyFont="1" applyBorder="1"/>
    <xf numFmtId="0" fontId="17" fillId="0" borderId="8" xfId="0" applyFont="1" applyBorder="1"/>
    <xf numFmtId="0" fontId="15" fillId="0" borderId="4" xfId="0" applyFont="1" applyBorder="1"/>
    <xf numFmtId="0" fontId="18" fillId="0" borderId="7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20" xfId="0" applyFont="1" applyBorder="1" applyProtection="1">
      <protection locked="0"/>
    </xf>
    <xf numFmtId="168" fontId="19" fillId="0" borderId="20" xfId="0" applyNumberFormat="1" applyFont="1" applyBorder="1"/>
    <xf numFmtId="0" fontId="20" fillId="0" borderId="14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2" fontId="14" fillId="0" borderId="12" xfId="0" applyNumberFormat="1" applyFont="1" applyBorder="1" applyAlignment="1">
      <alignment vertical="center"/>
    </xf>
    <xf numFmtId="169" fontId="11" fillId="0" borderId="20" xfId="0" applyNumberFormat="1" applyFont="1" applyBorder="1"/>
    <xf numFmtId="0" fontId="14" fillId="0" borderId="2" xfId="0" applyFont="1" applyBorder="1" applyAlignment="1">
      <alignment vertical="center"/>
    </xf>
    <xf numFmtId="0" fontId="14" fillId="0" borderId="15" xfId="0" applyFont="1" applyBorder="1" applyAlignment="1">
      <alignment vertical="center"/>
    </xf>
    <xf numFmtId="16" fontId="14" fillId="0" borderId="2" xfId="0" applyNumberFormat="1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14" fillId="0" borderId="6" xfId="0" applyFont="1" applyBorder="1" applyAlignment="1">
      <alignment vertical="center"/>
    </xf>
    <xf numFmtId="0" fontId="14" fillId="0" borderId="14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1" fillId="0" borderId="12" xfId="0" applyFont="1" applyBorder="1" applyAlignment="1">
      <alignment horizontal="center"/>
    </xf>
    <xf numFmtId="0" fontId="14" fillId="0" borderId="12" xfId="0" applyFont="1" applyBorder="1" applyAlignment="1">
      <alignment vertical="center"/>
    </xf>
    <xf numFmtId="0" fontId="14" fillId="0" borderId="13" xfId="0" applyFont="1" applyBorder="1" applyAlignment="1">
      <alignment vertical="center"/>
    </xf>
    <xf numFmtId="0" fontId="14" fillId="0" borderId="14" xfId="0" applyFont="1" applyBorder="1" applyAlignment="1">
      <alignment vertical="center"/>
    </xf>
    <xf numFmtId="16" fontId="14" fillId="0" borderId="12" xfId="0" applyNumberFormat="1" applyFont="1" applyBorder="1" applyAlignment="1">
      <alignment vertical="center"/>
    </xf>
    <xf numFmtId="14" fontId="14" fillId="0" borderId="12" xfId="0" applyNumberFormat="1" applyFont="1" applyBorder="1" applyAlignment="1">
      <alignment vertical="center"/>
    </xf>
    <xf numFmtId="14" fontId="14" fillId="0" borderId="13" xfId="0" applyNumberFormat="1" applyFont="1" applyBorder="1" applyAlignment="1">
      <alignment vertical="center"/>
    </xf>
    <xf numFmtId="16" fontId="14" fillId="0" borderId="13" xfId="0" applyNumberFormat="1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11" fillId="0" borderId="19" xfId="0" applyFont="1" applyBorder="1"/>
    <xf numFmtId="0" fontId="14" fillId="0" borderId="17" xfId="0" applyFont="1" applyBorder="1" applyAlignment="1">
      <alignment vertical="center"/>
    </xf>
    <xf numFmtId="169" fontId="14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18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4" fillId="0" borderId="11" xfId="0" applyFont="1" applyBorder="1" applyAlignment="1">
      <alignment vertical="center"/>
    </xf>
    <xf numFmtId="0" fontId="21" fillId="0" borderId="0" xfId="0" applyFont="1"/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21" fillId="0" borderId="0" xfId="0" applyFont="1" applyAlignment="1">
      <alignment vertical="center"/>
    </xf>
    <xf numFmtId="0" fontId="21" fillId="0" borderId="1" xfId="0" applyFont="1" applyBorder="1"/>
    <xf numFmtId="0" fontId="21" fillId="0" borderId="1" xfId="0" applyFont="1" applyBorder="1" applyAlignment="1">
      <alignment horizontal="center"/>
    </xf>
    <xf numFmtId="0" fontId="25" fillId="0" borderId="1" xfId="0" applyFont="1" applyBorder="1"/>
    <xf numFmtId="0" fontId="21" fillId="0" borderId="0" xfId="0" quotePrefix="1" applyFont="1" applyAlignment="1">
      <alignment horizontal="right"/>
    </xf>
    <xf numFmtId="0" fontId="27" fillId="0" borderId="0" xfId="0" applyFont="1"/>
    <xf numFmtId="0" fontId="21" fillId="0" borderId="0" xfId="0" applyFont="1" applyAlignment="1">
      <alignment horizontal="center"/>
    </xf>
    <xf numFmtId="0" fontId="21" fillId="0" borderId="5" xfId="0" applyFont="1" applyBorder="1"/>
    <xf numFmtId="0" fontId="21" fillId="0" borderId="2" xfId="0" applyFont="1" applyBorder="1"/>
    <xf numFmtId="0" fontId="21" fillId="0" borderId="6" xfId="0" applyFont="1" applyBorder="1"/>
    <xf numFmtId="0" fontId="21" fillId="0" borderId="10" xfId="0" applyFont="1" applyBorder="1"/>
    <xf numFmtId="0" fontId="21" fillId="0" borderId="7" xfId="0" applyFont="1" applyBorder="1"/>
    <xf numFmtId="0" fontId="21" fillId="0" borderId="4" xfId="0" applyFont="1" applyBorder="1" applyAlignment="1">
      <alignment horizontal="center"/>
    </xf>
    <xf numFmtId="0" fontId="21" fillId="0" borderId="7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21" fillId="0" borderId="4" xfId="0" applyFont="1" applyBorder="1"/>
    <xf numFmtId="0" fontId="27" fillId="0" borderId="7" xfId="0" applyFont="1" applyBorder="1" applyAlignment="1">
      <alignment horizontal="center"/>
    </xf>
    <xf numFmtId="0" fontId="27" fillId="0" borderId="7" xfId="0" applyFont="1" applyBorder="1"/>
    <xf numFmtId="0" fontId="21" fillId="0" borderId="9" xfId="0" applyFont="1" applyBorder="1"/>
    <xf numFmtId="0" fontId="21" fillId="0" borderId="11" xfId="0" applyFont="1" applyBorder="1"/>
    <xf numFmtId="0" fontId="21" fillId="0" borderId="3" xfId="0" applyFont="1" applyBorder="1"/>
    <xf numFmtId="0" fontId="21" fillId="0" borderId="8" xfId="0" applyFont="1" applyBorder="1"/>
    <xf numFmtId="0" fontId="28" fillId="0" borderId="4" xfId="0" applyFont="1" applyBorder="1"/>
    <xf numFmtId="0" fontId="24" fillId="0" borderId="7" xfId="0" applyFont="1" applyBorder="1"/>
    <xf numFmtId="0" fontId="27" fillId="0" borderId="8" xfId="0" applyFont="1" applyBorder="1"/>
    <xf numFmtId="0" fontId="26" fillId="0" borderId="4" xfId="0" applyFont="1" applyBorder="1"/>
    <xf numFmtId="0" fontId="28" fillId="0" borderId="7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1" fillId="0" borderId="20" xfId="0" applyFont="1" applyBorder="1" applyProtection="1">
      <protection locked="0"/>
    </xf>
    <xf numFmtId="168" fontId="29" fillId="0" borderId="20" xfId="0" applyNumberFormat="1" applyFont="1" applyBorder="1"/>
    <xf numFmtId="0" fontId="30" fillId="0" borderId="14" xfId="0" applyFont="1" applyBorder="1" applyAlignment="1">
      <alignment vertical="center"/>
    </xf>
    <xf numFmtId="0" fontId="30" fillId="0" borderId="12" xfId="0" applyFont="1" applyBorder="1" applyAlignment="1">
      <alignment vertical="center"/>
    </xf>
    <xf numFmtId="2" fontId="24" fillId="0" borderId="12" xfId="0" applyNumberFormat="1" applyFont="1" applyBorder="1" applyAlignment="1">
      <alignment vertical="center"/>
    </xf>
    <xf numFmtId="169" fontId="21" fillId="0" borderId="20" xfId="0" applyNumberFormat="1" applyFont="1" applyBorder="1"/>
    <xf numFmtId="0" fontId="24" fillId="0" borderId="12" xfId="0" applyFont="1" applyBorder="1" applyAlignment="1">
      <alignment vertical="center"/>
    </xf>
    <xf numFmtId="0" fontId="24" fillId="0" borderId="16" xfId="0" applyFont="1" applyBorder="1" applyAlignment="1">
      <alignment vertical="center"/>
    </xf>
    <xf numFmtId="16" fontId="24" fillId="0" borderId="12" xfId="0" applyNumberFormat="1" applyFont="1" applyBorder="1" applyAlignment="1">
      <alignment vertical="center"/>
    </xf>
    <xf numFmtId="0" fontId="24" fillId="0" borderId="13" xfId="0" applyFont="1" applyBorder="1" applyAlignment="1">
      <alignment vertical="center"/>
    </xf>
    <xf numFmtId="0" fontId="24" fillId="0" borderId="14" xfId="0" applyFont="1" applyBorder="1" applyAlignment="1">
      <alignment vertical="center"/>
    </xf>
    <xf numFmtId="0" fontId="24" fillId="0" borderId="20" xfId="0" applyFont="1" applyBorder="1" applyAlignment="1">
      <alignment vertical="center"/>
    </xf>
    <xf numFmtId="0" fontId="24" fillId="0" borderId="14" xfId="0" applyFont="1" applyBorder="1" applyAlignment="1">
      <alignment horizontal="left" vertical="center"/>
    </xf>
    <xf numFmtId="0" fontId="24" fillId="0" borderId="13" xfId="0" applyFont="1" applyBorder="1" applyAlignment="1">
      <alignment horizontal="left" vertical="center"/>
    </xf>
    <xf numFmtId="0" fontId="24" fillId="0" borderId="15" xfId="0" applyFont="1" applyBorder="1" applyAlignment="1">
      <alignment horizontal="left" vertical="center"/>
    </xf>
    <xf numFmtId="0" fontId="21" fillId="0" borderId="12" xfId="0" applyFont="1" applyBorder="1" applyAlignment="1">
      <alignment horizontal="center"/>
    </xf>
    <xf numFmtId="0" fontId="24" fillId="0" borderId="25" xfId="0" applyFont="1" applyBorder="1" applyAlignment="1">
      <alignment vertical="center"/>
    </xf>
    <xf numFmtId="0" fontId="24" fillId="0" borderId="15" xfId="0" applyFont="1" applyBorder="1" applyAlignment="1">
      <alignment vertical="center"/>
    </xf>
    <xf numFmtId="0" fontId="24" fillId="0" borderId="6" xfId="0" applyFont="1" applyBorder="1" applyAlignment="1">
      <alignment vertical="center"/>
    </xf>
    <xf numFmtId="0" fontId="24" fillId="0" borderId="18" xfId="0" applyFont="1" applyBorder="1" applyAlignment="1">
      <alignment vertical="center"/>
    </xf>
    <xf numFmtId="0" fontId="21" fillId="0" borderId="19" xfId="0" applyFont="1" applyBorder="1"/>
    <xf numFmtId="0" fontId="24" fillId="0" borderId="17" xfId="0" applyFont="1" applyBorder="1" applyAlignment="1">
      <alignment vertical="center"/>
    </xf>
    <xf numFmtId="0" fontId="24" fillId="2" borderId="17" xfId="0" applyFont="1" applyFill="1" applyBorder="1" applyAlignment="1">
      <alignment vertical="center"/>
    </xf>
    <xf numFmtId="169" fontId="24" fillId="2" borderId="20" xfId="0" applyNumberFormat="1" applyFont="1" applyFill="1" applyBorder="1" applyAlignment="1">
      <alignment vertical="center"/>
    </xf>
    <xf numFmtId="0" fontId="24" fillId="2" borderId="20" xfId="0" applyFont="1" applyFill="1" applyBorder="1" applyAlignment="1">
      <alignment vertical="center"/>
    </xf>
    <xf numFmtId="0" fontId="24" fillId="0" borderId="0" xfId="0" applyFont="1" applyAlignment="1">
      <alignment vertical="center"/>
    </xf>
    <xf numFmtId="0" fontId="24" fillId="0" borderId="1" xfId="0" applyFont="1" applyBorder="1" applyAlignment="1">
      <alignment vertical="center"/>
    </xf>
    <xf numFmtId="0" fontId="24" fillId="2" borderId="0" xfId="0" applyFont="1" applyFill="1" applyAlignment="1">
      <alignment vertical="center"/>
    </xf>
    <xf numFmtId="0" fontId="24" fillId="0" borderId="11" xfId="0" applyFont="1" applyBorder="1" applyAlignment="1">
      <alignment vertical="center"/>
    </xf>
    <xf numFmtId="0" fontId="24" fillId="2" borderId="1" xfId="0" applyFont="1" applyFill="1" applyBorder="1" applyAlignment="1">
      <alignment vertical="center"/>
    </xf>
    <xf numFmtId="0" fontId="0" fillId="0" borderId="0" xfId="0" applyFont="1"/>
    <xf numFmtId="0" fontId="14" fillId="0" borderId="26" xfId="0" applyFont="1" applyBorder="1" applyAlignment="1">
      <alignment vertical="center"/>
    </xf>
    <xf numFmtId="0" fontId="24" fillId="0" borderId="14" xfId="0" applyFont="1" applyBorder="1" applyAlignment="1">
      <alignment horizontal="left" vertical="center"/>
    </xf>
    <xf numFmtId="0" fontId="24" fillId="0" borderId="13" xfId="0" applyFont="1" applyBorder="1" applyAlignment="1">
      <alignment horizontal="left" vertical="center"/>
    </xf>
    <xf numFmtId="0" fontId="24" fillId="0" borderId="15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21" fillId="0" borderId="7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0" borderId="8" xfId="0" applyFont="1" applyBorder="1" applyAlignment="1">
      <alignment horizontal="center"/>
    </xf>
    <xf numFmtId="0" fontId="25" fillId="0" borderId="7" xfId="0" applyFont="1" applyBorder="1" applyAlignment="1">
      <alignment horizontal="center"/>
    </xf>
    <xf numFmtId="0" fontId="26" fillId="0" borderId="22" xfId="0" applyFont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1" fillId="0" borderId="0" xfId="0" applyFont="1" applyAlignment="1">
      <alignment horizontal="right"/>
    </xf>
    <xf numFmtId="0" fontId="21" fillId="0" borderId="22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5" fillId="0" borderId="1" xfId="0" applyFont="1" applyBorder="1"/>
    <xf numFmtId="0" fontId="21" fillId="0" borderId="1" xfId="0" applyFont="1" applyBorder="1"/>
    <xf numFmtId="0" fontId="21" fillId="0" borderId="1" xfId="0" applyFont="1" applyBorder="1" applyAlignment="1">
      <alignment horizontal="left"/>
    </xf>
    <xf numFmtId="0" fontId="26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1" fillId="0" borderId="1" xfId="0" applyFont="1" applyBorder="1"/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1" fillId="0" borderId="0" xfId="0" applyFont="1" applyAlignment="1">
      <alignment horizontal="right"/>
    </xf>
    <xf numFmtId="0" fontId="15" fillId="0" borderId="1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43" fontId="11" fillId="0" borderId="22" xfId="1" applyFont="1" applyBorder="1" applyAlignment="1">
      <alignment horizontal="center" vertical="center"/>
    </xf>
    <xf numFmtId="0" fontId="15" fillId="0" borderId="2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4" fillId="0" borderId="14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22" xfId="0" applyBorder="1" applyAlignment="1">
      <alignment horizontal="center"/>
    </xf>
    <xf numFmtId="43" fontId="0" fillId="0" borderId="2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22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13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5" fillId="0" borderId="7" xfId="0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5" fillId="0" borderId="1" xfId="0" applyFont="1" applyBorder="1"/>
    <xf numFmtId="0" fontId="4" fillId="0" borderId="21" xfId="0" applyFont="1" applyBorder="1" applyAlignment="1">
      <alignment horizontal="left" vertical="center"/>
    </xf>
    <xf numFmtId="0" fontId="4" fillId="0" borderId="22" xfId="0" applyFont="1" applyBorder="1" applyAlignment="1">
      <alignment horizontal="left" vertical="center"/>
    </xf>
    <xf numFmtId="0" fontId="4" fillId="0" borderId="23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4" fillId="0" borderId="29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60"/>
  <sheetViews>
    <sheetView tabSelected="1" workbookViewId="0">
      <selection activeCell="AB11" sqref="AB11"/>
    </sheetView>
  </sheetViews>
  <sheetFormatPr defaultRowHeight="12.75" x14ac:dyDescent="0.2"/>
  <cols>
    <col min="1" max="1" width="7" style="151" customWidth="1"/>
    <col min="2" max="3" width="4.140625" style="151" customWidth="1"/>
    <col min="4" max="4" width="7.7109375" style="151" customWidth="1"/>
    <col min="5" max="6" width="4.140625" style="151" customWidth="1"/>
    <col min="7" max="7" width="7.7109375" style="151" customWidth="1"/>
    <col min="8" max="9" width="4.140625" style="151" customWidth="1"/>
    <col min="10" max="14" width="7.7109375" style="151" customWidth="1"/>
    <col min="15" max="16" width="8.7109375" style="151" customWidth="1"/>
    <col min="17" max="17" width="7.7109375" style="151" customWidth="1"/>
    <col min="18" max="18" width="9.140625" style="151"/>
    <col min="19" max="19" width="9" style="151" customWidth="1"/>
    <col min="20" max="20" width="5.7109375" style="151" customWidth="1"/>
    <col min="21" max="21" width="6.7109375" style="151" customWidth="1"/>
    <col min="22" max="22" width="7.42578125" style="151" customWidth="1"/>
    <col min="23" max="24" width="3.7109375" style="151" customWidth="1"/>
    <col min="25" max="25" width="4.28515625" style="151" customWidth="1"/>
    <col min="26" max="26" width="5.5703125" style="151" customWidth="1"/>
    <col min="27" max="27" width="6.5703125" style="151" customWidth="1"/>
    <col min="28" max="28" width="38" style="151" customWidth="1"/>
    <col min="29" max="16384" width="9.140625" style="151"/>
  </cols>
  <sheetData>
    <row r="1" spans="1:29" x14ac:dyDescent="0.2">
      <c r="G1" s="152"/>
      <c r="H1" s="152"/>
      <c r="I1" s="152"/>
      <c r="J1" s="152"/>
      <c r="K1" s="152"/>
      <c r="L1" s="152"/>
      <c r="M1" s="152" t="s">
        <v>7</v>
      </c>
      <c r="N1" s="152"/>
      <c r="O1" s="152"/>
      <c r="P1" s="152"/>
      <c r="Q1" s="153"/>
      <c r="Y1" s="154"/>
      <c r="Z1" s="154"/>
      <c r="AA1" s="154"/>
    </row>
    <row r="2" spans="1:29" ht="4.5" customHeight="1" x14ac:dyDescent="0.2"/>
    <row r="3" spans="1:29" ht="18" x14ac:dyDescent="0.25">
      <c r="A3" s="228" t="s">
        <v>6</v>
      </c>
      <c r="B3" s="228"/>
      <c r="C3" s="228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  <c r="P3" s="228"/>
      <c r="Q3" s="228"/>
      <c r="R3" s="228"/>
      <c r="S3" s="228"/>
      <c r="T3" s="228"/>
      <c r="U3" s="228"/>
      <c r="V3" s="228"/>
      <c r="W3" s="228"/>
      <c r="X3" s="228"/>
      <c r="Y3" s="228"/>
      <c r="Z3" s="228"/>
      <c r="AA3" s="228"/>
    </row>
    <row r="4" spans="1:29" x14ac:dyDescent="0.2">
      <c r="A4" s="229" t="s">
        <v>49</v>
      </c>
      <c r="B4" s="229"/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29"/>
      <c r="R4" s="229"/>
      <c r="S4" s="229"/>
      <c r="T4" s="229"/>
      <c r="U4" s="229"/>
      <c r="V4" s="229"/>
      <c r="W4" s="229"/>
      <c r="X4" s="229"/>
      <c r="Y4" s="229"/>
      <c r="Z4" s="229"/>
      <c r="AA4" s="229"/>
    </row>
    <row r="5" spans="1:29" ht="6.75" customHeight="1" x14ac:dyDescent="0.2"/>
    <row r="6" spans="1:29" x14ac:dyDescent="0.2">
      <c r="A6" s="151" t="s">
        <v>8</v>
      </c>
      <c r="B6" s="230" t="s">
        <v>80</v>
      </c>
      <c r="C6" s="231"/>
      <c r="D6" s="231"/>
      <c r="E6" s="231"/>
      <c r="F6" s="231"/>
      <c r="G6" s="231"/>
      <c r="H6" s="231"/>
      <c r="I6" s="231"/>
      <c r="K6" s="151" t="s">
        <v>4</v>
      </c>
      <c r="L6" s="155"/>
      <c r="M6" s="232" t="s">
        <v>58</v>
      </c>
      <c r="N6" s="232"/>
      <c r="O6" s="232"/>
      <c r="P6" s="151" t="s">
        <v>44</v>
      </c>
      <c r="Q6" s="227" t="s">
        <v>51</v>
      </c>
      <c r="R6" s="227"/>
    </row>
    <row r="7" spans="1:29" x14ac:dyDescent="0.2">
      <c r="U7" s="225" t="s">
        <v>37</v>
      </c>
      <c r="V7" s="225"/>
      <c r="W7" s="225"/>
      <c r="X7" s="225"/>
      <c r="Y7" s="233">
        <v>0</v>
      </c>
      <c r="Z7" s="233"/>
      <c r="AA7" s="233"/>
    </row>
    <row r="8" spans="1:29" x14ac:dyDescent="0.2">
      <c r="A8" s="151" t="s">
        <v>3</v>
      </c>
      <c r="C8" s="234" t="s">
        <v>122</v>
      </c>
      <c r="D8" s="233"/>
      <c r="E8" s="233"/>
      <c r="F8" s="233"/>
      <c r="G8" s="151" t="s">
        <v>45</v>
      </c>
      <c r="H8" s="233">
        <v>2020</v>
      </c>
      <c r="I8" s="233"/>
      <c r="K8" s="151" t="s">
        <v>33</v>
      </c>
      <c r="L8" s="155" t="s">
        <v>68</v>
      </c>
      <c r="M8" s="157"/>
      <c r="N8" s="155"/>
      <c r="O8" s="155"/>
      <c r="P8" s="155"/>
      <c r="Q8" s="155"/>
      <c r="R8" s="155"/>
      <c r="T8" s="158" t="s">
        <v>39</v>
      </c>
      <c r="U8" s="225" t="s">
        <v>38</v>
      </c>
      <c r="V8" s="225"/>
      <c r="W8" s="225"/>
      <c r="X8" s="225"/>
      <c r="Y8" s="226">
        <v>197.1</v>
      </c>
      <c r="Z8" s="226"/>
      <c r="AA8" s="226"/>
    </row>
    <row r="9" spans="1:29" x14ac:dyDescent="0.2">
      <c r="T9" s="158" t="s">
        <v>40</v>
      </c>
      <c r="U9" s="225" t="s">
        <v>36</v>
      </c>
      <c r="V9" s="225"/>
      <c r="W9" s="225"/>
      <c r="X9" s="225"/>
      <c r="Y9" s="226">
        <v>197.1</v>
      </c>
      <c r="Z9" s="226"/>
      <c r="AA9" s="226"/>
    </row>
    <row r="10" spans="1:29" x14ac:dyDescent="0.2">
      <c r="A10" s="151" t="s">
        <v>20</v>
      </c>
      <c r="C10" s="227" t="s">
        <v>52</v>
      </c>
      <c r="D10" s="227"/>
      <c r="E10" s="227"/>
      <c r="F10" s="227"/>
      <c r="G10" s="227"/>
      <c r="H10" s="227"/>
      <c r="I10" s="227"/>
      <c r="K10" s="159" t="s">
        <v>42</v>
      </c>
      <c r="N10" s="227">
        <v>0</v>
      </c>
      <c r="O10" s="227"/>
      <c r="P10" s="151" t="s">
        <v>43</v>
      </c>
      <c r="Q10" s="227">
        <v>0</v>
      </c>
      <c r="R10" s="227"/>
      <c r="T10" s="158" t="s">
        <v>41</v>
      </c>
      <c r="U10" s="225" t="s">
        <v>35</v>
      </c>
      <c r="V10" s="225"/>
      <c r="W10" s="225"/>
      <c r="X10" s="225"/>
      <c r="Y10" s="222">
        <v>162</v>
      </c>
      <c r="Z10" s="222"/>
      <c r="AA10" s="222"/>
    </row>
    <row r="11" spans="1:29" x14ac:dyDescent="0.2">
      <c r="T11" s="158" t="s">
        <v>40</v>
      </c>
      <c r="U11" s="219" t="s">
        <v>34</v>
      </c>
      <c r="V11" s="219"/>
      <c r="W11" s="219"/>
      <c r="X11" s="219"/>
      <c r="Y11" s="222">
        <v>35.1</v>
      </c>
      <c r="Z11" s="222"/>
      <c r="AA11" s="222"/>
    </row>
    <row r="12" spans="1:29" ht="5.25" customHeight="1" x14ac:dyDescent="0.2"/>
    <row r="13" spans="1:29" ht="5.25" customHeight="1" x14ac:dyDescent="0.2">
      <c r="A13" s="161"/>
      <c r="B13" s="161"/>
      <c r="C13" s="161"/>
      <c r="D13" s="161"/>
      <c r="E13" s="161"/>
      <c r="F13" s="161"/>
      <c r="G13" s="161"/>
      <c r="H13" s="161"/>
      <c r="I13" s="161"/>
      <c r="J13" s="161"/>
      <c r="K13" s="162"/>
      <c r="L13" s="163"/>
      <c r="M13" s="161"/>
      <c r="N13" s="164"/>
      <c r="O13" s="162"/>
      <c r="P13" s="161"/>
      <c r="Q13" s="161"/>
      <c r="R13" s="163"/>
      <c r="S13" s="161"/>
      <c r="T13" s="163"/>
      <c r="U13" s="163"/>
      <c r="V13" s="161"/>
      <c r="W13" s="163"/>
      <c r="X13" s="161"/>
      <c r="Y13" s="161"/>
      <c r="Z13" s="161"/>
      <c r="AA13" s="161"/>
      <c r="AB13" s="161"/>
      <c r="AC13" s="165"/>
    </row>
    <row r="14" spans="1:29" x14ac:dyDescent="0.2">
      <c r="A14" s="219" t="s">
        <v>9</v>
      </c>
      <c r="B14" s="219"/>
      <c r="C14" s="219"/>
      <c r="D14" s="219"/>
      <c r="E14" s="219"/>
      <c r="F14" s="219"/>
      <c r="G14" s="219"/>
      <c r="H14" s="219"/>
      <c r="I14" s="219"/>
      <c r="J14" s="219"/>
      <c r="K14" s="166" t="s">
        <v>19</v>
      </c>
      <c r="L14" s="218" t="s">
        <v>22</v>
      </c>
      <c r="M14" s="219"/>
      <c r="N14" s="220"/>
      <c r="O14" s="169"/>
      <c r="P14" s="218" t="s">
        <v>27</v>
      </c>
      <c r="Q14" s="219"/>
      <c r="R14" s="218" t="s">
        <v>28</v>
      </c>
      <c r="S14" s="219"/>
      <c r="T14" s="170" t="s">
        <v>29</v>
      </c>
      <c r="U14" s="223" t="s">
        <v>30</v>
      </c>
      <c r="V14" s="224"/>
      <c r="W14" s="171"/>
      <c r="AC14" s="165"/>
    </row>
    <row r="15" spans="1:29" ht="4.5" customHeight="1" x14ac:dyDescent="0.2">
      <c r="A15" s="156"/>
      <c r="B15" s="156"/>
      <c r="C15" s="156"/>
      <c r="D15" s="156"/>
      <c r="E15" s="156"/>
      <c r="F15" s="156"/>
      <c r="G15" s="156"/>
      <c r="H15" s="156"/>
      <c r="I15" s="156"/>
      <c r="J15" s="156"/>
      <c r="K15" s="166"/>
      <c r="L15" s="172"/>
      <c r="M15" s="155"/>
      <c r="N15" s="173"/>
      <c r="O15" s="174"/>
      <c r="P15" s="155"/>
      <c r="Q15" s="155"/>
      <c r="R15" s="172"/>
      <c r="S15" s="155"/>
      <c r="T15" s="172"/>
      <c r="U15" s="172"/>
      <c r="V15" s="155"/>
      <c r="W15" s="172"/>
      <c r="X15" s="155"/>
      <c r="Y15" s="155"/>
      <c r="Z15" s="155"/>
      <c r="AA15" s="155"/>
      <c r="AB15" s="155"/>
      <c r="AC15" s="165"/>
    </row>
    <row r="16" spans="1:29" ht="4.5" customHeight="1" x14ac:dyDescent="0.2">
      <c r="A16" s="162"/>
      <c r="E16" s="163"/>
      <c r="H16" s="163"/>
      <c r="K16" s="166"/>
      <c r="L16" s="165"/>
      <c r="M16" s="162"/>
      <c r="N16" s="175"/>
      <c r="O16" s="169"/>
      <c r="Q16" s="163"/>
      <c r="R16" s="165"/>
      <c r="S16" s="163"/>
      <c r="T16" s="165"/>
      <c r="U16" s="165"/>
      <c r="V16" s="163"/>
      <c r="W16" s="165"/>
      <c r="AC16" s="165"/>
    </row>
    <row r="17" spans="1:29" x14ac:dyDescent="0.2">
      <c r="A17" s="176" t="s">
        <v>1</v>
      </c>
      <c r="B17" s="221">
        <v>697</v>
      </c>
      <c r="C17" s="219"/>
      <c r="D17" s="219"/>
      <c r="E17" s="218"/>
      <c r="F17" s="219"/>
      <c r="G17" s="219"/>
      <c r="H17" s="218"/>
      <c r="I17" s="219"/>
      <c r="J17" s="220"/>
      <c r="K17" s="166" t="s">
        <v>2</v>
      </c>
      <c r="L17" s="165"/>
      <c r="M17" s="169"/>
      <c r="N17" s="175"/>
      <c r="O17" s="169"/>
      <c r="Q17" s="165"/>
      <c r="R17" s="165"/>
      <c r="S17" s="165"/>
      <c r="T17" s="165"/>
      <c r="U17" s="165"/>
      <c r="V17" s="165"/>
      <c r="W17" s="165" t="s">
        <v>47</v>
      </c>
      <c r="AC17" s="165"/>
    </row>
    <row r="18" spans="1:29" ht="0.75" customHeight="1" x14ac:dyDescent="0.2">
      <c r="A18" s="176"/>
      <c r="E18" s="165"/>
      <c r="H18" s="165"/>
      <c r="J18" s="175"/>
      <c r="K18" s="166"/>
      <c r="L18" s="165"/>
      <c r="M18" s="169"/>
      <c r="N18" s="175"/>
      <c r="O18" s="169"/>
      <c r="Q18" s="165"/>
      <c r="R18" s="165"/>
      <c r="S18" s="165"/>
      <c r="T18" s="165"/>
      <c r="U18" s="165"/>
      <c r="V18" s="165"/>
      <c r="W18" s="165"/>
      <c r="AC18" s="165"/>
    </row>
    <row r="19" spans="1:29" x14ac:dyDescent="0.2">
      <c r="A19" s="176" t="s">
        <v>10</v>
      </c>
      <c r="B19" s="218" t="s">
        <v>53</v>
      </c>
      <c r="C19" s="219"/>
      <c r="D19" s="219"/>
      <c r="E19" s="218"/>
      <c r="F19" s="219"/>
      <c r="G19" s="219"/>
      <c r="H19" s="218"/>
      <c r="I19" s="219"/>
      <c r="J19" s="219"/>
      <c r="K19" s="166" t="s">
        <v>17</v>
      </c>
      <c r="L19" s="167" t="s">
        <v>18</v>
      </c>
      <c r="M19" s="166" t="s">
        <v>23</v>
      </c>
      <c r="N19" s="168" t="s">
        <v>24</v>
      </c>
      <c r="O19" s="166" t="s">
        <v>11</v>
      </c>
      <c r="P19" s="167" t="s">
        <v>5</v>
      </c>
      <c r="Q19" s="167" t="s">
        <v>26</v>
      </c>
      <c r="R19" s="167" t="s">
        <v>5</v>
      </c>
      <c r="S19" s="167" t="s">
        <v>26</v>
      </c>
      <c r="T19" s="165"/>
      <c r="U19" s="167" t="s">
        <v>32</v>
      </c>
      <c r="V19" s="167" t="s">
        <v>31</v>
      </c>
      <c r="W19" s="177" t="s">
        <v>46</v>
      </c>
      <c r="AC19" s="165"/>
    </row>
    <row r="20" spans="1:29" hidden="1" x14ac:dyDescent="0.2">
      <c r="A20" s="176"/>
      <c r="E20" s="165"/>
      <c r="H20" s="165"/>
      <c r="J20" s="175"/>
      <c r="K20" s="169"/>
      <c r="L20" s="165"/>
      <c r="M20" s="169"/>
      <c r="N20" s="175"/>
      <c r="O20" s="169"/>
      <c r="P20" s="160"/>
      <c r="Q20" s="167"/>
      <c r="R20" s="165"/>
      <c r="S20" s="167"/>
      <c r="T20" s="165"/>
      <c r="U20" s="165"/>
      <c r="V20" s="165"/>
      <c r="W20" s="165"/>
      <c r="AC20" s="165"/>
    </row>
    <row r="21" spans="1:29" ht="12" customHeight="1" x14ac:dyDescent="0.2">
      <c r="A21" s="169"/>
      <c r="D21" s="159"/>
      <c r="E21" s="165"/>
      <c r="G21" s="159"/>
      <c r="H21" s="165"/>
      <c r="J21" s="178"/>
      <c r="K21" s="179">
        <v>162</v>
      </c>
      <c r="L21" s="165"/>
      <c r="M21" s="169"/>
      <c r="N21" s="175"/>
      <c r="O21" s="169"/>
      <c r="P21" s="160" t="s">
        <v>25</v>
      </c>
      <c r="Q21" s="167" t="s">
        <v>18</v>
      </c>
      <c r="R21" s="167" t="s">
        <v>25</v>
      </c>
      <c r="S21" s="167" t="s">
        <v>23</v>
      </c>
      <c r="T21" s="165"/>
      <c r="U21" s="165"/>
      <c r="V21" s="165"/>
      <c r="W21" s="165"/>
      <c r="AC21" s="165"/>
    </row>
    <row r="22" spans="1:29" ht="2.25" customHeight="1" x14ac:dyDescent="0.2">
      <c r="A22" s="169"/>
      <c r="E22" s="165"/>
      <c r="H22" s="165"/>
      <c r="J22" s="175"/>
      <c r="K22" s="169"/>
      <c r="L22" s="165"/>
      <c r="M22" s="169"/>
      <c r="N22" s="175"/>
      <c r="O22" s="169"/>
      <c r="Q22" s="165"/>
      <c r="R22" s="165"/>
      <c r="S22" s="165"/>
      <c r="T22" s="165"/>
      <c r="U22" s="165"/>
      <c r="V22" s="165"/>
      <c r="W22" s="165"/>
      <c r="AC22" s="165"/>
    </row>
    <row r="23" spans="1:29" ht="4.5" customHeight="1" x14ac:dyDescent="0.2">
      <c r="A23" s="169"/>
      <c r="E23" s="165"/>
      <c r="H23" s="165"/>
      <c r="K23" s="169"/>
      <c r="L23" s="165"/>
      <c r="M23" s="169"/>
      <c r="N23" s="175"/>
      <c r="O23" s="169"/>
      <c r="Q23" s="165"/>
      <c r="R23" s="165"/>
      <c r="S23" s="165"/>
      <c r="T23" s="165"/>
      <c r="U23" s="165"/>
      <c r="V23" s="165"/>
      <c r="W23" s="165"/>
      <c r="AC23" s="165"/>
    </row>
    <row r="24" spans="1:29" ht="3.75" customHeight="1" x14ac:dyDescent="0.2">
      <c r="A24" s="162"/>
      <c r="B24" s="161"/>
      <c r="C24" s="162"/>
      <c r="D24" s="161"/>
      <c r="E24" s="163"/>
      <c r="F24" s="162"/>
      <c r="G24" s="161"/>
      <c r="H24" s="163"/>
      <c r="I24" s="162"/>
      <c r="J24" s="161"/>
      <c r="K24" s="162"/>
      <c r="L24" s="163"/>
      <c r="M24" s="162"/>
      <c r="N24" s="164"/>
      <c r="O24" s="162"/>
      <c r="P24" s="161"/>
      <c r="Q24" s="163"/>
      <c r="R24" s="163"/>
      <c r="S24" s="163"/>
      <c r="T24" s="163"/>
      <c r="U24" s="163"/>
      <c r="V24" s="163"/>
      <c r="W24" s="163"/>
      <c r="X24" s="161"/>
      <c r="Y24" s="161"/>
      <c r="Z24" s="161"/>
      <c r="AA24" s="161"/>
      <c r="AB24" s="161"/>
      <c r="AC24" s="165"/>
    </row>
    <row r="25" spans="1:29" s="160" customFormat="1" x14ac:dyDescent="0.2">
      <c r="A25" s="166" t="s">
        <v>11</v>
      </c>
      <c r="B25" s="160" t="s">
        <v>12</v>
      </c>
      <c r="C25" s="166" t="s">
        <v>0</v>
      </c>
      <c r="D25" s="160" t="s">
        <v>13</v>
      </c>
      <c r="E25" s="167" t="s">
        <v>12</v>
      </c>
      <c r="F25" s="166" t="s">
        <v>0</v>
      </c>
      <c r="G25" s="160" t="s">
        <v>13</v>
      </c>
      <c r="H25" s="167" t="s">
        <v>12</v>
      </c>
      <c r="I25" s="166" t="s">
        <v>0</v>
      </c>
      <c r="J25" s="160" t="s">
        <v>13</v>
      </c>
      <c r="K25" s="166" t="s">
        <v>13</v>
      </c>
      <c r="L25" s="167" t="s">
        <v>13</v>
      </c>
      <c r="M25" s="166" t="s">
        <v>13</v>
      </c>
      <c r="N25" s="168" t="s">
        <v>14</v>
      </c>
      <c r="O25" s="166"/>
      <c r="Q25" s="167" t="s">
        <v>13</v>
      </c>
      <c r="R25" s="167"/>
      <c r="S25" s="167" t="s">
        <v>13</v>
      </c>
      <c r="T25" s="180" t="s">
        <v>16</v>
      </c>
      <c r="U25" s="167" t="s">
        <v>15</v>
      </c>
      <c r="V25" s="167" t="s">
        <v>15</v>
      </c>
      <c r="W25" s="167"/>
      <c r="AC25" s="167"/>
    </row>
    <row r="26" spans="1:29" ht="3.75" customHeight="1" x14ac:dyDescent="0.2">
      <c r="A26" s="169"/>
      <c r="C26" s="169"/>
      <c r="E26" s="165"/>
      <c r="F26" s="169"/>
      <c r="H26" s="165"/>
      <c r="I26" s="169"/>
      <c r="K26" s="169"/>
      <c r="L26" s="165"/>
      <c r="M26" s="169"/>
      <c r="N26" s="175"/>
      <c r="O26" s="169"/>
      <c r="Q26" s="165"/>
      <c r="R26" s="165"/>
      <c r="S26" s="165"/>
      <c r="T26" s="165"/>
      <c r="U26" s="165"/>
      <c r="V26" s="165"/>
      <c r="W26" s="165"/>
      <c r="AC26" s="165"/>
    </row>
    <row r="27" spans="1:29" x14ac:dyDescent="0.2">
      <c r="A27" s="181">
        <v>2</v>
      </c>
      <c r="B27" s="182">
        <v>8</v>
      </c>
      <c r="C27" s="182">
        <v>1</v>
      </c>
      <c r="D27" s="183">
        <f>IF(SUM((B27*12)+C27)*1.67=0,D26,SUM((B27*12)+C27)*1.67)</f>
        <v>161.98999999999998</v>
      </c>
      <c r="E27" s="184"/>
      <c r="F27" s="185"/>
      <c r="G27" s="186"/>
      <c r="H27" s="184"/>
      <c r="I27" s="185"/>
      <c r="J27" s="186"/>
      <c r="K27" s="187">
        <f>(D27+G27)</f>
        <v>161.98999999999998</v>
      </c>
      <c r="L27" s="126">
        <f>(D27+G27+Q27-K21)</f>
        <v>-1.0000000000019327E-2</v>
      </c>
      <c r="M27" s="188"/>
      <c r="N27" s="189"/>
      <c r="O27" s="190"/>
      <c r="P27" s="191"/>
      <c r="Q27" s="192"/>
      <c r="R27" s="192"/>
      <c r="S27" s="192"/>
      <c r="T27" s="192"/>
      <c r="U27" s="192"/>
      <c r="V27" s="193"/>
      <c r="W27" s="214"/>
      <c r="X27" s="215"/>
      <c r="Y27" s="215"/>
      <c r="Z27" s="215"/>
      <c r="AA27" s="215"/>
      <c r="AB27" s="216"/>
      <c r="AC27" s="165"/>
    </row>
    <row r="28" spans="1:29" x14ac:dyDescent="0.2">
      <c r="A28" s="197">
        <f t="shared" ref="A28:A53" si="0">A27+1</f>
        <v>3</v>
      </c>
      <c r="B28" s="182">
        <v>8</v>
      </c>
      <c r="C28" s="182">
        <v>2</v>
      </c>
      <c r="D28" s="183">
        <f t="shared" ref="D28:D55" si="1">IF(SUM((B28*12)+C28)*1.67=0,D27,SUM((B28*12)+C28)*1.67)</f>
        <v>163.66</v>
      </c>
      <c r="E28" s="184"/>
      <c r="F28" s="185"/>
      <c r="G28" s="186"/>
      <c r="H28" s="184"/>
      <c r="I28" s="185"/>
      <c r="J28" s="186"/>
      <c r="K28" s="187">
        <f t="shared" ref="K28:K55" si="2">(D28)</f>
        <v>163.66</v>
      </c>
      <c r="L28" s="187">
        <f>(D28+Q28-D27)</f>
        <v>1.6700000000000159</v>
      </c>
      <c r="M28" s="188"/>
      <c r="N28" s="189"/>
      <c r="O28" s="190"/>
      <c r="P28" s="191"/>
      <c r="Q28" s="192"/>
      <c r="R28" s="192"/>
      <c r="S28" s="192"/>
      <c r="T28" s="192"/>
      <c r="U28" s="192"/>
      <c r="V28" s="193"/>
      <c r="W28" s="214"/>
      <c r="X28" s="215"/>
      <c r="Y28" s="215"/>
      <c r="Z28" s="215"/>
      <c r="AA28" s="215"/>
      <c r="AB28" s="216"/>
      <c r="AC28" s="165"/>
    </row>
    <row r="29" spans="1:29" x14ac:dyDescent="0.2">
      <c r="A29" s="197">
        <f t="shared" si="0"/>
        <v>4</v>
      </c>
      <c r="B29" s="182">
        <v>8</v>
      </c>
      <c r="C29" s="182">
        <v>3</v>
      </c>
      <c r="D29" s="183">
        <f t="shared" si="1"/>
        <v>165.32999999999998</v>
      </c>
      <c r="E29" s="184"/>
      <c r="F29" s="185"/>
      <c r="G29" s="186"/>
      <c r="H29" s="184"/>
      <c r="I29" s="185"/>
      <c r="J29" s="186"/>
      <c r="K29" s="187">
        <f>(D29)</f>
        <v>165.32999999999998</v>
      </c>
      <c r="L29" s="187">
        <f t="shared" ref="L29:L55" si="3">(D29+Q29-D28)</f>
        <v>1.6699999999999875</v>
      </c>
      <c r="M29" s="188"/>
      <c r="N29" s="189"/>
      <c r="O29" s="188"/>
      <c r="P29" s="191"/>
      <c r="Q29" s="192"/>
      <c r="R29" s="192"/>
      <c r="S29" s="192"/>
      <c r="T29" s="192"/>
      <c r="U29" s="192"/>
      <c r="V29" s="193"/>
      <c r="W29" s="214"/>
      <c r="X29" s="215"/>
      <c r="Y29" s="215"/>
      <c r="Z29" s="215"/>
      <c r="AA29" s="215"/>
      <c r="AB29" s="216"/>
      <c r="AC29" s="165"/>
    </row>
    <row r="30" spans="1:29" x14ac:dyDescent="0.2">
      <c r="A30" s="197">
        <f t="shared" si="0"/>
        <v>5</v>
      </c>
      <c r="B30" s="182">
        <v>8</v>
      </c>
      <c r="C30" s="182">
        <v>4</v>
      </c>
      <c r="D30" s="183">
        <f t="shared" si="1"/>
        <v>167</v>
      </c>
      <c r="E30" s="184"/>
      <c r="F30" s="185"/>
      <c r="G30" s="186"/>
      <c r="H30" s="184"/>
      <c r="I30" s="185"/>
      <c r="J30" s="186"/>
      <c r="K30" s="187">
        <f t="shared" si="2"/>
        <v>167</v>
      </c>
      <c r="L30" s="187">
        <f t="shared" si="3"/>
        <v>1.6700000000000159</v>
      </c>
      <c r="M30" s="188"/>
      <c r="N30" s="189"/>
      <c r="O30" s="190"/>
      <c r="P30" s="191"/>
      <c r="Q30" s="192"/>
      <c r="R30" s="192"/>
      <c r="S30" s="192"/>
      <c r="T30" s="192"/>
      <c r="U30" s="192"/>
      <c r="V30" s="193"/>
      <c r="W30" s="214"/>
      <c r="X30" s="215"/>
      <c r="Y30" s="215"/>
      <c r="Z30" s="215"/>
      <c r="AA30" s="215"/>
      <c r="AB30" s="216"/>
      <c r="AC30" s="165"/>
    </row>
    <row r="31" spans="1:29" x14ac:dyDescent="0.2">
      <c r="A31" s="197">
        <f t="shared" si="0"/>
        <v>6</v>
      </c>
      <c r="B31" s="182">
        <v>8</v>
      </c>
      <c r="C31" s="182">
        <v>4</v>
      </c>
      <c r="D31" s="183">
        <f t="shared" si="1"/>
        <v>167</v>
      </c>
      <c r="E31" s="184"/>
      <c r="F31" s="185"/>
      <c r="G31" s="186"/>
      <c r="H31" s="184"/>
      <c r="I31" s="185"/>
      <c r="J31" s="186"/>
      <c r="K31" s="187">
        <f t="shared" si="2"/>
        <v>167</v>
      </c>
      <c r="L31" s="187">
        <f t="shared" si="3"/>
        <v>0</v>
      </c>
      <c r="M31" s="188"/>
      <c r="N31" s="189"/>
      <c r="O31" s="190"/>
      <c r="P31" s="191"/>
      <c r="Q31" s="192"/>
      <c r="R31" s="192"/>
      <c r="S31" s="192"/>
      <c r="T31" s="192"/>
      <c r="U31" s="192"/>
      <c r="V31" s="193"/>
      <c r="W31" s="214"/>
      <c r="X31" s="215"/>
      <c r="Y31" s="215"/>
      <c r="Z31" s="215"/>
      <c r="AA31" s="215"/>
      <c r="AB31" s="216"/>
      <c r="AC31" s="165"/>
    </row>
    <row r="32" spans="1:29" x14ac:dyDescent="0.2">
      <c r="A32" s="197">
        <f t="shared" si="0"/>
        <v>7</v>
      </c>
      <c r="B32" s="182">
        <v>8</v>
      </c>
      <c r="C32" s="182">
        <v>5</v>
      </c>
      <c r="D32" s="183">
        <f t="shared" si="1"/>
        <v>168.67</v>
      </c>
      <c r="E32" s="184"/>
      <c r="F32" s="185"/>
      <c r="G32" s="186"/>
      <c r="H32" s="184"/>
      <c r="I32" s="185"/>
      <c r="J32" s="186"/>
      <c r="K32" s="187">
        <f t="shared" si="2"/>
        <v>168.67</v>
      </c>
      <c r="L32" s="187">
        <f t="shared" si="3"/>
        <v>1.6699999999999875</v>
      </c>
      <c r="M32" s="188"/>
      <c r="N32" s="189"/>
      <c r="O32" s="190"/>
      <c r="P32" s="191"/>
      <c r="Q32" s="192"/>
      <c r="R32" s="192"/>
      <c r="S32" s="192"/>
      <c r="T32" s="192"/>
      <c r="U32" s="192"/>
      <c r="V32" s="193"/>
      <c r="W32" s="214"/>
      <c r="X32" s="215"/>
      <c r="Y32" s="215"/>
      <c r="Z32" s="215"/>
      <c r="AA32" s="215"/>
      <c r="AB32" s="216"/>
      <c r="AC32" s="165"/>
    </row>
    <row r="33" spans="1:29" x14ac:dyDescent="0.2">
      <c r="A33" s="197">
        <f t="shared" si="0"/>
        <v>8</v>
      </c>
      <c r="B33" s="182">
        <v>8</v>
      </c>
      <c r="C33" s="182">
        <v>6</v>
      </c>
      <c r="D33" s="183">
        <f t="shared" si="1"/>
        <v>170.34</v>
      </c>
      <c r="E33" s="184"/>
      <c r="F33" s="185"/>
      <c r="G33" s="186"/>
      <c r="H33" s="184"/>
      <c r="I33" s="185"/>
      <c r="J33" s="186"/>
      <c r="K33" s="187">
        <f t="shared" si="2"/>
        <v>170.34</v>
      </c>
      <c r="L33" s="187">
        <f t="shared" si="3"/>
        <v>1.6700000000000159</v>
      </c>
      <c r="M33" s="188"/>
      <c r="N33" s="189"/>
      <c r="O33" s="190"/>
      <c r="P33" s="191"/>
      <c r="Q33" s="192"/>
      <c r="R33" s="192"/>
      <c r="S33" s="192"/>
      <c r="T33" s="192"/>
      <c r="U33" s="192"/>
      <c r="V33" s="193"/>
      <c r="W33" s="214"/>
      <c r="X33" s="215"/>
      <c r="Y33" s="215"/>
      <c r="Z33" s="215"/>
      <c r="AA33" s="215"/>
      <c r="AB33" s="216"/>
      <c r="AC33" s="165"/>
    </row>
    <row r="34" spans="1:29" x14ac:dyDescent="0.2">
      <c r="A34" s="197">
        <f t="shared" si="0"/>
        <v>9</v>
      </c>
      <c r="B34" s="182">
        <v>8</v>
      </c>
      <c r="C34" s="182">
        <v>7</v>
      </c>
      <c r="D34" s="183">
        <f t="shared" si="1"/>
        <v>172.01</v>
      </c>
      <c r="E34" s="184"/>
      <c r="F34" s="185"/>
      <c r="G34" s="186"/>
      <c r="H34" s="184"/>
      <c r="I34" s="185"/>
      <c r="J34" s="186"/>
      <c r="K34" s="187">
        <f t="shared" si="2"/>
        <v>172.01</v>
      </c>
      <c r="L34" s="187">
        <f t="shared" si="3"/>
        <v>1.6699999999999875</v>
      </c>
      <c r="M34" s="188"/>
      <c r="N34" s="189"/>
      <c r="O34" s="190"/>
      <c r="P34" s="191"/>
      <c r="Q34" s="192"/>
      <c r="R34" s="192"/>
      <c r="S34" s="192"/>
      <c r="T34" s="192"/>
      <c r="U34" s="192"/>
      <c r="V34" s="193"/>
      <c r="W34" s="214"/>
      <c r="X34" s="215"/>
      <c r="Y34" s="215"/>
      <c r="Z34" s="215"/>
      <c r="AA34" s="215"/>
      <c r="AB34" s="216"/>
      <c r="AC34" s="165"/>
    </row>
    <row r="35" spans="1:29" x14ac:dyDescent="0.2">
      <c r="A35" s="197">
        <f t="shared" si="0"/>
        <v>10</v>
      </c>
      <c r="B35" s="182">
        <v>8</v>
      </c>
      <c r="C35" s="182">
        <v>8</v>
      </c>
      <c r="D35" s="183">
        <f t="shared" si="1"/>
        <v>173.68</v>
      </c>
      <c r="E35" s="184"/>
      <c r="F35" s="185"/>
      <c r="G35" s="186"/>
      <c r="H35" s="184"/>
      <c r="I35" s="185"/>
      <c r="J35" s="186"/>
      <c r="K35" s="187">
        <f t="shared" si="2"/>
        <v>173.68</v>
      </c>
      <c r="L35" s="187">
        <f t="shared" si="3"/>
        <v>1.6700000000000159</v>
      </c>
      <c r="M35" s="188"/>
      <c r="N35" s="189"/>
      <c r="O35" s="190"/>
      <c r="P35" s="191"/>
      <c r="Q35" s="192"/>
      <c r="R35" s="192"/>
      <c r="S35" s="192"/>
      <c r="T35" s="192"/>
      <c r="U35" s="192"/>
      <c r="V35" s="193"/>
      <c r="W35" s="214"/>
      <c r="X35" s="215"/>
      <c r="Y35" s="215"/>
      <c r="Z35" s="215"/>
      <c r="AA35" s="215"/>
      <c r="AB35" s="216"/>
      <c r="AC35" s="165"/>
    </row>
    <row r="36" spans="1:29" x14ac:dyDescent="0.2">
      <c r="A36" s="197">
        <f t="shared" si="0"/>
        <v>11</v>
      </c>
      <c r="B36" s="182">
        <v>8</v>
      </c>
      <c r="C36" s="182">
        <v>9</v>
      </c>
      <c r="D36" s="183">
        <f t="shared" si="1"/>
        <v>175.35</v>
      </c>
      <c r="E36" s="184"/>
      <c r="F36" s="185"/>
      <c r="G36" s="186"/>
      <c r="H36" s="184"/>
      <c r="I36" s="185"/>
      <c r="J36" s="186"/>
      <c r="K36" s="187">
        <f t="shared" si="2"/>
        <v>175.35</v>
      </c>
      <c r="L36" s="187">
        <f t="shared" si="3"/>
        <v>1.6699999999999875</v>
      </c>
      <c r="M36" s="198"/>
      <c r="N36" s="199"/>
      <c r="O36" s="190"/>
      <c r="P36" s="191"/>
      <c r="Q36" s="192"/>
      <c r="R36" s="192"/>
      <c r="S36" s="192"/>
      <c r="T36" s="192"/>
      <c r="U36" s="192"/>
      <c r="V36" s="193"/>
      <c r="W36" s="214"/>
      <c r="X36" s="215"/>
      <c r="Y36" s="215"/>
      <c r="Z36" s="215"/>
      <c r="AA36" s="215"/>
      <c r="AB36" s="216"/>
      <c r="AC36" s="165"/>
    </row>
    <row r="37" spans="1:29" x14ac:dyDescent="0.2">
      <c r="A37" s="197">
        <f t="shared" si="0"/>
        <v>12</v>
      </c>
      <c r="B37" s="182">
        <v>8</v>
      </c>
      <c r="C37" s="182">
        <v>10</v>
      </c>
      <c r="D37" s="183">
        <f t="shared" si="1"/>
        <v>177.01999999999998</v>
      </c>
      <c r="E37" s="184"/>
      <c r="F37" s="185"/>
      <c r="G37" s="186"/>
      <c r="H37" s="184"/>
      <c r="I37" s="185"/>
      <c r="J37" s="186"/>
      <c r="K37" s="187">
        <f t="shared" si="2"/>
        <v>177.01999999999998</v>
      </c>
      <c r="L37" s="187">
        <f t="shared" si="3"/>
        <v>1.6699999999999875</v>
      </c>
      <c r="M37" s="198"/>
      <c r="N37" s="199"/>
      <c r="O37" s="190"/>
      <c r="P37" s="191"/>
      <c r="Q37" s="192"/>
      <c r="R37" s="192"/>
      <c r="S37" s="192"/>
      <c r="T37" s="200"/>
      <c r="U37" s="192"/>
      <c r="V37" s="193"/>
      <c r="W37" s="60"/>
      <c r="X37" s="195"/>
      <c r="Y37" s="195"/>
      <c r="Z37" s="195"/>
      <c r="AA37" s="195"/>
      <c r="AB37" s="196"/>
      <c r="AC37" s="165"/>
    </row>
    <row r="38" spans="1:29" x14ac:dyDescent="0.2">
      <c r="A38" s="197">
        <f t="shared" si="0"/>
        <v>13</v>
      </c>
      <c r="B38" s="182">
        <v>8</v>
      </c>
      <c r="C38" s="182">
        <v>11</v>
      </c>
      <c r="D38" s="183">
        <f t="shared" si="1"/>
        <v>178.69</v>
      </c>
      <c r="E38" s="184"/>
      <c r="F38" s="185"/>
      <c r="G38" s="186"/>
      <c r="H38" s="184"/>
      <c r="I38" s="185"/>
      <c r="J38" s="186"/>
      <c r="K38" s="187">
        <f t="shared" si="2"/>
        <v>178.69</v>
      </c>
      <c r="L38" s="187">
        <f t="shared" si="3"/>
        <v>1.6700000000000159</v>
      </c>
      <c r="M38" s="188"/>
      <c r="N38" s="199"/>
      <c r="O38" s="188"/>
      <c r="P38" s="191"/>
      <c r="Q38" s="192"/>
      <c r="R38" s="192"/>
      <c r="S38" s="192"/>
      <c r="T38" s="200"/>
      <c r="U38" s="192"/>
      <c r="V38" s="193"/>
      <c r="W38" s="60"/>
      <c r="X38" s="195"/>
      <c r="Y38" s="195"/>
      <c r="Z38" s="195"/>
      <c r="AA38" s="195"/>
      <c r="AB38" s="196"/>
      <c r="AC38" s="165"/>
    </row>
    <row r="39" spans="1:29" x14ac:dyDescent="0.2">
      <c r="A39" s="197">
        <f t="shared" si="0"/>
        <v>14</v>
      </c>
      <c r="B39" s="182">
        <v>8</v>
      </c>
      <c r="C39" s="182">
        <v>11</v>
      </c>
      <c r="D39" s="183">
        <f t="shared" si="1"/>
        <v>178.69</v>
      </c>
      <c r="E39" s="184"/>
      <c r="F39" s="185"/>
      <c r="G39" s="186"/>
      <c r="H39" s="184"/>
      <c r="I39" s="185"/>
      <c r="J39" s="186"/>
      <c r="K39" s="187">
        <f t="shared" si="2"/>
        <v>178.69</v>
      </c>
      <c r="L39" s="187">
        <f t="shared" si="3"/>
        <v>0</v>
      </c>
      <c r="M39" s="188"/>
      <c r="N39" s="199"/>
      <c r="O39" s="190"/>
      <c r="P39" s="191"/>
      <c r="Q39" s="192"/>
      <c r="R39" s="192"/>
      <c r="S39" s="192"/>
      <c r="T39" s="200"/>
      <c r="U39" s="192"/>
      <c r="V39" s="193"/>
      <c r="W39" s="194"/>
      <c r="X39" s="195"/>
      <c r="Y39" s="195"/>
      <c r="Z39" s="195"/>
      <c r="AA39" s="195"/>
      <c r="AB39" s="196"/>
      <c r="AC39" s="165"/>
    </row>
    <row r="40" spans="1:29" x14ac:dyDescent="0.2">
      <c r="A40" s="197">
        <f t="shared" si="0"/>
        <v>15</v>
      </c>
      <c r="B40" s="182">
        <v>9</v>
      </c>
      <c r="C40" s="182">
        <v>0</v>
      </c>
      <c r="D40" s="183">
        <f t="shared" si="1"/>
        <v>180.35999999999999</v>
      </c>
      <c r="E40" s="184"/>
      <c r="F40" s="185"/>
      <c r="G40" s="186"/>
      <c r="H40" s="184"/>
      <c r="I40" s="185"/>
      <c r="J40" s="186"/>
      <c r="K40" s="187">
        <f t="shared" si="2"/>
        <v>180.35999999999999</v>
      </c>
      <c r="L40" s="187">
        <f t="shared" si="3"/>
        <v>1.6699999999999875</v>
      </c>
      <c r="M40" s="188"/>
      <c r="N40" s="199"/>
      <c r="O40" s="190"/>
      <c r="P40" s="191"/>
      <c r="Q40" s="192"/>
      <c r="R40" s="192"/>
      <c r="S40" s="192"/>
      <c r="T40" s="200"/>
      <c r="U40" s="192"/>
      <c r="V40" s="193"/>
      <c r="W40" s="60"/>
      <c r="X40" s="195"/>
      <c r="Y40" s="195"/>
      <c r="Z40" s="195"/>
      <c r="AA40" s="195"/>
      <c r="AB40" s="196"/>
      <c r="AC40" s="165"/>
    </row>
    <row r="41" spans="1:29" x14ac:dyDescent="0.2">
      <c r="A41" s="197">
        <f t="shared" si="0"/>
        <v>16</v>
      </c>
      <c r="B41" s="182">
        <v>9</v>
      </c>
      <c r="C41" s="182">
        <v>1</v>
      </c>
      <c r="D41" s="183">
        <f t="shared" si="1"/>
        <v>182.03</v>
      </c>
      <c r="E41" s="184"/>
      <c r="F41" s="185"/>
      <c r="G41" s="186"/>
      <c r="H41" s="184"/>
      <c r="I41" s="185"/>
      <c r="J41" s="186"/>
      <c r="K41" s="187">
        <f t="shared" si="2"/>
        <v>182.03</v>
      </c>
      <c r="L41" s="187">
        <f t="shared" si="3"/>
        <v>1.6700000000000159</v>
      </c>
      <c r="M41" s="188"/>
      <c r="N41" s="199"/>
      <c r="O41" s="190"/>
      <c r="P41" s="191"/>
      <c r="Q41" s="192"/>
      <c r="R41" s="192"/>
      <c r="S41" s="192"/>
      <c r="T41" s="200"/>
      <c r="U41" s="192"/>
      <c r="V41" s="193"/>
      <c r="W41" s="194"/>
      <c r="X41" s="195"/>
      <c r="Y41" s="195"/>
      <c r="Z41" s="195"/>
      <c r="AA41" s="195"/>
      <c r="AB41" s="196"/>
      <c r="AC41" s="165"/>
    </row>
    <row r="42" spans="1:29" x14ac:dyDescent="0.2">
      <c r="A42" s="197">
        <f t="shared" si="0"/>
        <v>17</v>
      </c>
      <c r="B42" s="182">
        <v>9</v>
      </c>
      <c r="C42" s="182">
        <v>2</v>
      </c>
      <c r="D42" s="183">
        <f t="shared" si="1"/>
        <v>183.7</v>
      </c>
      <c r="E42" s="184"/>
      <c r="F42" s="185"/>
      <c r="G42" s="186"/>
      <c r="H42" s="184"/>
      <c r="I42" s="185"/>
      <c r="J42" s="186"/>
      <c r="K42" s="187">
        <f t="shared" si="2"/>
        <v>183.7</v>
      </c>
      <c r="L42" s="187">
        <f t="shared" si="3"/>
        <v>1.6699999999999875</v>
      </c>
      <c r="M42" s="188"/>
      <c r="N42" s="199"/>
      <c r="O42" s="188"/>
      <c r="P42" s="191"/>
      <c r="Q42" s="192"/>
      <c r="R42" s="192"/>
      <c r="S42" s="192"/>
      <c r="T42" s="192"/>
      <c r="U42" s="192"/>
      <c r="V42" s="193"/>
      <c r="W42" s="60"/>
      <c r="X42" s="195"/>
      <c r="Y42" s="195"/>
      <c r="Z42" s="195"/>
      <c r="AA42" s="195"/>
      <c r="AB42" s="196"/>
      <c r="AC42" s="165"/>
    </row>
    <row r="43" spans="1:29" x14ac:dyDescent="0.2">
      <c r="A43" s="197">
        <f t="shared" si="0"/>
        <v>18</v>
      </c>
      <c r="B43" s="182">
        <v>9</v>
      </c>
      <c r="C43" s="182">
        <v>2</v>
      </c>
      <c r="D43" s="183">
        <f t="shared" si="1"/>
        <v>183.7</v>
      </c>
      <c r="E43" s="184"/>
      <c r="F43" s="185"/>
      <c r="G43" s="186"/>
      <c r="H43" s="184"/>
      <c r="I43" s="185"/>
      <c r="J43" s="186"/>
      <c r="K43" s="187">
        <f t="shared" si="2"/>
        <v>183.7</v>
      </c>
      <c r="L43" s="187">
        <f t="shared" si="3"/>
        <v>0</v>
      </c>
      <c r="M43" s="188"/>
      <c r="N43" s="199"/>
      <c r="O43" s="190"/>
      <c r="P43" s="191"/>
      <c r="Q43" s="192"/>
      <c r="R43" s="192"/>
      <c r="S43" s="192"/>
      <c r="T43" s="192"/>
      <c r="U43" s="192"/>
      <c r="V43" s="193"/>
      <c r="W43" s="60"/>
      <c r="X43" s="195"/>
      <c r="Y43" s="195"/>
      <c r="Z43" s="195"/>
      <c r="AA43" s="195"/>
      <c r="AB43" s="196"/>
      <c r="AC43" s="165"/>
    </row>
    <row r="44" spans="1:29" x14ac:dyDescent="0.2">
      <c r="A44" s="197">
        <f t="shared" si="0"/>
        <v>19</v>
      </c>
      <c r="B44" s="182">
        <v>9</v>
      </c>
      <c r="C44" s="182">
        <v>3</v>
      </c>
      <c r="D44" s="183">
        <f t="shared" si="1"/>
        <v>185.37</v>
      </c>
      <c r="E44" s="184"/>
      <c r="F44" s="185"/>
      <c r="G44" s="186"/>
      <c r="H44" s="184"/>
      <c r="I44" s="185"/>
      <c r="J44" s="186"/>
      <c r="K44" s="187">
        <f t="shared" si="2"/>
        <v>185.37</v>
      </c>
      <c r="L44" s="187">
        <f t="shared" si="3"/>
        <v>1.6700000000000159</v>
      </c>
      <c r="M44" s="188"/>
      <c r="N44" s="199"/>
      <c r="O44" s="188"/>
      <c r="P44" s="191"/>
      <c r="Q44" s="192"/>
      <c r="R44" s="192"/>
      <c r="S44" s="192"/>
      <c r="T44" s="192"/>
      <c r="U44" s="192"/>
      <c r="V44" s="193"/>
      <c r="W44" s="214"/>
      <c r="X44" s="215"/>
      <c r="Y44" s="215"/>
      <c r="Z44" s="215"/>
      <c r="AA44" s="215"/>
      <c r="AB44" s="216"/>
      <c r="AC44" s="165"/>
    </row>
    <row r="45" spans="1:29" x14ac:dyDescent="0.2">
      <c r="A45" s="197">
        <f t="shared" si="0"/>
        <v>20</v>
      </c>
      <c r="B45" s="182">
        <v>9</v>
      </c>
      <c r="C45" s="182">
        <v>4</v>
      </c>
      <c r="D45" s="183">
        <f t="shared" si="1"/>
        <v>187.04</v>
      </c>
      <c r="E45" s="184"/>
      <c r="F45" s="185"/>
      <c r="G45" s="186"/>
      <c r="H45" s="184"/>
      <c r="I45" s="185"/>
      <c r="J45" s="186"/>
      <c r="K45" s="187">
        <f t="shared" si="2"/>
        <v>187.04</v>
      </c>
      <c r="L45" s="187">
        <f t="shared" si="3"/>
        <v>1.6699999999999875</v>
      </c>
      <c r="M45" s="188"/>
      <c r="N45" s="199"/>
      <c r="O45" s="190"/>
      <c r="P45" s="191"/>
      <c r="Q45" s="192"/>
      <c r="R45" s="192"/>
      <c r="S45" s="192"/>
      <c r="T45" s="192"/>
      <c r="U45" s="192"/>
      <c r="V45" s="193"/>
      <c r="W45" s="60"/>
      <c r="X45" s="195"/>
      <c r="Y45" s="195"/>
      <c r="Z45" s="195"/>
      <c r="AA45" s="195"/>
      <c r="AB45" s="196"/>
      <c r="AC45" s="165"/>
    </row>
    <row r="46" spans="1:29" x14ac:dyDescent="0.2">
      <c r="A46" s="197">
        <f t="shared" si="0"/>
        <v>21</v>
      </c>
      <c r="B46" s="182">
        <v>9</v>
      </c>
      <c r="C46" s="182">
        <v>5</v>
      </c>
      <c r="D46" s="183">
        <f t="shared" si="1"/>
        <v>188.70999999999998</v>
      </c>
      <c r="E46" s="184"/>
      <c r="F46" s="185"/>
      <c r="G46" s="186"/>
      <c r="H46" s="184"/>
      <c r="I46" s="185"/>
      <c r="J46" s="186"/>
      <c r="K46" s="187">
        <f t="shared" si="2"/>
        <v>188.70999999999998</v>
      </c>
      <c r="L46" s="187">
        <f t="shared" si="3"/>
        <v>1.6699999999999875</v>
      </c>
      <c r="M46" s="188"/>
      <c r="N46" s="199"/>
      <c r="O46" s="190"/>
      <c r="P46" s="191"/>
      <c r="Q46" s="192"/>
      <c r="R46" s="192"/>
      <c r="S46" s="192"/>
      <c r="T46" s="192"/>
      <c r="U46" s="192"/>
      <c r="V46" s="193"/>
      <c r="W46" s="194"/>
      <c r="X46" s="195"/>
      <c r="Y46" s="195"/>
      <c r="Z46" s="195"/>
      <c r="AA46" s="195"/>
      <c r="AB46" s="196"/>
      <c r="AC46" s="165"/>
    </row>
    <row r="47" spans="1:29" x14ac:dyDescent="0.2">
      <c r="A47" s="197">
        <f t="shared" si="0"/>
        <v>22</v>
      </c>
      <c r="B47" s="182">
        <v>9</v>
      </c>
      <c r="C47" s="182">
        <v>5</v>
      </c>
      <c r="D47" s="183">
        <f t="shared" si="1"/>
        <v>188.70999999999998</v>
      </c>
      <c r="E47" s="184"/>
      <c r="F47" s="185"/>
      <c r="G47" s="186"/>
      <c r="H47" s="184"/>
      <c r="I47" s="185"/>
      <c r="J47" s="186"/>
      <c r="K47" s="187">
        <f t="shared" si="2"/>
        <v>188.70999999999998</v>
      </c>
      <c r="L47" s="187">
        <f t="shared" si="3"/>
        <v>0</v>
      </c>
      <c r="M47" s="188"/>
      <c r="N47" s="199"/>
      <c r="O47" s="190"/>
      <c r="P47" s="191"/>
      <c r="Q47" s="192"/>
      <c r="R47" s="192"/>
      <c r="S47" s="192"/>
      <c r="T47" s="192"/>
      <c r="U47" s="192"/>
      <c r="V47" s="193"/>
      <c r="W47" s="60"/>
      <c r="X47" s="195"/>
      <c r="Y47" s="195"/>
      <c r="Z47" s="195"/>
      <c r="AA47" s="195"/>
      <c r="AB47" s="196"/>
      <c r="AC47" s="165"/>
    </row>
    <row r="48" spans="1:29" x14ac:dyDescent="0.2">
      <c r="A48" s="197">
        <f t="shared" si="0"/>
        <v>23</v>
      </c>
      <c r="B48" s="182">
        <v>9</v>
      </c>
      <c r="C48" s="182">
        <v>6</v>
      </c>
      <c r="D48" s="183">
        <f t="shared" si="1"/>
        <v>190.38</v>
      </c>
      <c r="E48" s="184"/>
      <c r="F48" s="185"/>
      <c r="G48" s="186"/>
      <c r="H48" s="184"/>
      <c r="I48" s="185"/>
      <c r="J48" s="186"/>
      <c r="K48" s="187">
        <f t="shared" si="2"/>
        <v>190.38</v>
      </c>
      <c r="L48" s="187">
        <f t="shared" si="3"/>
        <v>1.6700000000000159</v>
      </c>
      <c r="M48" s="188"/>
      <c r="N48" s="199"/>
      <c r="O48" s="190"/>
      <c r="P48" s="191"/>
      <c r="Q48" s="192"/>
      <c r="R48" s="192"/>
      <c r="S48" s="192"/>
      <c r="T48" s="192"/>
      <c r="U48" s="192"/>
      <c r="V48" s="200"/>
      <c r="W48" s="214"/>
      <c r="X48" s="215"/>
      <c r="Y48" s="215"/>
      <c r="Z48" s="215"/>
      <c r="AA48" s="215"/>
      <c r="AB48" s="216"/>
      <c r="AC48" s="165"/>
    </row>
    <row r="49" spans="1:29" x14ac:dyDescent="0.2">
      <c r="A49" s="197">
        <f t="shared" si="0"/>
        <v>24</v>
      </c>
      <c r="B49" s="182">
        <v>9</v>
      </c>
      <c r="C49" s="182">
        <v>6</v>
      </c>
      <c r="D49" s="183">
        <f t="shared" si="1"/>
        <v>190.38</v>
      </c>
      <c r="E49" s="184"/>
      <c r="F49" s="185"/>
      <c r="G49" s="186"/>
      <c r="H49" s="184"/>
      <c r="I49" s="185"/>
      <c r="J49" s="186"/>
      <c r="K49" s="187">
        <f t="shared" si="2"/>
        <v>190.38</v>
      </c>
      <c r="L49" s="187">
        <f t="shared" si="3"/>
        <v>0</v>
      </c>
      <c r="M49" s="188"/>
      <c r="N49" s="199"/>
      <c r="O49" s="190"/>
      <c r="P49" s="191"/>
      <c r="Q49" s="192"/>
      <c r="R49" s="192"/>
      <c r="S49" s="192"/>
      <c r="T49" s="192"/>
      <c r="U49" s="192"/>
      <c r="V49" s="200"/>
      <c r="W49" s="217"/>
      <c r="X49" s="215"/>
      <c r="Y49" s="215"/>
      <c r="Z49" s="215"/>
      <c r="AA49" s="215"/>
      <c r="AB49" s="216"/>
      <c r="AC49" s="165"/>
    </row>
    <row r="50" spans="1:29" x14ac:dyDescent="0.2">
      <c r="A50" s="197">
        <f t="shared" si="0"/>
        <v>25</v>
      </c>
      <c r="B50" s="182">
        <v>9</v>
      </c>
      <c r="C50" s="182">
        <v>6</v>
      </c>
      <c r="D50" s="183">
        <f t="shared" si="1"/>
        <v>190.38</v>
      </c>
      <c r="E50" s="184"/>
      <c r="F50" s="185"/>
      <c r="G50" s="186"/>
      <c r="H50" s="184"/>
      <c r="I50" s="185"/>
      <c r="J50" s="186"/>
      <c r="K50" s="187">
        <f t="shared" si="2"/>
        <v>190.38</v>
      </c>
      <c r="L50" s="187">
        <f t="shared" si="3"/>
        <v>0</v>
      </c>
      <c r="M50" s="188"/>
      <c r="N50" s="199"/>
      <c r="O50" s="190"/>
      <c r="P50" s="191"/>
      <c r="Q50" s="192"/>
      <c r="R50" s="192"/>
      <c r="S50" s="192"/>
      <c r="T50" s="192"/>
      <c r="U50" s="192"/>
      <c r="V50" s="200"/>
      <c r="W50" s="194"/>
      <c r="X50" s="194"/>
      <c r="Y50" s="194"/>
      <c r="Z50" s="194"/>
      <c r="AA50" s="194"/>
      <c r="AB50" s="194"/>
      <c r="AC50" s="165"/>
    </row>
    <row r="51" spans="1:29" x14ac:dyDescent="0.2">
      <c r="A51" s="197">
        <f t="shared" si="0"/>
        <v>26</v>
      </c>
      <c r="B51" s="182">
        <v>9</v>
      </c>
      <c r="C51" s="182">
        <v>7</v>
      </c>
      <c r="D51" s="183">
        <f t="shared" si="1"/>
        <v>192.04999999999998</v>
      </c>
      <c r="E51" s="184"/>
      <c r="F51" s="185"/>
      <c r="G51" s="186"/>
      <c r="H51" s="184"/>
      <c r="I51" s="185"/>
      <c r="J51" s="186"/>
      <c r="K51" s="187">
        <f t="shared" si="2"/>
        <v>192.04999999999998</v>
      </c>
      <c r="L51" s="187">
        <f t="shared" si="3"/>
        <v>1.6699999999999875</v>
      </c>
      <c r="M51" s="188"/>
      <c r="N51" s="199"/>
      <c r="O51" s="190"/>
      <c r="P51" s="191"/>
      <c r="Q51" s="192"/>
      <c r="R51" s="192"/>
      <c r="S51" s="192"/>
      <c r="T51" s="192"/>
      <c r="U51" s="192"/>
      <c r="V51" s="200"/>
      <c r="W51" s="60"/>
      <c r="X51" s="194"/>
      <c r="Y51" s="194"/>
      <c r="Z51" s="194"/>
      <c r="AA51" s="194"/>
      <c r="AB51" s="194"/>
      <c r="AC51" s="165"/>
    </row>
    <row r="52" spans="1:29" x14ac:dyDescent="0.2">
      <c r="A52" s="197">
        <f t="shared" si="0"/>
        <v>27</v>
      </c>
      <c r="B52" s="182">
        <v>9</v>
      </c>
      <c r="C52" s="182">
        <v>7</v>
      </c>
      <c r="D52" s="183">
        <f t="shared" si="1"/>
        <v>192.04999999999998</v>
      </c>
      <c r="E52" s="184"/>
      <c r="F52" s="185"/>
      <c r="G52" s="186"/>
      <c r="H52" s="184"/>
      <c r="I52" s="185"/>
      <c r="J52" s="186"/>
      <c r="K52" s="187">
        <f t="shared" si="2"/>
        <v>192.04999999999998</v>
      </c>
      <c r="L52" s="187">
        <f t="shared" si="3"/>
        <v>0</v>
      </c>
      <c r="M52" s="188"/>
      <c r="N52" s="199"/>
      <c r="O52" s="190"/>
      <c r="P52" s="191"/>
      <c r="Q52" s="192"/>
      <c r="R52" s="192"/>
      <c r="S52" s="192"/>
      <c r="T52" s="192"/>
      <c r="U52" s="192"/>
      <c r="V52" s="200"/>
      <c r="W52" s="194"/>
      <c r="X52" s="194"/>
      <c r="Y52" s="194"/>
      <c r="Z52" s="194"/>
      <c r="AA52" s="194"/>
      <c r="AB52" s="194"/>
      <c r="AC52" s="165"/>
    </row>
    <row r="53" spans="1:29" x14ac:dyDescent="0.2">
      <c r="A53" s="197">
        <f t="shared" si="0"/>
        <v>28</v>
      </c>
      <c r="B53" s="182">
        <v>9</v>
      </c>
      <c r="C53" s="182">
        <v>7</v>
      </c>
      <c r="D53" s="183">
        <f t="shared" si="1"/>
        <v>192.04999999999998</v>
      </c>
      <c r="E53" s="184"/>
      <c r="F53" s="185"/>
      <c r="G53" s="186"/>
      <c r="H53" s="184"/>
      <c r="I53" s="185"/>
      <c r="J53" s="186"/>
      <c r="K53" s="187">
        <f t="shared" si="2"/>
        <v>192.04999999999998</v>
      </c>
      <c r="L53" s="187">
        <f t="shared" si="3"/>
        <v>0</v>
      </c>
      <c r="M53" s="188"/>
      <c r="N53" s="199"/>
      <c r="O53" s="188"/>
      <c r="P53" s="191"/>
      <c r="Q53" s="192"/>
      <c r="R53" s="192"/>
      <c r="S53" s="192"/>
      <c r="T53" s="192"/>
      <c r="U53" s="192"/>
      <c r="V53" s="193"/>
      <c r="W53" s="217"/>
      <c r="X53" s="215"/>
      <c r="Y53" s="215"/>
      <c r="Z53" s="215"/>
      <c r="AA53" s="215"/>
      <c r="AB53" s="216"/>
      <c r="AC53" s="165"/>
    </row>
    <row r="54" spans="1:29" x14ac:dyDescent="0.2">
      <c r="A54" s="197">
        <v>29</v>
      </c>
      <c r="B54" s="182">
        <v>9</v>
      </c>
      <c r="C54" s="182">
        <v>8</v>
      </c>
      <c r="D54" s="183">
        <f t="shared" si="1"/>
        <v>193.72</v>
      </c>
      <c r="E54" s="184"/>
      <c r="F54" s="185"/>
      <c r="G54" s="186"/>
      <c r="H54" s="184"/>
      <c r="I54" s="185"/>
      <c r="J54" s="186"/>
      <c r="K54" s="187">
        <f t="shared" si="2"/>
        <v>193.72</v>
      </c>
      <c r="L54" s="187">
        <f t="shared" si="3"/>
        <v>1.6700000000000159</v>
      </c>
      <c r="M54" s="188"/>
      <c r="N54" s="199"/>
      <c r="O54" s="190"/>
      <c r="P54" s="191"/>
      <c r="Q54" s="192"/>
      <c r="R54" s="192"/>
      <c r="S54" s="192"/>
      <c r="T54" s="192"/>
      <c r="U54" s="192"/>
      <c r="V54" s="193"/>
      <c r="W54" s="217"/>
      <c r="X54" s="215"/>
      <c r="Y54" s="215"/>
      <c r="Z54" s="215"/>
      <c r="AA54" s="215"/>
      <c r="AB54" s="216"/>
      <c r="AC54" s="165"/>
    </row>
    <row r="55" spans="1:29" x14ac:dyDescent="0.2">
      <c r="A55" s="197">
        <v>30</v>
      </c>
      <c r="B55" s="182">
        <v>9</v>
      </c>
      <c r="C55" s="182">
        <v>9</v>
      </c>
      <c r="D55" s="183">
        <f t="shared" si="1"/>
        <v>195.39</v>
      </c>
      <c r="E55" s="184"/>
      <c r="F55" s="185"/>
      <c r="G55" s="186"/>
      <c r="H55" s="184"/>
      <c r="I55" s="185"/>
      <c r="J55" s="186"/>
      <c r="K55" s="187">
        <f t="shared" si="2"/>
        <v>195.39</v>
      </c>
      <c r="L55" s="187">
        <f t="shared" si="3"/>
        <v>1.6699999999999875</v>
      </c>
      <c r="M55" s="188"/>
      <c r="N55" s="199"/>
      <c r="O55" s="190"/>
      <c r="P55" s="191"/>
      <c r="Q55" s="192"/>
      <c r="R55" s="192"/>
      <c r="S55" s="192"/>
      <c r="T55" s="192"/>
      <c r="U55" s="192"/>
      <c r="V55" s="193"/>
      <c r="W55" s="214"/>
      <c r="X55" s="215"/>
      <c r="Y55" s="215"/>
      <c r="Z55" s="215"/>
      <c r="AA55" s="215"/>
      <c r="AB55" s="216"/>
      <c r="AC55" s="165"/>
    </row>
    <row r="56" spans="1:29" x14ac:dyDescent="0.2">
      <c r="A56" s="197"/>
      <c r="B56" s="182">
        <v>9</v>
      </c>
      <c r="C56" s="182">
        <v>9</v>
      </c>
      <c r="D56" s="183">
        <f>IF(SUM((B56*12)+C56)*1.67=0,D55,SUM((B56*12)+C56)*1.67)</f>
        <v>195.39</v>
      </c>
      <c r="E56" s="184"/>
      <c r="F56" s="185"/>
      <c r="G56" s="186"/>
      <c r="H56" s="184"/>
      <c r="I56" s="185"/>
      <c r="J56" s="186"/>
      <c r="K56" s="187">
        <f>(D56)</f>
        <v>195.39</v>
      </c>
      <c r="L56" s="187">
        <f>(D56+Q56-D55)</f>
        <v>0</v>
      </c>
      <c r="M56" s="188"/>
      <c r="N56" s="199"/>
      <c r="O56" s="190"/>
      <c r="P56" s="191"/>
      <c r="Q56" s="192"/>
      <c r="R56" s="192"/>
      <c r="S56" s="192"/>
      <c r="T56" s="192"/>
      <c r="U56" s="192"/>
      <c r="V56" s="193"/>
      <c r="W56" s="214"/>
      <c r="X56" s="215"/>
      <c r="Y56" s="215"/>
      <c r="Z56" s="215"/>
      <c r="AA56" s="215"/>
      <c r="AB56" s="216"/>
      <c r="AC56" s="165"/>
    </row>
    <row r="57" spans="1:29" x14ac:dyDescent="0.2">
      <c r="A57" s="197">
        <v>1</v>
      </c>
      <c r="B57" s="182">
        <v>9</v>
      </c>
      <c r="C57" s="182">
        <v>10</v>
      </c>
      <c r="D57" s="183">
        <f>IF(SUM((B57*12)+C57)*1.67=0,D56,SUM((B57*12)+C57)*1.67)</f>
        <v>197.06</v>
      </c>
      <c r="E57" s="184"/>
      <c r="F57" s="185"/>
      <c r="G57" s="186"/>
      <c r="H57" s="184"/>
      <c r="I57" s="185"/>
      <c r="J57" s="186"/>
      <c r="K57" s="187">
        <f>(D57)</f>
        <v>197.06</v>
      </c>
      <c r="L57" s="187">
        <f>(D57+Q57-D56)</f>
        <v>1.6700000000000159</v>
      </c>
      <c r="M57" s="188"/>
      <c r="N57" s="201"/>
      <c r="O57" s="190"/>
      <c r="P57" s="191"/>
      <c r="Q57" s="192"/>
      <c r="R57" s="192"/>
      <c r="S57" s="192"/>
      <c r="T57" s="192"/>
      <c r="U57" s="192"/>
      <c r="V57" s="193"/>
      <c r="W57" s="194"/>
      <c r="X57" s="195"/>
      <c r="Y57" s="195"/>
      <c r="Z57" s="195"/>
      <c r="AA57" s="195"/>
      <c r="AB57" s="196"/>
      <c r="AC57" s="165"/>
    </row>
    <row r="58" spans="1:29" x14ac:dyDescent="0.2">
      <c r="A58" s="202"/>
      <c r="B58" s="203"/>
      <c r="C58" s="203"/>
      <c r="D58" s="203"/>
      <c r="E58" s="203"/>
      <c r="F58" s="203"/>
      <c r="G58" s="204" t="s">
        <v>75</v>
      </c>
      <c r="H58" s="204"/>
      <c r="I58" s="204"/>
      <c r="J58" s="204"/>
      <c r="K58" s="204"/>
      <c r="L58" s="205">
        <f>SUM(L27:L57)</f>
        <v>35.06</v>
      </c>
      <c r="M58" s="206">
        <f>SUM(M27:M57)</f>
        <v>0</v>
      </c>
      <c r="N58" s="206">
        <f>SUM(N27:N57)</f>
        <v>0</v>
      </c>
      <c r="O58" s="203"/>
      <c r="P58" s="203"/>
      <c r="Q58" s="205">
        <f>SUM(Q27:Q57)</f>
        <v>0</v>
      </c>
      <c r="R58" s="203"/>
      <c r="S58" s="203"/>
      <c r="T58" s="203"/>
      <c r="U58" s="203"/>
      <c r="V58" s="207"/>
      <c r="W58" s="203"/>
      <c r="X58" s="203"/>
      <c r="Y58" s="203"/>
      <c r="Z58" s="203"/>
      <c r="AA58" s="203"/>
      <c r="AB58" s="201"/>
      <c r="AC58" s="165"/>
    </row>
    <row r="59" spans="1:29" x14ac:dyDescent="0.2">
      <c r="A59" s="172"/>
      <c r="B59" s="208"/>
      <c r="C59" s="208"/>
      <c r="D59" s="208"/>
      <c r="E59" s="208"/>
      <c r="F59" s="208"/>
      <c r="G59" s="209" t="s">
        <v>76</v>
      </c>
      <c r="H59" s="209"/>
      <c r="I59" s="209"/>
      <c r="J59" s="209"/>
      <c r="K59" s="209"/>
      <c r="L59" s="206">
        <v>0</v>
      </c>
      <c r="M59" s="206">
        <v>0</v>
      </c>
      <c r="N59" s="206">
        <v>0</v>
      </c>
      <c r="O59" s="208"/>
      <c r="P59" s="208"/>
      <c r="Q59" s="208"/>
      <c r="R59" s="208"/>
      <c r="S59" s="208"/>
      <c r="T59" s="208"/>
      <c r="U59" s="208"/>
      <c r="V59" s="208"/>
      <c r="W59" s="208"/>
      <c r="X59" s="208"/>
      <c r="Y59" s="208"/>
      <c r="Z59" s="208"/>
      <c r="AA59" s="208"/>
      <c r="AB59" s="210"/>
      <c r="AC59" s="172"/>
    </row>
    <row r="60" spans="1:29" x14ac:dyDescent="0.2">
      <c r="G60" s="211" t="s">
        <v>77</v>
      </c>
      <c r="H60" s="211"/>
      <c r="I60" s="211"/>
      <c r="J60" s="211"/>
      <c r="K60" s="211"/>
      <c r="L60" s="206">
        <f>SUM(L58:L59)</f>
        <v>35.06</v>
      </c>
      <c r="M60" s="206">
        <f>SUM(M58:M59)</f>
        <v>0</v>
      </c>
      <c r="N60" s="206">
        <f>SUM(N58:N59)</f>
        <v>0</v>
      </c>
    </row>
  </sheetData>
  <mergeCells count="48">
    <mergeCell ref="W56:AB56"/>
    <mergeCell ref="A3:AA3"/>
    <mergeCell ref="A4:AA4"/>
    <mergeCell ref="B6:I6"/>
    <mergeCell ref="M6:O6"/>
    <mergeCell ref="Q6:R6"/>
    <mergeCell ref="U7:X7"/>
    <mergeCell ref="Y7:AA7"/>
    <mergeCell ref="C8:F8"/>
    <mergeCell ref="H8:I8"/>
    <mergeCell ref="U8:X8"/>
    <mergeCell ref="Y8:AA8"/>
    <mergeCell ref="U9:X9"/>
    <mergeCell ref="Y9:AA9"/>
    <mergeCell ref="C10:I10"/>
    <mergeCell ref="N10:O10"/>
    <mergeCell ref="Q10:R10"/>
    <mergeCell ref="U10:X10"/>
    <mergeCell ref="Y10:AA10"/>
    <mergeCell ref="W28:AB28"/>
    <mergeCell ref="B17:D17"/>
    <mergeCell ref="U11:X11"/>
    <mergeCell ref="Y11:AA11"/>
    <mergeCell ref="A14:J14"/>
    <mergeCell ref="L14:N14"/>
    <mergeCell ref="P14:Q14"/>
    <mergeCell ref="R14:S14"/>
    <mergeCell ref="U14:V14"/>
    <mergeCell ref="W33:AB33"/>
    <mergeCell ref="W34:AB34"/>
    <mergeCell ref="W44:AB44"/>
    <mergeCell ref="E17:G17"/>
    <mergeCell ref="H17:J17"/>
    <mergeCell ref="B19:D19"/>
    <mergeCell ref="E19:G19"/>
    <mergeCell ref="H19:J19"/>
    <mergeCell ref="W29:AB29"/>
    <mergeCell ref="W27:AB27"/>
    <mergeCell ref="W55:AB55"/>
    <mergeCell ref="W54:AB54"/>
    <mergeCell ref="W36:AB36"/>
    <mergeCell ref="W48:AB48"/>
    <mergeCell ref="W49:AB49"/>
    <mergeCell ref="W30:AB30"/>
    <mergeCell ref="W31:AB31"/>
    <mergeCell ref="W32:AB32"/>
    <mergeCell ref="W35:AB35"/>
    <mergeCell ref="W53:AB5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C59"/>
  <sheetViews>
    <sheetView topLeftCell="A37" workbookViewId="0">
      <selection activeCell="C8" sqref="C8:F8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6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34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3" t="s">
        <v>6</v>
      </c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</row>
    <row r="4" spans="1:29" x14ac:dyDescent="0.2">
      <c r="A4" s="254" t="s">
        <v>49</v>
      </c>
      <c r="B4" s="254"/>
      <c r="C4" s="254"/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  <c r="O4" s="254"/>
      <c r="P4" s="254"/>
      <c r="Q4" s="254"/>
      <c r="R4" s="254"/>
      <c r="S4" s="254"/>
      <c r="T4" s="254"/>
      <c r="U4" s="254"/>
      <c r="V4" s="254"/>
      <c r="W4" s="254"/>
      <c r="X4" s="254"/>
      <c r="Y4" s="254"/>
      <c r="Z4" s="254"/>
      <c r="AA4" s="254"/>
    </row>
    <row r="5" spans="1:29" ht="6.75" customHeight="1" x14ac:dyDescent="0.2"/>
    <row r="6" spans="1:29" x14ac:dyDescent="0.2">
      <c r="A6" t="s">
        <v>8</v>
      </c>
      <c r="B6" s="255" t="s">
        <v>86</v>
      </c>
      <c r="C6" s="255"/>
      <c r="D6" s="255"/>
      <c r="E6" s="255"/>
      <c r="F6" s="255"/>
      <c r="G6" s="255"/>
      <c r="H6" s="255"/>
      <c r="I6" s="255"/>
      <c r="K6" t="s">
        <v>4</v>
      </c>
      <c r="L6" s="1"/>
      <c r="M6" s="256" t="s">
        <v>58</v>
      </c>
      <c r="N6" s="256"/>
      <c r="O6" s="256"/>
      <c r="P6" t="s">
        <v>44</v>
      </c>
      <c r="Q6" s="257" t="s">
        <v>51</v>
      </c>
      <c r="R6" s="257"/>
    </row>
    <row r="7" spans="1:29" x14ac:dyDescent="0.2">
      <c r="U7" s="258" t="s">
        <v>109</v>
      </c>
      <c r="V7" s="258"/>
      <c r="W7" s="258"/>
      <c r="X7" s="258"/>
      <c r="Y7" s="234">
        <v>0</v>
      </c>
      <c r="Z7" s="234"/>
      <c r="AA7" s="234"/>
    </row>
    <row r="8" spans="1:29" x14ac:dyDescent="0.2">
      <c r="A8" t="s">
        <v>3</v>
      </c>
      <c r="C8" s="234" t="s">
        <v>122</v>
      </c>
      <c r="D8" s="234"/>
      <c r="E8" s="234"/>
      <c r="F8" s="234"/>
      <c r="G8" t="s">
        <v>45</v>
      </c>
      <c r="H8" s="234">
        <v>2020</v>
      </c>
      <c r="I8" s="234"/>
      <c r="K8" t="s">
        <v>33</v>
      </c>
      <c r="L8" s="1" t="s">
        <v>68</v>
      </c>
      <c r="M8" s="56"/>
      <c r="N8" s="1"/>
      <c r="O8" s="1"/>
      <c r="P8" s="1"/>
      <c r="Q8" s="1"/>
      <c r="R8" s="1"/>
      <c r="T8" s="26" t="s">
        <v>39</v>
      </c>
      <c r="U8" s="258" t="s">
        <v>38</v>
      </c>
      <c r="V8" s="258"/>
      <c r="W8" s="258"/>
      <c r="X8" s="258"/>
      <c r="Y8" s="259">
        <v>0</v>
      </c>
      <c r="Z8" s="259"/>
      <c r="AA8" s="259"/>
    </row>
    <row r="9" spans="1:29" x14ac:dyDescent="0.2">
      <c r="T9" s="26" t="s">
        <v>40</v>
      </c>
      <c r="U9" s="258" t="s">
        <v>36</v>
      </c>
      <c r="V9" s="258"/>
      <c r="W9" s="258"/>
      <c r="X9" s="258"/>
      <c r="Y9" s="259">
        <v>0</v>
      </c>
      <c r="Z9" s="259"/>
      <c r="AA9" s="259"/>
    </row>
    <row r="10" spans="1:29" x14ac:dyDescent="0.2">
      <c r="A10" t="s">
        <v>20</v>
      </c>
      <c r="C10" s="257" t="s">
        <v>52</v>
      </c>
      <c r="D10" s="257"/>
      <c r="E10" s="257"/>
      <c r="F10" s="257"/>
      <c r="G10" s="257"/>
      <c r="H10" s="257"/>
      <c r="I10" s="257"/>
      <c r="K10" s="10" t="s">
        <v>42</v>
      </c>
      <c r="N10" s="257">
        <v>0</v>
      </c>
      <c r="O10" s="257"/>
      <c r="P10" t="s">
        <v>43</v>
      </c>
      <c r="Q10" s="257">
        <v>0</v>
      </c>
      <c r="R10" s="257"/>
      <c r="T10" s="26" t="s">
        <v>41</v>
      </c>
      <c r="U10" s="258" t="s">
        <v>35</v>
      </c>
      <c r="V10" s="258"/>
      <c r="W10" s="258"/>
      <c r="X10" s="258"/>
      <c r="Y10" s="262">
        <v>3.33</v>
      </c>
      <c r="Z10" s="262"/>
      <c r="AA10" s="262"/>
    </row>
    <row r="11" spans="1:29" x14ac:dyDescent="0.2">
      <c r="T11" s="26" t="s">
        <v>40</v>
      </c>
      <c r="U11" s="261" t="s">
        <v>34</v>
      </c>
      <c r="V11" s="261"/>
      <c r="W11" s="261"/>
      <c r="X11" s="261"/>
      <c r="Y11" s="262">
        <v>0</v>
      </c>
      <c r="Z11" s="262"/>
      <c r="AA11" s="262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1" t="s">
        <v>9</v>
      </c>
      <c r="B14" s="261"/>
      <c r="C14" s="261"/>
      <c r="D14" s="261"/>
      <c r="E14" s="261"/>
      <c r="F14" s="261"/>
      <c r="G14" s="261"/>
      <c r="H14" s="261"/>
      <c r="I14" s="261"/>
      <c r="J14" s="261"/>
      <c r="K14" s="16" t="s">
        <v>19</v>
      </c>
      <c r="L14" s="263" t="s">
        <v>22</v>
      </c>
      <c r="M14" s="261"/>
      <c r="N14" s="264"/>
      <c r="O14" s="6"/>
      <c r="P14" s="263" t="s">
        <v>111</v>
      </c>
      <c r="Q14" s="261"/>
      <c r="R14" s="263" t="s">
        <v>28</v>
      </c>
      <c r="S14" s="261"/>
      <c r="T14" s="25" t="s">
        <v>29</v>
      </c>
      <c r="U14" s="265" t="s">
        <v>30</v>
      </c>
      <c r="V14" s="266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3"/>
      <c r="C17" s="261"/>
      <c r="D17" s="261"/>
      <c r="E17" s="263" t="s">
        <v>81</v>
      </c>
      <c r="F17" s="261"/>
      <c r="G17" s="264"/>
      <c r="H17" s="263"/>
      <c r="I17" s="261"/>
      <c r="J17" s="264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4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3" t="s">
        <v>53</v>
      </c>
      <c r="C19" s="261"/>
      <c r="D19" s="261"/>
      <c r="E19" s="263" t="s">
        <v>53</v>
      </c>
      <c r="F19" s="261"/>
      <c r="G19" s="261"/>
      <c r="H19" s="263"/>
      <c r="I19" s="261"/>
      <c r="J19" s="261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t="12.75" hidden="1" customHeight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4">
        <v>3.33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>
        <v>0</v>
      </c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5"/>
      <c r="C27" s="65"/>
      <c r="D27" s="67">
        <f t="shared" ref="D27:D33" si="0">IF(SUM((B27*12)+C27)*1.67=0,D26,SUM((B27*12)+C27)*1.67)</f>
        <v>0</v>
      </c>
      <c r="E27" s="65">
        <v>0</v>
      </c>
      <c r="F27" s="65">
        <v>2</v>
      </c>
      <c r="G27" s="67">
        <f t="shared" ref="G27:G38" si="1">IF(SUM((E27*12)+F27)*1.67=0,G26,SUM((E27*12)+F27)*1.67)</f>
        <v>3.34</v>
      </c>
      <c r="H27" s="65"/>
      <c r="I27" s="65"/>
      <c r="J27" s="67">
        <f t="shared" ref="J27:J38" si="2">IF(SUM((H27*12)+I27)*1.67=0,J26,SUM((H27*12)+I27)*1.67)</f>
        <v>0</v>
      </c>
      <c r="K27" s="68">
        <f t="shared" ref="K27:K38" si="3">(D27+G27+J27)</f>
        <v>3.34</v>
      </c>
      <c r="L27" s="126">
        <f>(D27+G27+Q27-K21)</f>
        <v>9.9999999999997868E-3</v>
      </c>
      <c r="M27" s="40">
        <v>0</v>
      </c>
      <c r="N27" s="32">
        <v>0</v>
      </c>
      <c r="O27" s="30"/>
      <c r="P27" s="29"/>
      <c r="Q27" s="31"/>
      <c r="R27" s="31"/>
      <c r="S27" s="31"/>
      <c r="T27" s="55" t="s">
        <v>106</v>
      </c>
      <c r="U27" s="31">
        <v>10</v>
      </c>
      <c r="V27" s="31">
        <v>10</v>
      </c>
      <c r="W27" s="272" t="s">
        <v>116</v>
      </c>
      <c r="X27" s="273"/>
      <c r="Y27" s="273"/>
      <c r="Z27" s="273"/>
      <c r="AA27" s="273"/>
      <c r="AB27" s="274"/>
      <c r="AC27" s="15"/>
    </row>
    <row r="28" spans="1:29" x14ac:dyDescent="0.2">
      <c r="A28" s="27">
        <f t="shared" ref="A28:A52" si="4">A27+1</f>
        <v>3</v>
      </c>
      <c r="B28" s="65"/>
      <c r="C28" s="65"/>
      <c r="D28" s="67">
        <f t="shared" si="0"/>
        <v>0</v>
      </c>
      <c r="E28" s="65">
        <v>0</v>
      </c>
      <c r="F28" s="65">
        <v>2</v>
      </c>
      <c r="G28" s="67">
        <f t="shared" si="1"/>
        <v>3.34</v>
      </c>
      <c r="H28" s="65"/>
      <c r="I28" s="65"/>
      <c r="J28" s="67">
        <f t="shared" si="2"/>
        <v>0</v>
      </c>
      <c r="K28" s="68">
        <f t="shared" si="3"/>
        <v>3.34</v>
      </c>
      <c r="L28" s="68">
        <f t="shared" ref="L28:L44" si="5">(D28+G28+J28+R28-D27-G27-J27)</f>
        <v>0</v>
      </c>
      <c r="M28" s="40">
        <v>0</v>
      </c>
      <c r="N28" s="32">
        <v>0</v>
      </c>
      <c r="O28" s="30"/>
      <c r="P28" s="29"/>
      <c r="Q28" s="31"/>
      <c r="R28" s="31"/>
      <c r="S28" s="31"/>
      <c r="T28" s="55" t="s">
        <v>106</v>
      </c>
      <c r="U28" s="31">
        <v>10</v>
      </c>
      <c r="V28" s="31">
        <v>10</v>
      </c>
      <c r="W28" s="272" t="s">
        <v>116</v>
      </c>
      <c r="X28" s="273"/>
      <c r="Y28" s="273"/>
      <c r="Z28" s="273"/>
      <c r="AA28" s="273"/>
      <c r="AB28" s="274"/>
      <c r="AC28" s="15"/>
    </row>
    <row r="29" spans="1:29" x14ac:dyDescent="0.2">
      <c r="A29" s="27">
        <f t="shared" si="4"/>
        <v>4</v>
      </c>
      <c r="B29" s="65"/>
      <c r="C29" s="65"/>
      <c r="D29" s="67">
        <f t="shared" si="0"/>
        <v>0</v>
      </c>
      <c r="E29" s="65">
        <v>0</v>
      </c>
      <c r="F29" s="65">
        <v>2</v>
      </c>
      <c r="G29" s="67">
        <f t="shared" si="1"/>
        <v>3.34</v>
      </c>
      <c r="H29" s="65"/>
      <c r="I29" s="65"/>
      <c r="J29" s="67">
        <f t="shared" si="2"/>
        <v>0</v>
      </c>
      <c r="K29" s="68">
        <f t="shared" si="3"/>
        <v>3.34</v>
      </c>
      <c r="L29" s="68">
        <f t="shared" si="5"/>
        <v>0</v>
      </c>
      <c r="M29" s="40">
        <v>0</v>
      </c>
      <c r="N29" s="32">
        <v>0</v>
      </c>
      <c r="O29" s="30"/>
      <c r="P29" s="29"/>
      <c r="Q29" s="31"/>
      <c r="R29" s="31"/>
      <c r="S29" s="31"/>
      <c r="T29" s="55" t="s">
        <v>106</v>
      </c>
      <c r="U29" s="31">
        <v>10</v>
      </c>
      <c r="V29" s="31">
        <v>10</v>
      </c>
      <c r="W29" s="272" t="s">
        <v>116</v>
      </c>
      <c r="X29" s="273"/>
      <c r="Y29" s="273"/>
      <c r="Z29" s="273"/>
      <c r="AA29" s="273"/>
      <c r="AB29" s="274"/>
      <c r="AC29" s="15"/>
    </row>
    <row r="30" spans="1:29" x14ac:dyDescent="0.2">
      <c r="A30" s="27">
        <f t="shared" si="4"/>
        <v>5</v>
      </c>
      <c r="B30" s="65"/>
      <c r="C30" s="65"/>
      <c r="D30" s="67">
        <f t="shared" si="0"/>
        <v>0</v>
      </c>
      <c r="E30" s="65">
        <v>0</v>
      </c>
      <c r="F30" s="65">
        <v>2</v>
      </c>
      <c r="G30" s="67">
        <f t="shared" si="1"/>
        <v>3.34</v>
      </c>
      <c r="H30" s="65"/>
      <c r="I30" s="65"/>
      <c r="J30" s="67">
        <f t="shared" si="2"/>
        <v>0</v>
      </c>
      <c r="K30" s="68">
        <f t="shared" si="3"/>
        <v>3.34</v>
      </c>
      <c r="L30" s="68">
        <f t="shared" si="5"/>
        <v>0</v>
      </c>
      <c r="M30" s="40">
        <v>0</v>
      </c>
      <c r="N30" s="32">
        <v>0</v>
      </c>
      <c r="O30" s="30"/>
      <c r="P30" s="29"/>
      <c r="Q30" s="31"/>
      <c r="R30" s="31"/>
      <c r="S30" s="31"/>
      <c r="T30" s="55" t="s">
        <v>106</v>
      </c>
      <c r="U30" s="31">
        <v>10</v>
      </c>
      <c r="V30" s="31">
        <v>10</v>
      </c>
      <c r="W30" s="272" t="s">
        <v>116</v>
      </c>
      <c r="X30" s="273"/>
      <c r="Y30" s="273"/>
      <c r="Z30" s="273"/>
      <c r="AA30" s="273"/>
      <c r="AB30" s="274"/>
      <c r="AC30" s="15"/>
    </row>
    <row r="31" spans="1:29" x14ac:dyDescent="0.2">
      <c r="A31" s="27">
        <f t="shared" si="4"/>
        <v>6</v>
      </c>
      <c r="B31" s="65"/>
      <c r="C31" s="65"/>
      <c r="D31" s="67">
        <f t="shared" si="0"/>
        <v>0</v>
      </c>
      <c r="E31" s="65">
        <v>0</v>
      </c>
      <c r="F31" s="65">
        <v>2</v>
      </c>
      <c r="G31" s="67">
        <f t="shared" si="1"/>
        <v>3.34</v>
      </c>
      <c r="H31" s="65"/>
      <c r="I31" s="65"/>
      <c r="J31" s="67">
        <f t="shared" si="2"/>
        <v>0</v>
      </c>
      <c r="K31" s="68">
        <f t="shared" si="3"/>
        <v>3.34</v>
      </c>
      <c r="L31" s="68">
        <f t="shared" si="5"/>
        <v>0</v>
      </c>
      <c r="M31" s="40">
        <v>0</v>
      </c>
      <c r="N31" s="32">
        <v>0</v>
      </c>
      <c r="O31" s="30"/>
      <c r="P31" s="29"/>
      <c r="Q31" s="31"/>
      <c r="R31" s="31"/>
      <c r="S31" s="31"/>
      <c r="T31" s="55" t="s">
        <v>106</v>
      </c>
      <c r="U31" s="31">
        <v>10</v>
      </c>
      <c r="V31" s="31">
        <v>10</v>
      </c>
      <c r="W31" s="272" t="s">
        <v>116</v>
      </c>
      <c r="X31" s="273"/>
      <c r="Y31" s="273"/>
      <c r="Z31" s="273"/>
      <c r="AA31" s="273"/>
      <c r="AB31" s="274"/>
      <c r="AC31" s="15"/>
    </row>
    <row r="32" spans="1:29" x14ac:dyDescent="0.2">
      <c r="A32" s="27">
        <f t="shared" si="4"/>
        <v>7</v>
      </c>
      <c r="B32" s="65"/>
      <c r="C32" s="65"/>
      <c r="D32" s="67">
        <f t="shared" si="0"/>
        <v>0</v>
      </c>
      <c r="E32" s="65">
        <v>0</v>
      </c>
      <c r="F32" s="65">
        <v>2</v>
      </c>
      <c r="G32" s="67">
        <f t="shared" si="1"/>
        <v>3.34</v>
      </c>
      <c r="H32" s="65"/>
      <c r="I32" s="65"/>
      <c r="J32" s="67">
        <f t="shared" si="2"/>
        <v>0</v>
      </c>
      <c r="K32" s="68">
        <f t="shared" si="3"/>
        <v>3.34</v>
      </c>
      <c r="L32" s="68">
        <f t="shared" si="5"/>
        <v>0</v>
      </c>
      <c r="M32" s="40">
        <v>0</v>
      </c>
      <c r="N32" s="32">
        <v>0</v>
      </c>
      <c r="O32" s="30"/>
      <c r="P32" s="29"/>
      <c r="Q32" s="31"/>
      <c r="R32" s="31"/>
      <c r="S32" s="31"/>
      <c r="T32" s="55" t="s">
        <v>106</v>
      </c>
      <c r="U32" s="31">
        <v>10</v>
      </c>
      <c r="V32" s="31">
        <v>10</v>
      </c>
      <c r="W32" s="272" t="s">
        <v>116</v>
      </c>
      <c r="X32" s="273"/>
      <c r="Y32" s="273"/>
      <c r="Z32" s="273"/>
      <c r="AA32" s="273"/>
      <c r="AB32" s="274"/>
      <c r="AC32" s="15"/>
    </row>
    <row r="33" spans="1:29" x14ac:dyDescent="0.2">
      <c r="A33" s="27">
        <f t="shared" si="4"/>
        <v>8</v>
      </c>
      <c r="B33" s="65"/>
      <c r="C33" s="65"/>
      <c r="D33" s="67">
        <f t="shared" si="0"/>
        <v>0</v>
      </c>
      <c r="E33" s="65">
        <v>0</v>
      </c>
      <c r="F33" s="65">
        <v>2</v>
      </c>
      <c r="G33" s="67">
        <f t="shared" si="1"/>
        <v>3.34</v>
      </c>
      <c r="H33" s="65"/>
      <c r="I33" s="65"/>
      <c r="J33" s="67">
        <f t="shared" si="2"/>
        <v>0</v>
      </c>
      <c r="K33" s="68">
        <f t="shared" si="3"/>
        <v>3.34</v>
      </c>
      <c r="L33" s="68">
        <f t="shared" si="5"/>
        <v>0</v>
      </c>
      <c r="M33" s="40">
        <v>0</v>
      </c>
      <c r="N33" s="32">
        <v>0</v>
      </c>
      <c r="O33" s="30"/>
      <c r="P33" s="29"/>
      <c r="Q33" s="31"/>
      <c r="R33" s="31"/>
      <c r="S33" s="31"/>
      <c r="T33" s="55" t="s">
        <v>106</v>
      </c>
      <c r="U33" s="31">
        <v>10</v>
      </c>
      <c r="V33" s="31">
        <v>10</v>
      </c>
      <c r="W33" s="272" t="s">
        <v>116</v>
      </c>
      <c r="X33" s="273"/>
      <c r="Y33" s="273"/>
      <c r="Z33" s="273"/>
      <c r="AA33" s="273"/>
      <c r="AB33" s="274"/>
      <c r="AC33" s="15"/>
    </row>
    <row r="34" spans="1:29" x14ac:dyDescent="0.2">
      <c r="A34" s="27">
        <f t="shared" si="4"/>
        <v>9</v>
      </c>
      <c r="B34" s="65"/>
      <c r="C34" s="65"/>
      <c r="D34" s="67">
        <f t="shared" ref="D34:D42" si="6">IF(SUM((B34*12)+C34)*1.67=0,D33,SUM((B34*12)+C34)*1.67)</f>
        <v>0</v>
      </c>
      <c r="E34" s="65">
        <v>0</v>
      </c>
      <c r="F34" s="65">
        <v>2</v>
      </c>
      <c r="G34" s="67">
        <f t="shared" si="1"/>
        <v>3.34</v>
      </c>
      <c r="H34" s="65"/>
      <c r="I34" s="65"/>
      <c r="J34" s="67">
        <f t="shared" si="2"/>
        <v>0</v>
      </c>
      <c r="K34" s="68">
        <f t="shared" si="3"/>
        <v>3.34</v>
      </c>
      <c r="L34" s="68">
        <f t="shared" si="5"/>
        <v>0</v>
      </c>
      <c r="M34" s="40">
        <v>0</v>
      </c>
      <c r="N34" s="32">
        <v>0</v>
      </c>
      <c r="O34" s="30"/>
      <c r="P34" s="29"/>
      <c r="Q34" s="31"/>
      <c r="R34" s="31"/>
      <c r="S34" s="31"/>
      <c r="T34" s="55" t="s">
        <v>106</v>
      </c>
      <c r="U34" s="31">
        <v>10</v>
      </c>
      <c r="V34" s="31">
        <v>10</v>
      </c>
      <c r="W34" s="272" t="s">
        <v>116</v>
      </c>
      <c r="X34" s="273"/>
      <c r="Y34" s="273"/>
      <c r="Z34" s="273"/>
      <c r="AA34" s="273"/>
      <c r="AB34" s="274"/>
      <c r="AC34" s="15"/>
    </row>
    <row r="35" spans="1:29" x14ac:dyDescent="0.2">
      <c r="A35" s="27">
        <f t="shared" si="4"/>
        <v>10</v>
      </c>
      <c r="B35" s="65"/>
      <c r="C35" s="65"/>
      <c r="D35" s="67">
        <f t="shared" si="6"/>
        <v>0</v>
      </c>
      <c r="E35" s="65">
        <v>0</v>
      </c>
      <c r="F35" s="65">
        <v>2</v>
      </c>
      <c r="G35" s="67">
        <f t="shared" si="1"/>
        <v>3.34</v>
      </c>
      <c r="H35" s="65"/>
      <c r="I35" s="65"/>
      <c r="J35" s="67">
        <f t="shared" si="2"/>
        <v>0</v>
      </c>
      <c r="K35" s="68">
        <f t="shared" si="3"/>
        <v>3.34</v>
      </c>
      <c r="L35" s="68">
        <f>(D35+G35+J35+R35-D34-G34-J34)</f>
        <v>0</v>
      </c>
      <c r="M35" s="40">
        <v>0</v>
      </c>
      <c r="N35" s="32">
        <v>0</v>
      </c>
      <c r="O35" s="30"/>
      <c r="P35" s="29"/>
      <c r="Q35" s="31"/>
      <c r="R35" s="31"/>
      <c r="S35" s="31"/>
      <c r="T35" s="55" t="s">
        <v>106</v>
      </c>
      <c r="U35" s="31">
        <v>10</v>
      </c>
      <c r="V35" s="31">
        <v>10</v>
      </c>
      <c r="W35" s="272" t="s">
        <v>116</v>
      </c>
      <c r="X35" s="273"/>
      <c r="Y35" s="273"/>
      <c r="Z35" s="273"/>
      <c r="AA35" s="273"/>
      <c r="AB35" s="274"/>
      <c r="AC35" s="15"/>
    </row>
    <row r="36" spans="1:29" x14ac:dyDescent="0.2">
      <c r="A36" s="27">
        <f t="shared" si="4"/>
        <v>11</v>
      </c>
      <c r="B36" s="65"/>
      <c r="C36" s="65"/>
      <c r="D36" s="67">
        <f>IF(SUM((B36*12)+C36)*1.67=0,D35,SUM((B36*12)+C36)*1.67)</f>
        <v>0</v>
      </c>
      <c r="E36" s="65">
        <v>0</v>
      </c>
      <c r="F36" s="65">
        <v>2</v>
      </c>
      <c r="G36" s="67">
        <f t="shared" si="1"/>
        <v>3.34</v>
      </c>
      <c r="H36" s="65"/>
      <c r="I36" s="65"/>
      <c r="J36" s="67">
        <f t="shared" si="2"/>
        <v>0</v>
      </c>
      <c r="K36" s="68">
        <f t="shared" si="3"/>
        <v>3.34</v>
      </c>
      <c r="L36" s="68">
        <f t="shared" si="5"/>
        <v>0</v>
      </c>
      <c r="M36" s="40">
        <v>0</v>
      </c>
      <c r="N36" s="32">
        <v>0</v>
      </c>
      <c r="O36" s="30"/>
      <c r="P36" s="29"/>
      <c r="Q36" s="31"/>
      <c r="R36" s="31"/>
      <c r="S36" s="31"/>
      <c r="T36" s="55" t="s">
        <v>106</v>
      </c>
      <c r="U36" s="31">
        <v>10</v>
      </c>
      <c r="V36" s="31">
        <v>10</v>
      </c>
      <c r="W36" s="272" t="s">
        <v>116</v>
      </c>
      <c r="X36" s="273"/>
      <c r="Y36" s="273"/>
      <c r="Z36" s="273"/>
      <c r="AA36" s="273"/>
      <c r="AB36" s="274"/>
      <c r="AC36" s="15"/>
    </row>
    <row r="37" spans="1:29" x14ac:dyDescent="0.2">
      <c r="A37" s="27">
        <f t="shared" si="4"/>
        <v>12</v>
      </c>
      <c r="B37" s="65"/>
      <c r="C37" s="65"/>
      <c r="D37" s="67">
        <f t="shared" si="6"/>
        <v>0</v>
      </c>
      <c r="E37" s="65">
        <v>0</v>
      </c>
      <c r="F37" s="65">
        <v>2</v>
      </c>
      <c r="G37" s="67">
        <f t="shared" si="1"/>
        <v>3.34</v>
      </c>
      <c r="H37" s="65"/>
      <c r="I37" s="65"/>
      <c r="J37" s="67">
        <f t="shared" si="2"/>
        <v>0</v>
      </c>
      <c r="K37" s="68">
        <f t="shared" si="3"/>
        <v>3.34</v>
      </c>
      <c r="L37" s="68">
        <f t="shared" si="5"/>
        <v>0</v>
      </c>
      <c r="M37" s="40">
        <v>0</v>
      </c>
      <c r="N37" s="32">
        <v>0</v>
      </c>
      <c r="O37" s="30"/>
      <c r="P37" s="29"/>
      <c r="Q37" s="31"/>
      <c r="R37" s="31"/>
      <c r="S37" s="31"/>
      <c r="T37" s="55" t="s">
        <v>106</v>
      </c>
      <c r="U37" s="31">
        <v>10</v>
      </c>
      <c r="V37" s="31">
        <v>10</v>
      </c>
      <c r="W37" s="272" t="s">
        <v>116</v>
      </c>
      <c r="X37" s="273"/>
      <c r="Y37" s="273"/>
      <c r="Z37" s="273"/>
      <c r="AA37" s="273"/>
      <c r="AB37" s="274"/>
      <c r="AC37" s="15"/>
    </row>
    <row r="38" spans="1:29" x14ac:dyDescent="0.2">
      <c r="A38" s="27">
        <f t="shared" si="4"/>
        <v>13</v>
      </c>
      <c r="B38" s="65"/>
      <c r="C38" s="65"/>
      <c r="D38" s="67">
        <f t="shared" si="6"/>
        <v>0</v>
      </c>
      <c r="E38" s="65">
        <v>0</v>
      </c>
      <c r="F38" s="65">
        <v>2</v>
      </c>
      <c r="G38" s="67">
        <f t="shared" si="1"/>
        <v>3.34</v>
      </c>
      <c r="H38" s="65"/>
      <c r="I38" s="65"/>
      <c r="J38" s="67">
        <f t="shared" si="2"/>
        <v>0</v>
      </c>
      <c r="K38" s="68">
        <f t="shared" si="3"/>
        <v>3.34</v>
      </c>
      <c r="L38" s="68">
        <f t="shared" si="5"/>
        <v>0</v>
      </c>
      <c r="M38" s="40">
        <v>0</v>
      </c>
      <c r="N38" s="32">
        <v>0</v>
      </c>
      <c r="O38" s="30"/>
      <c r="P38" s="29"/>
      <c r="Q38" s="31"/>
      <c r="R38" s="31"/>
      <c r="S38" s="31"/>
      <c r="T38" s="55" t="s">
        <v>106</v>
      </c>
      <c r="U38" s="31">
        <v>10</v>
      </c>
      <c r="V38" s="31">
        <v>10</v>
      </c>
      <c r="W38" s="272" t="s">
        <v>116</v>
      </c>
      <c r="X38" s="273"/>
      <c r="Y38" s="273"/>
      <c r="Z38" s="273"/>
      <c r="AA38" s="273"/>
      <c r="AB38" s="274"/>
      <c r="AC38" s="15"/>
    </row>
    <row r="39" spans="1:29" x14ac:dyDescent="0.2">
      <c r="A39" s="27">
        <f t="shared" si="4"/>
        <v>14</v>
      </c>
      <c r="B39" s="65"/>
      <c r="C39" s="65"/>
      <c r="D39" s="67">
        <f t="shared" si="6"/>
        <v>0</v>
      </c>
      <c r="E39" s="65">
        <v>0</v>
      </c>
      <c r="F39" s="65">
        <v>2</v>
      </c>
      <c r="G39" s="67">
        <f>IF(SUM((E39*12)+F39)*1.67=0,G38,SUM((E39*12)+F39)*1.67)</f>
        <v>3.34</v>
      </c>
      <c r="H39" s="65"/>
      <c r="I39" s="65"/>
      <c r="J39" s="67">
        <f>IF(SUM((H39*12)+I39)*1.67=0,J38,SUM((H39*12)+I39)*1.67)</f>
        <v>0</v>
      </c>
      <c r="K39" s="68">
        <f>(D39+G39+J39)</f>
        <v>3.34</v>
      </c>
      <c r="L39" s="68">
        <f t="shared" si="5"/>
        <v>0</v>
      </c>
      <c r="M39" s="40">
        <v>0</v>
      </c>
      <c r="N39" s="32">
        <v>0</v>
      </c>
      <c r="O39" s="30"/>
      <c r="P39" s="29"/>
      <c r="Q39" s="31"/>
      <c r="R39" s="31"/>
      <c r="S39" s="31"/>
      <c r="T39" s="55" t="s">
        <v>106</v>
      </c>
      <c r="U39" s="31">
        <v>10</v>
      </c>
      <c r="V39" s="31">
        <v>10</v>
      </c>
      <c r="W39" s="272" t="s">
        <v>116</v>
      </c>
      <c r="X39" s="273"/>
      <c r="Y39" s="273"/>
      <c r="Z39" s="273"/>
      <c r="AA39" s="273"/>
      <c r="AB39" s="274"/>
      <c r="AC39" s="15"/>
    </row>
    <row r="40" spans="1:29" x14ac:dyDescent="0.2">
      <c r="A40" s="27">
        <f t="shared" si="4"/>
        <v>15</v>
      </c>
      <c r="B40" s="65"/>
      <c r="C40" s="65"/>
      <c r="D40" s="67">
        <f t="shared" si="6"/>
        <v>0</v>
      </c>
      <c r="E40" s="65">
        <v>0</v>
      </c>
      <c r="F40" s="65">
        <v>2</v>
      </c>
      <c r="G40" s="67">
        <f t="shared" ref="G40:G45" si="7">IF(SUM((E40*12)+F40)*1.67=0,G39,SUM((E40*12)+F40)*1.67)</f>
        <v>3.34</v>
      </c>
      <c r="H40" s="65"/>
      <c r="I40" s="65"/>
      <c r="J40" s="67">
        <f t="shared" ref="J40:J45" si="8">IF(SUM((H40*12)+I40)*1.67=0,J39,SUM((H40*12)+I40)*1.67)</f>
        <v>0</v>
      </c>
      <c r="K40" s="68">
        <f t="shared" ref="K40:K45" si="9">(D40+G40+J40)</f>
        <v>3.34</v>
      </c>
      <c r="L40" s="68">
        <f t="shared" si="5"/>
        <v>0</v>
      </c>
      <c r="M40" s="40">
        <v>0</v>
      </c>
      <c r="N40" s="32">
        <v>0</v>
      </c>
      <c r="O40" s="30"/>
      <c r="P40" s="29"/>
      <c r="Q40" s="31"/>
      <c r="R40" s="31"/>
      <c r="S40" s="31"/>
      <c r="T40" s="55" t="s">
        <v>106</v>
      </c>
      <c r="U40" s="31">
        <v>10</v>
      </c>
      <c r="V40" s="31">
        <v>10</v>
      </c>
      <c r="W40" s="272" t="s">
        <v>116</v>
      </c>
      <c r="X40" s="273"/>
      <c r="Y40" s="273"/>
      <c r="Z40" s="273"/>
      <c r="AA40" s="273"/>
      <c r="AB40" s="274"/>
      <c r="AC40" s="15"/>
    </row>
    <row r="41" spans="1:29" x14ac:dyDescent="0.2">
      <c r="A41" s="27">
        <f t="shared" si="4"/>
        <v>16</v>
      </c>
      <c r="B41" s="65"/>
      <c r="C41" s="65"/>
      <c r="D41" s="67">
        <f t="shared" si="6"/>
        <v>0</v>
      </c>
      <c r="E41" s="65">
        <v>0</v>
      </c>
      <c r="F41" s="65">
        <v>2</v>
      </c>
      <c r="G41" s="67">
        <f t="shared" si="7"/>
        <v>3.34</v>
      </c>
      <c r="H41" s="65"/>
      <c r="I41" s="65"/>
      <c r="J41" s="67">
        <f t="shared" si="8"/>
        <v>0</v>
      </c>
      <c r="K41" s="68">
        <f t="shared" si="9"/>
        <v>3.34</v>
      </c>
      <c r="L41" s="68">
        <f t="shared" si="5"/>
        <v>0</v>
      </c>
      <c r="M41" s="40">
        <v>0</v>
      </c>
      <c r="N41" s="32">
        <v>0</v>
      </c>
      <c r="O41" s="30"/>
      <c r="P41" s="29"/>
      <c r="Q41" s="31"/>
      <c r="R41" s="31"/>
      <c r="S41" s="31"/>
      <c r="T41" s="55" t="s">
        <v>106</v>
      </c>
      <c r="U41" s="31">
        <v>10</v>
      </c>
      <c r="V41" s="31">
        <v>10</v>
      </c>
      <c r="W41" s="272" t="s">
        <v>116</v>
      </c>
      <c r="X41" s="273"/>
      <c r="Y41" s="273"/>
      <c r="Z41" s="273"/>
      <c r="AA41" s="273"/>
      <c r="AB41" s="274"/>
      <c r="AC41" s="15"/>
    </row>
    <row r="42" spans="1:29" x14ac:dyDescent="0.2">
      <c r="A42" s="27">
        <f t="shared" si="4"/>
        <v>17</v>
      </c>
      <c r="B42" s="65"/>
      <c r="C42" s="65"/>
      <c r="D42" s="67">
        <f t="shared" si="6"/>
        <v>0</v>
      </c>
      <c r="E42" s="65">
        <v>0</v>
      </c>
      <c r="F42" s="65">
        <v>2</v>
      </c>
      <c r="G42" s="67">
        <f t="shared" si="7"/>
        <v>3.34</v>
      </c>
      <c r="H42" s="65"/>
      <c r="I42" s="65"/>
      <c r="J42" s="67">
        <f t="shared" si="8"/>
        <v>0</v>
      </c>
      <c r="K42" s="68">
        <f t="shared" si="9"/>
        <v>3.34</v>
      </c>
      <c r="L42" s="68">
        <f t="shared" si="5"/>
        <v>0</v>
      </c>
      <c r="M42" s="40">
        <v>0</v>
      </c>
      <c r="N42" s="32">
        <v>0</v>
      </c>
      <c r="O42" s="30"/>
      <c r="P42" s="29"/>
      <c r="Q42" s="31"/>
      <c r="R42" s="31"/>
      <c r="S42" s="31"/>
      <c r="T42" s="55" t="s">
        <v>106</v>
      </c>
      <c r="U42" s="31">
        <v>10</v>
      </c>
      <c r="V42" s="31">
        <v>10</v>
      </c>
      <c r="W42" s="272" t="s">
        <v>116</v>
      </c>
      <c r="X42" s="273"/>
      <c r="Y42" s="273"/>
      <c r="Z42" s="273"/>
      <c r="AA42" s="273"/>
      <c r="AB42" s="274"/>
      <c r="AC42" s="15"/>
    </row>
    <row r="43" spans="1:29" x14ac:dyDescent="0.2">
      <c r="A43" s="27">
        <f t="shared" si="4"/>
        <v>18</v>
      </c>
      <c r="B43" s="65"/>
      <c r="C43" s="65"/>
      <c r="D43" s="67">
        <f>IF(SUM((B43*12)+C43)*1.67=0,D42,SUM((B43*12)+C43)*1.67)</f>
        <v>0</v>
      </c>
      <c r="E43" s="65">
        <v>0</v>
      </c>
      <c r="F43" s="65">
        <v>2</v>
      </c>
      <c r="G43" s="67">
        <f t="shared" si="7"/>
        <v>3.34</v>
      </c>
      <c r="H43" s="65"/>
      <c r="I43" s="65"/>
      <c r="J43" s="67">
        <f t="shared" si="8"/>
        <v>0</v>
      </c>
      <c r="K43" s="68">
        <f t="shared" si="9"/>
        <v>3.34</v>
      </c>
      <c r="L43" s="68">
        <f t="shared" si="5"/>
        <v>0</v>
      </c>
      <c r="M43" s="40">
        <v>0</v>
      </c>
      <c r="N43" s="32">
        <v>0</v>
      </c>
      <c r="O43" s="30"/>
      <c r="P43" s="29"/>
      <c r="Q43" s="31"/>
      <c r="R43" s="31"/>
      <c r="S43" s="31"/>
      <c r="T43" s="55" t="s">
        <v>106</v>
      </c>
      <c r="U43" s="31">
        <v>10</v>
      </c>
      <c r="V43" s="31">
        <v>10</v>
      </c>
      <c r="W43" s="272" t="s">
        <v>116</v>
      </c>
      <c r="X43" s="273"/>
      <c r="Y43" s="273"/>
      <c r="Z43" s="273"/>
      <c r="AA43" s="273"/>
      <c r="AB43" s="274"/>
      <c r="AC43" s="15"/>
    </row>
    <row r="44" spans="1:29" x14ac:dyDescent="0.2">
      <c r="A44" s="27">
        <f t="shared" si="4"/>
        <v>19</v>
      </c>
      <c r="B44" s="65"/>
      <c r="C44" s="65"/>
      <c r="D44" s="67">
        <f>IF(SUM((B44*12)+C44)*1.67=0,D43,SUM((B44*12)+C44)*1.67)</f>
        <v>0</v>
      </c>
      <c r="E44" s="65">
        <v>0</v>
      </c>
      <c r="F44" s="65">
        <v>2</v>
      </c>
      <c r="G44" s="67">
        <f t="shared" si="7"/>
        <v>3.34</v>
      </c>
      <c r="H44" s="65"/>
      <c r="I44" s="65"/>
      <c r="J44" s="67">
        <f t="shared" si="8"/>
        <v>0</v>
      </c>
      <c r="K44" s="68">
        <f t="shared" si="9"/>
        <v>3.34</v>
      </c>
      <c r="L44" s="68">
        <f t="shared" si="5"/>
        <v>0</v>
      </c>
      <c r="M44" s="40">
        <v>0</v>
      </c>
      <c r="N44" s="32">
        <v>0</v>
      </c>
      <c r="O44" s="30"/>
      <c r="P44" s="29"/>
      <c r="Q44" s="31"/>
      <c r="R44" s="31"/>
      <c r="S44" s="31"/>
      <c r="T44" s="55" t="s">
        <v>106</v>
      </c>
      <c r="U44" s="31">
        <v>10</v>
      </c>
      <c r="V44" s="31">
        <v>10</v>
      </c>
      <c r="W44" s="272" t="s">
        <v>116</v>
      </c>
      <c r="X44" s="273"/>
      <c r="Y44" s="273"/>
      <c r="Z44" s="273"/>
      <c r="AA44" s="273"/>
      <c r="AB44" s="274"/>
      <c r="AC44" s="15"/>
    </row>
    <row r="45" spans="1:29" x14ac:dyDescent="0.2">
      <c r="A45" s="27">
        <f t="shared" si="4"/>
        <v>20</v>
      </c>
      <c r="B45" s="65"/>
      <c r="C45" s="65"/>
      <c r="D45" s="67">
        <f>IF(SUM((B45*12)+C45)*1.67=0,D44,SUM((B45*12)+C45)*1.67)</f>
        <v>0</v>
      </c>
      <c r="E45" s="65">
        <v>0</v>
      </c>
      <c r="F45" s="65">
        <v>2</v>
      </c>
      <c r="G45" s="67">
        <f t="shared" si="7"/>
        <v>3.34</v>
      </c>
      <c r="H45" s="65"/>
      <c r="I45" s="65"/>
      <c r="J45" s="67">
        <f t="shared" si="8"/>
        <v>0</v>
      </c>
      <c r="K45" s="68">
        <f t="shared" si="9"/>
        <v>3.34</v>
      </c>
      <c r="L45" s="68">
        <f>(D45+G45+J45+R45-D44-G44-J44)</f>
        <v>0</v>
      </c>
      <c r="M45" s="40">
        <v>0</v>
      </c>
      <c r="N45" s="32">
        <v>0</v>
      </c>
      <c r="O45" s="30"/>
      <c r="P45" s="29"/>
      <c r="Q45" s="31"/>
      <c r="R45" s="31"/>
      <c r="S45" s="31"/>
      <c r="T45" s="55" t="s">
        <v>106</v>
      </c>
      <c r="U45" s="31">
        <v>10</v>
      </c>
      <c r="V45" s="31">
        <v>10</v>
      </c>
      <c r="W45" s="272" t="s">
        <v>116</v>
      </c>
      <c r="X45" s="273"/>
      <c r="Y45" s="273"/>
      <c r="Z45" s="273"/>
      <c r="AA45" s="273"/>
      <c r="AB45" s="274"/>
      <c r="AC45" s="15"/>
    </row>
    <row r="46" spans="1:29" x14ac:dyDescent="0.2">
      <c r="A46" s="27">
        <f t="shared" si="4"/>
        <v>21</v>
      </c>
      <c r="B46" s="65"/>
      <c r="C46" s="65"/>
      <c r="D46" s="67">
        <f>IF(SUM((B46*12)+C46)*1.67=0,D45,SUM((B46*12)+C46)*1.67)</f>
        <v>0</v>
      </c>
      <c r="E46" s="65">
        <v>0</v>
      </c>
      <c r="F46" s="65">
        <v>2</v>
      </c>
      <c r="G46" s="67">
        <f t="shared" ref="G46:G57" si="10">IF(SUM((E46*12)+F46)*1.67=0,G45,SUM((E46*12)+F46)*1.67)</f>
        <v>3.34</v>
      </c>
      <c r="H46" s="65"/>
      <c r="I46" s="65"/>
      <c r="J46" s="67">
        <f t="shared" ref="J46:J57" si="11">IF(SUM((H46*12)+I46)*1.67=0,J45,SUM((H46*12)+I46)*1.67)</f>
        <v>0</v>
      </c>
      <c r="K46" s="68">
        <f t="shared" ref="K46:K57" si="12">(D46+G46+J46)</f>
        <v>3.34</v>
      </c>
      <c r="L46" s="68">
        <f>(D46+G46+J46+R46-D45-G45-J45)</f>
        <v>0</v>
      </c>
      <c r="M46" s="40">
        <v>0</v>
      </c>
      <c r="N46" s="32">
        <v>0</v>
      </c>
      <c r="O46" s="30"/>
      <c r="P46" s="29"/>
      <c r="Q46" s="31"/>
      <c r="R46" s="31"/>
      <c r="S46" s="31"/>
      <c r="T46" s="55" t="s">
        <v>106</v>
      </c>
      <c r="U46" s="31">
        <v>10</v>
      </c>
      <c r="V46" s="31">
        <v>10</v>
      </c>
      <c r="W46" s="272" t="s">
        <v>116</v>
      </c>
      <c r="X46" s="273"/>
      <c r="Y46" s="273"/>
      <c r="Z46" s="273"/>
      <c r="AA46" s="273"/>
      <c r="AB46" s="274"/>
      <c r="AC46" s="15"/>
    </row>
    <row r="47" spans="1:29" x14ac:dyDescent="0.2">
      <c r="A47" s="27">
        <f t="shared" si="4"/>
        <v>22</v>
      </c>
      <c r="B47" s="65"/>
      <c r="C47" s="65"/>
      <c r="D47" s="67">
        <f t="shared" ref="D47:D53" si="13">IF(SUM((B47*12)+C47)*1.67=0,D46,SUM((B47*12)+C47)*1.67)</f>
        <v>0</v>
      </c>
      <c r="E47" s="65">
        <v>0</v>
      </c>
      <c r="F47" s="65">
        <v>0</v>
      </c>
      <c r="G47" s="67">
        <f t="shared" si="10"/>
        <v>3.34</v>
      </c>
      <c r="H47" s="65"/>
      <c r="I47" s="65"/>
      <c r="J47" s="67">
        <f t="shared" si="11"/>
        <v>0</v>
      </c>
      <c r="K47" s="68">
        <f t="shared" si="12"/>
        <v>3.34</v>
      </c>
      <c r="L47" s="68">
        <f>(D47+G47+J47+R47-D46-G46-J46)</f>
        <v>0</v>
      </c>
      <c r="M47" s="40">
        <v>0</v>
      </c>
      <c r="N47" s="32">
        <v>0</v>
      </c>
      <c r="O47" s="30"/>
      <c r="P47" s="29"/>
      <c r="Q47" s="31"/>
      <c r="R47" s="31"/>
      <c r="S47" s="31"/>
      <c r="T47" s="55" t="s">
        <v>106</v>
      </c>
      <c r="U47" s="31">
        <v>10</v>
      </c>
      <c r="V47" s="31">
        <v>10</v>
      </c>
      <c r="W47" s="272" t="s">
        <v>116</v>
      </c>
      <c r="X47" s="273"/>
      <c r="Y47" s="273"/>
      <c r="Z47" s="273"/>
      <c r="AA47" s="273"/>
      <c r="AB47" s="274"/>
      <c r="AC47" s="15"/>
    </row>
    <row r="48" spans="1:29" x14ac:dyDescent="0.2">
      <c r="A48" s="27">
        <f t="shared" si="4"/>
        <v>23</v>
      </c>
      <c r="B48" s="65"/>
      <c r="C48" s="65"/>
      <c r="D48" s="67">
        <f t="shared" si="13"/>
        <v>0</v>
      </c>
      <c r="E48" s="65">
        <v>0</v>
      </c>
      <c r="F48" s="65">
        <v>2</v>
      </c>
      <c r="G48" s="67">
        <f t="shared" si="10"/>
        <v>3.34</v>
      </c>
      <c r="H48" s="65"/>
      <c r="I48" s="65"/>
      <c r="J48" s="67">
        <f t="shared" si="11"/>
        <v>0</v>
      </c>
      <c r="K48" s="68">
        <f t="shared" si="12"/>
        <v>3.34</v>
      </c>
      <c r="L48" s="68">
        <f t="shared" ref="L48:L54" si="14">(D48+G48+J48+R48-D47-G47-J47)</f>
        <v>0</v>
      </c>
      <c r="M48" s="40">
        <v>0</v>
      </c>
      <c r="N48" s="32">
        <v>0</v>
      </c>
      <c r="O48" s="30"/>
      <c r="P48" s="29"/>
      <c r="Q48" s="31"/>
      <c r="R48" s="31"/>
      <c r="S48" s="31"/>
      <c r="T48" s="55" t="s">
        <v>106</v>
      </c>
      <c r="U48" s="31">
        <v>10</v>
      </c>
      <c r="V48" s="31">
        <v>10</v>
      </c>
      <c r="W48" s="272" t="s">
        <v>116</v>
      </c>
      <c r="X48" s="273"/>
      <c r="Y48" s="273"/>
      <c r="Z48" s="273"/>
      <c r="AA48" s="273"/>
      <c r="AB48" s="274"/>
      <c r="AC48" s="15"/>
    </row>
    <row r="49" spans="1:29" x14ac:dyDescent="0.2">
      <c r="A49" s="27">
        <f t="shared" si="4"/>
        <v>24</v>
      </c>
      <c r="B49" s="65"/>
      <c r="C49" s="65"/>
      <c r="D49" s="67">
        <f t="shared" si="13"/>
        <v>0</v>
      </c>
      <c r="E49" s="65">
        <v>0</v>
      </c>
      <c r="F49" s="65">
        <v>2</v>
      </c>
      <c r="G49" s="67">
        <f t="shared" si="10"/>
        <v>3.34</v>
      </c>
      <c r="H49" s="65"/>
      <c r="I49" s="65"/>
      <c r="J49" s="67">
        <f t="shared" si="11"/>
        <v>0</v>
      </c>
      <c r="K49" s="68">
        <f t="shared" si="12"/>
        <v>3.34</v>
      </c>
      <c r="L49" s="68">
        <f t="shared" si="14"/>
        <v>0</v>
      </c>
      <c r="M49" s="40">
        <v>0</v>
      </c>
      <c r="N49" s="32">
        <v>0</v>
      </c>
      <c r="O49" s="30"/>
      <c r="P49" s="29"/>
      <c r="Q49" s="31"/>
      <c r="R49" s="31"/>
      <c r="S49" s="31"/>
      <c r="T49" s="55" t="s">
        <v>106</v>
      </c>
      <c r="U49" s="31">
        <v>10</v>
      </c>
      <c r="V49" s="31">
        <v>10</v>
      </c>
      <c r="W49" s="272" t="s">
        <v>116</v>
      </c>
      <c r="X49" s="273"/>
      <c r="Y49" s="273"/>
      <c r="Z49" s="273"/>
      <c r="AA49" s="273"/>
      <c r="AB49" s="274"/>
      <c r="AC49" s="15"/>
    </row>
    <row r="50" spans="1:29" x14ac:dyDescent="0.2">
      <c r="A50" s="27">
        <f t="shared" si="4"/>
        <v>25</v>
      </c>
      <c r="B50" s="65"/>
      <c r="C50" s="65"/>
      <c r="D50" s="67">
        <f t="shared" si="13"/>
        <v>0</v>
      </c>
      <c r="E50" s="65">
        <v>0</v>
      </c>
      <c r="F50" s="65">
        <v>2</v>
      </c>
      <c r="G50" s="67">
        <f t="shared" si="10"/>
        <v>3.34</v>
      </c>
      <c r="H50" s="65"/>
      <c r="I50" s="65"/>
      <c r="J50" s="67">
        <f t="shared" si="11"/>
        <v>0</v>
      </c>
      <c r="K50" s="68">
        <f t="shared" si="12"/>
        <v>3.34</v>
      </c>
      <c r="L50" s="68">
        <f t="shared" si="14"/>
        <v>0</v>
      </c>
      <c r="M50" s="40">
        <v>0</v>
      </c>
      <c r="N50" s="32">
        <v>0</v>
      </c>
      <c r="O50" s="30"/>
      <c r="P50" s="29"/>
      <c r="Q50" s="31"/>
      <c r="R50" s="31"/>
      <c r="S50" s="31"/>
      <c r="T50" s="55" t="s">
        <v>106</v>
      </c>
      <c r="U50" s="31">
        <v>10</v>
      </c>
      <c r="V50" s="31">
        <v>10</v>
      </c>
      <c r="W50" s="272" t="s">
        <v>116</v>
      </c>
      <c r="X50" s="273"/>
      <c r="Y50" s="273"/>
      <c r="Z50" s="273"/>
      <c r="AA50" s="273"/>
      <c r="AB50" s="274"/>
      <c r="AC50" s="15"/>
    </row>
    <row r="51" spans="1:29" x14ac:dyDescent="0.2">
      <c r="A51" s="27">
        <f t="shared" si="4"/>
        <v>26</v>
      </c>
      <c r="B51" s="65"/>
      <c r="C51" s="65"/>
      <c r="D51" s="67">
        <f t="shared" si="13"/>
        <v>0</v>
      </c>
      <c r="E51" s="65">
        <v>0</v>
      </c>
      <c r="F51" s="65">
        <v>2</v>
      </c>
      <c r="G51" s="67">
        <f t="shared" si="10"/>
        <v>3.34</v>
      </c>
      <c r="H51" s="65"/>
      <c r="I51" s="65"/>
      <c r="J51" s="67">
        <f t="shared" si="11"/>
        <v>0</v>
      </c>
      <c r="K51" s="68">
        <f t="shared" si="12"/>
        <v>3.34</v>
      </c>
      <c r="L51" s="68">
        <f t="shared" si="14"/>
        <v>0</v>
      </c>
      <c r="M51" s="40">
        <v>0</v>
      </c>
      <c r="N51" s="32">
        <v>0</v>
      </c>
      <c r="O51" s="30"/>
      <c r="P51" s="29"/>
      <c r="Q51" s="31"/>
      <c r="R51" s="31"/>
      <c r="S51" s="31"/>
      <c r="T51" s="55" t="s">
        <v>106</v>
      </c>
      <c r="U51" s="31">
        <v>10</v>
      </c>
      <c r="V51" s="31">
        <v>10</v>
      </c>
      <c r="W51" s="272" t="s">
        <v>116</v>
      </c>
      <c r="X51" s="273"/>
      <c r="Y51" s="273"/>
      <c r="Z51" s="273"/>
      <c r="AA51" s="273"/>
      <c r="AB51" s="274"/>
      <c r="AC51" s="15"/>
    </row>
    <row r="52" spans="1:29" x14ac:dyDescent="0.2">
      <c r="A52" s="27">
        <f t="shared" si="4"/>
        <v>27</v>
      </c>
      <c r="B52" s="65"/>
      <c r="C52" s="65"/>
      <c r="D52" s="67">
        <f t="shared" si="13"/>
        <v>0</v>
      </c>
      <c r="E52" s="65">
        <v>0</v>
      </c>
      <c r="F52" s="65">
        <v>2</v>
      </c>
      <c r="G52" s="67">
        <f t="shared" si="10"/>
        <v>3.34</v>
      </c>
      <c r="H52" s="65"/>
      <c r="I52" s="65"/>
      <c r="J52" s="67">
        <f t="shared" si="11"/>
        <v>0</v>
      </c>
      <c r="K52" s="68">
        <f t="shared" si="12"/>
        <v>3.34</v>
      </c>
      <c r="L52" s="68">
        <f>(D52+G52+J52+R52-D51-G51-J51)</f>
        <v>0</v>
      </c>
      <c r="M52" s="40">
        <v>0</v>
      </c>
      <c r="N52" s="32">
        <v>0</v>
      </c>
      <c r="O52" s="30"/>
      <c r="P52" s="29"/>
      <c r="Q52" s="31"/>
      <c r="R52" s="31"/>
      <c r="S52" s="31"/>
      <c r="T52" s="55" t="s">
        <v>106</v>
      </c>
      <c r="U52" s="31">
        <v>10</v>
      </c>
      <c r="V52" s="31">
        <v>10</v>
      </c>
      <c r="W52" s="272" t="s">
        <v>116</v>
      </c>
      <c r="X52" s="273"/>
      <c r="Y52" s="273"/>
      <c r="Z52" s="273"/>
      <c r="AA52" s="273"/>
      <c r="AB52" s="274"/>
      <c r="AC52" s="15"/>
    </row>
    <row r="53" spans="1:29" x14ac:dyDescent="0.2">
      <c r="A53" s="27">
        <v>28</v>
      </c>
      <c r="B53" s="65"/>
      <c r="C53" s="65"/>
      <c r="D53" s="67">
        <f t="shared" si="13"/>
        <v>0</v>
      </c>
      <c r="E53" s="65">
        <v>0</v>
      </c>
      <c r="F53" s="65">
        <v>2</v>
      </c>
      <c r="G53" s="67">
        <f>IF(SUM((E53*12)+F53)*1.67=0,G52,SUM((E53*12)+F53)*1.67)</f>
        <v>3.34</v>
      </c>
      <c r="H53" s="65"/>
      <c r="I53" s="65"/>
      <c r="J53" s="67">
        <f>IF(SUM((H53*12)+I53)*1.67=0,J52,SUM((H53*12)+I53)*1.67)</f>
        <v>0</v>
      </c>
      <c r="K53" s="68">
        <f>(D53+G53+J53)</f>
        <v>3.34</v>
      </c>
      <c r="L53" s="68">
        <f t="shared" si="14"/>
        <v>0</v>
      </c>
      <c r="M53" s="40">
        <v>0</v>
      </c>
      <c r="N53" s="32">
        <v>0</v>
      </c>
      <c r="O53" s="30"/>
      <c r="P53" s="29"/>
      <c r="Q53" s="31"/>
      <c r="R53" s="31"/>
      <c r="S53" s="31"/>
      <c r="T53" s="55" t="s">
        <v>106</v>
      </c>
      <c r="U53" s="31">
        <v>10</v>
      </c>
      <c r="V53" s="31">
        <v>10</v>
      </c>
      <c r="W53" s="272" t="s">
        <v>116</v>
      </c>
      <c r="X53" s="273"/>
      <c r="Y53" s="273"/>
      <c r="Z53" s="273"/>
      <c r="AA53" s="273"/>
      <c r="AB53" s="274"/>
      <c r="AC53" s="15"/>
    </row>
    <row r="54" spans="1:29" x14ac:dyDescent="0.2">
      <c r="A54" s="27">
        <v>29</v>
      </c>
      <c r="B54" s="65"/>
      <c r="C54" s="65"/>
      <c r="D54" s="67">
        <f>IF(SUM((B54*12)+C54)*1.67=0,D53,SUM((B54*12)+C54)*1.67)</f>
        <v>0</v>
      </c>
      <c r="E54" s="65">
        <v>0</v>
      </c>
      <c r="F54" s="65">
        <v>2</v>
      </c>
      <c r="G54" s="67">
        <f>IF(SUM((E54*12)+F54)*1.67=0,G53,SUM((E54*12)+F54)*1.67)</f>
        <v>3.34</v>
      </c>
      <c r="H54" s="65"/>
      <c r="I54" s="65"/>
      <c r="J54" s="67">
        <f>IF(SUM((H54*12)+I54)*1.67=0,J53,SUM((H54*12)+I54)*1.67)</f>
        <v>0</v>
      </c>
      <c r="K54" s="68">
        <f>(D54+G54+J54)</f>
        <v>3.34</v>
      </c>
      <c r="L54" s="68">
        <f t="shared" si="14"/>
        <v>0</v>
      </c>
      <c r="M54" s="40">
        <v>0</v>
      </c>
      <c r="N54" s="32">
        <v>0</v>
      </c>
      <c r="O54" s="30"/>
      <c r="P54" s="29"/>
      <c r="Q54" s="31"/>
      <c r="R54" s="31"/>
      <c r="S54" s="31"/>
      <c r="T54" s="55" t="s">
        <v>106</v>
      </c>
      <c r="U54" s="31">
        <v>10</v>
      </c>
      <c r="V54" s="31">
        <v>10</v>
      </c>
      <c r="W54" s="272" t="s">
        <v>116</v>
      </c>
      <c r="X54" s="273"/>
      <c r="Y54" s="273"/>
      <c r="Z54" s="273"/>
      <c r="AA54" s="273"/>
      <c r="AB54" s="274"/>
      <c r="AC54" s="15"/>
    </row>
    <row r="55" spans="1:29" x14ac:dyDescent="0.2">
      <c r="A55" s="27">
        <v>30</v>
      </c>
      <c r="B55" s="65"/>
      <c r="C55" s="65"/>
      <c r="D55" s="67">
        <f>IF(SUM((B55*12)+C55)*1.67=0,D54,SUM((B55*12)+C55)*1.67)</f>
        <v>0</v>
      </c>
      <c r="E55" s="65">
        <v>0</v>
      </c>
      <c r="F55" s="65">
        <v>2</v>
      </c>
      <c r="G55" s="67">
        <f>IF(SUM((E55*12)+F55)*1.67=0,G54,SUM((E55*12)+F55)*1.67)</f>
        <v>3.34</v>
      </c>
      <c r="H55" s="65"/>
      <c r="I55" s="65"/>
      <c r="J55" s="67">
        <f>IF(SUM((H55*12)+I55)*1.67=0,J54,SUM((H55*12)+I55)*1.67)</f>
        <v>0</v>
      </c>
      <c r="K55" s="68">
        <f>(D55+G55+J55)</f>
        <v>3.34</v>
      </c>
      <c r="L55" s="68">
        <f>(D55+G55+J55+R55-D54-G54-J54)</f>
        <v>0</v>
      </c>
      <c r="M55" s="40">
        <v>0</v>
      </c>
      <c r="N55" s="32">
        <v>0</v>
      </c>
      <c r="O55" s="30"/>
      <c r="P55" s="29"/>
      <c r="Q55" s="31"/>
      <c r="R55" s="31"/>
      <c r="S55" s="31"/>
      <c r="T55" s="55" t="s">
        <v>106</v>
      </c>
      <c r="U55" s="31">
        <v>10</v>
      </c>
      <c r="V55" s="31">
        <v>10</v>
      </c>
      <c r="W55" s="272" t="s">
        <v>116</v>
      </c>
      <c r="X55" s="273"/>
      <c r="Y55" s="273"/>
      <c r="Z55" s="273"/>
      <c r="AA55" s="273"/>
      <c r="AB55" s="274"/>
      <c r="AC55" s="15"/>
    </row>
    <row r="56" spans="1:29" x14ac:dyDescent="0.2">
      <c r="A56" s="27"/>
      <c r="B56" s="65"/>
      <c r="C56" s="65"/>
      <c r="D56" s="67">
        <f>IF(SUM((B56*12)+C56)*1.67=0,D55,SUM((B56*12)+C56)*1.67)</f>
        <v>0</v>
      </c>
      <c r="E56" s="65">
        <v>0</v>
      </c>
      <c r="F56" s="65">
        <v>2</v>
      </c>
      <c r="G56" s="67">
        <f>IF(SUM((E56*12)+F56)*1.67=0,G55,SUM((E56*12)+F56)*1.67)</f>
        <v>3.34</v>
      </c>
      <c r="H56" s="65"/>
      <c r="I56" s="65"/>
      <c r="J56" s="67">
        <f>IF(SUM((H56*12)+I56)*1.67=0,J55,SUM((H56*12)+I56)*1.67)</f>
        <v>0</v>
      </c>
      <c r="K56" s="68">
        <f>(D56+G56+J56)</f>
        <v>3.34</v>
      </c>
      <c r="L56" s="68">
        <f>(D56+G56+J56+R56-D55-G55-J55)</f>
        <v>0</v>
      </c>
      <c r="M56" s="40">
        <v>0</v>
      </c>
      <c r="N56" s="32">
        <v>0</v>
      </c>
      <c r="O56" s="30"/>
      <c r="P56" s="29"/>
      <c r="Q56" s="31"/>
      <c r="R56" s="31"/>
      <c r="S56" s="31"/>
      <c r="T56" s="55" t="s">
        <v>106</v>
      </c>
      <c r="U56" s="31"/>
      <c r="V56" s="31"/>
      <c r="W56" s="272"/>
      <c r="X56" s="273"/>
      <c r="Y56" s="273"/>
      <c r="Z56" s="273"/>
      <c r="AA56" s="273"/>
      <c r="AB56" s="274"/>
      <c r="AC56" s="15"/>
    </row>
    <row r="57" spans="1:29" x14ac:dyDescent="0.2">
      <c r="A57" s="27">
        <v>1</v>
      </c>
      <c r="B57" s="65"/>
      <c r="C57" s="65"/>
      <c r="D57" s="67">
        <f>IF(SUM((B57*12)+C57)*1.67=0,D55,SUM((B57*12)+C57)*1.67)</f>
        <v>0</v>
      </c>
      <c r="E57" s="65">
        <v>0</v>
      </c>
      <c r="F57" s="65">
        <v>2</v>
      </c>
      <c r="G57" s="67">
        <f t="shared" si="10"/>
        <v>3.34</v>
      </c>
      <c r="H57" s="65"/>
      <c r="I57" s="65"/>
      <c r="J57" s="67">
        <f t="shared" si="11"/>
        <v>0</v>
      </c>
      <c r="K57" s="68">
        <f t="shared" si="12"/>
        <v>3.34</v>
      </c>
      <c r="L57" s="68">
        <f>(D57+G57+J57+R57-D56-G56-J56)</f>
        <v>0</v>
      </c>
      <c r="M57" s="40">
        <v>0</v>
      </c>
      <c r="N57" s="32">
        <v>0</v>
      </c>
      <c r="O57" s="30"/>
      <c r="P57" s="29"/>
      <c r="Q57" s="31"/>
      <c r="R57" s="31"/>
      <c r="S57" s="31"/>
      <c r="T57" s="55" t="s">
        <v>106</v>
      </c>
      <c r="U57" s="31">
        <v>10</v>
      </c>
      <c r="V57" s="31">
        <v>10</v>
      </c>
      <c r="W57" s="272" t="s">
        <v>116</v>
      </c>
      <c r="X57" s="273"/>
      <c r="Y57" s="273"/>
      <c r="Z57" s="273"/>
      <c r="AA57" s="273"/>
      <c r="AB57" s="274"/>
      <c r="AC57" s="15"/>
    </row>
    <row r="58" spans="1:29" x14ac:dyDescent="0.2">
      <c r="A58" s="47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8">
        <f>SUM(L27:L57)</f>
        <v>9.9999999999997868E-3</v>
      </c>
      <c r="M58" s="48">
        <f>SUM(M27:M57)</f>
        <v>0</v>
      </c>
      <c r="N58" s="48">
        <f>SUM(N27:N57)</f>
        <v>0</v>
      </c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6"/>
      <c r="AC58" s="15"/>
    </row>
    <row r="59" spans="1:29" x14ac:dyDescent="0.2">
      <c r="A59" s="19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3"/>
      <c r="AC59" s="19"/>
    </row>
  </sheetData>
  <mergeCells count="62">
    <mergeCell ref="W27:AB27"/>
    <mergeCell ref="W28:AB28"/>
    <mergeCell ref="W29:AB29"/>
    <mergeCell ref="W52:AB52"/>
    <mergeCell ref="W50:AB50"/>
    <mergeCell ref="W35:AB35"/>
    <mergeCell ref="W32:AB32"/>
    <mergeCell ref="W33:AB33"/>
    <mergeCell ref="W30:AB30"/>
    <mergeCell ref="W31:AB31"/>
    <mergeCell ref="W34:AB34"/>
    <mergeCell ref="W36:AB36"/>
    <mergeCell ref="W41:AB41"/>
    <mergeCell ref="W55:AB55"/>
    <mergeCell ref="W42:AB42"/>
    <mergeCell ref="W43:AB43"/>
    <mergeCell ref="W56:AB56"/>
    <mergeCell ref="W46:AB46"/>
    <mergeCell ref="W53:AB53"/>
    <mergeCell ref="W44:AB44"/>
    <mergeCell ref="W45:AB45"/>
    <mergeCell ref="W48:AB48"/>
    <mergeCell ref="W54:AB54"/>
    <mergeCell ref="W51:AB51"/>
    <mergeCell ref="W49:AB49"/>
    <mergeCell ref="N10:O10"/>
    <mergeCell ref="Q10:R10"/>
    <mergeCell ref="H8:I8"/>
    <mergeCell ref="Y9:AA9"/>
    <mergeCell ref="U10:X10"/>
    <mergeCell ref="R14:S14"/>
    <mergeCell ref="U14:V14"/>
    <mergeCell ref="L14:N14"/>
    <mergeCell ref="P14:Q14"/>
    <mergeCell ref="C8:F8"/>
    <mergeCell ref="B19:D19"/>
    <mergeCell ref="H19:J19"/>
    <mergeCell ref="C10:I10"/>
    <mergeCell ref="B17:D17"/>
    <mergeCell ref="E17:G17"/>
    <mergeCell ref="H17:J17"/>
    <mergeCell ref="E19:G19"/>
    <mergeCell ref="A3:AA3"/>
    <mergeCell ref="A4:AA4"/>
    <mergeCell ref="B6:I6"/>
    <mergeCell ref="M6:O6"/>
    <mergeCell ref="Q6:R6"/>
    <mergeCell ref="A14:J14"/>
    <mergeCell ref="Y8:AA8"/>
    <mergeCell ref="U9:X9"/>
    <mergeCell ref="U8:X8"/>
    <mergeCell ref="U11:X11"/>
    <mergeCell ref="W57:AB57"/>
    <mergeCell ref="Y7:AA7"/>
    <mergeCell ref="W47:AB47"/>
    <mergeCell ref="W38:AB38"/>
    <mergeCell ref="U7:X7"/>
    <mergeCell ref="W37:AB37"/>
    <mergeCell ref="Y10:AA10"/>
    <mergeCell ref="Y11:AA11"/>
    <mergeCell ref="W39:AB39"/>
    <mergeCell ref="W40:AB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C59"/>
  <sheetViews>
    <sheetView topLeftCell="A34" workbookViewId="0">
      <selection activeCell="A56" sqref="A56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16.855468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3" t="s">
        <v>6</v>
      </c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</row>
    <row r="4" spans="1:29" x14ac:dyDescent="0.2">
      <c r="A4" s="254" t="s">
        <v>49</v>
      </c>
      <c r="B4" s="254"/>
      <c r="C4" s="254"/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  <c r="O4" s="254"/>
      <c r="P4" s="254"/>
      <c r="Q4" s="254"/>
      <c r="R4" s="254"/>
      <c r="S4" s="254"/>
      <c r="T4" s="254"/>
      <c r="U4" s="254"/>
      <c r="V4" s="254"/>
      <c r="W4" s="254"/>
      <c r="X4" s="254"/>
      <c r="Y4" s="254"/>
      <c r="Z4" s="254"/>
      <c r="AA4" s="254"/>
    </row>
    <row r="5" spans="1:29" ht="6.75" customHeight="1" x14ac:dyDescent="0.2"/>
    <row r="6" spans="1:29" x14ac:dyDescent="0.2">
      <c r="A6" t="s">
        <v>8</v>
      </c>
      <c r="B6" s="255" t="s">
        <v>83</v>
      </c>
      <c r="C6" s="255"/>
      <c r="D6" s="255"/>
      <c r="E6" s="255"/>
      <c r="F6" s="255"/>
      <c r="G6" s="255"/>
      <c r="H6" s="255"/>
      <c r="I6" s="255"/>
      <c r="K6" t="s">
        <v>4</v>
      </c>
      <c r="L6" s="1"/>
      <c r="M6" s="256" t="s">
        <v>58</v>
      </c>
      <c r="N6" s="256"/>
      <c r="O6" s="256"/>
      <c r="P6" t="s">
        <v>44</v>
      </c>
      <c r="Q6" s="257" t="s">
        <v>51</v>
      </c>
      <c r="R6" s="257"/>
    </row>
    <row r="7" spans="1:29" x14ac:dyDescent="0.2">
      <c r="U7" s="258" t="s">
        <v>37</v>
      </c>
      <c r="V7" s="258"/>
      <c r="W7" s="258"/>
      <c r="X7" s="258"/>
      <c r="Y7" s="234">
        <v>0</v>
      </c>
      <c r="Z7" s="234"/>
      <c r="AA7" s="234"/>
    </row>
    <row r="8" spans="1:29" x14ac:dyDescent="0.2">
      <c r="A8" t="s">
        <v>3</v>
      </c>
      <c r="C8" s="234" t="s">
        <v>122</v>
      </c>
      <c r="D8" s="234"/>
      <c r="E8" s="234"/>
      <c r="F8" s="234"/>
      <c r="G8" t="s">
        <v>45</v>
      </c>
      <c r="H8" s="234">
        <v>2020</v>
      </c>
      <c r="I8" s="234"/>
      <c r="K8" t="s">
        <v>33</v>
      </c>
      <c r="L8" s="1" t="s">
        <v>68</v>
      </c>
      <c r="M8" s="56"/>
      <c r="N8" s="1"/>
      <c r="O8" s="1"/>
      <c r="P8" s="1"/>
      <c r="Q8" s="1"/>
      <c r="R8" s="1"/>
      <c r="T8" s="26" t="s">
        <v>39</v>
      </c>
      <c r="U8" s="258" t="s">
        <v>38</v>
      </c>
      <c r="V8" s="258"/>
      <c r="W8" s="258"/>
      <c r="X8" s="258"/>
      <c r="Y8" s="259">
        <v>96</v>
      </c>
      <c r="Z8" s="259"/>
      <c r="AA8" s="259"/>
    </row>
    <row r="9" spans="1:29" x14ac:dyDescent="0.2">
      <c r="T9" s="26" t="s">
        <v>40</v>
      </c>
      <c r="U9" s="258" t="s">
        <v>36</v>
      </c>
      <c r="V9" s="258"/>
      <c r="W9" s="258"/>
      <c r="X9" s="258"/>
      <c r="Y9" s="260">
        <v>96</v>
      </c>
      <c r="Z9" s="260"/>
      <c r="AA9" s="260"/>
    </row>
    <row r="10" spans="1:29" x14ac:dyDescent="0.2">
      <c r="A10" t="s">
        <v>20</v>
      </c>
      <c r="C10" s="257" t="s">
        <v>52</v>
      </c>
      <c r="D10" s="257"/>
      <c r="E10" s="257"/>
      <c r="F10" s="257"/>
      <c r="G10" s="257"/>
      <c r="H10" s="257"/>
      <c r="I10" s="257"/>
      <c r="K10" s="10" t="s">
        <v>42</v>
      </c>
      <c r="N10" s="257">
        <v>0</v>
      </c>
      <c r="O10" s="257"/>
      <c r="P10" t="s">
        <v>43</v>
      </c>
      <c r="Q10" s="257">
        <v>0</v>
      </c>
      <c r="R10" s="257"/>
      <c r="T10" s="26" t="s">
        <v>41</v>
      </c>
      <c r="U10" s="258" t="s">
        <v>35</v>
      </c>
      <c r="V10" s="258"/>
      <c r="W10" s="258"/>
      <c r="X10" s="258"/>
      <c r="Y10" s="262">
        <v>96</v>
      </c>
      <c r="Z10" s="262"/>
      <c r="AA10" s="262"/>
    </row>
    <row r="11" spans="1:29" x14ac:dyDescent="0.2">
      <c r="T11" s="26" t="s">
        <v>40</v>
      </c>
      <c r="U11" s="261" t="s">
        <v>112</v>
      </c>
      <c r="V11" s="261"/>
      <c r="W11" s="261"/>
      <c r="X11" s="261"/>
      <c r="Y11" s="260">
        <v>0</v>
      </c>
      <c r="Z11" s="260"/>
      <c r="AA11" s="260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1" t="s">
        <v>9</v>
      </c>
      <c r="B14" s="261"/>
      <c r="C14" s="261"/>
      <c r="D14" s="261"/>
      <c r="E14" s="261"/>
      <c r="F14" s="261"/>
      <c r="G14" s="261"/>
      <c r="H14" s="261"/>
      <c r="I14" s="261"/>
      <c r="J14" s="261"/>
      <c r="K14" s="16" t="s">
        <v>19</v>
      </c>
      <c r="L14" s="263" t="s">
        <v>22</v>
      </c>
      <c r="M14" s="261"/>
      <c r="N14" s="264"/>
      <c r="O14" s="6"/>
      <c r="P14" s="263" t="s">
        <v>27</v>
      </c>
      <c r="Q14" s="261"/>
      <c r="R14" s="263" t="s">
        <v>28</v>
      </c>
      <c r="S14" s="261"/>
      <c r="T14" s="25" t="s">
        <v>29</v>
      </c>
      <c r="U14" s="265" t="s">
        <v>30</v>
      </c>
      <c r="V14" s="266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3">
        <v>300696</v>
      </c>
      <c r="C17" s="261"/>
      <c r="D17" s="261"/>
      <c r="E17" s="263"/>
      <c r="F17" s="261"/>
      <c r="G17" s="261"/>
      <c r="H17" s="263"/>
      <c r="I17" s="261"/>
      <c r="J17" s="264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4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3" t="s">
        <v>82</v>
      </c>
      <c r="C19" s="261"/>
      <c r="D19" s="261"/>
      <c r="E19" s="263"/>
      <c r="F19" s="261"/>
      <c r="G19" s="261"/>
      <c r="H19" s="263"/>
      <c r="I19" s="261"/>
      <c r="J19" s="264"/>
      <c r="K19" s="16"/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4">
        <v>96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5">
        <v>4</v>
      </c>
      <c r="C27" s="65">
        <v>9.5</v>
      </c>
      <c r="D27" s="67">
        <f>IF(SUM((B27*12)+C27)*1.67=0,D26,SUM((B27*12)+C27)*1.67)</f>
        <v>96.024999999999991</v>
      </c>
      <c r="E27" s="65"/>
      <c r="F27" s="65"/>
      <c r="G27" s="67">
        <f>IF(SUM((E27*12)+F27)*1.67=0,G26,SUM((E27*12)+F27)*1.67)</f>
        <v>0</v>
      </c>
      <c r="H27" s="65"/>
      <c r="I27" s="65"/>
      <c r="J27" s="67">
        <f>IF(SUM((H27*12)+I27)*1.67=0,J26,SUM((H27*12)+I27)*1.67)</f>
        <v>0</v>
      </c>
      <c r="K27" s="68">
        <f t="shared" ref="K27:K32" si="0">(D27+G27)</f>
        <v>96.024999999999991</v>
      </c>
      <c r="L27" s="68">
        <v>0</v>
      </c>
      <c r="M27" s="30"/>
      <c r="N27" s="32"/>
      <c r="O27" s="59"/>
      <c r="P27" s="29"/>
      <c r="Q27" s="31"/>
      <c r="R27" s="31"/>
      <c r="S27" s="31"/>
      <c r="T27" s="31"/>
      <c r="U27" s="31"/>
      <c r="V27" s="31"/>
      <c r="W27" s="217"/>
      <c r="X27" s="267"/>
      <c r="Y27" s="267"/>
      <c r="Z27" s="267"/>
      <c r="AA27" s="267"/>
      <c r="AB27" s="268"/>
      <c r="AC27" s="15"/>
    </row>
    <row r="28" spans="1:29" x14ac:dyDescent="0.2">
      <c r="A28" s="27">
        <f t="shared" ref="A28:A53" si="1">A27+1</f>
        <v>3</v>
      </c>
      <c r="B28" s="65">
        <v>4</v>
      </c>
      <c r="C28" s="65">
        <v>9.5</v>
      </c>
      <c r="D28" s="67">
        <f>IF(SUM((B28*12)+C28)*1.67=0,D27,SUM((B28*12)+C28)*1.67)</f>
        <v>96.024999999999991</v>
      </c>
      <c r="E28" s="65"/>
      <c r="F28" s="65"/>
      <c r="G28" s="67">
        <f>IF(SUM((E28*12)+F28)*1.67=0,G27,SUM((E28*12)+F28)*1.67)</f>
        <v>0</v>
      </c>
      <c r="H28" s="65"/>
      <c r="I28" s="65"/>
      <c r="J28" s="67">
        <f>IF(SUM((H28*12)+I28)*1.67=0,J27,SUM((H28*12)+I28)*1.67)</f>
        <v>0</v>
      </c>
      <c r="K28" s="68">
        <f t="shared" si="0"/>
        <v>96.024999999999991</v>
      </c>
      <c r="L28" s="68">
        <f>(D28+G28+Q28-D27-G27)</f>
        <v>0</v>
      </c>
      <c r="M28" s="34"/>
      <c r="N28" s="36"/>
      <c r="O28" s="58"/>
      <c r="P28" s="33"/>
      <c r="Q28" s="35"/>
      <c r="R28" s="35"/>
      <c r="S28" s="35"/>
      <c r="T28" s="35"/>
      <c r="U28" s="35"/>
      <c r="V28" s="31"/>
      <c r="W28" s="217"/>
      <c r="X28" s="267"/>
      <c r="Y28" s="267"/>
      <c r="Z28" s="267"/>
      <c r="AA28" s="267"/>
      <c r="AB28" s="268"/>
      <c r="AC28" s="15"/>
    </row>
    <row r="29" spans="1:29" x14ac:dyDescent="0.2">
      <c r="A29" s="27">
        <f t="shared" si="1"/>
        <v>4</v>
      </c>
      <c r="B29" s="65">
        <v>4</v>
      </c>
      <c r="C29" s="65">
        <v>9.5</v>
      </c>
      <c r="D29" s="67">
        <f>IF(SUM((B29*12)+C29)*1.67=0,D28,SUM((B29*12)+C29)*1.67)</f>
        <v>96.024999999999991</v>
      </c>
      <c r="E29" s="65"/>
      <c r="F29" s="65"/>
      <c r="G29" s="67">
        <f>IF(SUM((E29*12)+F29)*1.67=0,G28,SUM((E29*12)+F29)*1.67)</f>
        <v>0</v>
      </c>
      <c r="H29" s="65"/>
      <c r="I29" s="65"/>
      <c r="J29" s="67">
        <f>IF(SUM((H29*12)+I29)*1.67=0,J28,SUM((H29*12)+I29)*1.67)</f>
        <v>0</v>
      </c>
      <c r="K29" s="68">
        <f t="shared" si="0"/>
        <v>96.024999999999991</v>
      </c>
      <c r="L29" s="68">
        <f t="shared" ref="L29:L50" si="2">(D29+G29+Q29-D28-G28)</f>
        <v>0</v>
      </c>
      <c r="M29" s="34"/>
      <c r="N29" s="36"/>
      <c r="O29" s="58"/>
      <c r="P29" s="33"/>
      <c r="Q29" s="35"/>
      <c r="R29" s="35"/>
      <c r="S29" s="35"/>
      <c r="T29" s="35"/>
      <c r="U29" s="35"/>
      <c r="V29" s="31"/>
      <c r="W29" s="217"/>
      <c r="X29" s="267"/>
      <c r="Y29" s="267"/>
      <c r="Z29" s="267"/>
      <c r="AA29" s="267"/>
      <c r="AB29" s="268"/>
      <c r="AC29" s="15"/>
    </row>
    <row r="30" spans="1:29" x14ac:dyDescent="0.2">
      <c r="A30" s="27">
        <f t="shared" si="1"/>
        <v>5</v>
      </c>
      <c r="B30" s="65">
        <v>4</v>
      </c>
      <c r="C30" s="65">
        <v>9.5</v>
      </c>
      <c r="D30" s="67">
        <f t="shared" ref="D30:D49" si="3">IF(SUM((B30*12)+C30)*1.67=0,D29,SUM((B30*12)+C30)*1.67)</f>
        <v>96.024999999999991</v>
      </c>
      <c r="E30" s="65"/>
      <c r="F30" s="65"/>
      <c r="G30" s="67">
        <f t="shared" ref="G30:G50" si="4">IF(SUM((E30*12)+F30)*1.67=0,G29,SUM((E30*12)+F30)*1.67)</f>
        <v>0</v>
      </c>
      <c r="H30" s="65"/>
      <c r="I30" s="65"/>
      <c r="J30" s="67">
        <f t="shared" ref="J30:J50" si="5">IF(SUM((H30*12)+I30)*1.67=0,J29,SUM((H30*12)+I30)*1.67)</f>
        <v>0</v>
      </c>
      <c r="K30" s="68">
        <f t="shared" si="0"/>
        <v>96.024999999999991</v>
      </c>
      <c r="L30" s="68">
        <f t="shared" si="2"/>
        <v>0</v>
      </c>
      <c r="M30" s="34"/>
      <c r="N30" s="36"/>
      <c r="O30" s="58"/>
      <c r="P30" s="33"/>
      <c r="Q30" s="35"/>
      <c r="R30" s="35"/>
      <c r="S30" s="35"/>
      <c r="T30" s="35"/>
      <c r="U30" s="35"/>
      <c r="V30" s="31"/>
      <c r="W30" s="217"/>
      <c r="X30" s="267"/>
      <c r="Y30" s="267"/>
      <c r="Z30" s="267"/>
      <c r="AA30" s="267"/>
      <c r="AB30" s="268"/>
      <c r="AC30" s="15"/>
    </row>
    <row r="31" spans="1:29" x14ac:dyDescent="0.2">
      <c r="A31" s="27">
        <f t="shared" si="1"/>
        <v>6</v>
      </c>
      <c r="B31" s="65">
        <v>4</v>
      </c>
      <c r="C31" s="65">
        <v>9.5</v>
      </c>
      <c r="D31" s="67">
        <f t="shared" si="3"/>
        <v>96.024999999999991</v>
      </c>
      <c r="E31" s="65"/>
      <c r="F31" s="65"/>
      <c r="G31" s="67">
        <f t="shared" si="4"/>
        <v>0</v>
      </c>
      <c r="H31" s="65"/>
      <c r="I31" s="65"/>
      <c r="J31" s="67">
        <f t="shared" si="5"/>
        <v>0</v>
      </c>
      <c r="K31" s="68">
        <f t="shared" si="0"/>
        <v>96.024999999999991</v>
      </c>
      <c r="L31" s="68">
        <f t="shared" si="2"/>
        <v>0</v>
      </c>
      <c r="M31" s="34"/>
      <c r="N31" s="36"/>
      <c r="O31" s="58"/>
      <c r="P31" s="33"/>
      <c r="Q31" s="35"/>
      <c r="R31" s="35"/>
      <c r="S31" s="35"/>
      <c r="T31" s="35"/>
      <c r="U31" s="35"/>
      <c r="V31" s="31"/>
      <c r="W31" s="217"/>
      <c r="X31" s="267"/>
      <c r="Y31" s="267"/>
      <c r="Z31" s="267"/>
      <c r="AA31" s="267"/>
      <c r="AB31" s="268"/>
      <c r="AC31" s="15"/>
    </row>
    <row r="32" spans="1:29" x14ac:dyDescent="0.2">
      <c r="A32" s="27">
        <f t="shared" si="1"/>
        <v>7</v>
      </c>
      <c r="B32" s="65">
        <v>4</v>
      </c>
      <c r="C32" s="65">
        <v>9.5</v>
      </c>
      <c r="D32" s="67">
        <f t="shared" si="3"/>
        <v>96.024999999999991</v>
      </c>
      <c r="E32" s="65"/>
      <c r="F32" s="65"/>
      <c r="G32" s="67">
        <f t="shared" si="4"/>
        <v>0</v>
      </c>
      <c r="H32" s="65"/>
      <c r="I32" s="65"/>
      <c r="J32" s="67">
        <f t="shared" si="5"/>
        <v>0</v>
      </c>
      <c r="K32" s="68">
        <f t="shared" si="0"/>
        <v>96.024999999999991</v>
      </c>
      <c r="L32" s="68">
        <f t="shared" si="2"/>
        <v>0</v>
      </c>
      <c r="M32" s="34"/>
      <c r="N32" s="36"/>
      <c r="O32" s="58"/>
      <c r="P32" s="33"/>
      <c r="Q32" s="35"/>
      <c r="R32" s="35"/>
      <c r="S32" s="35"/>
      <c r="T32" s="35"/>
      <c r="U32" s="35"/>
      <c r="V32" s="31"/>
      <c r="W32" s="217"/>
      <c r="X32" s="267"/>
      <c r="Y32" s="267"/>
      <c r="Z32" s="267"/>
      <c r="AA32" s="267"/>
      <c r="AB32" s="268"/>
      <c r="AC32" s="15"/>
    </row>
    <row r="33" spans="1:29" x14ac:dyDescent="0.2">
      <c r="A33" s="27">
        <f t="shared" si="1"/>
        <v>8</v>
      </c>
      <c r="B33" s="65">
        <v>4</v>
      </c>
      <c r="C33" s="65">
        <v>9.5</v>
      </c>
      <c r="D33" s="67">
        <f t="shared" si="3"/>
        <v>96.024999999999991</v>
      </c>
      <c r="E33" s="65"/>
      <c r="F33" s="65"/>
      <c r="G33" s="67">
        <f t="shared" si="4"/>
        <v>0</v>
      </c>
      <c r="H33" s="65"/>
      <c r="I33" s="65"/>
      <c r="J33" s="67">
        <f t="shared" si="5"/>
        <v>0</v>
      </c>
      <c r="K33" s="68">
        <f t="shared" ref="K33:K50" si="6">(D33+G33)</f>
        <v>96.024999999999991</v>
      </c>
      <c r="L33" s="68">
        <f t="shared" si="2"/>
        <v>0</v>
      </c>
      <c r="M33" s="34"/>
      <c r="N33" s="36"/>
      <c r="O33" s="58"/>
      <c r="P33" s="33"/>
      <c r="Q33" s="35"/>
      <c r="R33" s="35"/>
      <c r="S33" s="35"/>
      <c r="T33" s="35"/>
      <c r="U33" s="35"/>
      <c r="V33" s="31"/>
      <c r="W33" s="217"/>
      <c r="X33" s="267"/>
      <c r="Y33" s="267"/>
      <c r="Z33" s="267"/>
      <c r="AA33" s="267"/>
      <c r="AB33" s="268"/>
      <c r="AC33" s="15"/>
    </row>
    <row r="34" spans="1:29" x14ac:dyDescent="0.2">
      <c r="A34" s="27">
        <f t="shared" si="1"/>
        <v>9</v>
      </c>
      <c r="B34" s="65">
        <v>4</v>
      </c>
      <c r="C34" s="65">
        <v>9.5</v>
      </c>
      <c r="D34" s="67">
        <f t="shared" si="3"/>
        <v>96.024999999999991</v>
      </c>
      <c r="E34" s="65"/>
      <c r="F34" s="65"/>
      <c r="G34" s="67">
        <f t="shared" si="4"/>
        <v>0</v>
      </c>
      <c r="H34" s="65"/>
      <c r="I34" s="65"/>
      <c r="J34" s="67">
        <f t="shared" si="5"/>
        <v>0</v>
      </c>
      <c r="K34" s="68">
        <f t="shared" si="6"/>
        <v>96.024999999999991</v>
      </c>
      <c r="L34" s="68">
        <f t="shared" si="2"/>
        <v>0</v>
      </c>
      <c r="M34" s="34"/>
      <c r="N34" s="36"/>
      <c r="O34" s="58"/>
      <c r="P34" s="33"/>
      <c r="Q34" s="35"/>
      <c r="R34" s="35"/>
      <c r="S34" s="35"/>
      <c r="T34" s="35"/>
      <c r="U34" s="35"/>
      <c r="V34" s="31"/>
      <c r="W34" s="217"/>
      <c r="X34" s="267"/>
      <c r="Y34" s="267"/>
      <c r="Z34" s="267"/>
      <c r="AA34" s="267"/>
      <c r="AB34" s="268"/>
      <c r="AC34" s="15"/>
    </row>
    <row r="35" spans="1:29" x14ac:dyDescent="0.2">
      <c r="A35" s="27">
        <f t="shared" si="1"/>
        <v>10</v>
      </c>
      <c r="B35" s="65">
        <v>4</v>
      </c>
      <c r="C35" s="65">
        <v>9.5</v>
      </c>
      <c r="D35" s="67">
        <f t="shared" si="3"/>
        <v>96.024999999999991</v>
      </c>
      <c r="E35" s="65"/>
      <c r="F35" s="65"/>
      <c r="G35" s="67">
        <f t="shared" si="4"/>
        <v>0</v>
      </c>
      <c r="H35" s="65"/>
      <c r="I35" s="65"/>
      <c r="J35" s="67">
        <f t="shared" si="5"/>
        <v>0</v>
      </c>
      <c r="K35" s="68">
        <f t="shared" si="6"/>
        <v>96.024999999999991</v>
      </c>
      <c r="L35" s="68">
        <f t="shared" si="2"/>
        <v>0</v>
      </c>
      <c r="M35" s="34"/>
      <c r="N35" s="36"/>
      <c r="O35" s="58"/>
      <c r="P35" s="33"/>
      <c r="Q35" s="35"/>
      <c r="R35" s="35"/>
      <c r="S35" s="35"/>
      <c r="T35" s="35"/>
      <c r="U35" s="35"/>
      <c r="V35" s="31"/>
      <c r="W35" s="217"/>
      <c r="X35" s="267"/>
      <c r="Y35" s="267"/>
      <c r="Z35" s="267"/>
      <c r="AA35" s="267"/>
      <c r="AB35" s="268"/>
      <c r="AC35" s="15"/>
    </row>
    <row r="36" spans="1:29" x14ac:dyDescent="0.2">
      <c r="A36" s="27">
        <f t="shared" si="1"/>
        <v>11</v>
      </c>
      <c r="B36" s="65">
        <v>4</v>
      </c>
      <c r="C36" s="65">
        <v>9.5</v>
      </c>
      <c r="D36" s="67">
        <f t="shared" si="3"/>
        <v>96.024999999999991</v>
      </c>
      <c r="E36" s="65"/>
      <c r="F36" s="65"/>
      <c r="G36" s="67">
        <f t="shared" si="4"/>
        <v>0</v>
      </c>
      <c r="H36" s="65"/>
      <c r="I36" s="65"/>
      <c r="J36" s="67">
        <f t="shared" si="5"/>
        <v>0</v>
      </c>
      <c r="K36" s="68">
        <f t="shared" si="6"/>
        <v>96.024999999999991</v>
      </c>
      <c r="L36" s="68">
        <f t="shared" si="2"/>
        <v>0</v>
      </c>
      <c r="M36" s="34"/>
      <c r="N36" s="36"/>
      <c r="O36" s="58"/>
      <c r="P36" s="33"/>
      <c r="Q36" s="35"/>
      <c r="R36" s="35"/>
      <c r="S36" s="35"/>
      <c r="T36" s="35"/>
      <c r="U36" s="35"/>
      <c r="V36" s="31"/>
      <c r="W36" s="217"/>
      <c r="X36" s="267"/>
      <c r="Y36" s="267"/>
      <c r="Z36" s="267"/>
      <c r="AA36" s="267"/>
      <c r="AB36" s="268"/>
      <c r="AC36" s="15"/>
    </row>
    <row r="37" spans="1:29" x14ac:dyDescent="0.2">
      <c r="A37" s="27">
        <f t="shared" si="1"/>
        <v>12</v>
      </c>
      <c r="B37" s="65">
        <v>4</v>
      </c>
      <c r="C37" s="65">
        <v>9.5</v>
      </c>
      <c r="D37" s="67">
        <f t="shared" si="3"/>
        <v>96.024999999999991</v>
      </c>
      <c r="E37" s="65"/>
      <c r="F37" s="65"/>
      <c r="G37" s="67">
        <f t="shared" si="4"/>
        <v>0</v>
      </c>
      <c r="H37" s="65"/>
      <c r="I37" s="65"/>
      <c r="J37" s="67">
        <f t="shared" si="5"/>
        <v>0</v>
      </c>
      <c r="K37" s="68">
        <f t="shared" si="6"/>
        <v>96.024999999999991</v>
      </c>
      <c r="L37" s="68">
        <f t="shared" si="2"/>
        <v>0</v>
      </c>
      <c r="M37" s="34"/>
      <c r="N37" s="36"/>
      <c r="O37" s="58"/>
      <c r="P37" s="33"/>
      <c r="Q37" s="35"/>
      <c r="R37" s="35"/>
      <c r="S37" s="35"/>
      <c r="T37" s="35"/>
      <c r="U37" s="35"/>
      <c r="V37" s="31"/>
      <c r="W37" s="217"/>
      <c r="X37" s="267"/>
      <c r="Y37" s="267"/>
      <c r="Z37" s="267"/>
      <c r="AA37" s="267"/>
      <c r="AB37" s="268"/>
      <c r="AC37" s="15"/>
    </row>
    <row r="38" spans="1:29" x14ac:dyDescent="0.2">
      <c r="A38" s="27">
        <f t="shared" si="1"/>
        <v>13</v>
      </c>
      <c r="B38" s="65">
        <v>4</v>
      </c>
      <c r="C38" s="65">
        <v>9.5</v>
      </c>
      <c r="D38" s="67">
        <f>IF(SUM((B38*12)+C38)*1.67=0,D37,SUM((B38*12)+C38)*1.67)</f>
        <v>96.024999999999991</v>
      </c>
      <c r="E38" s="65"/>
      <c r="F38" s="65"/>
      <c r="G38" s="67">
        <f>IF(SUM((E38*12)+F38)*1.67=0,G37,SUM((E38*12)+F38)*1.67)</f>
        <v>0</v>
      </c>
      <c r="H38" s="65"/>
      <c r="I38" s="65"/>
      <c r="J38" s="67">
        <f>IF(SUM((H38*12)+I38)*1.67=0,J37,SUM((H38*12)+I38)*1.67)</f>
        <v>0</v>
      </c>
      <c r="K38" s="68">
        <f>(D38+G38)</f>
        <v>96.024999999999991</v>
      </c>
      <c r="L38" s="68">
        <f>(D38+G38+Q38-D37-G37)</f>
        <v>0</v>
      </c>
      <c r="M38" s="34"/>
      <c r="N38" s="74"/>
      <c r="O38" s="58"/>
      <c r="P38" s="34"/>
      <c r="Q38" s="35"/>
      <c r="R38" s="35"/>
      <c r="S38" s="35"/>
      <c r="T38" s="35"/>
      <c r="U38" s="35"/>
      <c r="V38" s="31"/>
      <c r="W38" s="217"/>
      <c r="X38" s="267"/>
      <c r="Y38" s="267"/>
      <c r="Z38" s="267"/>
      <c r="AA38" s="267"/>
      <c r="AB38" s="268"/>
      <c r="AC38" s="15"/>
    </row>
    <row r="39" spans="1:29" x14ac:dyDescent="0.2">
      <c r="A39" s="27">
        <f t="shared" si="1"/>
        <v>14</v>
      </c>
      <c r="B39" s="65">
        <v>4</v>
      </c>
      <c r="C39" s="65">
        <v>9.5</v>
      </c>
      <c r="D39" s="67">
        <f>IF(SUM((B39*12)+C39)*1.67=0,D38,SUM((B39*12)+C39)*1.67)</f>
        <v>96.024999999999991</v>
      </c>
      <c r="E39" s="65"/>
      <c r="F39" s="65"/>
      <c r="G39" s="67">
        <f>IF(SUM((E39*12)+F39)*1.67=0,G38,SUM((E39*12)+F39)*1.67)</f>
        <v>0</v>
      </c>
      <c r="H39" s="65"/>
      <c r="I39" s="65"/>
      <c r="J39" s="67">
        <f>IF(SUM((H39*12)+I39)*1.67=0,J38,SUM((H39*12)+I39)*1.67)</f>
        <v>0</v>
      </c>
      <c r="K39" s="68">
        <f>(D39+G39)</f>
        <v>96.024999999999991</v>
      </c>
      <c r="L39" s="68">
        <f>(D39+G39+Q39-D38-G38)</f>
        <v>0</v>
      </c>
      <c r="M39" s="34"/>
      <c r="N39" s="36"/>
      <c r="O39" s="58"/>
      <c r="P39" s="33"/>
      <c r="Q39" s="35"/>
      <c r="R39" s="35"/>
      <c r="S39" s="35"/>
      <c r="T39" s="35"/>
      <c r="U39" s="35"/>
      <c r="V39" s="31"/>
      <c r="W39" s="217"/>
      <c r="X39" s="267"/>
      <c r="Y39" s="267"/>
      <c r="Z39" s="267"/>
      <c r="AA39" s="267"/>
      <c r="AB39" s="268"/>
      <c r="AC39" s="15"/>
    </row>
    <row r="40" spans="1:29" x14ac:dyDescent="0.2">
      <c r="A40" s="27">
        <f t="shared" si="1"/>
        <v>15</v>
      </c>
      <c r="B40" s="65">
        <v>4</v>
      </c>
      <c r="C40" s="65">
        <v>9.5</v>
      </c>
      <c r="D40" s="67">
        <f>IF(SUM((B40*12)+C40)*1.67=0,D39,SUM((B40*12)+C40)*1.67)</f>
        <v>96.024999999999991</v>
      </c>
      <c r="E40" s="65"/>
      <c r="F40" s="65"/>
      <c r="G40" s="67">
        <f>IF(SUM((E40*12)+F40)*1.67=0,G39,SUM((E40*12)+F40)*1.67)</f>
        <v>0</v>
      </c>
      <c r="H40" s="65"/>
      <c r="I40" s="65"/>
      <c r="J40" s="67">
        <f>IF(SUM((H40*12)+I40)*1.67=0,J39,SUM((H40*12)+I40)*1.67)</f>
        <v>0</v>
      </c>
      <c r="K40" s="68">
        <f>(D40+G40)</f>
        <v>96.024999999999991</v>
      </c>
      <c r="L40" s="68">
        <f>(D40+G40+Q40-D39-G39)</f>
        <v>0</v>
      </c>
      <c r="M40" s="34"/>
      <c r="N40" s="36"/>
      <c r="O40" s="58"/>
      <c r="P40" s="33"/>
      <c r="Q40" s="35"/>
      <c r="R40" s="35"/>
      <c r="S40" s="35"/>
      <c r="T40" s="35"/>
      <c r="U40" s="35"/>
      <c r="V40" s="31"/>
      <c r="W40" s="217"/>
      <c r="X40" s="267"/>
      <c r="Y40" s="267"/>
      <c r="Z40" s="267"/>
      <c r="AA40" s="267"/>
      <c r="AB40" s="268"/>
      <c r="AC40" s="15"/>
    </row>
    <row r="41" spans="1:29" x14ac:dyDescent="0.2">
      <c r="A41" s="27">
        <f t="shared" si="1"/>
        <v>16</v>
      </c>
      <c r="B41" s="65">
        <v>4</v>
      </c>
      <c r="C41" s="65">
        <v>9.5</v>
      </c>
      <c r="D41" s="67">
        <f t="shared" si="3"/>
        <v>96.024999999999991</v>
      </c>
      <c r="E41" s="65"/>
      <c r="F41" s="65"/>
      <c r="G41" s="67">
        <f t="shared" si="4"/>
        <v>0</v>
      </c>
      <c r="H41" s="65"/>
      <c r="I41" s="65"/>
      <c r="J41" s="67">
        <f t="shared" si="5"/>
        <v>0</v>
      </c>
      <c r="K41" s="68">
        <f t="shared" si="6"/>
        <v>96.024999999999991</v>
      </c>
      <c r="L41" s="68">
        <f t="shared" si="2"/>
        <v>0</v>
      </c>
      <c r="M41" s="34"/>
      <c r="N41" s="36"/>
      <c r="O41" s="58"/>
      <c r="P41" s="33"/>
      <c r="Q41" s="35"/>
      <c r="R41" s="35"/>
      <c r="S41" s="35"/>
      <c r="T41" s="35"/>
      <c r="U41" s="35"/>
      <c r="V41" s="31"/>
      <c r="W41" s="217"/>
      <c r="X41" s="267"/>
      <c r="Y41" s="267"/>
      <c r="Z41" s="267"/>
      <c r="AA41" s="267"/>
      <c r="AB41" s="268"/>
      <c r="AC41" s="15"/>
    </row>
    <row r="42" spans="1:29" x14ac:dyDescent="0.2">
      <c r="A42" s="27">
        <f t="shared" si="1"/>
        <v>17</v>
      </c>
      <c r="B42" s="65">
        <v>4</v>
      </c>
      <c r="C42" s="65">
        <v>9.5</v>
      </c>
      <c r="D42" s="67">
        <f t="shared" si="3"/>
        <v>96.024999999999991</v>
      </c>
      <c r="E42" s="65"/>
      <c r="F42" s="65"/>
      <c r="G42" s="67">
        <f t="shared" si="4"/>
        <v>0</v>
      </c>
      <c r="H42" s="65"/>
      <c r="I42" s="65"/>
      <c r="J42" s="67">
        <f t="shared" si="5"/>
        <v>0</v>
      </c>
      <c r="K42" s="68">
        <f t="shared" si="6"/>
        <v>96.024999999999991</v>
      </c>
      <c r="L42" s="68">
        <f t="shared" si="2"/>
        <v>0</v>
      </c>
      <c r="M42" s="34"/>
      <c r="N42" s="36"/>
      <c r="O42" s="58"/>
      <c r="P42" s="33"/>
      <c r="Q42" s="35"/>
      <c r="R42" s="35"/>
      <c r="S42" s="35"/>
      <c r="T42" s="35"/>
      <c r="U42" s="35"/>
      <c r="V42" s="31"/>
      <c r="W42" s="217"/>
      <c r="X42" s="267"/>
      <c r="Y42" s="267"/>
      <c r="Z42" s="267"/>
      <c r="AA42" s="267"/>
      <c r="AB42" s="268"/>
      <c r="AC42" s="15"/>
    </row>
    <row r="43" spans="1:29" x14ac:dyDescent="0.2">
      <c r="A43" s="27">
        <f t="shared" si="1"/>
        <v>18</v>
      </c>
      <c r="B43" s="65">
        <v>4</v>
      </c>
      <c r="C43" s="65">
        <v>9.5</v>
      </c>
      <c r="D43" s="67">
        <f t="shared" si="3"/>
        <v>96.024999999999991</v>
      </c>
      <c r="E43" s="65"/>
      <c r="F43" s="65"/>
      <c r="G43" s="67">
        <f t="shared" si="4"/>
        <v>0</v>
      </c>
      <c r="H43" s="65"/>
      <c r="I43" s="65"/>
      <c r="J43" s="67">
        <f t="shared" si="5"/>
        <v>0</v>
      </c>
      <c r="K43" s="68">
        <f t="shared" si="6"/>
        <v>96.024999999999991</v>
      </c>
      <c r="L43" s="68">
        <f t="shared" si="2"/>
        <v>0</v>
      </c>
      <c r="M43" s="34"/>
      <c r="N43" s="36"/>
      <c r="O43" s="58"/>
      <c r="P43" s="33"/>
      <c r="Q43" s="35"/>
      <c r="R43" s="35"/>
      <c r="S43" s="35"/>
      <c r="T43" s="35"/>
      <c r="U43" s="35"/>
      <c r="V43" s="31"/>
      <c r="W43" s="217"/>
      <c r="X43" s="267"/>
      <c r="Y43" s="267"/>
      <c r="Z43" s="267"/>
      <c r="AA43" s="267"/>
      <c r="AB43" s="268"/>
      <c r="AC43" s="15"/>
    </row>
    <row r="44" spans="1:29" x14ac:dyDescent="0.2">
      <c r="A44" s="27">
        <f t="shared" si="1"/>
        <v>19</v>
      </c>
      <c r="B44" s="65">
        <v>4</v>
      </c>
      <c r="C44" s="65">
        <v>9.5</v>
      </c>
      <c r="D44" s="67">
        <f t="shared" si="3"/>
        <v>96.024999999999991</v>
      </c>
      <c r="E44" s="65"/>
      <c r="F44" s="65"/>
      <c r="G44" s="67">
        <f t="shared" si="4"/>
        <v>0</v>
      </c>
      <c r="H44" s="65"/>
      <c r="I44" s="65"/>
      <c r="J44" s="67">
        <f t="shared" si="5"/>
        <v>0</v>
      </c>
      <c r="K44" s="68">
        <f t="shared" si="6"/>
        <v>96.024999999999991</v>
      </c>
      <c r="L44" s="68">
        <f t="shared" si="2"/>
        <v>0</v>
      </c>
      <c r="M44" s="34"/>
      <c r="N44" s="36"/>
      <c r="O44" s="58"/>
      <c r="P44" s="33"/>
      <c r="Q44" s="35"/>
      <c r="R44" s="35"/>
      <c r="S44" s="35"/>
      <c r="T44" s="35"/>
      <c r="U44" s="35"/>
      <c r="V44" s="31"/>
      <c r="W44" s="217"/>
      <c r="X44" s="267"/>
      <c r="Y44" s="267"/>
      <c r="Z44" s="267"/>
      <c r="AA44" s="267"/>
      <c r="AB44" s="268"/>
      <c r="AC44" s="15"/>
    </row>
    <row r="45" spans="1:29" x14ac:dyDescent="0.2">
      <c r="A45" s="27">
        <f t="shared" si="1"/>
        <v>20</v>
      </c>
      <c r="B45" s="65">
        <v>4</v>
      </c>
      <c r="C45" s="65">
        <v>9.5</v>
      </c>
      <c r="D45" s="67">
        <f t="shared" si="3"/>
        <v>96.024999999999991</v>
      </c>
      <c r="E45" s="65"/>
      <c r="F45" s="65"/>
      <c r="G45" s="67">
        <f t="shared" si="4"/>
        <v>0</v>
      </c>
      <c r="H45" s="65"/>
      <c r="I45" s="65"/>
      <c r="J45" s="67">
        <f t="shared" si="5"/>
        <v>0</v>
      </c>
      <c r="K45" s="68">
        <f t="shared" si="6"/>
        <v>96.024999999999991</v>
      </c>
      <c r="L45" s="68">
        <f t="shared" si="2"/>
        <v>0</v>
      </c>
      <c r="M45" s="34"/>
      <c r="N45" s="36"/>
      <c r="O45" s="58"/>
      <c r="P45" s="33"/>
      <c r="Q45" s="35"/>
      <c r="R45" s="35"/>
      <c r="S45" s="35"/>
      <c r="T45" s="35"/>
      <c r="U45" s="35"/>
      <c r="V45" s="31"/>
      <c r="W45" s="217"/>
      <c r="X45" s="267"/>
      <c r="Y45" s="267"/>
      <c r="Z45" s="267"/>
      <c r="AA45" s="267"/>
      <c r="AB45" s="268"/>
      <c r="AC45" s="15"/>
    </row>
    <row r="46" spans="1:29" x14ac:dyDescent="0.2">
      <c r="A46" s="27">
        <f t="shared" si="1"/>
        <v>21</v>
      </c>
      <c r="B46" s="65">
        <v>4</v>
      </c>
      <c r="C46" s="65">
        <v>9.5</v>
      </c>
      <c r="D46" s="67">
        <f t="shared" si="3"/>
        <v>96.024999999999991</v>
      </c>
      <c r="E46" s="65"/>
      <c r="F46" s="65"/>
      <c r="G46" s="67">
        <f t="shared" si="4"/>
        <v>0</v>
      </c>
      <c r="H46" s="65"/>
      <c r="I46" s="65"/>
      <c r="J46" s="67">
        <f t="shared" si="5"/>
        <v>0</v>
      </c>
      <c r="K46" s="68">
        <f t="shared" si="6"/>
        <v>96.024999999999991</v>
      </c>
      <c r="L46" s="68">
        <f t="shared" si="2"/>
        <v>0</v>
      </c>
      <c r="M46" s="34"/>
      <c r="N46" s="36"/>
      <c r="O46" s="58"/>
      <c r="P46" s="33"/>
      <c r="Q46" s="35"/>
      <c r="R46" s="35"/>
      <c r="S46" s="35"/>
      <c r="T46" s="35"/>
      <c r="U46" s="35"/>
      <c r="V46" s="57"/>
      <c r="W46" s="217"/>
      <c r="X46" s="267"/>
      <c r="Y46" s="267"/>
      <c r="Z46" s="267"/>
      <c r="AA46" s="267"/>
      <c r="AB46" s="268"/>
      <c r="AC46" s="15"/>
    </row>
    <row r="47" spans="1:29" x14ac:dyDescent="0.2">
      <c r="A47" s="27">
        <f t="shared" si="1"/>
        <v>22</v>
      </c>
      <c r="B47" s="65">
        <v>4</v>
      </c>
      <c r="C47" s="65">
        <v>9.5</v>
      </c>
      <c r="D47" s="67">
        <f t="shared" si="3"/>
        <v>96.024999999999991</v>
      </c>
      <c r="E47" s="65"/>
      <c r="F47" s="65"/>
      <c r="G47" s="67">
        <f t="shared" si="4"/>
        <v>0</v>
      </c>
      <c r="H47" s="65"/>
      <c r="I47" s="65"/>
      <c r="J47" s="67">
        <f t="shared" si="5"/>
        <v>0</v>
      </c>
      <c r="K47" s="68">
        <f t="shared" si="6"/>
        <v>96.024999999999991</v>
      </c>
      <c r="L47" s="68">
        <f t="shared" si="2"/>
        <v>0</v>
      </c>
      <c r="M47" s="34"/>
      <c r="N47" s="36"/>
      <c r="O47" s="58"/>
      <c r="P47" s="33"/>
      <c r="Q47" s="35"/>
      <c r="R47" s="35"/>
      <c r="S47" s="35"/>
      <c r="T47" s="35"/>
      <c r="U47" s="35"/>
      <c r="V47" s="57"/>
      <c r="W47" s="217"/>
      <c r="X47" s="267"/>
      <c r="Y47" s="267"/>
      <c r="Z47" s="267"/>
      <c r="AA47" s="267"/>
      <c r="AB47" s="268"/>
      <c r="AC47" s="15"/>
    </row>
    <row r="48" spans="1:29" x14ac:dyDescent="0.2">
      <c r="A48" s="27">
        <f>A47+1</f>
        <v>23</v>
      </c>
      <c r="B48" s="65">
        <v>4</v>
      </c>
      <c r="C48" s="65">
        <v>9.5</v>
      </c>
      <c r="D48" s="67">
        <f t="shared" si="3"/>
        <v>96.024999999999991</v>
      </c>
      <c r="E48" s="65"/>
      <c r="F48" s="65"/>
      <c r="G48" s="67">
        <f t="shared" si="4"/>
        <v>0</v>
      </c>
      <c r="H48" s="65"/>
      <c r="I48" s="65"/>
      <c r="J48" s="67">
        <f t="shared" si="5"/>
        <v>0</v>
      </c>
      <c r="K48" s="68">
        <f t="shared" si="6"/>
        <v>96.024999999999991</v>
      </c>
      <c r="L48" s="68">
        <f t="shared" si="2"/>
        <v>0</v>
      </c>
      <c r="M48" s="34"/>
      <c r="N48" s="36"/>
      <c r="O48" s="58"/>
      <c r="P48" s="33"/>
      <c r="Q48" s="35"/>
      <c r="R48" s="35"/>
      <c r="S48" s="35"/>
      <c r="T48" s="35"/>
      <c r="U48" s="35"/>
      <c r="V48" s="57"/>
      <c r="W48" s="217"/>
      <c r="X48" s="267"/>
      <c r="Y48" s="267"/>
      <c r="Z48" s="267"/>
      <c r="AA48" s="267"/>
      <c r="AB48" s="268"/>
      <c r="AC48" s="15"/>
    </row>
    <row r="49" spans="1:29" x14ac:dyDescent="0.2">
      <c r="A49" s="27">
        <f t="shared" si="1"/>
        <v>24</v>
      </c>
      <c r="B49" s="65">
        <v>4</v>
      </c>
      <c r="C49" s="65">
        <v>9.5</v>
      </c>
      <c r="D49" s="67">
        <f t="shared" si="3"/>
        <v>96.024999999999991</v>
      </c>
      <c r="E49" s="65"/>
      <c r="F49" s="65"/>
      <c r="G49" s="67">
        <f t="shared" si="4"/>
        <v>0</v>
      </c>
      <c r="H49" s="65"/>
      <c r="I49" s="65"/>
      <c r="J49" s="67">
        <f t="shared" si="5"/>
        <v>0</v>
      </c>
      <c r="K49" s="68">
        <f t="shared" si="6"/>
        <v>96.024999999999991</v>
      </c>
      <c r="L49" s="68">
        <f t="shared" si="2"/>
        <v>0</v>
      </c>
      <c r="M49" s="34"/>
      <c r="N49" s="36"/>
      <c r="O49" s="58"/>
      <c r="P49" s="33"/>
      <c r="Q49" s="35"/>
      <c r="R49" s="35"/>
      <c r="S49" s="35"/>
      <c r="T49" s="35"/>
      <c r="U49" s="35"/>
      <c r="V49" s="57"/>
      <c r="W49" s="217"/>
      <c r="X49" s="267"/>
      <c r="Y49" s="267"/>
      <c r="Z49" s="267"/>
      <c r="AA49" s="267"/>
      <c r="AB49" s="268"/>
      <c r="AC49" s="15"/>
    </row>
    <row r="50" spans="1:29" x14ac:dyDescent="0.2">
      <c r="A50" s="27">
        <f t="shared" si="1"/>
        <v>25</v>
      </c>
      <c r="B50" s="65">
        <v>4</v>
      </c>
      <c r="C50" s="65">
        <v>9.5</v>
      </c>
      <c r="D50" s="67">
        <f>IF(SUM((B50*12)+C50)*1.67=0,D49,SUM((B50*12)+C50)*1.67)</f>
        <v>96.024999999999991</v>
      </c>
      <c r="E50" s="65"/>
      <c r="F50" s="65"/>
      <c r="G50" s="67">
        <f t="shared" si="4"/>
        <v>0</v>
      </c>
      <c r="H50" s="65"/>
      <c r="I50" s="65"/>
      <c r="J50" s="67">
        <f t="shared" si="5"/>
        <v>0</v>
      </c>
      <c r="K50" s="68">
        <f t="shared" si="6"/>
        <v>96.024999999999991</v>
      </c>
      <c r="L50" s="68">
        <f t="shared" si="2"/>
        <v>0</v>
      </c>
      <c r="M50" s="34"/>
      <c r="N50" s="36"/>
      <c r="O50" s="58"/>
      <c r="P50" s="33"/>
      <c r="Q50" s="35"/>
      <c r="R50" s="35"/>
      <c r="S50" s="35"/>
      <c r="T50" s="35"/>
      <c r="U50" s="35"/>
      <c r="V50" s="57"/>
      <c r="W50" s="217"/>
      <c r="X50" s="267"/>
      <c r="Y50" s="267"/>
      <c r="Z50" s="267"/>
      <c r="AA50" s="267"/>
      <c r="AB50" s="268"/>
      <c r="AC50" s="15"/>
    </row>
    <row r="51" spans="1:29" x14ac:dyDescent="0.2">
      <c r="A51" s="27">
        <f t="shared" si="1"/>
        <v>26</v>
      </c>
      <c r="B51" s="65">
        <v>4</v>
      </c>
      <c r="C51" s="65">
        <v>9.5</v>
      </c>
      <c r="D51" s="67">
        <f t="shared" ref="D51:D57" si="7">IF(SUM((B51*12)+C51)*1.67=0,D50,SUM((B51*12)+C51)*1.67)</f>
        <v>96.024999999999991</v>
      </c>
      <c r="E51" s="65"/>
      <c r="F51" s="65"/>
      <c r="G51" s="67">
        <f t="shared" ref="G51:G56" si="8">IF(SUM((E51*12)+F51)*1.67=0,G50,SUM((E51*12)+F51)*1.67)</f>
        <v>0</v>
      </c>
      <c r="H51" s="65"/>
      <c r="I51" s="65"/>
      <c r="J51" s="67">
        <f t="shared" ref="J51:J56" si="9">IF(SUM((H51*12)+I51)*1.67=0,J50,SUM((H51*12)+I51)*1.67)</f>
        <v>0</v>
      </c>
      <c r="K51" s="68">
        <f t="shared" ref="K51:K57" si="10">(D51+G51)</f>
        <v>96.024999999999991</v>
      </c>
      <c r="L51" s="68">
        <f t="shared" ref="L51:L57" si="11">(D51+G51+Q51-D50-G50)</f>
        <v>0</v>
      </c>
      <c r="M51" s="34"/>
      <c r="N51" s="36"/>
      <c r="O51" s="58"/>
      <c r="P51" s="33"/>
      <c r="Q51" s="35"/>
      <c r="R51" s="35"/>
      <c r="S51" s="35"/>
      <c r="T51" s="35"/>
      <c r="U51" s="35"/>
      <c r="V51" s="57"/>
      <c r="W51" s="217"/>
      <c r="X51" s="267"/>
      <c r="Y51" s="267"/>
      <c r="Z51" s="267"/>
      <c r="AA51" s="267"/>
      <c r="AB51" s="268"/>
      <c r="AC51" s="15"/>
    </row>
    <row r="52" spans="1:29" x14ac:dyDescent="0.2">
      <c r="A52" s="27">
        <f t="shared" si="1"/>
        <v>27</v>
      </c>
      <c r="B52" s="65">
        <v>4</v>
      </c>
      <c r="C52" s="65">
        <v>9.5</v>
      </c>
      <c r="D52" s="67">
        <f t="shared" si="7"/>
        <v>96.024999999999991</v>
      </c>
      <c r="E52" s="65"/>
      <c r="F52" s="65"/>
      <c r="G52" s="67">
        <f t="shared" si="8"/>
        <v>0</v>
      </c>
      <c r="H52" s="65"/>
      <c r="I52" s="65"/>
      <c r="J52" s="67">
        <f t="shared" si="9"/>
        <v>0</v>
      </c>
      <c r="K52" s="68">
        <f t="shared" si="10"/>
        <v>96.024999999999991</v>
      </c>
      <c r="L52" s="68">
        <f t="shared" si="11"/>
        <v>0</v>
      </c>
      <c r="M52" s="34"/>
      <c r="N52" s="36"/>
      <c r="O52" s="58"/>
      <c r="P52" s="33"/>
      <c r="Q52" s="35"/>
      <c r="R52" s="35"/>
      <c r="S52" s="35"/>
      <c r="T52" s="35"/>
      <c r="U52" s="35"/>
      <c r="V52" s="57"/>
      <c r="W52" s="217"/>
      <c r="X52" s="267"/>
      <c r="Y52" s="267"/>
      <c r="Z52" s="267"/>
      <c r="AA52" s="267"/>
      <c r="AB52" s="268"/>
      <c r="AC52" s="15"/>
    </row>
    <row r="53" spans="1:29" x14ac:dyDescent="0.2">
      <c r="A53" s="27">
        <f t="shared" si="1"/>
        <v>28</v>
      </c>
      <c r="B53" s="65">
        <v>4</v>
      </c>
      <c r="C53" s="65">
        <v>9.5</v>
      </c>
      <c r="D53" s="67">
        <f t="shared" si="7"/>
        <v>96.024999999999991</v>
      </c>
      <c r="E53" s="65"/>
      <c r="F53" s="65"/>
      <c r="G53" s="67">
        <f t="shared" si="8"/>
        <v>0</v>
      </c>
      <c r="H53" s="65"/>
      <c r="I53" s="65"/>
      <c r="J53" s="67">
        <f t="shared" si="9"/>
        <v>0</v>
      </c>
      <c r="K53" s="68">
        <f t="shared" si="10"/>
        <v>96.024999999999991</v>
      </c>
      <c r="L53" s="68">
        <f t="shared" si="11"/>
        <v>0</v>
      </c>
      <c r="M53" s="34"/>
      <c r="N53" s="36"/>
      <c r="O53" s="58"/>
      <c r="P53" s="33"/>
      <c r="Q53" s="35"/>
      <c r="R53" s="35"/>
      <c r="S53" s="35"/>
      <c r="T53" s="35"/>
      <c r="U53" s="35"/>
      <c r="V53" s="57"/>
      <c r="W53" s="217"/>
      <c r="X53" s="267"/>
      <c r="Y53" s="267"/>
      <c r="Z53" s="267"/>
      <c r="AA53" s="267"/>
      <c r="AB53" s="268"/>
      <c r="AC53" s="15"/>
    </row>
    <row r="54" spans="1:29" x14ac:dyDescent="0.2">
      <c r="A54" s="27">
        <v>29</v>
      </c>
      <c r="B54" s="65">
        <v>4</v>
      </c>
      <c r="C54" s="65">
        <v>9.5</v>
      </c>
      <c r="D54" s="67">
        <f t="shared" si="7"/>
        <v>96.024999999999991</v>
      </c>
      <c r="E54" s="65"/>
      <c r="F54" s="65"/>
      <c r="G54" s="67">
        <f t="shared" si="8"/>
        <v>0</v>
      </c>
      <c r="H54" s="65"/>
      <c r="I54" s="65"/>
      <c r="J54" s="67">
        <f t="shared" si="9"/>
        <v>0</v>
      </c>
      <c r="K54" s="68">
        <f t="shared" si="10"/>
        <v>96.024999999999991</v>
      </c>
      <c r="L54" s="68">
        <f t="shared" si="11"/>
        <v>0</v>
      </c>
      <c r="M54" s="34"/>
      <c r="N54" s="36"/>
      <c r="O54" s="58"/>
      <c r="P54" s="33"/>
      <c r="Q54" s="35"/>
      <c r="R54" s="35"/>
      <c r="S54" s="35"/>
      <c r="T54" s="35"/>
      <c r="U54" s="35"/>
      <c r="V54" s="57"/>
      <c r="W54" s="217"/>
      <c r="X54" s="267"/>
      <c r="Y54" s="267"/>
      <c r="Z54" s="267"/>
      <c r="AA54" s="267"/>
      <c r="AB54" s="268"/>
      <c r="AC54" s="15"/>
    </row>
    <row r="55" spans="1:29" x14ac:dyDescent="0.2">
      <c r="A55" s="27">
        <v>30</v>
      </c>
      <c r="B55" s="65">
        <v>4</v>
      </c>
      <c r="C55" s="65">
        <v>9.5</v>
      </c>
      <c r="D55" s="67">
        <f t="shared" si="7"/>
        <v>96.024999999999991</v>
      </c>
      <c r="E55" s="65"/>
      <c r="F55" s="65"/>
      <c r="G55" s="67">
        <f t="shared" si="8"/>
        <v>0</v>
      </c>
      <c r="H55" s="65"/>
      <c r="I55" s="65"/>
      <c r="J55" s="67">
        <f t="shared" si="9"/>
        <v>0</v>
      </c>
      <c r="K55" s="68">
        <f t="shared" si="10"/>
        <v>96.024999999999991</v>
      </c>
      <c r="L55" s="68">
        <f t="shared" si="11"/>
        <v>0</v>
      </c>
      <c r="M55" s="34"/>
      <c r="N55" s="36"/>
      <c r="O55" s="58"/>
      <c r="P55" s="33"/>
      <c r="Q55" s="35"/>
      <c r="R55" s="35"/>
      <c r="S55" s="35"/>
      <c r="T55" s="35"/>
      <c r="U55" s="35"/>
      <c r="V55" s="57"/>
      <c r="W55" s="217"/>
      <c r="X55" s="267"/>
      <c r="Y55" s="267"/>
      <c r="Z55" s="267"/>
      <c r="AA55" s="267"/>
      <c r="AB55" s="268"/>
      <c r="AC55" s="15"/>
    </row>
    <row r="56" spans="1:29" x14ac:dyDescent="0.2">
      <c r="A56" s="27"/>
      <c r="B56" s="65">
        <v>4</v>
      </c>
      <c r="C56" s="65">
        <v>9.5</v>
      </c>
      <c r="D56" s="67">
        <f t="shared" si="7"/>
        <v>96.024999999999991</v>
      </c>
      <c r="E56" s="65"/>
      <c r="F56" s="65"/>
      <c r="G56" s="67">
        <f t="shared" si="8"/>
        <v>0</v>
      </c>
      <c r="H56" s="65"/>
      <c r="I56" s="65"/>
      <c r="J56" s="67">
        <f t="shared" si="9"/>
        <v>0</v>
      </c>
      <c r="K56" s="68">
        <f>(D56+G56)</f>
        <v>96.024999999999991</v>
      </c>
      <c r="L56" s="68">
        <f t="shared" si="11"/>
        <v>0</v>
      </c>
      <c r="M56" s="34"/>
      <c r="N56" s="36"/>
      <c r="O56" s="58"/>
      <c r="P56" s="33"/>
      <c r="Q56" s="35"/>
      <c r="R56" s="35"/>
      <c r="S56" s="35"/>
      <c r="T56" s="35"/>
      <c r="U56" s="35"/>
      <c r="V56" s="57"/>
      <c r="W56" s="217"/>
      <c r="X56" s="267"/>
      <c r="Y56" s="267"/>
      <c r="Z56" s="267"/>
      <c r="AA56" s="267"/>
      <c r="AB56" s="268"/>
      <c r="AC56" s="15"/>
    </row>
    <row r="57" spans="1:29" x14ac:dyDescent="0.2">
      <c r="A57" s="27">
        <v>1</v>
      </c>
      <c r="B57" s="65">
        <v>4</v>
      </c>
      <c r="C57" s="65">
        <v>9.5</v>
      </c>
      <c r="D57" s="67">
        <f t="shared" si="7"/>
        <v>96.024999999999991</v>
      </c>
      <c r="E57" s="65"/>
      <c r="F57" s="65"/>
      <c r="G57" s="67">
        <f>IF(SUM((E57*12)+F57)*1.67=0,G55,SUM((E57*12)+F57)*1.67)</f>
        <v>0</v>
      </c>
      <c r="H57" s="65"/>
      <c r="I57" s="65"/>
      <c r="J57" s="67">
        <f>IF(SUM((H57*12)+I57)*1.67=0,J55,SUM((H57*12)+I57)*1.67)</f>
        <v>0</v>
      </c>
      <c r="K57" s="68">
        <f t="shared" si="10"/>
        <v>96.024999999999991</v>
      </c>
      <c r="L57" s="68">
        <f t="shared" si="11"/>
        <v>0</v>
      </c>
      <c r="M57" s="34"/>
      <c r="N57" s="36"/>
      <c r="O57" s="58"/>
      <c r="P57" s="33"/>
      <c r="Q57" s="35"/>
      <c r="R57" s="35"/>
      <c r="S57" s="35"/>
      <c r="T57" s="35"/>
      <c r="U57" s="35"/>
      <c r="V57" s="57"/>
      <c r="W57" s="217"/>
      <c r="X57" s="267"/>
      <c r="Y57" s="267"/>
      <c r="Z57" s="267"/>
      <c r="AA57" s="267"/>
      <c r="AB57" s="268"/>
      <c r="AC57" s="15"/>
    </row>
    <row r="58" spans="1:29" x14ac:dyDescent="0.2">
      <c r="A58" s="47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73">
        <f>SUM(L27:L57)</f>
        <v>0</v>
      </c>
      <c r="M58" s="48">
        <f>SUM(M27:M57)</f>
        <v>0</v>
      </c>
      <c r="N58" s="48">
        <f>SUM(N27:N57)</f>
        <v>0</v>
      </c>
      <c r="O58" s="45"/>
      <c r="P58" s="45"/>
      <c r="Q58" s="48">
        <f>SUM(Q27:Q57)</f>
        <v>0</v>
      </c>
      <c r="R58" s="45"/>
      <c r="S58" s="45"/>
      <c r="T58" s="45"/>
      <c r="U58" s="45"/>
      <c r="V58" s="48"/>
      <c r="W58" s="45"/>
      <c r="X58" s="45"/>
      <c r="Y58" s="45"/>
      <c r="Z58" s="45"/>
      <c r="AA58" s="45"/>
      <c r="AB58" s="46"/>
      <c r="AC58" s="15"/>
    </row>
    <row r="59" spans="1:29" x14ac:dyDescent="0.2">
      <c r="A59" s="19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3"/>
      <c r="AC59" s="19"/>
    </row>
  </sheetData>
  <mergeCells count="62">
    <mergeCell ref="A3:AA3"/>
    <mergeCell ref="A4:AA4"/>
    <mergeCell ref="B6:I6"/>
    <mergeCell ref="M6:O6"/>
    <mergeCell ref="Q6:R6"/>
    <mergeCell ref="U7:X7"/>
    <mergeCell ref="Y7:AA7"/>
    <mergeCell ref="C8:F8"/>
    <mergeCell ref="H8:I8"/>
    <mergeCell ref="U8:X8"/>
    <mergeCell ref="Y8:AA8"/>
    <mergeCell ref="U9:X9"/>
    <mergeCell ref="Y9:AA9"/>
    <mergeCell ref="C10:I10"/>
    <mergeCell ref="N10:O10"/>
    <mergeCell ref="Q10:R10"/>
    <mergeCell ref="U10:X10"/>
    <mergeCell ref="Y10:AA10"/>
    <mergeCell ref="U11:X11"/>
    <mergeCell ref="Y11:AA11"/>
    <mergeCell ref="A14:J14"/>
    <mergeCell ref="L14:N14"/>
    <mergeCell ref="P14:Q14"/>
    <mergeCell ref="R14:S14"/>
    <mergeCell ref="U14:V14"/>
    <mergeCell ref="B17:D17"/>
    <mergeCell ref="E17:G17"/>
    <mergeCell ref="H17:J17"/>
    <mergeCell ref="B19:D19"/>
    <mergeCell ref="E19:G19"/>
    <mergeCell ref="H19:J19"/>
    <mergeCell ref="W27:AB27"/>
    <mergeCell ref="W28:AB28"/>
    <mergeCell ref="W29:AB29"/>
    <mergeCell ref="W30:AB30"/>
    <mergeCell ref="W31:AB31"/>
    <mergeCell ref="W32:AB32"/>
    <mergeCell ref="W33:AB33"/>
    <mergeCell ref="W34:AB34"/>
    <mergeCell ref="W35:AB35"/>
    <mergeCell ref="W36:AB36"/>
    <mergeCell ref="W37:AB37"/>
    <mergeCell ref="W38:AB38"/>
    <mergeCell ref="W39:AB39"/>
    <mergeCell ref="W40:AB40"/>
    <mergeCell ref="W41:AB41"/>
    <mergeCell ref="W42:AB42"/>
    <mergeCell ref="W43:AB43"/>
    <mergeCell ref="W44:AB44"/>
    <mergeCell ref="W45:AB45"/>
    <mergeCell ref="W46:AB46"/>
    <mergeCell ref="W47:AB47"/>
    <mergeCell ref="W54:AB54"/>
    <mergeCell ref="W55:AB55"/>
    <mergeCell ref="W57:AB57"/>
    <mergeCell ref="W48:AB48"/>
    <mergeCell ref="W49:AB49"/>
    <mergeCell ref="W50:AB50"/>
    <mergeCell ref="W51:AB51"/>
    <mergeCell ref="W52:AB52"/>
    <mergeCell ref="W53:AB53"/>
    <mergeCell ref="W56:AB5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C59"/>
  <sheetViews>
    <sheetView topLeftCell="A42" zoomScaleNormal="100" workbookViewId="0">
      <selection activeCell="C8" sqref="C8:F8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29.2851562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3" t="s">
        <v>6</v>
      </c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</row>
    <row r="4" spans="1:29" x14ac:dyDescent="0.2">
      <c r="A4" s="254" t="s">
        <v>49</v>
      </c>
      <c r="B4" s="254"/>
      <c r="C4" s="254"/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  <c r="O4" s="254"/>
      <c r="P4" s="254"/>
      <c r="Q4" s="254"/>
      <c r="R4" s="254"/>
      <c r="S4" s="254"/>
      <c r="T4" s="254"/>
      <c r="U4" s="254"/>
      <c r="V4" s="254"/>
      <c r="W4" s="254"/>
      <c r="X4" s="254"/>
      <c r="Y4" s="254"/>
      <c r="Z4" s="254"/>
      <c r="AA4" s="254"/>
    </row>
    <row r="5" spans="1:29" ht="6.75" customHeight="1" x14ac:dyDescent="0.2"/>
    <row r="6" spans="1:29" x14ac:dyDescent="0.2">
      <c r="A6" t="s">
        <v>8</v>
      </c>
      <c r="B6" s="255" t="s">
        <v>54</v>
      </c>
      <c r="C6" s="255"/>
      <c r="D6" s="255"/>
      <c r="E6" s="255"/>
      <c r="F6" s="255"/>
      <c r="G6" s="255"/>
      <c r="H6" s="255"/>
      <c r="I6" s="255"/>
      <c r="K6" t="s">
        <v>4</v>
      </c>
      <c r="L6" s="1"/>
      <c r="M6" s="256" t="s">
        <v>58</v>
      </c>
      <c r="N6" s="256"/>
      <c r="O6" s="256"/>
      <c r="P6" t="s">
        <v>51</v>
      </c>
      <c r="Q6" s="257"/>
      <c r="R6" s="257"/>
    </row>
    <row r="7" spans="1:29" x14ac:dyDescent="0.2">
      <c r="U7" s="258" t="s">
        <v>37</v>
      </c>
      <c r="V7" s="258"/>
      <c r="W7" s="258"/>
      <c r="X7" s="258"/>
      <c r="Y7" s="234">
        <v>0</v>
      </c>
      <c r="Z7" s="234"/>
      <c r="AA7" s="234"/>
    </row>
    <row r="8" spans="1:29" x14ac:dyDescent="0.2">
      <c r="A8" t="s">
        <v>3</v>
      </c>
      <c r="C8" s="234" t="s">
        <v>122</v>
      </c>
      <c r="D8" s="234"/>
      <c r="E8" s="234"/>
      <c r="F8" s="234"/>
      <c r="G8" t="s">
        <v>45</v>
      </c>
      <c r="H8" s="234">
        <v>2020</v>
      </c>
      <c r="I8" s="234"/>
      <c r="K8" t="s">
        <v>33</v>
      </c>
      <c r="L8" s="1" t="s">
        <v>68</v>
      </c>
      <c r="M8" s="56"/>
      <c r="N8" s="1"/>
      <c r="O8" s="1"/>
      <c r="P8" s="1"/>
      <c r="Q8" s="1"/>
      <c r="R8" s="1"/>
      <c r="T8" s="26" t="s">
        <v>39</v>
      </c>
      <c r="U8" s="258" t="s">
        <v>38</v>
      </c>
      <c r="V8" s="258"/>
      <c r="W8" s="258"/>
      <c r="X8" s="258"/>
      <c r="Y8" s="259">
        <v>0</v>
      </c>
      <c r="Z8" s="259"/>
      <c r="AA8" s="259"/>
    </row>
    <row r="9" spans="1:29" x14ac:dyDescent="0.2">
      <c r="T9" s="26" t="s">
        <v>40</v>
      </c>
      <c r="U9" s="258" t="s">
        <v>36</v>
      </c>
      <c r="V9" s="258"/>
      <c r="W9" s="258"/>
      <c r="X9" s="258"/>
      <c r="Y9" s="259">
        <v>0</v>
      </c>
      <c r="Z9" s="259"/>
      <c r="AA9" s="259"/>
    </row>
    <row r="10" spans="1:29" x14ac:dyDescent="0.2">
      <c r="A10" t="s">
        <v>20</v>
      </c>
      <c r="C10" s="257" t="s">
        <v>52</v>
      </c>
      <c r="D10" s="257"/>
      <c r="E10" s="257"/>
      <c r="F10" s="257"/>
      <c r="G10" s="257"/>
      <c r="H10" s="257"/>
      <c r="I10" s="257"/>
      <c r="K10" s="10" t="s">
        <v>42</v>
      </c>
      <c r="N10" s="257">
        <v>0</v>
      </c>
      <c r="O10" s="257"/>
      <c r="P10" t="s">
        <v>43</v>
      </c>
      <c r="Q10" s="257">
        <v>0</v>
      </c>
      <c r="R10" s="257"/>
      <c r="T10" s="26" t="s">
        <v>41</v>
      </c>
      <c r="U10" s="258" t="s">
        <v>35</v>
      </c>
      <c r="V10" s="258"/>
      <c r="W10" s="258"/>
      <c r="X10" s="258"/>
      <c r="Y10" s="262">
        <v>11</v>
      </c>
      <c r="Z10" s="262"/>
      <c r="AA10" s="262"/>
    </row>
    <row r="11" spans="1:29" x14ac:dyDescent="0.2">
      <c r="T11" s="26" t="s">
        <v>40</v>
      </c>
      <c r="U11" s="261" t="s">
        <v>34</v>
      </c>
      <c r="V11" s="261"/>
      <c r="W11" s="261"/>
      <c r="X11" s="261"/>
      <c r="Y11" s="262">
        <v>0</v>
      </c>
      <c r="Z11" s="262"/>
      <c r="AA11" s="262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1" t="s">
        <v>9</v>
      </c>
      <c r="B14" s="261"/>
      <c r="C14" s="261"/>
      <c r="D14" s="261"/>
      <c r="E14" s="261"/>
      <c r="F14" s="261"/>
      <c r="G14" s="261"/>
      <c r="H14" s="261"/>
      <c r="I14" s="261"/>
      <c r="J14" s="261"/>
      <c r="K14" s="16" t="s">
        <v>19</v>
      </c>
      <c r="L14" s="263" t="s">
        <v>22</v>
      </c>
      <c r="M14" s="261"/>
      <c r="N14" s="264"/>
      <c r="O14" s="6"/>
      <c r="P14" s="263" t="s">
        <v>27</v>
      </c>
      <c r="Q14" s="261"/>
      <c r="R14" s="263" t="s">
        <v>28</v>
      </c>
      <c r="S14" s="261"/>
      <c r="T14" s="25" t="s">
        <v>29</v>
      </c>
      <c r="U14" s="265" t="s">
        <v>30</v>
      </c>
      <c r="V14" s="266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3" t="s">
        <v>55</v>
      </c>
      <c r="C17" s="261"/>
      <c r="D17" s="261"/>
      <c r="E17" s="263" t="s">
        <v>56</v>
      </c>
      <c r="F17" s="261"/>
      <c r="G17" s="261"/>
      <c r="H17" s="263" t="s">
        <v>57</v>
      </c>
      <c r="I17" s="261"/>
      <c r="J17" s="264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4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3" t="s">
        <v>82</v>
      </c>
      <c r="C19" s="261"/>
      <c r="D19" s="261"/>
      <c r="E19" s="263" t="s">
        <v>82</v>
      </c>
      <c r="F19" s="261"/>
      <c r="G19" s="261"/>
      <c r="H19" s="263" t="s">
        <v>82</v>
      </c>
      <c r="I19" s="261"/>
      <c r="J19" s="261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B21" t="s">
        <v>84</v>
      </c>
      <c r="D21" s="10"/>
      <c r="E21" s="15"/>
      <c r="G21" s="10"/>
      <c r="H21" s="15"/>
      <c r="J21" s="37"/>
      <c r="K21" s="44">
        <v>11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48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0">
        <v>0</v>
      </c>
      <c r="C27" s="51">
        <v>0</v>
      </c>
      <c r="D27" s="67">
        <f>IF(SUM((B27*12)+C27)*1.67=0,D26,SUM((B27*12)+C27)*1.67)</f>
        <v>0</v>
      </c>
      <c r="E27" s="52">
        <v>15</v>
      </c>
      <c r="F27" s="49">
        <v>0</v>
      </c>
      <c r="G27" s="67">
        <f>IF(SUM((E27*12)+F27)*1.67=0,G25,SUM((E27*12)+F27)*1.67)</f>
        <v>300.59999999999997</v>
      </c>
      <c r="H27" s="52">
        <v>5</v>
      </c>
      <c r="I27" s="49">
        <v>1</v>
      </c>
      <c r="J27" s="67">
        <f t="shared" ref="J27:J55" si="0">IF(SUM((H27*12)+I27)*1.67=0,J26,SUM((H27*12)+I27)*1.67)</f>
        <v>101.86999999999999</v>
      </c>
      <c r="K27" s="68">
        <f t="shared" ref="K27:K57" si="1">(D27)</f>
        <v>0</v>
      </c>
      <c r="L27" s="68">
        <v>0</v>
      </c>
      <c r="M27" s="34">
        <v>0</v>
      </c>
      <c r="N27" s="36">
        <v>0</v>
      </c>
      <c r="O27" s="34"/>
      <c r="P27" s="33"/>
      <c r="Q27" s="35"/>
      <c r="R27" s="40"/>
      <c r="S27" s="40"/>
      <c r="T27" s="55" t="s">
        <v>78</v>
      </c>
      <c r="U27" s="35">
        <v>20</v>
      </c>
      <c r="V27" s="35">
        <v>20</v>
      </c>
      <c r="W27" s="77" t="s">
        <v>115</v>
      </c>
      <c r="X27" s="78"/>
      <c r="Y27" s="78"/>
      <c r="Z27" s="78"/>
      <c r="AA27" s="78"/>
      <c r="AB27" s="79"/>
      <c r="AC27" s="15"/>
    </row>
    <row r="28" spans="1:29" x14ac:dyDescent="0.2">
      <c r="A28" s="27">
        <f t="shared" ref="A28:A53" si="2">A27+1</f>
        <v>3</v>
      </c>
      <c r="B28" s="50">
        <v>0</v>
      </c>
      <c r="C28" s="51">
        <v>0</v>
      </c>
      <c r="D28" s="67">
        <f>IF(SUM((B28*12)+C28)*1.67=0,D27,SUM((B28*12)+C28)*1.67)</f>
        <v>0</v>
      </c>
      <c r="E28" s="52">
        <v>15</v>
      </c>
      <c r="F28" s="49">
        <v>0</v>
      </c>
      <c r="G28" s="67">
        <f t="shared" ref="G28:G57" si="3">IF(SUM((E28*12)+F28)*1.67=0,G26,SUM((E28*12)+F28)*1.67)</f>
        <v>300.59999999999997</v>
      </c>
      <c r="H28" s="52">
        <v>5</v>
      </c>
      <c r="I28" s="49">
        <v>1</v>
      </c>
      <c r="J28" s="67">
        <f t="shared" si="0"/>
        <v>101.86999999999999</v>
      </c>
      <c r="K28" s="68">
        <f t="shared" si="1"/>
        <v>0</v>
      </c>
      <c r="L28" s="68">
        <f>(D28+Q28-D27)</f>
        <v>0</v>
      </c>
      <c r="M28" s="34">
        <v>0</v>
      </c>
      <c r="N28" s="36">
        <v>0</v>
      </c>
      <c r="O28" s="34"/>
      <c r="P28" s="33"/>
      <c r="Q28" s="35"/>
      <c r="R28" s="40"/>
      <c r="S28" s="40"/>
      <c r="T28" s="55" t="s">
        <v>78</v>
      </c>
      <c r="U28" s="35">
        <v>20</v>
      </c>
      <c r="V28" s="35">
        <v>20</v>
      </c>
      <c r="W28" s="77" t="s">
        <v>115</v>
      </c>
      <c r="X28" s="78"/>
      <c r="Y28" s="78"/>
      <c r="Z28" s="78"/>
      <c r="AA28" s="78"/>
      <c r="AB28" s="79"/>
      <c r="AC28" s="15"/>
    </row>
    <row r="29" spans="1:29" x14ac:dyDescent="0.2">
      <c r="A29" s="27">
        <f t="shared" si="2"/>
        <v>4</v>
      </c>
      <c r="B29" s="50">
        <v>0</v>
      </c>
      <c r="C29" s="51">
        <v>0</v>
      </c>
      <c r="D29" s="67">
        <f>IF(SUM((B29*12)+C29)*1.67=0,D28,SUM((B29*12)+C29)*1.67)</f>
        <v>0</v>
      </c>
      <c r="E29" s="52">
        <v>15</v>
      </c>
      <c r="F29" s="49">
        <v>0</v>
      </c>
      <c r="G29" s="67">
        <f t="shared" si="3"/>
        <v>300.59999999999997</v>
      </c>
      <c r="H29" s="52">
        <v>5</v>
      </c>
      <c r="I29" s="49">
        <v>1</v>
      </c>
      <c r="J29" s="67">
        <f t="shared" si="0"/>
        <v>101.86999999999999</v>
      </c>
      <c r="K29" s="68">
        <f t="shared" si="1"/>
        <v>0</v>
      </c>
      <c r="L29" s="68">
        <f t="shared" ref="L29:L55" si="4">(D29+Q29-D28)</f>
        <v>0</v>
      </c>
      <c r="M29" s="34">
        <v>0</v>
      </c>
      <c r="N29" s="36">
        <v>0</v>
      </c>
      <c r="O29" s="34"/>
      <c r="P29" s="33"/>
      <c r="Q29" s="35"/>
      <c r="R29" s="40"/>
      <c r="S29" s="40"/>
      <c r="T29" s="55" t="s">
        <v>78</v>
      </c>
      <c r="U29" s="35">
        <v>20</v>
      </c>
      <c r="V29" s="35">
        <v>20</v>
      </c>
      <c r="W29" s="77" t="s">
        <v>115</v>
      </c>
      <c r="X29" s="78"/>
      <c r="Y29" s="78"/>
      <c r="Z29" s="78"/>
      <c r="AA29" s="78"/>
      <c r="AB29" s="79"/>
      <c r="AC29" s="15"/>
    </row>
    <row r="30" spans="1:29" x14ac:dyDescent="0.2">
      <c r="A30" s="27">
        <f t="shared" si="2"/>
        <v>5</v>
      </c>
      <c r="B30" s="50">
        <v>0</v>
      </c>
      <c r="C30" s="51">
        <v>0</v>
      </c>
      <c r="D30" s="67">
        <f>IF(SUM((B30*12)+C30)*1.67=0,D29,SUM((B30*12)+C30)*1.67)</f>
        <v>0</v>
      </c>
      <c r="E30" s="52">
        <v>15</v>
      </c>
      <c r="F30" s="49">
        <v>0</v>
      </c>
      <c r="G30" s="67">
        <f t="shared" si="3"/>
        <v>300.59999999999997</v>
      </c>
      <c r="H30" s="52">
        <v>5</v>
      </c>
      <c r="I30" s="49">
        <v>1</v>
      </c>
      <c r="J30" s="67">
        <f t="shared" si="0"/>
        <v>101.86999999999999</v>
      </c>
      <c r="K30" s="68">
        <f t="shared" si="1"/>
        <v>0</v>
      </c>
      <c r="L30" s="68">
        <v>0</v>
      </c>
      <c r="M30" s="34">
        <v>0</v>
      </c>
      <c r="N30" s="36">
        <v>0</v>
      </c>
      <c r="O30" s="34"/>
      <c r="P30" s="33"/>
      <c r="Q30" s="35"/>
      <c r="R30" s="40"/>
      <c r="S30" s="40"/>
      <c r="T30" s="55" t="s">
        <v>78</v>
      </c>
      <c r="U30" s="35">
        <v>20</v>
      </c>
      <c r="V30" s="35">
        <v>20</v>
      </c>
      <c r="W30" s="77" t="s">
        <v>115</v>
      </c>
      <c r="X30" s="78"/>
      <c r="Y30" s="78"/>
      <c r="Z30" s="78"/>
      <c r="AA30" s="78"/>
      <c r="AB30" s="79"/>
      <c r="AC30" s="15"/>
    </row>
    <row r="31" spans="1:29" x14ac:dyDescent="0.2">
      <c r="A31" s="27">
        <f t="shared" si="2"/>
        <v>6</v>
      </c>
      <c r="B31" s="50">
        <v>0</v>
      </c>
      <c r="C31" s="51">
        <v>0</v>
      </c>
      <c r="D31" s="67">
        <f t="shared" ref="D31:D37" si="5">IF(SUM((B31*12)+C31)*1.67=0,D30,SUM((B31*12)+C31)*1.67)</f>
        <v>0</v>
      </c>
      <c r="E31" s="52">
        <v>15</v>
      </c>
      <c r="F31" s="49">
        <v>0</v>
      </c>
      <c r="G31" s="67">
        <f t="shared" si="3"/>
        <v>300.59999999999997</v>
      </c>
      <c r="H31" s="52">
        <v>5</v>
      </c>
      <c r="I31" s="49">
        <v>1</v>
      </c>
      <c r="J31" s="67">
        <f t="shared" si="0"/>
        <v>101.86999999999999</v>
      </c>
      <c r="K31" s="68">
        <f t="shared" si="1"/>
        <v>0</v>
      </c>
      <c r="L31" s="68">
        <f t="shared" ref="L31:L37" si="6">(D31+Q31-D30)</f>
        <v>0</v>
      </c>
      <c r="M31" s="34">
        <v>0</v>
      </c>
      <c r="N31" s="36">
        <v>0</v>
      </c>
      <c r="O31" s="34"/>
      <c r="P31" s="33"/>
      <c r="Q31" s="35"/>
      <c r="R31" s="40"/>
      <c r="S31" s="40"/>
      <c r="T31" s="55" t="s">
        <v>78</v>
      </c>
      <c r="U31" s="35">
        <v>20</v>
      </c>
      <c r="V31" s="35">
        <v>20</v>
      </c>
      <c r="W31" s="77" t="s">
        <v>115</v>
      </c>
      <c r="X31" s="78"/>
      <c r="Y31" s="78"/>
      <c r="Z31" s="78"/>
      <c r="AA31" s="78"/>
      <c r="AB31" s="79"/>
      <c r="AC31" s="15"/>
    </row>
    <row r="32" spans="1:29" x14ac:dyDescent="0.2">
      <c r="A32" s="27">
        <f t="shared" si="2"/>
        <v>7</v>
      </c>
      <c r="B32" s="50">
        <v>0</v>
      </c>
      <c r="C32" s="51">
        <v>0</v>
      </c>
      <c r="D32" s="67">
        <f t="shared" si="5"/>
        <v>0</v>
      </c>
      <c r="E32" s="52">
        <v>15</v>
      </c>
      <c r="F32" s="49">
        <v>0</v>
      </c>
      <c r="G32" s="67">
        <f t="shared" si="3"/>
        <v>300.59999999999997</v>
      </c>
      <c r="H32" s="52">
        <v>5</v>
      </c>
      <c r="I32" s="49">
        <v>1</v>
      </c>
      <c r="J32" s="67">
        <f t="shared" si="0"/>
        <v>101.86999999999999</v>
      </c>
      <c r="K32" s="68">
        <f t="shared" si="1"/>
        <v>0</v>
      </c>
      <c r="L32" s="68">
        <f t="shared" si="6"/>
        <v>0</v>
      </c>
      <c r="M32" s="34">
        <v>0</v>
      </c>
      <c r="N32" s="36">
        <v>0</v>
      </c>
      <c r="O32" s="34"/>
      <c r="P32" s="33"/>
      <c r="Q32" s="35"/>
      <c r="R32" s="40"/>
      <c r="S32" s="40"/>
      <c r="T32" s="55" t="s">
        <v>78</v>
      </c>
      <c r="U32" s="35">
        <v>20</v>
      </c>
      <c r="V32" s="35">
        <v>20</v>
      </c>
      <c r="W32" s="77" t="s">
        <v>115</v>
      </c>
      <c r="X32" s="78"/>
      <c r="Y32" s="78"/>
      <c r="Z32" s="78"/>
      <c r="AA32" s="78"/>
      <c r="AB32" s="79"/>
      <c r="AC32" s="15"/>
    </row>
    <row r="33" spans="1:29" x14ac:dyDescent="0.2">
      <c r="A33" s="27">
        <f t="shared" si="2"/>
        <v>8</v>
      </c>
      <c r="B33" s="50">
        <v>0</v>
      </c>
      <c r="C33" s="51">
        <v>0</v>
      </c>
      <c r="D33" s="67">
        <f t="shared" si="5"/>
        <v>0</v>
      </c>
      <c r="E33" s="52">
        <v>15</v>
      </c>
      <c r="F33" s="49">
        <v>0</v>
      </c>
      <c r="G33" s="67">
        <f t="shared" si="3"/>
        <v>300.59999999999997</v>
      </c>
      <c r="H33" s="52">
        <v>5</v>
      </c>
      <c r="I33" s="49">
        <v>1</v>
      </c>
      <c r="J33" s="67">
        <f t="shared" si="0"/>
        <v>101.86999999999999</v>
      </c>
      <c r="K33" s="68">
        <f t="shared" si="1"/>
        <v>0</v>
      </c>
      <c r="L33" s="68">
        <f t="shared" si="6"/>
        <v>0</v>
      </c>
      <c r="M33" s="34">
        <v>0</v>
      </c>
      <c r="N33" s="36">
        <v>0</v>
      </c>
      <c r="O33" s="34"/>
      <c r="P33" s="33"/>
      <c r="Q33" s="35"/>
      <c r="R33" s="40"/>
      <c r="S33" s="35"/>
      <c r="T33" s="55" t="s">
        <v>78</v>
      </c>
      <c r="U33" s="35">
        <v>20</v>
      </c>
      <c r="V33" s="35">
        <v>20</v>
      </c>
      <c r="W33" s="77" t="s">
        <v>115</v>
      </c>
      <c r="X33" s="78"/>
      <c r="Y33" s="78"/>
      <c r="Z33" s="78"/>
      <c r="AA33" s="78"/>
      <c r="AB33" s="79"/>
      <c r="AC33" s="15"/>
    </row>
    <row r="34" spans="1:29" x14ac:dyDescent="0.2">
      <c r="A34" s="27">
        <f t="shared" si="2"/>
        <v>9</v>
      </c>
      <c r="B34" s="50">
        <v>0</v>
      </c>
      <c r="C34" s="51">
        <v>0</v>
      </c>
      <c r="D34" s="67">
        <f t="shared" si="5"/>
        <v>0</v>
      </c>
      <c r="E34" s="52">
        <v>15</v>
      </c>
      <c r="F34" s="49">
        <v>0</v>
      </c>
      <c r="G34" s="67">
        <f t="shared" si="3"/>
        <v>300.59999999999997</v>
      </c>
      <c r="H34" s="52">
        <v>5</v>
      </c>
      <c r="I34" s="49">
        <v>1</v>
      </c>
      <c r="J34" s="67">
        <f t="shared" ref="J34:J40" si="7">IF(SUM((H34*12)+I34)*1.67=0,J33,SUM((H34*12)+I34)*1.67)</f>
        <v>101.86999999999999</v>
      </c>
      <c r="K34" s="68">
        <f t="shared" si="1"/>
        <v>0</v>
      </c>
      <c r="L34" s="68">
        <f t="shared" si="6"/>
        <v>0</v>
      </c>
      <c r="M34" s="34">
        <v>0</v>
      </c>
      <c r="N34" s="36">
        <v>0</v>
      </c>
      <c r="O34" s="34"/>
      <c r="P34" s="33"/>
      <c r="Q34" s="35"/>
      <c r="R34" s="40"/>
      <c r="S34" s="35"/>
      <c r="T34" s="55" t="s">
        <v>78</v>
      </c>
      <c r="U34" s="35">
        <v>20</v>
      </c>
      <c r="V34" s="35">
        <v>20</v>
      </c>
      <c r="W34" s="77" t="s">
        <v>115</v>
      </c>
      <c r="X34" s="78"/>
      <c r="Y34" s="78"/>
      <c r="Z34" s="78"/>
      <c r="AA34" s="78"/>
      <c r="AB34" s="79"/>
      <c r="AC34" s="15"/>
    </row>
    <row r="35" spans="1:29" x14ac:dyDescent="0.2">
      <c r="A35" s="27">
        <f t="shared" si="2"/>
        <v>10</v>
      </c>
      <c r="B35" s="50">
        <v>0</v>
      </c>
      <c r="C35" s="51">
        <v>0</v>
      </c>
      <c r="D35" s="67">
        <f t="shared" si="5"/>
        <v>0</v>
      </c>
      <c r="E35" s="52">
        <v>15</v>
      </c>
      <c r="F35" s="49">
        <v>0</v>
      </c>
      <c r="G35" s="67">
        <f t="shared" si="3"/>
        <v>300.59999999999997</v>
      </c>
      <c r="H35" s="52">
        <v>5</v>
      </c>
      <c r="I35" s="49">
        <v>1</v>
      </c>
      <c r="J35" s="67">
        <f t="shared" si="7"/>
        <v>101.86999999999999</v>
      </c>
      <c r="K35" s="68">
        <f t="shared" si="1"/>
        <v>0</v>
      </c>
      <c r="L35" s="68">
        <f t="shared" si="6"/>
        <v>0</v>
      </c>
      <c r="M35" s="34">
        <v>0</v>
      </c>
      <c r="N35" s="36">
        <v>0</v>
      </c>
      <c r="O35" s="34"/>
      <c r="P35" s="33"/>
      <c r="Q35" s="35"/>
      <c r="R35" s="40"/>
      <c r="S35" s="35"/>
      <c r="T35" s="55" t="s">
        <v>78</v>
      </c>
      <c r="U35" s="35">
        <v>20</v>
      </c>
      <c r="V35" s="35">
        <v>20</v>
      </c>
      <c r="W35" s="77" t="s">
        <v>115</v>
      </c>
      <c r="X35" s="78"/>
      <c r="Y35" s="78"/>
      <c r="Z35" s="78"/>
      <c r="AA35" s="78"/>
      <c r="AB35" s="79"/>
      <c r="AC35" s="15"/>
    </row>
    <row r="36" spans="1:29" x14ac:dyDescent="0.2">
      <c r="A36" s="27">
        <f t="shared" si="2"/>
        <v>11</v>
      </c>
      <c r="B36" s="50">
        <v>0</v>
      </c>
      <c r="C36" s="51">
        <v>0</v>
      </c>
      <c r="D36" s="67">
        <f t="shared" si="5"/>
        <v>0</v>
      </c>
      <c r="E36" s="52">
        <v>15</v>
      </c>
      <c r="F36" s="49">
        <v>0</v>
      </c>
      <c r="G36" s="67">
        <f t="shared" si="3"/>
        <v>300.59999999999997</v>
      </c>
      <c r="H36" s="52">
        <v>5</v>
      </c>
      <c r="I36" s="49">
        <v>1</v>
      </c>
      <c r="J36" s="67">
        <f t="shared" si="7"/>
        <v>101.86999999999999</v>
      </c>
      <c r="K36" s="68">
        <f t="shared" si="1"/>
        <v>0</v>
      </c>
      <c r="L36" s="68">
        <f t="shared" si="6"/>
        <v>0</v>
      </c>
      <c r="M36" s="34">
        <v>0</v>
      </c>
      <c r="N36" s="36">
        <v>0</v>
      </c>
      <c r="O36" s="34"/>
      <c r="P36" s="33"/>
      <c r="Q36" s="35"/>
      <c r="R36" s="40"/>
      <c r="S36" s="35"/>
      <c r="T36" s="55" t="s">
        <v>78</v>
      </c>
      <c r="U36" s="35">
        <v>20</v>
      </c>
      <c r="V36" s="35">
        <v>20</v>
      </c>
      <c r="W36" s="77" t="s">
        <v>115</v>
      </c>
      <c r="X36" s="78"/>
      <c r="Y36" s="78"/>
      <c r="Z36" s="78"/>
      <c r="AA36" s="78"/>
      <c r="AB36" s="79"/>
      <c r="AC36" s="15"/>
    </row>
    <row r="37" spans="1:29" x14ac:dyDescent="0.2">
      <c r="A37" s="27">
        <f t="shared" si="2"/>
        <v>12</v>
      </c>
      <c r="B37" s="50">
        <v>0</v>
      </c>
      <c r="C37" s="51">
        <v>0</v>
      </c>
      <c r="D37" s="67">
        <f t="shared" si="5"/>
        <v>0</v>
      </c>
      <c r="E37" s="52">
        <v>15</v>
      </c>
      <c r="F37" s="49">
        <v>0</v>
      </c>
      <c r="G37" s="67">
        <f t="shared" si="3"/>
        <v>300.59999999999997</v>
      </c>
      <c r="H37" s="52">
        <v>5</v>
      </c>
      <c r="I37" s="49">
        <v>1</v>
      </c>
      <c r="J37" s="67">
        <f t="shared" si="7"/>
        <v>101.86999999999999</v>
      </c>
      <c r="K37" s="68">
        <f t="shared" si="1"/>
        <v>0</v>
      </c>
      <c r="L37" s="68">
        <f t="shared" si="6"/>
        <v>0</v>
      </c>
      <c r="M37" s="34">
        <v>0</v>
      </c>
      <c r="N37" s="36">
        <v>0</v>
      </c>
      <c r="O37" s="34"/>
      <c r="P37" s="33"/>
      <c r="Q37" s="35"/>
      <c r="R37" s="40"/>
      <c r="S37" s="35"/>
      <c r="T37" s="55" t="s">
        <v>78</v>
      </c>
      <c r="U37" s="35">
        <v>20</v>
      </c>
      <c r="V37" s="35">
        <v>20</v>
      </c>
      <c r="W37" s="77" t="s">
        <v>115</v>
      </c>
      <c r="X37" s="78"/>
      <c r="Y37" s="78"/>
      <c r="Z37" s="78"/>
      <c r="AA37" s="78"/>
      <c r="AB37" s="79"/>
      <c r="AC37" s="15"/>
    </row>
    <row r="38" spans="1:29" x14ac:dyDescent="0.2">
      <c r="A38" s="27">
        <f t="shared" si="2"/>
        <v>13</v>
      </c>
      <c r="B38" s="50">
        <v>0</v>
      </c>
      <c r="C38" s="51">
        <v>0</v>
      </c>
      <c r="D38" s="67">
        <f t="shared" ref="D38:D44" si="8">IF(SUM((B38*12)+C38)*1.67=0,D37,SUM((B38*12)+C38)*1.67)</f>
        <v>0</v>
      </c>
      <c r="E38" s="52">
        <v>15</v>
      </c>
      <c r="F38" s="49">
        <v>0</v>
      </c>
      <c r="G38" s="67">
        <f t="shared" si="3"/>
        <v>300.59999999999997</v>
      </c>
      <c r="H38" s="52">
        <v>5</v>
      </c>
      <c r="I38" s="49">
        <v>1</v>
      </c>
      <c r="J38" s="67">
        <f t="shared" si="7"/>
        <v>101.86999999999999</v>
      </c>
      <c r="K38" s="68">
        <f>(D38)</f>
        <v>0</v>
      </c>
      <c r="L38" s="68">
        <f>(D38+Q38-D37)</f>
        <v>0</v>
      </c>
      <c r="M38" s="34">
        <v>0</v>
      </c>
      <c r="N38" s="36">
        <v>0</v>
      </c>
      <c r="O38" s="34"/>
      <c r="P38" s="33"/>
      <c r="Q38" s="35"/>
      <c r="R38" s="40"/>
      <c r="S38" s="35"/>
      <c r="T38" s="55" t="s">
        <v>78</v>
      </c>
      <c r="U38" s="35">
        <v>20</v>
      </c>
      <c r="V38" s="35">
        <v>20</v>
      </c>
      <c r="W38" s="77" t="s">
        <v>115</v>
      </c>
      <c r="X38" s="78"/>
      <c r="Y38" s="78"/>
      <c r="Z38" s="78"/>
      <c r="AA38" s="78"/>
      <c r="AB38" s="79"/>
      <c r="AC38" s="15"/>
    </row>
    <row r="39" spans="1:29" x14ac:dyDescent="0.2">
      <c r="A39" s="27">
        <f t="shared" si="2"/>
        <v>14</v>
      </c>
      <c r="B39" s="50">
        <v>0</v>
      </c>
      <c r="C39" s="51">
        <v>0</v>
      </c>
      <c r="D39" s="67">
        <f t="shared" si="8"/>
        <v>0</v>
      </c>
      <c r="E39" s="52">
        <v>15</v>
      </c>
      <c r="F39" s="49">
        <v>0</v>
      </c>
      <c r="G39" s="67">
        <f t="shared" si="3"/>
        <v>300.59999999999997</v>
      </c>
      <c r="H39" s="52">
        <v>5</v>
      </c>
      <c r="I39" s="49">
        <v>1</v>
      </c>
      <c r="J39" s="67">
        <f t="shared" si="7"/>
        <v>101.86999999999999</v>
      </c>
      <c r="K39" s="68">
        <f>(D39)</f>
        <v>0</v>
      </c>
      <c r="L39" s="68">
        <f>(D39+Q39-D38)</f>
        <v>0</v>
      </c>
      <c r="M39" s="34">
        <v>0</v>
      </c>
      <c r="N39" s="36">
        <v>0</v>
      </c>
      <c r="O39" s="34"/>
      <c r="P39" s="33"/>
      <c r="Q39" s="35"/>
      <c r="R39" s="40"/>
      <c r="S39" s="35"/>
      <c r="T39" s="55" t="s">
        <v>78</v>
      </c>
      <c r="U39" s="35">
        <v>20</v>
      </c>
      <c r="V39" s="35">
        <v>20</v>
      </c>
      <c r="W39" s="77" t="s">
        <v>115</v>
      </c>
      <c r="X39" s="78"/>
      <c r="Y39" s="78"/>
      <c r="Z39" s="78"/>
      <c r="AA39" s="78"/>
      <c r="AB39" s="79"/>
      <c r="AC39" s="15"/>
    </row>
    <row r="40" spans="1:29" x14ac:dyDescent="0.2">
      <c r="A40" s="27">
        <f t="shared" si="2"/>
        <v>15</v>
      </c>
      <c r="B40" s="50">
        <v>0</v>
      </c>
      <c r="C40" s="51">
        <v>0</v>
      </c>
      <c r="D40" s="67">
        <f t="shared" si="8"/>
        <v>0</v>
      </c>
      <c r="E40" s="52">
        <v>15</v>
      </c>
      <c r="F40" s="49">
        <v>0</v>
      </c>
      <c r="G40" s="67">
        <f t="shared" si="3"/>
        <v>300.59999999999997</v>
      </c>
      <c r="H40" s="52">
        <v>5</v>
      </c>
      <c r="I40" s="49">
        <v>1</v>
      </c>
      <c r="J40" s="67">
        <f t="shared" si="7"/>
        <v>101.86999999999999</v>
      </c>
      <c r="K40" s="68">
        <f>(D40)</f>
        <v>0</v>
      </c>
      <c r="L40" s="68">
        <f>(D40+Q40-D39)</f>
        <v>0</v>
      </c>
      <c r="M40" s="34">
        <v>0</v>
      </c>
      <c r="N40" s="36">
        <v>0</v>
      </c>
      <c r="O40" s="34"/>
      <c r="P40" s="33"/>
      <c r="Q40" s="35"/>
      <c r="R40" s="40"/>
      <c r="S40" s="35"/>
      <c r="T40" s="55" t="s">
        <v>78</v>
      </c>
      <c r="U40" s="35">
        <v>20</v>
      </c>
      <c r="V40" s="35">
        <v>20</v>
      </c>
      <c r="W40" s="77" t="s">
        <v>115</v>
      </c>
      <c r="X40" s="77"/>
      <c r="Y40" s="78"/>
      <c r="Z40" s="78"/>
      <c r="AA40" s="78"/>
      <c r="AB40" s="79"/>
      <c r="AC40" s="15"/>
    </row>
    <row r="41" spans="1:29" x14ac:dyDescent="0.2">
      <c r="A41" s="27">
        <f t="shared" si="2"/>
        <v>16</v>
      </c>
      <c r="B41" s="50">
        <v>0</v>
      </c>
      <c r="C41" s="51">
        <v>0</v>
      </c>
      <c r="D41" s="67">
        <f t="shared" si="8"/>
        <v>0</v>
      </c>
      <c r="E41" s="52">
        <v>15</v>
      </c>
      <c r="F41" s="49">
        <v>0</v>
      </c>
      <c r="G41" s="67">
        <f t="shared" si="3"/>
        <v>300.59999999999997</v>
      </c>
      <c r="H41" s="52">
        <v>5</v>
      </c>
      <c r="I41" s="49">
        <v>1</v>
      </c>
      <c r="J41" s="67">
        <f>IF(SUM((H41*12)+I41)*1.67=0,J40,SUM((H41*12)+I41)*1.67)</f>
        <v>101.86999999999999</v>
      </c>
      <c r="K41" s="68">
        <f>(D41)</f>
        <v>0</v>
      </c>
      <c r="L41" s="68">
        <f t="shared" si="4"/>
        <v>0</v>
      </c>
      <c r="M41" s="34">
        <v>0</v>
      </c>
      <c r="N41" s="36">
        <v>0</v>
      </c>
      <c r="O41" s="34"/>
      <c r="P41" s="33"/>
      <c r="Q41" s="35"/>
      <c r="R41" s="40"/>
      <c r="S41" s="35"/>
      <c r="T41" s="55" t="s">
        <v>78</v>
      </c>
      <c r="U41" s="35">
        <v>20</v>
      </c>
      <c r="V41" s="35">
        <v>20</v>
      </c>
      <c r="W41" s="77" t="s">
        <v>115</v>
      </c>
      <c r="X41" s="78"/>
      <c r="Y41" s="78"/>
      <c r="Z41" s="78"/>
      <c r="AA41" s="78"/>
      <c r="AB41" s="79"/>
      <c r="AC41" s="15"/>
    </row>
    <row r="42" spans="1:29" x14ac:dyDescent="0.2">
      <c r="A42" s="27">
        <f t="shared" si="2"/>
        <v>17</v>
      </c>
      <c r="B42" s="50">
        <v>0</v>
      </c>
      <c r="C42" s="51">
        <v>0</v>
      </c>
      <c r="D42" s="67">
        <f t="shared" si="8"/>
        <v>0</v>
      </c>
      <c r="E42" s="52">
        <v>15</v>
      </c>
      <c r="F42" s="49">
        <v>0</v>
      </c>
      <c r="G42" s="67">
        <f t="shared" si="3"/>
        <v>300.59999999999997</v>
      </c>
      <c r="H42" s="52">
        <v>5</v>
      </c>
      <c r="I42" s="49">
        <v>1</v>
      </c>
      <c r="J42" s="67">
        <f t="shared" si="0"/>
        <v>101.86999999999999</v>
      </c>
      <c r="K42" s="68">
        <f t="shared" si="1"/>
        <v>0</v>
      </c>
      <c r="L42" s="68">
        <f t="shared" si="4"/>
        <v>0</v>
      </c>
      <c r="M42" s="34">
        <v>0</v>
      </c>
      <c r="N42" s="36">
        <v>0</v>
      </c>
      <c r="O42" s="34"/>
      <c r="P42" s="33"/>
      <c r="Q42" s="35"/>
      <c r="R42" s="40"/>
      <c r="S42" s="35"/>
      <c r="T42" s="55" t="s">
        <v>78</v>
      </c>
      <c r="U42" s="35">
        <v>20</v>
      </c>
      <c r="V42" s="35">
        <v>20</v>
      </c>
      <c r="W42" s="77" t="s">
        <v>115</v>
      </c>
      <c r="X42" s="78"/>
      <c r="Y42" s="78"/>
      <c r="Z42" s="78"/>
      <c r="AA42" s="78"/>
      <c r="AB42" s="79"/>
      <c r="AC42" s="15"/>
    </row>
    <row r="43" spans="1:29" x14ac:dyDescent="0.2">
      <c r="A43" s="27">
        <f t="shared" si="2"/>
        <v>18</v>
      </c>
      <c r="B43" s="50">
        <v>0</v>
      </c>
      <c r="C43" s="51">
        <v>0</v>
      </c>
      <c r="D43" s="67">
        <f t="shared" si="8"/>
        <v>0</v>
      </c>
      <c r="E43" s="52">
        <v>15</v>
      </c>
      <c r="F43" s="49">
        <v>0</v>
      </c>
      <c r="G43" s="67">
        <f t="shared" si="3"/>
        <v>300.59999999999997</v>
      </c>
      <c r="H43" s="52">
        <v>5</v>
      </c>
      <c r="I43" s="49">
        <v>1</v>
      </c>
      <c r="J43" s="67">
        <f t="shared" si="0"/>
        <v>101.86999999999999</v>
      </c>
      <c r="K43" s="68">
        <f t="shared" si="1"/>
        <v>0</v>
      </c>
      <c r="L43" s="68">
        <f t="shared" si="4"/>
        <v>0</v>
      </c>
      <c r="M43" s="34">
        <v>0</v>
      </c>
      <c r="N43" s="36">
        <v>0</v>
      </c>
      <c r="O43" s="34"/>
      <c r="P43" s="33"/>
      <c r="Q43" s="35"/>
      <c r="R43" s="40"/>
      <c r="S43" s="40"/>
      <c r="T43" s="55" t="s">
        <v>78</v>
      </c>
      <c r="U43" s="35">
        <v>20</v>
      </c>
      <c r="V43" s="35">
        <v>20</v>
      </c>
      <c r="W43" s="77" t="s">
        <v>115</v>
      </c>
      <c r="X43" s="78"/>
      <c r="Y43" s="78"/>
      <c r="Z43" s="78"/>
      <c r="AA43" s="78"/>
      <c r="AB43" s="79"/>
      <c r="AC43" s="15"/>
    </row>
    <row r="44" spans="1:29" x14ac:dyDescent="0.2">
      <c r="A44" s="27">
        <f t="shared" si="2"/>
        <v>19</v>
      </c>
      <c r="B44" s="50">
        <v>0</v>
      </c>
      <c r="C44" s="51">
        <v>0</v>
      </c>
      <c r="D44" s="67">
        <f t="shared" si="8"/>
        <v>0</v>
      </c>
      <c r="E44" s="52">
        <v>15</v>
      </c>
      <c r="F44" s="49">
        <v>0</v>
      </c>
      <c r="G44" s="67">
        <f t="shared" si="3"/>
        <v>300.59999999999997</v>
      </c>
      <c r="H44" s="52">
        <v>5</v>
      </c>
      <c r="I44" s="49">
        <v>1</v>
      </c>
      <c r="J44" s="67">
        <f t="shared" si="0"/>
        <v>101.86999999999999</v>
      </c>
      <c r="K44" s="68">
        <f t="shared" si="1"/>
        <v>0</v>
      </c>
      <c r="L44" s="68">
        <f t="shared" si="4"/>
        <v>0</v>
      </c>
      <c r="M44" s="34">
        <v>0</v>
      </c>
      <c r="N44" s="36">
        <v>0</v>
      </c>
      <c r="O44" s="34"/>
      <c r="P44" s="33"/>
      <c r="Q44" s="35"/>
      <c r="R44" s="40"/>
      <c r="S44" s="40"/>
      <c r="T44" s="55" t="s">
        <v>78</v>
      </c>
      <c r="U44" s="35">
        <v>20</v>
      </c>
      <c r="V44" s="35">
        <v>20</v>
      </c>
      <c r="W44" s="77" t="s">
        <v>115</v>
      </c>
      <c r="X44" s="78"/>
      <c r="Y44" s="78"/>
      <c r="Z44" s="78"/>
      <c r="AA44" s="78"/>
      <c r="AB44" s="79"/>
      <c r="AC44" s="15"/>
    </row>
    <row r="45" spans="1:29" x14ac:dyDescent="0.2">
      <c r="A45" s="27">
        <f t="shared" si="2"/>
        <v>20</v>
      </c>
      <c r="B45" s="50">
        <v>0</v>
      </c>
      <c r="C45" s="51">
        <v>0</v>
      </c>
      <c r="D45" s="67">
        <f t="shared" ref="D45:D51" si="9">IF(SUM((B45*12)+C45)*1.67=0,D44,SUM((B45*12)+C45)*1.67)</f>
        <v>0</v>
      </c>
      <c r="E45" s="52">
        <v>15</v>
      </c>
      <c r="F45" s="49">
        <v>0</v>
      </c>
      <c r="G45" s="67">
        <f t="shared" si="3"/>
        <v>300.59999999999997</v>
      </c>
      <c r="H45" s="52">
        <v>5</v>
      </c>
      <c r="I45" s="49">
        <v>1</v>
      </c>
      <c r="J45" s="67">
        <f>IF(SUM((H45*12)+I45)*1.67=0,J44,SUM((H45*12)+I45)*1.67)</f>
        <v>101.86999999999999</v>
      </c>
      <c r="K45" s="68">
        <f t="shared" si="1"/>
        <v>0</v>
      </c>
      <c r="L45" s="68">
        <f t="shared" si="4"/>
        <v>0</v>
      </c>
      <c r="M45" s="34">
        <v>0</v>
      </c>
      <c r="N45" s="36">
        <v>0</v>
      </c>
      <c r="O45" s="34"/>
      <c r="P45" s="33"/>
      <c r="Q45" s="35"/>
      <c r="R45" s="40"/>
      <c r="S45" s="40"/>
      <c r="T45" s="55" t="s">
        <v>78</v>
      </c>
      <c r="U45" s="35">
        <v>20</v>
      </c>
      <c r="V45" s="35">
        <v>20</v>
      </c>
      <c r="W45" s="77" t="s">
        <v>115</v>
      </c>
      <c r="X45" s="78"/>
      <c r="Y45" s="78"/>
      <c r="Z45" s="78"/>
      <c r="AA45" s="78"/>
      <c r="AB45" s="79"/>
      <c r="AC45" s="15"/>
    </row>
    <row r="46" spans="1:29" x14ac:dyDescent="0.2">
      <c r="A46" s="27">
        <f t="shared" si="2"/>
        <v>21</v>
      </c>
      <c r="B46" s="50">
        <v>0</v>
      </c>
      <c r="C46" s="51">
        <v>0</v>
      </c>
      <c r="D46" s="67">
        <f t="shared" si="9"/>
        <v>0</v>
      </c>
      <c r="E46" s="52">
        <v>15</v>
      </c>
      <c r="F46" s="49">
        <v>0</v>
      </c>
      <c r="G46" s="67">
        <f t="shared" si="3"/>
        <v>300.59999999999997</v>
      </c>
      <c r="H46" s="52">
        <v>5</v>
      </c>
      <c r="I46" s="49">
        <v>1</v>
      </c>
      <c r="J46" s="67">
        <f>IF(SUM((H46*12)+I46)*1.67=0,J45,SUM((H46*12)+I46)*1.67)</f>
        <v>101.86999999999999</v>
      </c>
      <c r="K46" s="68">
        <f t="shared" si="1"/>
        <v>0</v>
      </c>
      <c r="L46" s="68">
        <f t="shared" si="4"/>
        <v>0</v>
      </c>
      <c r="M46" s="34">
        <v>0</v>
      </c>
      <c r="N46" s="36">
        <v>0</v>
      </c>
      <c r="O46" s="34"/>
      <c r="P46" s="33"/>
      <c r="Q46" s="35"/>
      <c r="R46" s="40"/>
      <c r="S46" s="40"/>
      <c r="T46" s="55" t="s">
        <v>78</v>
      </c>
      <c r="U46" s="35">
        <v>20</v>
      </c>
      <c r="V46" s="35">
        <v>20</v>
      </c>
      <c r="W46" s="77" t="s">
        <v>115</v>
      </c>
      <c r="X46" s="78"/>
      <c r="Y46" s="78"/>
      <c r="Z46" s="78"/>
      <c r="AA46" s="78"/>
      <c r="AB46" s="79"/>
      <c r="AC46" s="15"/>
    </row>
    <row r="47" spans="1:29" x14ac:dyDescent="0.2">
      <c r="A47" s="27">
        <f t="shared" si="2"/>
        <v>22</v>
      </c>
      <c r="B47" s="50">
        <v>0</v>
      </c>
      <c r="C47" s="51">
        <v>0</v>
      </c>
      <c r="D47" s="67">
        <f t="shared" si="9"/>
        <v>0</v>
      </c>
      <c r="E47" s="52">
        <v>15</v>
      </c>
      <c r="F47" s="49">
        <v>0</v>
      </c>
      <c r="G47" s="67">
        <f t="shared" si="3"/>
        <v>300.59999999999997</v>
      </c>
      <c r="H47" s="52">
        <v>5</v>
      </c>
      <c r="I47" s="49">
        <v>1</v>
      </c>
      <c r="J47" s="67">
        <f>IF(SUM((H47*12)+I47)*1.67=0,J46,SUM((H47*12)+I47)*1.67)</f>
        <v>101.86999999999999</v>
      </c>
      <c r="K47" s="68">
        <f t="shared" si="1"/>
        <v>0</v>
      </c>
      <c r="L47" s="68">
        <f t="shared" si="4"/>
        <v>0</v>
      </c>
      <c r="M47" s="34">
        <v>0</v>
      </c>
      <c r="N47" s="36">
        <v>0</v>
      </c>
      <c r="O47" s="34"/>
      <c r="P47" s="33"/>
      <c r="Q47" s="35"/>
      <c r="R47" s="40"/>
      <c r="S47" s="40"/>
      <c r="T47" s="55" t="s">
        <v>78</v>
      </c>
      <c r="U47" s="35">
        <v>20</v>
      </c>
      <c r="V47" s="35">
        <v>20</v>
      </c>
      <c r="W47" s="77" t="s">
        <v>115</v>
      </c>
      <c r="X47" s="78"/>
      <c r="Y47" s="78"/>
      <c r="Z47" s="78"/>
      <c r="AA47" s="78"/>
      <c r="AB47" s="79"/>
      <c r="AC47" s="15"/>
    </row>
    <row r="48" spans="1:29" x14ac:dyDescent="0.2">
      <c r="A48" s="27">
        <f t="shared" si="2"/>
        <v>23</v>
      </c>
      <c r="B48" s="50">
        <v>0</v>
      </c>
      <c r="C48" s="51">
        <v>0</v>
      </c>
      <c r="D48" s="67">
        <f t="shared" si="9"/>
        <v>0</v>
      </c>
      <c r="E48" s="52">
        <v>15</v>
      </c>
      <c r="F48" s="49">
        <v>0</v>
      </c>
      <c r="G48" s="67">
        <f t="shared" si="3"/>
        <v>300.59999999999997</v>
      </c>
      <c r="H48" s="52">
        <v>5</v>
      </c>
      <c r="I48" s="49">
        <v>1</v>
      </c>
      <c r="J48" s="67">
        <f t="shared" si="0"/>
        <v>101.86999999999999</v>
      </c>
      <c r="K48" s="68">
        <f t="shared" si="1"/>
        <v>0</v>
      </c>
      <c r="L48" s="68">
        <f t="shared" si="4"/>
        <v>0</v>
      </c>
      <c r="M48" s="34">
        <v>0</v>
      </c>
      <c r="N48" s="36">
        <v>0</v>
      </c>
      <c r="O48" s="34"/>
      <c r="P48" s="33"/>
      <c r="Q48" s="35"/>
      <c r="R48" s="40"/>
      <c r="S48" s="40"/>
      <c r="T48" s="55" t="s">
        <v>78</v>
      </c>
      <c r="U48" s="35">
        <v>20</v>
      </c>
      <c r="V48" s="35">
        <v>20</v>
      </c>
      <c r="W48" s="77" t="s">
        <v>115</v>
      </c>
      <c r="X48" s="78"/>
      <c r="Y48" s="78"/>
      <c r="Z48" s="78"/>
      <c r="AA48" s="78"/>
      <c r="AB48" s="79"/>
      <c r="AC48" s="15"/>
    </row>
    <row r="49" spans="1:29" x14ac:dyDescent="0.2">
      <c r="A49" s="27">
        <f t="shared" si="2"/>
        <v>24</v>
      </c>
      <c r="B49" s="50">
        <v>0</v>
      </c>
      <c r="C49" s="51">
        <v>0</v>
      </c>
      <c r="D49" s="67">
        <f t="shared" si="9"/>
        <v>0</v>
      </c>
      <c r="E49" s="52">
        <v>15</v>
      </c>
      <c r="F49" s="49">
        <v>0</v>
      </c>
      <c r="G49" s="67">
        <f t="shared" si="3"/>
        <v>300.59999999999997</v>
      </c>
      <c r="H49" s="52">
        <v>5</v>
      </c>
      <c r="I49" s="49">
        <v>1</v>
      </c>
      <c r="J49" s="67">
        <f t="shared" si="0"/>
        <v>101.86999999999999</v>
      </c>
      <c r="K49" s="68">
        <f t="shared" si="1"/>
        <v>0</v>
      </c>
      <c r="L49" s="68">
        <f t="shared" si="4"/>
        <v>0</v>
      </c>
      <c r="M49" s="34">
        <v>0</v>
      </c>
      <c r="N49" s="36">
        <v>0</v>
      </c>
      <c r="O49" s="34"/>
      <c r="P49" s="33"/>
      <c r="Q49" s="35"/>
      <c r="R49" s="40"/>
      <c r="S49" s="40"/>
      <c r="T49" s="55" t="s">
        <v>78</v>
      </c>
      <c r="U49" s="35">
        <v>20</v>
      </c>
      <c r="V49" s="35">
        <v>20</v>
      </c>
      <c r="W49" s="77" t="s">
        <v>115</v>
      </c>
      <c r="X49" s="78"/>
      <c r="Y49" s="78"/>
      <c r="Z49" s="78"/>
      <c r="AA49" s="78"/>
      <c r="AB49" s="79"/>
      <c r="AC49" s="15"/>
    </row>
    <row r="50" spans="1:29" x14ac:dyDescent="0.2">
      <c r="A50" s="27">
        <f t="shared" si="2"/>
        <v>25</v>
      </c>
      <c r="B50" s="50">
        <v>0</v>
      </c>
      <c r="C50" s="51">
        <v>0</v>
      </c>
      <c r="D50" s="67">
        <f t="shared" si="9"/>
        <v>0</v>
      </c>
      <c r="E50" s="52">
        <v>15</v>
      </c>
      <c r="F50" s="49">
        <v>0</v>
      </c>
      <c r="G50" s="67">
        <f t="shared" si="3"/>
        <v>300.59999999999997</v>
      </c>
      <c r="H50" s="52">
        <v>5</v>
      </c>
      <c r="I50" s="49">
        <v>1</v>
      </c>
      <c r="J50" s="67">
        <f t="shared" si="0"/>
        <v>101.86999999999999</v>
      </c>
      <c r="K50" s="68">
        <f t="shared" si="1"/>
        <v>0</v>
      </c>
      <c r="L50" s="68">
        <f t="shared" si="4"/>
        <v>0</v>
      </c>
      <c r="M50" s="34">
        <v>0</v>
      </c>
      <c r="N50" s="36">
        <v>0</v>
      </c>
      <c r="O50" s="34"/>
      <c r="P50" s="33"/>
      <c r="Q50" s="35"/>
      <c r="R50" s="40"/>
      <c r="S50" s="40"/>
      <c r="T50" s="55" t="s">
        <v>78</v>
      </c>
      <c r="U50" s="35">
        <v>20</v>
      </c>
      <c r="V50" s="35">
        <v>20</v>
      </c>
      <c r="W50" s="77" t="s">
        <v>115</v>
      </c>
      <c r="X50" s="78"/>
      <c r="Y50" s="78"/>
      <c r="Z50" s="78"/>
      <c r="AA50" s="78"/>
      <c r="AB50" s="79"/>
      <c r="AC50" s="15"/>
    </row>
    <row r="51" spans="1:29" x14ac:dyDescent="0.2">
      <c r="A51" s="27">
        <f t="shared" si="2"/>
        <v>26</v>
      </c>
      <c r="B51" s="50">
        <v>0</v>
      </c>
      <c r="C51" s="51">
        <v>0</v>
      </c>
      <c r="D51" s="67">
        <f t="shared" si="9"/>
        <v>0</v>
      </c>
      <c r="E51" s="52">
        <v>15</v>
      </c>
      <c r="F51" s="49">
        <v>0</v>
      </c>
      <c r="G51" s="67">
        <f t="shared" si="3"/>
        <v>300.59999999999997</v>
      </c>
      <c r="H51" s="52">
        <v>5</v>
      </c>
      <c r="I51" s="49">
        <v>1</v>
      </c>
      <c r="J51" s="67">
        <f t="shared" si="0"/>
        <v>101.86999999999999</v>
      </c>
      <c r="K51" s="68">
        <f t="shared" si="1"/>
        <v>0</v>
      </c>
      <c r="L51" s="68">
        <f t="shared" si="4"/>
        <v>0</v>
      </c>
      <c r="M51" s="34">
        <v>0</v>
      </c>
      <c r="N51" s="36">
        <v>0</v>
      </c>
      <c r="O51" s="34"/>
      <c r="P51" s="33"/>
      <c r="Q51" s="35"/>
      <c r="R51" s="40"/>
      <c r="S51" s="40"/>
      <c r="T51" s="55" t="s">
        <v>78</v>
      </c>
      <c r="U51" s="35">
        <v>20</v>
      </c>
      <c r="V51" s="35">
        <v>20</v>
      </c>
      <c r="W51" s="77" t="s">
        <v>115</v>
      </c>
      <c r="X51" s="78"/>
      <c r="Y51" s="78"/>
      <c r="Z51" s="78"/>
      <c r="AA51" s="78"/>
      <c r="AB51" s="79"/>
      <c r="AC51" s="15"/>
    </row>
    <row r="52" spans="1:29" x14ac:dyDescent="0.2">
      <c r="A52" s="27">
        <f t="shared" si="2"/>
        <v>27</v>
      </c>
      <c r="B52" s="50">
        <v>0</v>
      </c>
      <c r="C52" s="51">
        <v>0</v>
      </c>
      <c r="D52" s="67">
        <f t="shared" ref="D52:D57" si="10">IF(SUM((B52*12)+C52)*1.67=0,D51,SUM((B52*12)+C52)*1.67)</f>
        <v>0</v>
      </c>
      <c r="E52" s="52">
        <v>15</v>
      </c>
      <c r="F52" s="49">
        <v>0</v>
      </c>
      <c r="G52" s="67">
        <f t="shared" si="3"/>
        <v>300.59999999999997</v>
      </c>
      <c r="H52" s="52">
        <v>5</v>
      </c>
      <c r="I52" s="49">
        <v>1</v>
      </c>
      <c r="J52" s="67">
        <f t="shared" si="0"/>
        <v>101.86999999999999</v>
      </c>
      <c r="K52" s="68">
        <f t="shared" si="1"/>
        <v>0</v>
      </c>
      <c r="L52" s="68">
        <f t="shared" si="4"/>
        <v>0</v>
      </c>
      <c r="M52" s="34">
        <v>0</v>
      </c>
      <c r="N52" s="36">
        <v>0</v>
      </c>
      <c r="O52" s="34"/>
      <c r="P52" s="33"/>
      <c r="Q52" s="35"/>
      <c r="R52" s="40"/>
      <c r="S52" s="40"/>
      <c r="T52" s="55" t="s">
        <v>78</v>
      </c>
      <c r="U52" s="35">
        <v>20</v>
      </c>
      <c r="V52" s="35">
        <v>20</v>
      </c>
      <c r="W52" s="77" t="s">
        <v>115</v>
      </c>
      <c r="X52" s="77"/>
      <c r="Y52" s="78"/>
      <c r="Z52" s="78"/>
      <c r="AA52" s="78"/>
      <c r="AB52" s="79"/>
      <c r="AC52" s="15"/>
    </row>
    <row r="53" spans="1:29" x14ac:dyDescent="0.2">
      <c r="A53" s="27">
        <f t="shared" si="2"/>
        <v>28</v>
      </c>
      <c r="B53" s="50">
        <v>0</v>
      </c>
      <c r="C53" s="51">
        <v>0</v>
      </c>
      <c r="D53" s="67">
        <f t="shared" si="10"/>
        <v>0</v>
      </c>
      <c r="E53" s="52">
        <v>15</v>
      </c>
      <c r="F53" s="49">
        <v>0</v>
      </c>
      <c r="G53" s="67">
        <f t="shared" si="3"/>
        <v>300.59999999999997</v>
      </c>
      <c r="H53" s="52">
        <v>5</v>
      </c>
      <c r="I53" s="49">
        <v>1</v>
      </c>
      <c r="J53" s="67">
        <f t="shared" si="0"/>
        <v>101.86999999999999</v>
      </c>
      <c r="K53" s="68">
        <f t="shared" si="1"/>
        <v>0</v>
      </c>
      <c r="L53" s="68">
        <f t="shared" si="4"/>
        <v>0</v>
      </c>
      <c r="M53" s="34">
        <v>0</v>
      </c>
      <c r="N53" s="36">
        <v>0</v>
      </c>
      <c r="O53" s="34"/>
      <c r="P53" s="33"/>
      <c r="Q53" s="35"/>
      <c r="R53" s="40"/>
      <c r="S53" s="40"/>
      <c r="T53" s="55" t="s">
        <v>78</v>
      </c>
      <c r="U53" s="35">
        <v>20</v>
      </c>
      <c r="V53" s="35">
        <v>20</v>
      </c>
      <c r="W53" s="77" t="s">
        <v>115</v>
      </c>
      <c r="X53" s="78"/>
      <c r="Y53" s="78"/>
      <c r="Z53" s="78"/>
      <c r="AA53" s="78"/>
      <c r="AB53" s="79"/>
      <c r="AC53" s="15"/>
    </row>
    <row r="54" spans="1:29" x14ac:dyDescent="0.2">
      <c r="A54" s="27">
        <v>29</v>
      </c>
      <c r="B54" s="50">
        <v>0</v>
      </c>
      <c r="C54" s="51">
        <v>0</v>
      </c>
      <c r="D54" s="67">
        <f t="shared" si="10"/>
        <v>0</v>
      </c>
      <c r="E54" s="52">
        <v>15</v>
      </c>
      <c r="F54" s="49">
        <v>0</v>
      </c>
      <c r="G54" s="67">
        <f t="shared" si="3"/>
        <v>300.59999999999997</v>
      </c>
      <c r="H54" s="52">
        <v>5</v>
      </c>
      <c r="I54" s="49">
        <v>1</v>
      </c>
      <c r="J54" s="67">
        <f>IF(SUM((H54*12)+I54)*1.67=0,J53,SUM((H54*12)+I54)*1.67)</f>
        <v>101.86999999999999</v>
      </c>
      <c r="K54" s="68">
        <f t="shared" si="1"/>
        <v>0</v>
      </c>
      <c r="L54" s="68">
        <f t="shared" si="4"/>
        <v>0</v>
      </c>
      <c r="M54" s="34">
        <v>0</v>
      </c>
      <c r="N54" s="36">
        <v>0</v>
      </c>
      <c r="O54" s="34"/>
      <c r="P54" s="33"/>
      <c r="Q54" s="35"/>
      <c r="R54" s="40"/>
      <c r="S54" s="40"/>
      <c r="T54" s="55" t="s">
        <v>78</v>
      </c>
      <c r="U54" s="35">
        <v>20</v>
      </c>
      <c r="V54" s="35">
        <v>20</v>
      </c>
      <c r="W54" s="77" t="s">
        <v>115</v>
      </c>
      <c r="X54" s="78"/>
      <c r="Y54" s="77"/>
      <c r="Z54" s="77"/>
      <c r="AA54" s="77"/>
      <c r="AB54" s="77"/>
      <c r="AC54" s="15"/>
    </row>
    <row r="55" spans="1:29" x14ac:dyDescent="0.2">
      <c r="A55" s="27">
        <v>30</v>
      </c>
      <c r="B55" s="50">
        <v>0</v>
      </c>
      <c r="C55" s="51">
        <v>0</v>
      </c>
      <c r="D55" s="67">
        <f t="shared" si="10"/>
        <v>0</v>
      </c>
      <c r="E55" s="52">
        <v>15</v>
      </c>
      <c r="F55" s="49">
        <v>0</v>
      </c>
      <c r="G55" s="67">
        <f t="shared" si="3"/>
        <v>300.59999999999997</v>
      </c>
      <c r="H55" s="52">
        <v>5</v>
      </c>
      <c r="I55" s="49">
        <v>1</v>
      </c>
      <c r="J55" s="67">
        <f t="shared" si="0"/>
        <v>101.86999999999999</v>
      </c>
      <c r="K55" s="68">
        <f t="shared" si="1"/>
        <v>0</v>
      </c>
      <c r="L55" s="68">
        <f t="shared" si="4"/>
        <v>0</v>
      </c>
      <c r="M55" s="34">
        <v>0</v>
      </c>
      <c r="N55" s="36">
        <v>0</v>
      </c>
      <c r="O55" s="34"/>
      <c r="P55" s="33"/>
      <c r="Q55" s="35"/>
      <c r="R55" s="40"/>
      <c r="S55" s="40"/>
      <c r="T55" s="55" t="s">
        <v>78</v>
      </c>
      <c r="U55" s="35">
        <v>20</v>
      </c>
      <c r="V55" s="35">
        <v>20</v>
      </c>
      <c r="W55" s="77" t="s">
        <v>115</v>
      </c>
      <c r="X55" s="78"/>
      <c r="Y55" s="77"/>
      <c r="Z55" s="77"/>
      <c r="AA55" s="77"/>
      <c r="AB55" s="77"/>
      <c r="AC55" s="15"/>
    </row>
    <row r="56" spans="1:29" x14ac:dyDescent="0.2">
      <c r="A56" s="27"/>
      <c r="B56" s="50">
        <v>0</v>
      </c>
      <c r="C56" s="51">
        <v>0</v>
      </c>
      <c r="D56" s="67">
        <f t="shared" si="10"/>
        <v>0</v>
      </c>
      <c r="E56" s="52">
        <v>15</v>
      </c>
      <c r="F56" s="49">
        <v>0</v>
      </c>
      <c r="G56" s="67">
        <f t="shared" si="3"/>
        <v>300.59999999999997</v>
      </c>
      <c r="H56" s="52">
        <v>5</v>
      </c>
      <c r="I56" s="49">
        <v>1</v>
      </c>
      <c r="J56" s="67">
        <f>IF(SUM((H56*12)+I56)*1.67=0,J55,SUM((H56*12)+I56)*1.67)</f>
        <v>101.86999999999999</v>
      </c>
      <c r="K56" s="68">
        <f>(D56)</f>
        <v>0</v>
      </c>
      <c r="L56" s="68">
        <f>(D56+Q56-D55)</f>
        <v>0</v>
      </c>
      <c r="M56" s="34">
        <v>0</v>
      </c>
      <c r="N56" s="36">
        <v>0</v>
      </c>
      <c r="O56" s="34"/>
      <c r="P56" s="33"/>
      <c r="Q56" s="35"/>
      <c r="R56" s="40"/>
      <c r="S56" s="40"/>
      <c r="T56" s="55" t="s">
        <v>78</v>
      </c>
      <c r="U56" s="35"/>
      <c r="V56" s="35"/>
      <c r="W56" s="77"/>
      <c r="X56" s="78"/>
      <c r="Y56" s="77"/>
      <c r="Z56" s="77"/>
      <c r="AA56" s="77"/>
      <c r="AB56" s="77"/>
      <c r="AC56" s="15"/>
    </row>
    <row r="57" spans="1:29" x14ac:dyDescent="0.2">
      <c r="A57" s="27">
        <v>1</v>
      </c>
      <c r="B57" s="50">
        <v>0</v>
      </c>
      <c r="C57" s="51">
        <v>0</v>
      </c>
      <c r="D57" s="67">
        <f t="shared" si="10"/>
        <v>0</v>
      </c>
      <c r="E57" s="52">
        <v>15</v>
      </c>
      <c r="F57" s="49">
        <v>0</v>
      </c>
      <c r="G57" s="67">
        <f t="shared" si="3"/>
        <v>300.59999999999997</v>
      </c>
      <c r="H57" s="52">
        <v>5</v>
      </c>
      <c r="I57" s="49">
        <v>1</v>
      </c>
      <c r="J57" s="67">
        <f>IF(SUM((H57*12)+I57)*1.67=0,J55,SUM((H57*12)+I57)*1.67)</f>
        <v>101.86999999999999</v>
      </c>
      <c r="K57" s="68">
        <f t="shared" si="1"/>
        <v>0</v>
      </c>
      <c r="L57" s="68">
        <f>(D57+Q57-D55)</f>
        <v>0</v>
      </c>
      <c r="M57" s="34">
        <v>0</v>
      </c>
      <c r="N57" s="36">
        <v>0</v>
      </c>
      <c r="O57" s="34"/>
      <c r="P57" s="33"/>
      <c r="Q57" s="35"/>
      <c r="R57" s="40"/>
      <c r="S57" s="40"/>
      <c r="T57" s="55" t="s">
        <v>78</v>
      </c>
      <c r="U57" s="35">
        <v>20</v>
      </c>
      <c r="V57" s="35">
        <v>20</v>
      </c>
      <c r="W57" s="77" t="s">
        <v>115</v>
      </c>
      <c r="X57" s="78"/>
      <c r="Y57" s="77"/>
      <c r="Z57" s="77"/>
      <c r="AA57" s="77"/>
      <c r="AB57" s="77"/>
      <c r="AC57" s="15"/>
    </row>
    <row r="58" spans="1:29" x14ac:dyDescent="0.2">
      <c r="A58" s="47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8"/>
      <c r="M58" s="48"/>
      <c r="N58" s="48">
        <v>0</v>
      </c>
      <c r="O58" s="45"/>
      <c r="P58" s="45"/>
      <c r="Q58" s="45"/>
      <c r="R58" s="45"/>
      <c r="S58" s="45"/>
      <c r="T58" s="45"/>
      <c r="U58" s="35"/>
      <c r="V58" s="35"/>
      <c r="W58" s="272"/>
      <c r="X58" s="273"/>
      <c r="Y58" s="273"/>
      <c r="Z58" s="273"/>
      <c r="AA58" s="273"/>
      <c r="AB58" s="274"/>
      <c r="AC58" s="15"/>
    </row>
    <row r="59" spans="1:29" x14ac:dyDescent="0.2">
      <c r="A59" s="19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3"/>
      <c r="AC59" s="19"/>
    </row>
  </sheetData>
  <mergeCells count="32">
    <mergeCell ref="U7:X7"/>
    <mergeCell ref="Y7:AA7"/>
    <mergeCell ref="Y8:AA8"/>
    <mergeCell ref="E19:G19"/>
    <mergeCell ref="H19:J19"/>
    <mergeCell ref="E17:G17"/>
    <mergeCell ref="N10:O10"/>
    <mergeCell ref="U10:X10"/>
    <mergeCell ref="U8:X8"/>
    <mergeCell ref="U11:X11"/>
    <mergeCell ref="A3:AA3"/>
    <mergeCell ref="A4:AA4"/>
    <mergeCell ref="M6:O6"/>
    <mergeCell ref="Q6:R6"/>
    <mergeCell ref="B6:I6"/>
    <mergeCell ref="A14:J14"/>
    <mergeCell ref="U14:V14"/>
    <mergeCell ref="Y11:AA11"/>
    <mergeCell ref="U9:X9"/>
    <mergeCell ref="Y9:AA9"/>
    <mergeCell ref="H8:I8"/>
    <mergeCell ref="C8:F8"/>
    <mergeCell ref="R14:S14"/>
    <mergeCell ref="B17:D17"/>
    <mergeCell ref="Q10:R10"/>
    <mergeCell ref="C10:I10"/>
    <mergeCell ref="W58:AB58"/>
    <mergeCell ref="H17:J17"/>
    <mergeCell ref="B19:D19"/>
    <mergeCell ref="L14:N14"/>
    <mergeCell ref="P14:Q14"/>
    <mergeCell ref="Y10:AA10"/>
  </mergeCells>
  <phoneticPr fontId="3" type="noConversion"/>
  <pageMargins left="0.75" right="0.75" top="1" bottom="1" header="0.5" footer="0.5"/>
  <pageSetup paperSize="5" scale="74" orientation="landscape" r:id="rId1"/>
  <headerFooter alignWithMargins="0"/>
  <colBreaks count="1" manualBreakCount="1">
    <brk id="28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C59"/>
  <sheetViews>
    <sheetView topLeftCell="A40" workbookViewId="0">
      <selection activeCell="A38" sqref="A38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6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34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3" t="s">
        <v>6</v>
      </c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</row>
    <row r="4" spans="1:29" x14ac:dyDescent="0.2">
      <c r="A4" s="254" t="s">
        <v>49</v>
      </c>
      <c r="B4" s="254"/>
      <c r="C4" s="254"/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  <c r="O4" s="254"/>
      <c r="P4" s="254"/>
      <c r="Q4" s="254"/>
      <c r="R4" s="254"/>
      <c r="S4" s="254"/>
      <c r="T4" s="254"/>
      <c r="U4" s="254"/>
      <c r="V4" s="254"/>
      <c r="W4" s="254"/>
      <c r="X4" s="254"/>
      <c r="Y4" s="254"/>
      <c r="Z4" s="254"/>
      <c r="AA4" s="254"/>
    </row>
    <row r="5" spans="1:29" ht="6.75" customHeight="1" x14ac:dyDescent="0.2"/>
    <row r="6" spans="1:29" x14ac:dyDescent="0.2">
      <c r="A6" t="s">
        <v>8</v>
      </c>
      <c r="B6" s="255" t="s">
        <v>87</v>
      </c>
      <c r="C6" s="255"/>
      <c r="D6" s="255"/>
      <c r="E6" s="255"/>
      <c r="F6" s="255"/>
      <c r="G6" s="255"/>
      <c r="H6" s="255"/>
      <c r="I6" s="255"/>
      <c r="K6" t="s">
        <v>4</v>
      </c>
      <c r="L6" s="1"/>
      <c r="M6" s="256" t="s">
        <v>58</v>
      </c>
      <c r="N6" s="256"/>
      <c r="O6" s="256"/>
      <c r="P6" t="s">
        <v>44</v>
      </c>
      <c r="Q6" s="257" t="s">
        <v>51</v>
      </c>
      <c r="R6" s="257"/>
    </row>
    <row r="7" spans="1:29" x14ac:dyDescent="0.2">
      <c r="U7" s="258" t="s">
        <v>37</v>
      </c>
      <c r="V7" s="258"/>
      <c r="W7" s="258"/>
      <c r="X7" s="258"/>
      <c r="Y7" s="234"/>
      <c r="Z7" s="234"/>
      <c r="AA7" s="234"/>
    </row>
    <row r="8" spans="1:29" x14ac:dyDescent="0.2">
      <c r="A8" t="s">
        <v>3</v>
      </c>
      <c r="C8" s="234" t="s">
        <v>122</v>
      </c>
      <c r="D8" s="234"/>
      <c r="E8" s="234"/>
      <c r="F8" s="234"/>
      <c r="G8" t="s">
        <v>45</v>
      </c>
      <c r="H8" s="234">
        <v>2020</v>
      </c>
      <c r="I8" s="234"/>
      <c r="K8" t="s">
        <v>33</v>
      </c>
      <c r="L8" s="1" t="s">
        <v>68</v>
      </c>
      <c r="M8" s="56"/>
      <c r="N8" s="1"/>
      <c r="O8" s="1"/>
      <c r="P8" s="1"/>
      <c r="Q8" s="1"/>
      <c r="R8" s="1"/>
      <c r="T8" s="26" t="s">
        <v>39</v>
      </c>
      <c r="U8" s="258" t="s">
        <v>38</v>
      </c>
      <c r="V8" s="258"/>
      <c r="W8" s="258"/>
      <c r="X8" s="258"/>
      <c r="Y8" s="259"/>
      <c r="Z8" s="259"/>
      <c r="AA8" s="259"/>
    </row>
    <row r="9" spans="1:29" x14ac:dyDescent="0.2">
      <c r="T9" s="26" t="s">
        <v>40</v>
      </c>
      <c r="U9" s="258" t="s">
        <v>36</v>
      </c>
      <c r="V9" s="258"/>
      <c r="W9" s="258"/>
      <c r="X9" s="258"/>
      <c r="Y9" s="259"/>
      <c r="Z9" s="259"/>
      <c r="AA9" s="259"/>
    </row>
    <row r="10" spans="1:29" x14ac:dyDescent="0.2">
      <c r="A10" t="s">
        <v>20</v>
      </c>
      <c r="C10" s="257" t="s">
        <v>52</v>
      </c>
      <c r="D10" s="257"/>
      <c r="E10" s="257"/>
      <c r="F10" s="257"/>
      <c r="G10" s="257"/>
      <c r="H10" s="257"/>
      <c r="I10" s="257"/>
      <c r="K10" s="10" t="s">
        <v>42</v>
      </c>
      <c r="N10" s="257">
        <v>0</v>
      </c>
      <c r="O10" s="257"/>
      <c r="P10" t="s">
        <v>43</v>
      </c>
      <c r="Q10" s="257"/>
      <c r="R10" s="257"/>
      <c r="T10" s="26" t="s">
        <v>41</v>
      </c>
      <c r="U10" s="258" t="s">
        <v>35</v>
      </c>
      <c r="V10" s="258"/>
      <c r="W10" s="258"/>
      <c r="X10" s="258"/>
      <c r="Y10" s="262">
        <v>0</v>
      </c>
      <c r="Z10" s="262"/>
      <c r="AA10" s="262"/>
    </row>
    <row r="11" spans="1:29" x14ac:dyDescent="0.2">
      <c r="T11" s="26" t="s">
        <v>40</v>
      </c>
      <c r="U11" s="261" t="s">
        <v>34</v>
      </c>
      <c r="V11" s="261"/>
      <c r="W11" s="261"/>
      <c r="X11" s="261"/>
      <c r="Y11" s="262"/>
      <c r="Z11" s="262"/>
      <c r="AA11" s="262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1" t="s">
        <v>9</v>
      </c>
      <c r="B14" s="261"/>
      <c r="C14" s="261"/>
      <c r="D14" s="261"/>
      <c r="E14" s="261"/>
      <c r="F14" s="261"/>
      <c r="G14" s="261"/>
      <c r="H14" s="261"/>
      <c r="I14" s="261"/>
      <c r="J14" s="261"/>
      <c r="K14" s="16" t="s">
        <v>19</v>
      </c>
      <c r="L14" s="263" t="s">
        <v>22</v>
      </c>
      <c r="M14" s="261"/>
      <c r="N14" s="264"/>
      <c r="O14" s="6"/>
      <c r="P14" s="263" t="s">
        <v>27</v>
      </c>
      <c r="Q14" s="261"/>
      <c r="R14" s="263" t="s">
        <v>28</v>
      </c>
      <c r="S14" s="261"/>
      <c r="T14" s="25" t="s">
        <v>29</v>
      </c>
      <c r="U14" s="265" t="s">
        <v>30</v>
      </c>
      <c r="V14" s="266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3"/>
      <c r="C17" s="261"/>
      <c r="D17" s="261"/>
      <c r="E17" s="263"/>
      <c r="F17" s="261"/>
      <c r="G17" s="261"/>
      <c r="H17" s="263"/>
      <c r="I17" s="261"/>
      <c r="J17" s="264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4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3" t="s">
        <v>53</v>
      </c>
      <c r="C19" s="261"/>
      <c r="D19" s="261"/>
      <c r="E19" s="263" t="s">
        <v>53</v>
      </c>
      <c r="F19" s="261"/>
      <c r="G19" s="261"/>
      <c r="H19" s="263"/>
      <c r="I19" s="261"/>
      <c r="J19" s="261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t="12.75" hidden="1" customHeight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4">
        <v>0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5">
        <v>0</v>
      </c>
      <c r="C27" s="65">
        <v>0</v>
      </c>
      <c r="D27" s="67">
        <f t="shared" ref="D27:D38" si="0">IF(SUM((B27*12)+C27)*1.67=0,D26,SUM((B27*12)+C27)*1.67)</f>
        <v>0</v>
      </c>
      <c r="E27" s="65">
        <v>0</v>
      </c>
      <c r="F27" s="65">
        <v>0</v>
      </c>
      <c r="G27" s="67">
        <f t="shared" ref="G27:G38" si="1">IF(SUM((E27*12)+F27)*1.67=0,G26,SUM((E27*12)+F27)*1.67)</f>
        <v>0</v>
      </c>
      <c r="H27" s="65"/>
      <c r="I27" s="65"/>
      <c r="J27" s="67">
        <f t="shared" ref="J27:J38" si="2">IF(SUM((H27*12)+I27)*1.67=0,J26,SUM((H27*12)+I27)*1.67)</f>
        <v>0</v>
      </c>
      <c r="K27" s="68">
        <f t="shared" ref="K27:K38" si="3">(D27+G27+J27)</f>
        <v>0</v>
      </c>
      <c r="L27" s="68">
        <f>(D27+G27+J27+Q27-K21)</f>
        <v>0</v>
      </c>
      <c r="M27" s="40">
        <v>0</v>
      </c>
      <c r="N27" s="32">
        <v>0</v>
      </c>
      <c r="O27" s="30"/>
      <c r="P27" s="29"/>
      <c r="Q27" s="31"/>
      <c r="R27" s="31"/>
      <c r="S27" s="31"/>
      <c r="T27" s="55" t="s">
        <v>78</v>
      </c>
      <c r="U27" s="31">
        <v>20</v>
      </c>
      <c r="V27" s="31">
        <v>5</v>
      </c>
      <c r="W27" s="275" t="s">
        <v>93</v>
      </c>
      <c r="X27" s="276"/>
      <c r="Y27" s="276"/>
      <c r="Z27" s="276"/>
      <c r="AA27" s="276"/>
      <c r="AB27" s="277"/>
      <c r="AC27" s="15"/>
    </row>
    <row r="28" spans="1:29" x14ac:dyDescent="0.2">
      <c r="A28" s="27">
        <f t="shared" ref="A28:A53" si="4">A27+1</f>
        <v>3</v>
      </c>
      <c r="B28" s="65">
        <v>0</v>
      </c>
      <c r="C28" s="65">
        <v>0</v>
      </c>
      <c r="D28" s="67">
        <f t="shared" si="0"/>
        <v>0</v>
      </c>
      <c r="E28" s="65">
        <v>0</v>
      </c>
      <c r="F28" s="65">
        <v>0</v>
      </c>
      <c r="G28" s="67">
        <f t="shared" si="1"/>
        <v>0</v>
      </c>
      <c r="H28" s="65"/>
      <c r="I28" s="65"/>
      <c r="J28" s="67">
        <f t="shared" si="2"/>
        <v>0</v>
      </c>
      <c r="K28" s="68">
        <f t="shared" si="3"/>
        <v>0</v>
      </c>
      <c r="L28" s="68">
        <v>0</v>
      </c>
      <c r="M28" s="40">
        <v>0</v>
      </c>
      <c r="N28" s="32">
        <v>0</v>
      </c>
      <c r="O28" s="30"/>
      <c r="P28" s="29"/>
      <c r="Q28" s="31"/>
      <c r="R28" s="31"/>
      <c r="S28" s="31"/>
      <c r="T28" s="55" t="s">
        <v>78</v>
      </c>
      <c r="U28" s="31">
        <v>20</v>
      </c>
      <c r="V28" s="31">
        <v>5</v>
      </c>
      <c r="W28" s="275" t="s">
        <v>93</v>
      </c>
      <c r="X28" s="276"/>
      <c r="Y28" s="276"/>
      <c r="Z28" s="276"/>
      <c r="AA28" s="276"/>
      <c r="AB28" s="277"/>
      <c r="AC28" s="15"/>
    </row>
    <row r="29" spans="1:29" x14ac:dyDescent="0.2">
      <c r="A29" s="27">
        <f t="shared" si="4"/>
        <v>4</v>
      </c>
      <c r="B29" s="65">
        <v>0</v>
      </c>
      <c r="C29" s="65">
        <v>0</v>
      </c>
      <c r="D29" s="67">
        <f t="shared" si="0"/>
        <v>0</v>
      </c>
      <c r="E29" s="65">
        <v>0</v>
      </c>
      <c r="F29" s="65">
        <v>0</v>
      </c>
      <c r="G29" s="67">
        <f t="shared" si="1"/>
        <v>0</v>
      </c>
      <c r="H29" s="65"/>
      <c r="I29" s="65"/>
      <c r="J29" s="67">
        <f t="shared" si="2"/>
        <v>0</v>
      </c>
      <c r="K29" s="68">
        <f t="shared" si="3"/>
        <v>0</v>
      </c>
      <c r="L29" s="68">
        <v>0</v>
      </c>
      <c r="M29" s="40">
        <v>0</v>
      </c>
      <c r="N29" s="32">
        <v>0</v>
      </c>
      <c r="O29" s="30"/>
      <c r="P29" s="29"/>
      <c r="Q29" s="31"/>
      <c r="R29" s="31"/>
      <c r="S29" s="31"/>
      <c r="T29" s="55" t="s">
        <v>78</v>
      </c>
      <c r="U29" s="31">
        <v>20</v>
      </c>
      <c r="V29" s="31">
        <v>5</v>
      </c>
      <c r="W29" s="275" t="s">
        <v>93</v>
      </c>
      <c r="X29" s="276"/>
      <c r="Y29" s="276"/>
      <c r="Z29" s="276"/>
      <c r="AA29" s="276"/>
      <c r="AB29" s="277"/>
      <c r="AC29" s="15"/>
    </row>
    <row r="30" spans="1:29" x14ac:dyDescent="0.2">
      <c r="A30" s="27">
        <f t="shared" si="4"/>
        <v>5</v>
      </c>
      <c r="B30" s="65">
        <v>0</v>
      </c>
      <c r="C30" s="65">
        <v>0</v>
      </c>
      <c r="D30" s="67">
        <f t="shared" si="0"/>
        <v>0</v>
      </c>
      <c r="E30" s="65">
        <v>0</v>
      </c>
      <c r="F30" s="65">
        <v>0</v>
      </c>
      <c r="G30" s="67">
        <f t="shared" si="1"/>
        <v>0</v>
      </c>
      <c r="H30" s="65"/>
      <c r="I30" s="65"/>
      <c r="J30" s="67">
        <f t="shared" si="2"/>
        <v>0</v>
      </c>
      <c r="K30" s="68">
        <f t="shared" si="3"/>
        <v>0</v>
      </c>
      <c r="L30" s="68">
        <v>0</v>
      </c>
      <c r="M30" s="40">
        <v>0</v>
      </c>
      <c r="N30" s="32">
        <v>0</v>
      </c>
      <c r="O30" s="30"/>
      <c r="P30" s="29"/>
      <c r="Q30" s="31"/>
      <c r="R30" s="31"/>
      <c r="S30" s="31"/>
      <c r="T30" s="55" t="s">
        <v>78</v>
      </c>
      <c r="U30" s="31">
        <v>20</v>
      </c>
      <c r="V30" s="31">
        <v>5</v>
      </c>
      <c r="W30" s="275" t="s">
        <v>93</v>
      </c>
      <c r="X30" s="276"/>
      <c r="Y30" s="276"/>
      <c r="Z30" s="276"/>
      <c r="AA30" s="276"/>
      <c r="AB30" s="277"/>
      <c r="AC30" s="15"/>
    </row>
    <row r="31" spans="1:29" x14ac:dyDescent="0.2">
      <c r="A31" s="27">
        <f t="shared" si="4"/>
        <v>6</v>
      </c>
      <c r="B31" s="65">
        <v>0</v>
      </c>
      <c r="C31" s="65">
        <v>0</v>
      </c>
      <c r="D31" s="67">
        <f t="shared" si="0"/>
        <v>0</v>
      </c>
      <c r="E31" s="65">
        <v>0</v>
      </c>
      <c r="F31" s="65">
        <v>0</v>
      </c>
      <c r="G31" s="67">
        <f t="shared" si="1"/>
        <v>0</v>
      </c>
      <c r="H31" s="65"/>
      <c r="I31" s="65"/>
      <c r="J31" s="67">
        <f t="shared" si="2"/>
        <v>0</v>
      </c>
      <c r="K31" s="68">
        <f t="shared" si="3"/>
        <v>0</v>
      </c>
      <c r="L31" s="68">
        <v>0</v>
      </c>
      <c r="M31" s="40">
        <v>0</v>
      </c>
      <c r="N31" s="32">
        <v>0</v>
      </c>
      <c r="O31" s="30"/>
      <c r="P31" s="29"/>
      <c r="Q31" s="31"/>
      <c r="R31" s="31"/>
      <c r="S31" s="31"/>
      <c r="T31" s="55" t="s">
        <v>78</v>
      </c>
      <c r="U31" s="31">
        <v>20</v>
      </c>
      <c r="V31" s="31">
        <v>5</v>
      </c>
      <c r="W31" s="275" t="s">
        <v>93</v>
      </c>
      <c r="X31" s="276"/>
      <c r="Y31" s="276"/>
      <c r="Z31" s="276"/>
      <c r="AA31" s="276"/>
      <c r="AB31" s="277"/>
      <c r="AC31" s="15"/>
    </row>
    <row r="32" spans="1:29" x14ac:dyDescent="0.2">
      <c r="A32" s="27">
        <f t="shared" si="4"/>
        <v>7</v>
      </c>
      <c r="B32" s="65">
        <v>0</v>
      </c>
      <c r="C32" s="65">
        <v>0</v>
      </c>
      <c r="D32" s="67">
        <f t="shared" si="0"/>
        <v>0</v>
      </c>
      <c r="E32" s="65">
        <v>0</v>
      </c>
      <c r="F32" s="65">
        <v>0</v>
      </c>
      <c r="G32" s="67">
        <f t="shared" si="1"/>
        <v>0</v>
      </c>
      <c r="H32" s="65"/>
      <c r="I32" s="65"/>
      <c r="J32" s="67">
        <f t="shared" si="2"/>
        <v>0</v>
      </c>
      <c r="K32" s="68">
        <f t="shared" si="3"/>
        <v>0</v>
      </c>
      <c r="L32" s="68">
        <v>0</v>
      </c>
      <c r="M32" s="40">
        <v>0</v>
      </c>
      <c r="N32" s="32">
        <v>0</v>
      </c>
      <c r="O32" s="30"/>
      <c r="P32" s="29"/>
      <c r="Q32" s="31"/>
      <c r="R32" s="31"/>
      <c r="S32" s="31"/>
      <c r="T32" s="55" t="s">
        <v>78</v>
      </c>
      <c r="U32" s="31">
        <v>20</v>
      </c>
      <c r="V32" s="31">
        <v>5</v>
      </c>
      <c r="W32" s="275" t="s">
        <v>93</v>
      </c>
      <c r="X32" s="276"/>
      <c r="Y32" s="276"/>
      <c r="Z32" s="276"/>
      <c r="AA32" s="276"/>
      <c r="AB32" s="277"/>
      <c r="AC32" s="15"/>
    </row>
    <row r="33" spans="1:29" x14ac:dyDescent="0.2">
      <c r="A33" s="27">
        <f t="shared" si="4"/>
        <v>8</v>
      </c>
      <c r="B33" s="65">
        <v>0</v>
      </c>
      <c r="C33" s="65">
        <v>0</v>
      </c>
      <c r="D33" s="67">
        <f t="shared" si="0"/>
        <v>0</v>
      </c>
      <c r="E33" s="65">
        <v>0</v>
      </c>
      <c r="F33" s="65">
        <v>0</v>
      </c>
      <c r="G33" s="67">
        <f t="shared" si="1"/>
        <v>0</v>
      </c>
      <c r="H33" s="65"/>
      <c r="I33" s="65"/>
      <c r="J33" s="67">
        <f t="shared" si="2"/>
        <v>0</v>
      </c>
      <c r="K33" s="68">
        <f t="shared" si="3"/>
        <v>0</v>
      </c>
      <c r="L33" s="68">
        <v>0</v>
      </c>
      <c r="M33" s="40">
        <v>0</v>
      </c>
      <c r="N33" s="32">
        <v>0</v>
      </c>
      <c r="O33" s="30"/>
      <c r="P33" s="29"/>
      <c r="Q33" s="31"/>
      <c r="R33" s="31"/>
      <c r="S33" s="31"/>
      <c r="T33" s="55" t="s">
        <v>78</v>
      </c>
      <c r="U33" s="31">
        <v>20</v>
      </c>
      <c r="V33" s="31">
        <v>5</v>
      </c>
      <c r="W33" s="275" t="s">
        <v>93</v>
      </c>
      <c r="X33" s="276"/>
      <c r="Y33" s="276"/>
      <c r="Z33" s="276"/>
      <c r="AA33" s="276"/>
      <c r="AB33" s="277"/>
      <c r="AC33" s="15"/>
    </row>
    <row r="34" spans="1:29" x14ac:dyDescent="0.2">
      <c r="A34" s="27">
        <f t="shared" si="4"/>
        <v>9</v>
      </c>
      <c r="B34" s="65">
        <v>0</v>
      </c>
      <c r="C34" s="65">
        <v>0</v>
      </c>
      <c r="D34" s="67">
        <f t="shared" si="0"/>
        <v>0</v>
      </c>
      <c r="E34" s="65">
        <v>0</v>
      </c>
      <c r="F34" s="65">
        <v>0</v>
      </c>
      <c r="G34" s="67">
        <f t="shared" si="1"/>
        <v>0</v>
      </c>
      <c r="H34" s="65"/>
      <c r="I34" s="65"/>
      <c r="J34" s="67">
        <f t="shared" si="2"/>
        <v>0</v>
      </c>
      <c r="K34" s="68">
        <f t="shared" si="3"/>
        <v>0</v>
      </c>
      <c r="L34" s="68">
        <v>0</v>
      </c>
      <c r="M34" s="40">
        <v>0</v>
      </c>
      <c r="N34" s="32">
        <v>0</v>
      </c>
      <c r="O34" s="30"/>
      <c r="P34" s="29"/>
      <c r="Q34" s="31"/>
      <c r="R34" s="31"/>
      <c r="S34" s="31"/>
      <c r="T34" s="55" t="s">
        <v>78</v>
      </c>
      <c r="U34" s="31">
        <v>20</v>
      </c>
      <c r="V34" s="31">
        <v>5</v>
      </c>
      <c r="W34" s="275" t="s">
        <v>93</v>
      </c>
      <c r="X34" s="276"/>
      <c r="Y34" s="276"/>
      <c r="Z34" s="276"/>
      <c r="AA34" s="276"/>
      <c r="AB34" s="277"/>
      <c r="AC34" s="15"/>
    </row>
    <row r="35" spans="1:29" x14ac:dyDescent="0.2">
      <c r="A35" s="27">
        <f t="shared" si="4"/>
        <v>10</v>
      </c>
      <c r="B35" s="65">
        <v>0</v>
      </c>
      <c r="C35" s="65">
        <v>0</v>
      </c>
      <c r="D35" s="67">
        <f t="shared" si="0"/>
        <v>0</v>
      </c>
      <c r="E35" s="65">
        <v>0</v>
      </c>
      <c r="F35" s="65">
        <v>0</v>
      </c>
      <c r="G35" s="67">
        <f t="shared" si="1"/>
        <v>0</v>
      </c>
      <c r="H35" s="65"/>
      <c r="I35" s="65"/>
      <c r="J35" s="67">
        <f t="shared" si="2"/>
        <v>0</v>
      </c>
      <c r="K35" s="68">
        <f t="shared" si="3"/>
        <v>0</v>
      </c>
      <c r="L35" s="68">
        <v>0</v>
      </c>
      <c r="M35" s="40">
        <v>0</v>
      </c>
      <c r="N35" s="32">
        <v>0</v>
      </c>
      <c r="O35" s="30"/>
      <c r="P35" s="29"/>
      <c r="Q35" s="31"/>
      <c r="R35" s="31"/>
      <c r="S35" s="31"/>
      <c r="T35" s="55" t="s">
        <v>78</v>
      </c>
      <c r="U35" s="31">
        <v>20</v>
      </c>
      <c r="V35" s="31">
        <v>5</v>
      </c>
      <c r="W35" s="275" t="s">
        <v>93</v>
      </c>
      <c r="X35" s="276"/>
      <c r="Y35" s="276"/>
      <c r="Z35" s="276"/>
      <c r="AA35" s="276"/>
      <c r="AB35" s="277"/>
      <c r="AC35" s="15"/>
    </row>
    <row r="36" spans="1:29" x14ac:dyDescent="0.2">
      <c r="A36" s="27">
        <f t="shared" si="4"/>
        <v>11</v>
      </c>
      <c r="B36" s="65">
        <v>0</v>
      </c>
      <c r="C36" s="65">
        <v>0</v>
      </c>
      <c r="D36" s="67">
        <f t="shared" si="0"/>
        <v>0</v>
      </c>
      <c r="E36" s="65">
        <v>0</v>
      </c>
      <c r="F36" s="65">
        <v>0</v>
      </c>
      <c r="G36" s="67">
        <f t="shared" si="1"/>
        <v>0</v>
      </c>
      <c r="H36" s="65"/>
      <c r="I36" s="65"/>
      <c r="J36" s="67">
        <f t="shared" si="2"/>
        <v>0</v>
      </c>
      <c r="K36" s="68">
        <f t="shared" si="3"/>
        <v>0</v>
      </c>
      <c r="L36" s="68">
        <v>0</v>
      </c>
      <c r="M36" s="40">
        <v>0</v>
      </c>
      <c r="N36" s="32">
        <v>0</v>
      </c>
      <c r="O36" s="30"/>
      <c r="P36" s="29"/>
      <c r="Q36" s="31"/>
      <c r="R36" s="31"/>
      <c r="S36" s="31"/>
      <c r="T36" s="55" t="s">
        <v>78</v>
      </c>
      <c r="U36" s="31">
        <v>20</v>
      </c>
      <c r="V36" s="31">
        <v>5</v>
      </c>
      <c r="W36" s="275" t="s">
        <v>93</v>
      </c>
      <c r="X36" s="276"/>
      <c r="Y36" s="276"/>
      <c r="Z36" s="276"/>
      <c r="AA36" s="276"/>
      <c r="AB36" s="277"/>
      <c r="AC36" s="15"/>
    </row>
    <row r="37" spans="1:29" x14ac:dyDescent="0.2">
      <c r="A37" s="27">
        <f t="shared" si="4"/>
        <v>12</v>
      </c>
      <c r="B37" s="65">
        <v>0</v>
      </c>
      <c r="C37" s="65">
        <v>0</v>
      </c>
      <c r="D37" s="67">
        <f t="shared" si="0"/>
        <v>0</v>
      </c>
      <c r="E37" s="65">
        <v>0</v>
      </c>
      <c r="F37" s="65">
        <v>0</v>
      </c>
      <c r="G37" s="67">
        <f t="shared" si="1"/>
        <v>0</v>
      </c>
      <c r="H37" s="65"/>
      <c r="I37" s="65"/>
      <c r="J37" s="67">
        <f t="shared" si="2"/>
        <v>0</v>
      </c>
      <c r="K37" s="68">
        <f t="shared" si="3"/>
        <v>0</v>
      </c>
      <c r="L37" s="68">
        <v>0</v>
      </c>
      <c r="M37" s="40">
        <v>0</v>
      </c>
      <c r="N37" s="32">
        <v>0</v>
      </c>
      <c r="O37" s="30"/>
      <c r="P37" s="29"/>
      <c r="Q37" s="31"/>
      <c r="R37" s="31"/>
      <c r="S37" s="31"/>
      <c r="T37" s="55" t="s">
        <v>78</v>
      </c>
      <c r="U37" s="31">
        <v>20</v>
      </c>
      <c r="V37" s="31">
        <v>5</v>
      </c>
      <c r="W37" s="275" t="s">
        <v>93</v>
      </c>
      <c r="X37" s="276"/>
      <c r="Y37" s="276"/>
      <c r="Z37" s="276"/>
      <c r="AA37" s="276"/>
      <c r="AB37" s="277"/>
      <c r="AC37" s="15"/>
    </row>
    <row r="38" spans="1:29" x14ac:dyDescent="0.2">
      <c r="A38" s="27">
        <f t="shared" si="4"/>
        <v>13</v>
      </c>
      <c r="B38" s="65">
        <v>0</v>
      </c>
      <c r="C38" s="65">
        <v>0</v>
      </c>
      <c r="D38" s="67">
        <f t="shared" si="0"/>
        <v>0</v>
      </c>
      <c r="E38" s="65">
        <v>0</v>
      </c>
      <c r="F38" s="65">
        <v>0</v>
      </c>
      <c r="G38" s="67">
        <f t="shared" si="1"/>
        <v>0</v>
      </c>
      <c r="H38" s="65"/>
      <c r="I38" s="65"/>
      <c r="J38" s="67">
        <f t="shared" si="2"/>
        <v>0</v>
      </c>
      <c r="K38" s="68">
        <f t="shared" si="3"/>
        <v>0</v>
      </c>
      <c r="L38" s="68">
        <v>0</v>
      </c>
      <c r="M38" s="40">
        <v>0</v>
      </c>
      <c r="N38" s="32">
        <v>0</v>
      </c>
      <c r="O38" s="30"/>
      <c r="P38" s="29"/>
      <c r="Q38" s="31"/>
      <c r="R38" s="31"/>
      <c r="S38" s="31"/>
      <c r="T38" s="55" t="s">
        <v>78</v>
      </c>
      <c r="U38" s="31">
        <v>20</v>
      </c>
      <c r="V38" s="31">
        <v>5</v>
      </c>
      <c r="W38" s="275" t="s">
        <v>93</v>
      </c>
      <c r="X38" s="276"/>
      <c r="Y38" s="276"/>
      <c r="Z38" s="276"/>
      <c r="AA38" s="276"/>
      <c r="AB38" s="277"/>
      <c r="AC38" s="15"/>
    </row>
    <row r="39" spans="1:29" x14ac:dyDescent="0.2">
      <c r="A39" s="27">
        <f t="shared" si="4"/>
        <v>14</v>
      </c>
      <c r="B39" s="65">
        <v>0</v>
      </c>
      <c r="C39" s="65">
        <v>0</v>
      </c>
      <c r="D39" s="67">
        <f t="shared" ref="D39:D45" si="5">IF(SUM((B39*12)+C39)*1.67=0,D38,SUM((B39*12)+C39)*1.67)</f>
        <v>0</v>
      </c>
      <c r="E39" s="65">
        <v>0</v>
      </c>
      <c r="F39" s="65">
        <v>0</v>
      </c>
      <c r="G39" s="67">
        <f t="shared" ref="G39:G45" si="6">IF(SUM((E39*12)+F39)*1.67=0,G38,SUM((E39*12)+F39)*1.67)</f>
        <v>0</v>
      </c>
      <c r="H39" s="65"/>
      <c r="I39" s="65"/>
      <c r="J39" s="67">
        <f t="shared" ref="J39:J45" si="7">IF(SUM((H39*12)+I39)*1.67=0,J38,SUM((H39*12)+I39)*1.67)</f>
        <v>0</v>
      </c>
      <c r="K39" s="68">
        <f t="shared" ref="K39:K45" si="8">(D39+G39+J39)</f>
        <v>0</v>
      </c>
      <c r="L39" s="68">
        <v>0</v>
      </c>
      <c r="M39" s="40">
        <v>0</v>
      </c>
      <c r="N39" s="32">
        <v>0</v>
      </c>
      <c r="O39" s="30"/>
      <c r="P39" s="29"/>
      <c r="Q39" s="31"/>
      <c r="R39" s="31"/>
      <c r="S39" s="31"/>
      <c r="T39" s="55" t="s">
        <v>78</v>
      </c>
      <c r="U39" s="31">
        <v>20</v>
      </c>
      <c r="V39" s="31">
        <v>5</v>
      </c>
      <c r="W39" s="275" t="s">
        <v>93</v>
      </c>
      <c r="X39" s="276"/>
      <c r="Y39" s="276"/>
      <c r="Z39" s="276"/>
      <c r="AA39" s="276"/>
      <c r="AB39" s="277"/>
      <c r="AC39" s="15"/>
    </row>
    <row r="40" spans="1:29" x14ac:dyDescent="0.2">
      <c r="A40" s="27">
        <f t="shared" si="4"/>
        <v>15</v>
      </c>
      <c r="B40" s="65">
        <v>0</v>
      </c>
      <c r="C40" s="65">
        <v>0</v>
      </c>
      <c r="D40" s="67">
        <f t="shared" si="5"/>
        <v>0</v>
      </c>
      <c r="E40" s="65">
        <v>0</v>
      </c>
      <c r="F40" s="65">
        <v>0</v>
      </c>
      <c r="G40" s="67">
        <f t="shared" si="6"/>
        <v>0</v>
      </c>
      <c r="H40" s="65"/>
      <c r="I40" s="65"/>
      <c r="J40" s="67">
        <f t="shared" si="7"/>
        <v>0</v>
      </c>
      <c r="K40" s="68">
        <f t="shared" si="8"/>
        <v>0</v>
      </c>
      <c r="L40" s="68">
        <v>0</v>
      </c>
      <c r="M40" s="40">
        <v>0</v>
      </c>
      <c r="N40" s="32">
        <v>0</v>
      </c>
      <c r="O40" s="30"/>
      <c r="P40" s="29"/>
      <c r="Q40" s="31"/>
      <c r="R40" s="31"/>
      <c r="S40" s="31"/>
      <c r="T40" s="55" t="s">
        <v>78</v>
      </c>
      <c r="U40" s="31">
        <v>20</v>
      </c>
      <c r="V40" s="31">
        <v>5</v>
      </c>
      <c r="W40" s="275" t="s">
        <v>93</v>
      </c>
      <c r="X40" s="276"/>
      <c r="Y40" s="276"/>
      <c r="Z40" s="276"/>
      <c r="AA40" s="276"/>
      <c r="AB40" s="277"/>
      <c r="AC40" s="15"/>
    </row>
    <row r="41" spans="1:29" x14ac:dyDescent="0.2">
      <c r="A41" s="27">
        <f t="shared" si="4"/>
        <v>16</v>
      </c>
      <c r="B41" s="65">
        <v>0</v>
      </c>
      <c r="C41" s="65">
        <v>0</v>
      </c>
      <c r="D41" s="67">
        <f t="shared" si="5"/>
        <v>0</v>
      </c>
      <c r="E41" s="65">
        <v>0</v>
      </c>
      <c r="F41" s="65">
        <v>0</v>
      </c>
      <c r="G41" s="67">
        <f t="shared" si="6"/>
        <v>0</v>
      </c>
      <c r="H41" s="65"/>
      <c r="I41" s="65"/>
      <c r="J41" s="67">
        <f t="shared" si="7"/>
        <v>0</v>
      </c>
      <c r="K41" s="68">
        <f t="shared" si="8"/>
        <v>0</v>
      </c>
      <c r="L41" s="68">
        <v>0</v>
      </c>
      <c r="M41" s="40">
        <v>0</v>
      </c>
      <c r="N41" s="32">
        <v>0</v>
      </c>
      <c r="O41" s="30"/>
      <c r="P41" s="29"/>
      <c r="Q41" s="31"/>
      <c r="R41" s="31"/>
      <c r="S41" s="31"/>
      <c r="T41" s="55" t="s">
        <v>78</v>
      </c>
      <c r="U41" s="31">
        <v>20</v>
      </c>
      <c r="V41" s="31">
        <v>5</v>
      </c>
      <c r="W41" s="275" t="s">
        <v>93</v>
      </c>
      <c r="X41" s="276"/>
      <c r="Y41" s="276"/>
      <c r="Z41" s="276"/>
      <c r="AA41" s="276"/>
      <c r="AB41" s="277"/>
      <c r="AC41" s="15"/>
    </row>
    <row r="42" spans="1:29" x14ac:dyDescent="0.2">
      <c r="A42" s="27">
        <f t="shared" si="4"/>
        <v>17</v>
      </c>
      <c r="B42" s="65">
        <v>0</v>
      </c>
      <c r="C42" s="65">
        <v>0</v>
      </c>
      <c r="D42" s="67">
        <f t="shared" si="5"/>
        <v>0</v>
      </c>
      <c r="E42" s="65">
        <v>0</v>
      </c>
      <c r="F42" s="65">
        <v>0</v>
      </c>
      <c r="G42" s="67">
        <f t="shared" si="6"/>
        <v>0</v>
      </c>
      <c r="H42" s="65"/>
      <c r="I42" s="65"/>
      <c r="J42" s="67">
        <f t="shared" si="7"/>
        <v>0</v>
      </c>
      <c r="K42" s="68">
        <f t="shared" si="8"/>
        <v>0</v>
      </c>
      <c r="L42" s="68">
        <v>0</v>
      </c>
      <c r="M42" s="40">
        <v>0</v>
      </c>
      <c r="N42" s="32">
        <v>0</v>
      </c>
      <c r="O42" s="30"/>
      <c r="P42" s="29"/>
      <c r="Q42" s="31"/>
      <c r="R42" s="31"/>
      <c r="S42" s="31"/>
      <c r="T42" s="55" t="s">
        <v>78</v>
      </c>
      <c r="U42" s="31">
        <v>20</v>
      </c>
      <c r="V42" s="31">
        <v>5</v>
      </c>
      <c r="W42" s="275" t="s">
        <v>93</v>
      </c>
      <c r="X42" s="276"/>
      <c r="Y42" s="276"/>
      <c r="Z42" s="276"/>
      <c r="AA42" s="276"/>
      <c r="AB42" s="277"/>
      <c r="AC42" s="15"/>
    </row>
    <row r="43" spans="1:29" x14ac:dyDescent="0.2">
      <c r="A43" s="27">
        <f t="shared" si="4"/>
        <v>18</v>
      </c>
      <c r="B43" s="65">
        <v>0</v>
      </c>
      <c r="C43" s="65">
        <v>0</v>
      </c>
      <c r="D43" s="67">
        <f t="shared" si="5"/>
        <v>0</v>
      </c>
      <c r="E43" s="65">
        <v>0</v>
      </c>
      <c r="F43" s="65">
        <v>0</v>
      </c>
      <c r="G43" s="67">
        <f t="shared" si="6"/>
        <v>0</v>
      </c>
      <c r="H43" s="65"/>
      <c r="I43" s="65"/>
      <c r="J43" s="67">
        <f t="shared" si="7"/>
        <v>0</v>
      </c>
      <c r="K43" s="68">
        <f t="shared" si="8"/>
        <v>0</v>
      </c>
      <c r="L43" s="68">
        <v>0</v>
      </c>
      <c r="M43" s="40">
        <v>0</v>
      </c>
      <c r="N43" s="32">
        <v>0</v>
      </c>
      <c r="O43" s="30"/>
      <c r="P43" s="29"/>
      <c r="Q43" s="31"/>
      <c r="R43" s="31"/>
      <c r="S43" s="31"/>
      <c r="T43" s="55" t="s">
        <v>78</v>
      </c>
      <c r="U43" s="31">
        <v>20</v>
      </c>
      <c r="V43" s="31">
        <v>5</v>
      </c>
      <c r="W43" s="275" t="s">
        <v>93</v>
      </c>
      <c r="X43" s="276"/>
      <c r="Y43" s="276"/>
      <c r="Z43" s="276"/>
      <c r="AA43" s="276"/>
      <c r="AB43" s="277"/>
      <c r="AC43" s="15"/>
    </row>
    <row r="44" spans="1:29" x14ac:dyDescent="0.2">
      <c r="A44" s="27">
        <f t="shared" si="4"/>
        <v>19</v>
      </c>
      <c r="B44" s="65">
        <v>0</v>
      </c>
      <c r="C44" s="65">
        <v>0</v>
      </c>
      <c r="D44" s="67">
        <f t="shared" si="5"/>
        <v>0</v>
      </c>
      <c r="E44" s="65">
        <v>0</v>
      </c>
      <c r="F44" s="65">
        <v>0</v>
      </c>
      <c r="G44" s="67">
        <f t="shared" si="6"/>
        <v>0</v>
      </c>
      <c r="H44" s="65"/>
      <c r="I44" s="65"/>
      <c r="J44" s="67">
        <f t="shared" si="7"/>
        <v>0</v>
      </c>
      <c r="K44" s="68">
        <f t="shared" si="8"/>
        <v>0</v>
      </c>
      <c r="L44" s="68">
        <v>0</v>
      </c>
      <c r="M44" s="40">
        <v>0</v>
      </c>
      <c r="N44" s="32">
        <v>0</v>
      </c>
      <c r="O44" s="30"/>
      <c r="P44" s="29"/>
      <c r="Q44" s="31"/>
      <c r="R44" s="31"/>
      <c r="S44" s="31"/>
      <c r="T44" s="55" t="s">
        <v>78</v>
      </c>
      <c r="U44" s="31">
        <v>20</v>
      </c>
      <c r="V44" s="31">
        <v>5</v>
      </c>
      <c r="W44" s="275" t="s">
        <v>93</v>
      </c>
      <c r="X44" s="276"/>
      <c r="Y44" s="276"/>
      <c r="Z44" s="276"/>
      <c r="AA44" s="276"/>
      <c r="AB44" s="277"/>
      <c r="AC44" s="15"/>
    </row>
    <row r="45" spans="1:29" x14ac:dyDescent="0.2">
      <c r="A45" s="27">
        <f t="shared" si="4"/>
        <v>20</v>
      </c>
      <c r="B45" s="65">
        <v>0</v>
      </c>
      <c r="C45" s="65">
        <v>0</v>
      </c>
      <c r="D45" s="67">
        <f t="shared" si="5"/>
        <v>0</v>
      </c>
      <c r="E45" s="65">
        <v>0</v>
      </c>
      <c r="F45" s="65">
        <v>0</v>
      </c>
      <c r="G45" s="67">
        <f t="shared" si="6"/>
        <v>0</v>
      </c>
      <c r="H45" s="65"/>
      <c r="I45" s="65"/>
      <c r="J45" s="67">
        <f t="shared" si="7"/>
        <v>0</v>
      </c>
      <c r="K45" s="68">
        <f t="shared" si="8"/>
        <v>0</v>
      </c>
      <c r="L45" s="68">
        <v>0</v>
      </c>
      <c r="M45" s="40">
        <v>0</v>
      </c>
      <c r="N45" s="32">
        <v>0</v>
      </c>
      <c r="O45" s="30"/>
      <c r="P45" s="29"/>
      <c r="Q45" s="31"/>
      <c r="R45" s="31"/>
      <c r="S45" s="31"/>
      <c r="T45" s="55" t="s">
        <v>78</v>
      </c>
      <c r="U45" s="31">
        <v>20</v>
      </c>
      <c r="V45" s="31">
        <v>5</v>
      </c>
      <c r="W45" s="275" t="s">
        <v>93</v>
      </c>
      <c r="X45" s="276"/>
      <c r="Y45" s="276"/>
      <c r="Z45" s="276"/>
      <c r="AA45" s="276"/>
      <c r="AB45" s="277"/>
      <c r="AC45" s="15"/>
    </row>
    <row r="46" spans="1:29" x14ac:dyDescent="0.2">
      <c r="A46" s="27">
        <f t="shared" si="4"/>
        <v>21</v>
      </c>
      <c r="B46" s="65">
        <v>0</v>
      </c>
      <c r="C46" s="65">
        <v>0</v>
      </c>
      <c r="D46" s="67">
        <f t="shared" ref="D46:D52" si="9">IF(SUM((B46*12)+C46)*1.67=0,D45,SUM((B46*12)+C46)*1.67)</f>
        <v>0</v>
      </c>
      <c r="E46" s="65">
        <v>0</v>
      </c>
      <c r="F46" s="65">
        <v>0</v>
      </c>
      <c r="G46" s="67">
        <v>0</v>
      </c>
      <c r="H46" s="65"/>
      <c r="I46" s="65"/>
      <c r="J46" s="67">
        <f t="shared" ref="J46:J52" si="10">IF(SUM((H46*12)+I46)*1.67=0,J45,SUM((H46*12)+I46)*1.67)</f>
        <v>0</v>
      </c>
      <c r="K46" s="68">
        <f t="shared" ref="K46:K52" si="11">(D46+G46+J46)</f>
        <v>0</v>
      </c>
      <c r="L46" s="68">
        <v>0</v>
      </c>
      <c r="M46" s="40">
        <v>0</v>
      </c>
      <c r="N46" s="32">
        <v>0</v>
      </c>
      <c r="O46" s="30"/>
      <c r="P46" s="29"/>
      <c r="Q46" s="31"/>
      <c r="R46" s="31"/>
      <c r="S46" s="31"/>
      <c r="T46" s="55" t="s">
        <v>78</v>
      </c>
      <c r="U46" s="31">
        <v>20</v>
      </c>
      <c r="V46" s="31">
        <v>5</v>
      </c>
      <c r="W46" s="275" t="s">
        <v>93</v>
      </c>
      <c r="X46" s="276"/>
      <c r="Y46" s="276"/>
      <c r="Z46" s="276"/>
      <c r="AA46" s="276"/>
      <c r="AB46" s="277"/>
      <c r="AC46" s="15"/>
    </row>
    <row r="47" spans="1:29" x14ac:dyDescent="0.2">
      <c r="A47" s="27">
        <f t="shared" si="4"/>
        <v>22</v>
      </c>
      <c r="B47" s="65">
        <v>0</v>
      </c>
      <c r="C47" s="65">
        <v>0</v>
      </c>
      <c r="D47" s="67">
        <f t="shared" si="9"/>
        <v>0</v>
      </c>
      <c r="E47" s="65">
        <v>0</v>
      </c>
      <c r="F47" s="65">
        <v>0</v>
      </c>
      <c r="G47" s="67">
        <f t="shared" ref="G47:G52" si="12">IF(SUM((E47*12)+F47)*1.67=0,G46,SUM((E47*12)+F47)*1.67)</f>
        <v>0</v>
      </c>
      <c r="H47" s="65"/>
      <c r="I47" s="65"/>
      <c r="J47" s="67">
        <f t="shared" si="10"/>
        <v>0</v>
      </c>
      <c r="K47" s="68">
        <f t="shared" si="11"/>
        <v>0</v>
      </c>
      <c r="L47" s="68">
        <v>0</v>
      </c>
      <c r="M47" s="40">
        <v>0</v>
      </c>
      <c r="N47" s="32">
        <v>0</v>
      </c>
      <c r="O47" s="30"/>
      <c r="P47" s="29"/>
      <c r="Q47" s="31"/>
      <c r="R47" s="31"/>
      <c r="S47" s="31"/>
      <c r="T47" s="55" t="s">
        <v>78</v>
      </c>
      <c r="U47" s="31">
        <v>20</v>
      </c>
      <c r="V47" s="31">
        <v>5</v>
      </c>
      <c r="W47" s="275" t="s">
        <v>93</v>
      </c>
      <c r="X47" s="276"/>
      <c r="Y47" s="276"/>
      <c r="Z47" s="276"/>
      <c r="AA47" s="276"/>
      <c r="AB47" s="277"/>
      <c r="AC47" s="15"/>
    </row>
    <row r="48" spans="1:29" x14ac:dyDescent="0.2">
      <c r="A48" s="27">
        <f t="shared" si="4"/>
        <v>23</v>
      </c>
      <c r="B48" s="65">
        <v>0</v>
      </c>
      <c r="C48" s="65">
        <v>0</v>
      </c>
      <c r="D48" s="67">
        <f t="shared" si="9"/>
        <v>0</v>
      </c>
      <c r="E48" s="65">
        <v>0</v>
      </c>
      <c r="F48" s="65">
        <v>0</v>
      </c>
      <c r="G48" s="67">
        <f t="shared" si="12"/>
        <v>0</v>
      </c>
      <c r="H48" s="65"/>
      <c r="I48" s="65"/>
      <c r="J48" s="67">
        <f t="shared" si="10"/>
        <v>0</v>
      </c>
      <c r="K48" s="68">
        <f t="shared" si="11"/>
        <v>0</v>
      </c>
      <c r="L48" s="68">
        <v>0</v>
      </c>
      <c r="M48" s="40">
        <v>0</v>
      </c>
      <c r="N48" s="32">
        <v>0</v>
      </c>
      <c r="O48" s="30"/>
      <c r="P48" s="29"/>
      <c r="Q48" s="31"/>
      <c r="R48" s="31"/>
      <c r="S48" s="31"/>
      <c r="T48" s="55" t="s">
        <v>78</v>
      </c>
      <c r="U48" s="31">
        <v>20</v>
      </c>
      <c r="V48" s="31">
        <v>5</v>
      </c>
      <c r="W48" s="275" t="s">
        <v>93</v>
      </c>
      <c r="X48" s="276"/>
      <c r="Y48" s="276"/>
      <c r="Z48" s="276"/>
      <c r="AA48" s="276"/>
      <c r="AB48" s="277"/>
      <c r="AC48" s="15"/>
    </row>
    <row r="49" spans="1:29" x14ac:dyDescent="0.2">
      <c r="A49" s="27">
        <f t="shared" si="4"/>
        <v>24</v>
      </c>
      <c r="B49" s="65">
        <v>0</v>
      </c>
      <c r="C49" s="65">
        <v>0</v>
      </c>
      <c r="D49" s="67">
        <f t="shared" si="9"/>
        <v>0</v>
      </c>
      <c r="E49" s="65">
        <v>0</v>
      </c>
      <c r="F49" s="65">
        <v>0</v>
      </c>
      <c r="G49" s="67">
        <f t="shared" si="12"/>
        <v>0</v>
      </c>
      <c r="H49" s="65"/>
      <c r="I49" s="65"/>
      <c r="J49" s="67">
        <f t="shared" si="10"/>
        <v>0</v>
      </c>
      <c r="K49" s="68">
        <f t="shared" si="11"/>
        <v>0</v>
      </c>
      <c r="L49" s="68">
        <v>0</v>
      </c>
      <c r="M49" s="40">
        <v>0</v>
      </c>
      <c r="N49" s="32">
        <v>0</v>
      </c>
      <c r="O49" s="30"/>
      <c r="P49" s="29"/>
      <c r="Q49" s="31"/>
      <c r="R49" s="31"/>
      <c r="S49" s="31"/>
      <c r="T49" s="55" t="s">
        <v>78</v>
      </c>
      <c r="U49" s="31">
        <v>20</v>
      </c>
      <c r="V49" s="31">
        <v>5</v>
      </c>
      <c r="W49" s="275" t="s">
        <v>93</v>
      </c>
      <c r="X49" s="276"/>
      <c r="Y49" s="276"/>
      <c r="Z49" s="276"/>
      <c r="AA49" s="276"/>
      <c r="AB49" s="277"/>
      <c r="AC49" s="15"/>
    </row>
    <row r="50" spans="1:29" x14ac:dyDescent="0.2">
      <c r="A50" s="27">
        <f t="shared" si="4"/>
        <v>25</v>
      </c>
      <c r="B50" s="65">
        <v>0</v>
      </c>
      <c r="C50" s="65">
        <v>0</v>
      </c>
      <c r="D50" s="67">
        <f t="shared" si="9"/>
        <v>0</v>
      </c>
      <c r="E50" s="65">
        <v>0</v>
      </c>
      <c r="F50" s="65">
        <v>0</v>
      </c>
      <c r="G50" s="67">
        <f t="shared" si="12"/>
        <v>0</v>
      </c>
      <c r="H50" s="65"/>
      <c r="I50" s="65"/>
      <c r="J50" s="67">
        <f t="shared" si="10"/>
        <v>0</v>
      </c>
      <c r="K50" s="68">
        <f t="shared" si="11"/>
        <v>0</v>
      </c>
      <c r="L50" s="68">
        <v>0</v>
      </c>
      <c r="M50" s="40">
        <v>0</v>
      </c>
      <c r="N50" s="32">
        <v>0</v>
      </c>
      <c r="O50" s="30"/>
      <c r="P50" s="29"/>
      <c r="Q50" s="31"/>
      <c r="R50" s="31"/>
      <c r="S50" s="31"/>
      <c r="T50" s="55" t="s">
        <v>78</v>
      </c>
      <c r="U50" s="31">
        <v>20</v>
      </c>
      <c r="V50" s="31">
        <v>5</v>
      </c>
      <c r="W50" s="275" t="s">
        <v>93</v>
      </c>
      <c r="X50" s="276"/>
      <c r="Y50" s="276"/>
      <c r="Z50" s="276"/>
      <c r="AA50" s="276"/>
      <c r="AB50" s="277"/>
      <c r="AC50" s="15"/>
    </row>
    <row r="51" spans="1:29" x14ac:dyDescent="0.2">
      <c r="A51" s="27">
        <f t="shared" si="4"/>
        <v>26</v>
      </c>
      <c r="B51" s="65">
        <v>0</v>
      </c>
      <c r="C51" s="65">
        <v>0</v>
      </c>
      <c r="D51" s="67">
        <f t="shared" si="9"/>
        <v>0</v>
      </c>
      <c r="E51" s="65">
        <v>0</v>
      </c>
      <c r="F51" s="65">
        <v>0</v>
      </c>
      <c r="G51" s="67">
        <f t="shared" si="12"/>
        <v>0</v>
      </c>
      <c r="H51" s="65"/>
      <c r="I51" s="65"/>
      <c r="J51" s="67">
        <f t="shared" si="10"/>
        <v>0</v>
      </c>
      <c r="K51" s="68">
        <f t="shared" si="11"/>
        <v>0</v>
      </c>
      <c r="L51" s="68">
        <v>0</v>
      </c>
      <c r="M51" s="40">
        <v>0</v>
      </c>
      <c r="N51" s="32">
        <v>0</v>
      </c>
      <c r="O51" s="30"/>
      <c r="P51" s="29"/>
      <c r="Q51" s="31"/>
      <c r="R51" s="31"/>
      <c r="S51" s="31"/>
      <c r="T51" s="55" t="s">
        <v>78</v>
      </c>
      <c r="U51" s="31">
        <v>20</v>
      </c>
      <c r="V51" s="31">
        <v>5</v>
      </c>
      <c r="W51" s="275" t="s">
        <v>93</v>
      </c>
      <c r="X51" s="276"/>
      <c r="Y51" s="276"/>
      <c r="Z51" s="276"/>
      <c r="AA51" s="276"/>
      <c r="AB51" s="277"/>
      <c r="AC51" s="15"/>
    </row>
    <row r="52" spans="1:29" x14ac:dyDescent="0.2">
      <c r="A52" s="27">
        <f t="shared" si="4"/>
        <v>27</v>
      </c>
      <c r="B52" s="65">
        <v>0</v>
      </c>
      <c r="C52" s="65">
        <v>0</v>
      </c>
      <c r="D52" s="67">
        <f t="shared" si="9"/>
        <v>0</v>
      </c>
      <c r="E52" s="65">
        <v>0</v>
      </c>
      <c r="F52" s="65">
        <v>0</v>
      </c>
      <c r="G52" s="67">
        <f t="shared" si="12"/>
        <v>0</v>
      </c>
      <c r="H52" s="65"/>
      <c r="I52" s="65"/>
      <c r="J52" s="67">
        <f t="shared" si="10"/>
        <v>0</v>
      </c>
      <c r="K52" s="68">
        <f t="shared" si="11"/>
        <v>0</v>
      </c>
      <c r="L52" s="68">
        <v>0</v>
      </c>
      <c r="M52" s="40">
        <v>0</v>
      </c>
      <c r="N52" s="32">
        <v>0</v>
      </c>
      <c r="O52" s="30"/>
      <c r="P52" s="29"/>
      <c r="Q52" s="31"/>
      <c r="R52" s="31"/>
      <c r="S52" s="31"/>
      <c r="T52" s="55" t="s">
        <v>78</v>
      </c>
      <c r="U52" s="31">
        <v>20</v>
      </c>
      <c r="V52" s="31">
        <v>5</v>
      </c>
      <c r="W52" s="275" t="s">
        <v>93</v>
      </c>
      <c r="X52" s="276"/>
      <c r="Y52" s="276"/>
      <c r="Z52" s="276"/>
      <c r="AA52" s="276"/>
      <c r="AB52" s="277"/>
      <c r="AC52" s="15"/>
    </row>
    <row r="53" spans="1:29" x14ac:dyDescent="0.2">
      <c r="A53" s="27">
        <f t="shared" si="4"/>
        <v>28</v>
      </c>
      <c r="B53" s="65">
        <v>0</v>
      </c>
      <c r="C53" s="65">
        <v>0</v>
      </c>
      <c r="D53" s="67">
        <f>IF(SUM((B53*12)+C53)*1.67=0,D52,SUM((B53*12)+C53)*1.67)</f>
        <v>0</v>
      </c>
      <c r="E53" s="65">
        <v>0</v>
      </c>
      <c r="F53" s="65">
        <v>0</v>
      </c>
      <c r="G53" s="67">
        <f>IF(SUM((E53*12)+F53)*1.67=0,G52,SUM((E53*12)+F53)*1.67)</f>
        <v>0</v>
      </c>
      <c r="H53" s="65"/>
      <c r="I53" s="65"/>
      <c r="J53" s="67">
        <f>IF(SUM((H53*12)+I53)*1.67=0,J52,SUM((H53*12)+I53)*1.67)</f>
        <v>0</v>
      </c>
      <c r="K53" s="68">
        <f>(D53+G53+J53)</f>
        <v>0</v>
      </c>
      <c r="L53" s="68">
        <v>0</v>
      </c>
      <c r="M53" s="40">
        <v>0</v>
      </c>
      <c r="N53" s="32">
        <v>0</v>
      </c>
      <c r="O53" s="30"/>
      <c r="P53" s="29"/>
      <c r="Q53" s="31"/>
      <c r="R53" s="31"/>
      <c r="S53" s="31"/>
      <c r="T53" s="55" t="s">
        <v>78</v>
      </c>
      <c r="U53" s="31">
        <v>20</v>
      </c>
      <c r="V53" s="31">
        <v>5</v>
      </c>
      <c r="W53" s="275" t="s">
        <v>93</v>
      </c>
      <c r="X53" s="276"/>
      <c r="Y53" s="276"/>
      <c r="Z53" s="276"/>
      <c r="AA53" s="276"/>
      <c r="AB53" s="277"/>
      <c r="AC53" s="15"/>
    </row>
    <row r="54" spans="1:29" x14ac:dyDescent="0.2">
      <c r="A54" s="27">
        <v>29</v>
      </c>
      <c r="B54" s="65">
        <v>0</v>
      </c>
      <c r="C54" s="65">
        <v>0</v>
      </c>
      <c r="D54" s="67">
        <f>IF(SUM((B54*12)+C54)*1.67=0,D53,SUM((B54*12)+C54)*1.67)</f>
        <v>0</v>
      </c>
      <c r="E54" s="65">
        <v>0</v>
      </c>
      <c r="F54" s="65">
        <v>0</v>
      </c>
      <c r="G54" s="67">
        <f>IF(SUM((E54*12)+F54)*1.67=0,G53,SUM((E54*12)+F54)*1.67)</f>
        <v>0</v>
      </c>
      <c r="H54" s="65"/>
      <c r="I54" s="65"/>
      <c r="J54" s="67">
        <f>IF(SUM((H54*12)+I54)*1.67=0,J53,SUM((H54*12)+I54)*1.67)</f>
        <v>0</v>
      </c>
      <c r="K54" s="68">
        <f>(D54+G54+J54)</f>
        <v>0</v>
      </c>
      <c r="L54" s="68">
        <v>0</v>
      </c>
      <c r="M54" s="40">
        <v>0</v>
      </c>
      <c r="N54" s="32">
        <v>0</v>
      </c>
      <c r="O54" s="30"/>
      <c r="P54" s="29"/>
      <c r="Q54" s="31"/>
      <c r="R54" s="31"/>
      <c r="S54" s="31"/>
      <c r="T54" s="55" t="s">
        <v>78</v>
      </c>
      <c r="U54" s="31">
        <v>20</v>
      </c>
      <c r="V54" s="31">
        <v>5</v>
      </c>
      <c r="W54" s="275" t="s">
        <v>93</v>
      </c>
      <c r="X54" s="276"/>
      <c r="Y54" s="276"/>
      <c r="Z54" s="276"/>
      <c r="AA54" s="276"/>
      <c r="AB54" s="277"/>
      <c r="AC54" s="15"/>
    </row>
    <row r="55" spans="1:29" x14ac:dyDescent="0.2">
      <c r="A55" s="27">
        <v>30</v>
      </c>
      <c r="B55" s="65">
        <v>0</v>
      </c>
      <c r="C55" s="65">
        <v>0</v>
      </c>
      <c r="D55" s="67">
        <f>IF(SUM((B55*12)+C55)*1.67=0,D54,SUM((B55*12)+C55)*1.67)</f>
        <v>0</v>
      </c>
      <c r="E55" s="65">
        <v>0</v>
      </c>
      <c r="F55" s="65">
        <v>0</v>
      </c>
      <c r="G55" s="67">
        <f>IF(SUM((E55*12)+F55)*1.67=0,G54,SUM((E55*12)+F55)*1.67)</f>
        <v>0</v>
      </c>
      <c r="H55" s="65"/>
      <c r="I55" s="65"/>
      <c r="J55" s="67">
        <f>IF(SUM((H55*12)+I55)*1.67=0,J54,SUM((H55*12)+I55)*1.67)</f>
        <v>0</v>
      </c>
      <c r="K55" s="68">
        <f>(D55+G55+J55)</f>
        <v>0</v>
      </c>
      <c r="L55" s="68">
        <v>0</v>
      </c>
      <c r="M55" s="40">
        <v>0</v>
      </c>
      <c r="N55" s="32">
        <v>0</v>
      </c>
      <c r="O55" s="30"/>
      <c r="P55" s="29"/>
      <c r="Q55" s="31"/>
      <c r="R55" s="31"/>
      <c r="S55" s="31"/>
      <c r="T55" s="55" t="s">
        <v>78</v>
      </c>
      <c r="U55" s="31">
        <v>20</v>
      </c>
      <c r="V55" s="31">
        <v>5</v>
      </c>
      <c r="W55" s="275" t="s">
        <v>93</v>
      </c>
      <c r="X55" s="276"/>
      <c r="Y55" s="276"/>
      <c r="Z55" s="276"/>
      <c r="AA55" s="276"/>
      <c r="AB55" s="277"/>
      <c r="AC55" s="15"/>
    </row>
    <row r="56" spans="1:29" x14ac:dyDescent="0.2">
      <c r="A56" s="27"/>
      <c r="B56" s="65">
        <v>0</v>
      </c>
      <c r="C56" s="65">
        <v>0</v>
      </c>
      <c r="D56" s="67">
        <f>IF(SUM((B56*12)+C56)*1.67=0,D55,SUM((B56*12)+C56)*1.67)</f>
        <v>0</v>
      </c>
      <c r="E56" s="65">
        <v>0</v>
      </c>
      <c r="F56" s="65">
        <v>0</v>
      </c>
      <c r="G56" s="67">
        <f>IF(SUM((E56*12)+F56)*1.67=0,G55,SUM((E56*12)+F56)*1.67)</f>
        <v>0</v>
      </c>
      <c r="H56" s="65"/>
      <c r="I56" s="65"/>
      <c r="J56" s="67">
        <f>IF(SUM((H56*12)+I56)*1.67=0,J55,SUM((H56*12)+I56)*1.67)</f>
        <v>0</v>
      </c>
      <c r="K56" s="68">
        <f>(D56+G56+J56)</f>
        <v>0</v>
      </c>
      <c r="L56" s="68">
        <v>0</v>
      </c>
      <c r="M56" s="40">
        <v>0</v>
      </c>
      <c r="N56" s="32">
        <v>0</v>
      </c>
      <c r="O56" s="30"/>
      <c r="P56" s="29"/>
      <c r="Q56" s="31"/>
      <c r="R56" s="31"/>
      <c r="S56" s="31"/>
      <c r="T56" s="55" t="s">
        <v>78</v>
      </c>
      <c r="U56" s="31"/>
      <c r="V56" s="31"/>
      <c r="W56" s="275"/>
      <c r="X56" s="276"/>
      <c r="Y56" s="276"/>
      <c r="Z56" s="276"/>
      <c r="AA56" s="276"/>
      <c r="AB56" s="277"/>
      <c r="AC56" s="15"/>
    </row>
    <row r="57" spans="1:29" x14ac:dyDescent="0.2">
      <c r="A57" s="27">
        <v>1</v>
      </c>
      <c r="B57" s="65">
        <v>0</v>
      </c>
      <c r="C57" s="65">
        <v>0</v>
      </c>
      <c r="D57" s="67">
        <f>IF(SUM((B57*12)+C57)*1.67=0,D56,SUM((B57*12)+C57)*1.67)</f>
        <v>0</v>
      </c>
      <c r="E57" s="65">
        <v>0</v>
      </c>
      <c r="F57" s="65">
        <v>0</v>
      </c>
      <c r="G57" s="67">
        <f>IF(SUM((E57*12)+F57)*1.67=0,G56,SUM((E57*12)+F57)*1.67)</f>
        <v>0</v>
      </c>
      <c r="H57" s="65"/>
      <c r="I57" s="65"/>
      <c r="J57" s="67">
        <f>IF(SUM((H57*12)+I57)*1.67=0,J56,SUM((H57*12)+I57)*1.67)</f>
        <v>0</v>
      </c>
      <c r="K57" s="68">
        <f>(D57+G57+J57)</f>
        <v>0</v>
      </c>
      <c r="L57" s="68">
        <v>0</v>
      </c>
      <c r="M57" s="40">
        <v>0</v>
      </c>
      <c r="N57" s="32">
        <v>0</v>
      </c>
      <c r="O57" s="30"/>
      <c r="P57" s="29"/>
      <c r="Q57" s="31"/>
      <c r="R57" s="31"/>
      <c r="S57" s="31"/>
      <c r="T57" s="55" t="s">
        <v>78</v>
      </c>
      <c r="U57" s="31">
        <v>20</v>
      </c>
      <c r="V57" s="31">
        <v>5</v>
      </c>
      <c r="W57" s="275" t="s">
        <v>93</v>
      </c>
      <c r="X57" s="276"/>
      <c r="Y57" s="276"/>
      <c r="Z57" s="276"/>
      <c r="AA57" s="276"/>
      <c r="AB57" s="277"/>
      <c r="AC57" s="15"/>
    </row>
    <row r="58" spans="1:29" x14ac:dyDescent="0.2">
      <c r="A58" s="47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8">
        <v>0</v>
      </c>
      <c r="M58" s="48">
        <f>SUM(M27:M57)</f>
        <v>0</v>
      </c>
      <c r="N58" s="48">
        <f>SUM(N27:N57)</f>
        <v>0</v>
      </c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6"/>
      <c r="AC58" s="15"/>
    </row>
    <row r="59" spans="1:29" x14ac:dyDescent="0.2">
      <c r="A59" s="19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3"/>
      <c r="AC59" s="19"/>
    </row>
  </sheetData>
  <mergeCells count="62">
    <mergeCell ref="W54:AB54"/>
    <mergeCell ref="W55:AB55"/>
    <mergeCell ref="W57:AB57"/>
    <mergeCell ref="W48:AB48"/>
    <mergeCell ref="W49:AB49"/>
    <mergeCell ref="W50:AB50"/>
    <mergeCell ref="W51:AB51"/>
    <mergeCell ref="W52:AB52"/>
    <mergeCell ref="W53:AB53"/>
    <mergeCell ref="W56:AB56"/>
    <mergeCell ref="W42:AB42"/>
    <mergeCell ref="W43:AB43"/>
    <mergeCell ref="W44:AB44"/>
    <mergeCell ref="W45:AB45"/>
    <mergeCell ref="W46:AB46"/>
    <mergeCell ref="W47:AB47"/>
    <mergeCell ref="W36:AB36"/>
    <mergeCell ref="W37:AB37"/>
    <mergeCell ref="W38:AB38"/>
    <mergeCell ref="W39:AB39"/>
    <mergeCell ref="W40:AB40"/>
    <mergeCell ref="W41:AB41"/>
    <mergeCell ref="W30:AB30"/>
    <mergeCell ref="W31:AB31"/>
    <mergeCell ref="W32:AB32"/>
    <mergeCell ref="W33:AB33"/>
    <mergeCell ref="W34:AB34"/>
    <mergeCell ref="W35:AB35"/>
    <mergeCell ref="B19:D19"/>
    <mergeCell ref="E19:G19"/>
    <mergeCell ref="H19:J19"/>
    <mergeCell ref="W27:AB27"/>
    <mergeCell ref="W28:AB28"/>
    <mergeCell ref="W29:AB29"/>
    <mergeCell ref="A14:J14"/>
    <mergeCell ref="L14:N14"/>
    <mergeCell ref="P14:Q14"/>
    <mergeCell ref="R14:S14"/>
    <mergeCell ref="U14:V14"/>
    <mergeCell ref="B17:D17"/>
    <mergeCell ref="E17:G17"/>
    <mergeCell ref="H17:J17"/>
    <mergeCell ref="C10:I10"/>
    <mergeCell ref="N10:O10"/>
    <mergeCell ref="Q10:R10"/>
    <mergeCell ref="U10:X10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A3:AA3"/>
    <mergeCell ref="A4:AA4"/>
    <mergeCell ref="B6:I6"/>
    <mergeCell ref="M6:O6"/>
    <mergeCell ref="Q6:R6"/>
    <mergeCell ref="U7:X7"/>
    <mergeCell ref="Y7:AA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C59"/>
  <sheetViews>
    <sheetView topLeftCell="A34" zoomScaleNormal="100" workbookViewId="0">
      <selection activeCell="R56" sqref="R56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6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10.855468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3" t="s">
        <v>6</v>
      </c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</row>
    <row r="4" spans="1:29" x14ac:dyDescent="0.2">
      <c r="A4" s="254" t="s">
        <v>49</v>
      </c>
      <c r="B4" s="254"/>
      <c r="C4" s="254"/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  <c r="O4" s="254"/>
      <c r="P4" s="254"/>
      <c r="Q4" s="254"/>
      <c r="R4" s="254"/>
      <c r="S4" s="254"/>
      <c r="T4" s="254"/>
      <c r="U4" s="254"/>
      <c r="V4" s="254"/>
      <c r="W4" s="254"/>
      <c r="X4" s="254"/>
      <c r="Y4" s="254"/>
      <c r="Z4" s="254"/>
      <c r="AA4" s="254"/>
    </row>
    <row r="5" spans="1:29" ht="6.75" customHeight="1" x14ac:dyDescent="0.2"/>
    <row r="6" spans="1:29" x14ac:dyDescent="0.2">
      <c r="A6" t="s">
        <v>8</v>
      </c>
      <c r="B6" s="255" t="s">
        <v>60</v>
      </c>
      <c r="C6" s="255"/>
      <c r="D6" s="255"/>
      <c r="E6" s="255"/>
      <c r="F6" s="255"/>
      <c r="G6" s="255"/>
      <c r="H6" s="255"/>
      <c r="I6" s="255"/>
      <c r="K6" t="s">
        <v>4</v>
      </c>
      <c r="L6" s="1"/>
      <c r="M6" s="256" t="s">
        <v>58</v>
      </c>
      <c r="N6" s="256"/>
      <c r="O6" s="256"/>
      <c r="P6" t="s">
        <v>44</v>
      </c>
      <c r="Q6" s="257" t="s">
        <v>67</v>
      </c>
      <c r="R6" s="257"/>
    </row>
    <row r="7" spans="1:29" x14ac:dyDescent="0.2">
      <c r="U7" s="258" t="s">
        <v>37</v>
      </c>
      <c r="V7" s="258"/>
      <c r="W7" s="258"/>
      <c r="X7" s="258"/>
      <c r="Y7" s="234">
        <v>0</v>
      </c>
      <c r="Z7" s="234"/>
      <c r="AA7" s="234"/>
    </row>
    <row r="8" spans="1:29" x14ac:dyDescent="0.2">
      <c r="A8" t="s">
        <v>3</v>
      </c>
      <c r="C8" s="234" t="s">
        <v>122</v>
      </c>
      <c r="D8" s="234"/>
      <c r="E8" s="234"/>
      <c r="F8" s="234"/>
      <c r="G8" t="s">
        <v>45</v>
      </c>
      <c r="H8" s="234">
        <v>2020</v>
      </c>
      <c r="I8" s="234"/>
      <c r="K8" t="s">
        <v>33</v>
      </c>
      <c r="L8" s="1" t="s">
        <v>68</v>
      </c>
      <c r="M8" s="56"/>
      <c r="N8" s="1"/>
      <c r="O8" s="1"/>
      <c r="P8" s="1"/>
      <c r="Q8" s="1"/>
      <c r="R8" s="1"/>
      <c r="T8" s="26" t="s">
        <v>39</v>
      </c>
      <c r="U8" s="258" t="s">
        <v>38</v>
      </c>
      <c r="V8" s="258"/>
      <c r="W8" s="258"/>
      <c r="X8" s="258"/>
      <c r="Y8" s="259">
        <v>15.1</v>
      </c>
      <c r="Z8" s="259"/>
      <c r="AA8" s="259"/>
    </row>
    <row r="9" spans="1:29" x14ac:dyDescent="0.2">
      <c r="T9" s="26" t="s">
        <v>40</v>
      </c>
      <c r="U9" s="258" t="s">
        <v>36</v>
      </c>
      <c r="V9" s="258"/>
      <c r="W9" s="258"/>
      <c r="X9" s="258"/>
      <c r="Y9" s="260">
        <v>15.1</v>
      </c>
      <c r="Z9" s="260"/>
      <c r="AA9" s="260"/>
    </row>
    <row r="10" spans="1:29" x14ac:dyDescent="0.2">
      <c r="A10" t="s">
        <v>20</v>
      </c>
      <c r="C10" s="257" t="s">
        <v>52</v>
      </c>
      <c r="D10" s="257"/>
      <c r="E10" s="257"/>
      <c r="F10" s="257"/>
      <c r="G10" s="257"/>
      <c r="H10" s="257"/>
      <c r="I10" s="257"/>
      <c r="K10" s="10" t="s">
        <v>42</v>
      </c>
      <c r="N10" s="257">
        <v>0</v>
      </c>
      <c r="O10" s="257"/>
      <c r="P10" t="s">
        <v>43</v>
      </c>
      <c r="Q10" s="257">
        <v>0</v>
      </c>
      <c r="R10" s="257"/>
      <c r="T10" s="26" t="s">
        <v>41</v>
      </c>
      <c r="U10" s="258" t="s">
        <v>35</v>
      </c>
      <c r="V10" s="258"/>
      <c r="W10" s="258"/>
      <c r="X10" s="258"/>
      <c r="Y10" s="262">
        <v>15.1</v>
      </c>
      <c r="Z10" s="262"/>
      <c r="AA10" s="262"/>
    </row>
    <row r="11" spans="1:29" x14ac:dyDescent="0.2">
      <c r="T11" s="26" t="s">
        <v>40</v>
      </c>
      <c r="U11" s="261" t="s">
        <v>34</v>
      </c>
      <c r="V11" s="261"/>
      <c r="W11" s="261"/>
      <c r="X11" s="261"/>
      <c r="Y11" s="260">
        <v>0</v>
      </c>
      <c r="Z11" s="260"/>
      <c r="AA11" s="260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1" t="s">
        <v>9</v>
      </c>
      <c r="B14" s="261"/>
      <c r="C14" s="261"/>
      <c r="D14" s="261"/>
      <c r="E14" s="261"/>
      <c r="F14" s="261"/>
      <c r="G14" s="261"/>
      <c r="H14" s="261"/>
      <c r="I14" s="261"/>
      <c r="J14" s="261"/>
      <c r="K14" s="16" t="s">
        <v>19</v>
      </c>
      <c r="L14" s="263" t="s">
        <v>22</v>
      </c>
      <c r="M14" s="261"/>
      <c r="N14" s="264"/>
      <c r="O14" s="6"/>
      <c r="P14" s="263" t="s">
        <v>27</v>
      </c>
      <c r="Q14" s="261"/>
      <c r="R14" s="263" t="s">
        <v>28</v>
      </c>
      <c r="S14" s="261"/>
      <c r="T14" s="25" t="s">
        <v>29</v>
      </c>
      <c r="U14" s="265" t="s">
        <v>30</v>
      </c>
      <c r="V14" s="266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3">
        <v>300702</v>
      </c>
      <c r="C17" s="261"/>
      <c r="D17" s="261"/>
      <c r="E17" s="263">
        <v>300703</v>
      </c>
      <c r="F17" s="261"/>
      <c r="G17" s="261"/>
      <c r="H17" s="263" t="s">
        <v>61</v>
      </c>
      <c r="I17" s="261"/>
      <c r="J17" s="264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4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3" t="s">
        <v>62</v>
      </c>
      <c r="C19" s="261"/>
      <c r="D19" s="261"/>
      <c r="E19" s="263" t="s">
        <v>62</v>
      </c>
      <c r="F19" s="261"/>
      <c r="G19" s="261"/>
      <c r="H19" s="263" t="s">
        <v>53</v>
      </c>
      <c r="I19" s="261"/>
      <c r="J19" s="264"/>
      <c r="K19" s="16" t="s">
        <v>17</v>
      </c>
      <c r="L19" s="17" t="s">
        <v>18</v>
      </c>
      <c r="M19" s="16" t="s">
        <v>23</v>
      </c>
      <c r="N19" s="18" t="s">
        <v>63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4">
        <v>15.1</v>
      </c>
      <c r="L21" s="15"/>
      <c r="M21" s="6"/>
      <c r="N21" s="22" t="s">
        <v>64</v>
      </c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5">
        <v>0</v>
      </c>
      <c r="C27" s="65">
        <v>0</v>
      </c>
      <c r="D27" s="66">
        <f t="shared" ref="D27:D34" si="0">IF(SUM((B27*12)+C27)*1.16=0,D26,SUM((B27*12)+C27)*1.16)</f>
        <v>0</v>
      </c>
      <c r="E27" s="65">
        <v>1</v>
      </c>
      <c r="F27" s="65">
        <v>1</v>
      </c>
      <c r="G27" s="66">
        <f t="shared" ref="G27:G32" si="1">IF(SUM((E27*12)+F27)*1.16=0,G26,SUM((E27*12)+F27)*1.16)</f>
        <v>15.079999999999998</v>
      </c>
      <c r="H27" s="65">
        <v>0</v>
      </c>
      <c r="I27" s="65">
        <v>0</v>
      </c>
      <c r="J27" s="67">
        <f t="shared" ref="J27:J33" si="2">IF(SUM((H27*12)+I27)*1.67=0,J26,SUM((H27*12)+I27)*1.67)</f>
        <v>0</v>
      </c>
      <c r="K27" s="68">
        <f t="shared" ref="K27:K46" si="3">(D27+G27+J27)</f>
        <v>15.079999999999998</v>
      </c>
      <c r="L27" s="68">
        <f>(D27+G27+Q27+J27-K21)</f>
        <v>-2.000000000000135E-2</v>
      </c>
      <c r="M27" s="30">
        <v>0</v>
      </c>
      <c r="N27" s="32">
        <v>0</v>
      </c>
      <c r="O27" s="59"/>
      <c r="P27" s="29"/>
      <c r="Q27" s="31"/>
      <c r="R27" s="31"/>
      <c r="S27" s="31"/>
      <c r="T27" s="55" t="s">
        <v>78</v>
      </c>
      <c r="U27" s="31">
        <v>820</v>
      </c>
      <c r="V27" s="31">
        <v>840</v>
      </c>
      <c r="W27" s="278" t="s">
        <v>93</v>
      </c>
      <c r="X27" s="279"/>
      <c r="Y27" s="279"/>
      <c r="Z27" s="279"/>
      <c r="AA27" s="279"/>
      <c r="AB27" s="280"/>
      <c r="AC27" s="15"/>
    </row>
    <row r="28" spans="1:29" x14ac:dyDescent="0.2">
      <c r="A28" s="27">
        <f t="shared" ref="A28:A53" si="4">A27+1</f>
        <v>3</v>
      </c>
      <c r="B28" s="65">
        <v>0</v>
      </c>
      <c r="C28" s="65">
        <v>0</v>
      </c>
      <c r="D28" s="66">
        <f t="shared" si="0"/>
        <v>0</v>
      </c>
      <c r="E28" s="65">
        <v>1</v>
      </c>
      <c r="F28" s="65">
        <v>1</v>
      </c>
      <c r="G28" s="66">
        <f t="shared" si="1"/>
        <v>15.079999999999998</v>
      </c>
      <c r="H28" s="65">
        <v>0</v>
      </c>
      <c r="I28" s="65">
        <v>0</v>
      </c>
      <c r="J28" s="67">
        <f t="shared" si="2"/>
        <v>0</v>
      </c>
      <c r="K28" s="68">
        <f t="shared" si="3"/>
        <v>15.079999999999998</v>
      </c>
      <c r="L28" s="68">
        <f>(D28+G28+J28+Q28-D27-G27-J27)</f>
        <v>0</v>
      </c>
      <c r="M28" s="34">
        <v>0</v>
      </c>
      <c r="N28" s="32">
        <v>0</v>
      </c>
      <c r="O28" s="30"/>
      <c r="P28" s="29"/>
      <c r="Q28" s="31"/>
      <c r="R28" s="31"/>
      <c r="S28" s="31"/>
      <c r="T28" s="55" t="s">
        <v>78</v>
      </c>
      <c r="U28" s="31">
        <v>820</v>
      </c>
      <c r="V28" s="31">
        <v>840</v>
      </c>
      <c r="W28" s="278" t="s">
        <v>93</v>
      </c>
      <c r="X28" s="279"/>
      <c r="Y28" s="279"/>
      <c r="Z28" s="279"/>
      <c r="AA28" s="279"/>
      <c r="AB28" s="280"/>
      <c r="AC28" s="15"/>
    </row>
    <row r="29" spans="1:29" x14ac:dyDescent="0.2">
      <c r="A29" s="27">
        <f t="shared" si="4"/>
        <v>4</v>
      </c>
      <c r="B29" s="65">
        <v>0</v>
      </c>
      <c r="C29" s="65">
        <v>0</v>
      </c>
      <c r="D29" s="66">
        <f t="shared" si="0"/>
        <v>0</v>
      </c>
      <c r="E29" s="65">
        <v>1</v>
      </c>
      <c r="F29" s="65">
        <v>1</v>
      </c>
      <c r="G29" s="66">
        <f t="shared" si="1"/>
        <v>15.079999999999998</v>
      </c>
      <c r="H29" s="65">
        <v>0</v>
      </c>
      <c r="I29" s="65">
        <v>0</v>
      </c>
      <c r="J29" s="67">
        <f t="shared" si="2"/>
        <v>0</v>
      </c>
      <c r="K29" s="68">
        <f t="shared" si="3"/>
        <v>15.079999999999998</v>
      </c>
      <c r="L29" s="68">
        <f>(D29+G29+J29+Q29-D28-G28-J28)</f>
        <v>0</v>
      </c>
      <c r="M29" s="34">
        <v>0</v>
      </c>
      <c r="N29" s="32">
        <v>0</v>
      </c>
      <c r="O29" s="30"/>
      <c r="P29" s="29"/>
      <c r="Q29" s="31"/>
      <c r="R29" s="31"/>
      <c r="S29" s="31"/>
      <c r="T29" s="55" t="s">
        <v>78</v>
      </c>
      <c r="U29" s="31">
        <v>820</v>
      </c>
      <c r="V29" s="31">
        <v>840</v>
      </c>
      <c r="W29" s="278" t="s">
        <v>93</v>
      </c>
      <c r="X29" s="279"/>
      <c r="Y29" s="279"/>
      <c r="Z29" s="279"/>
      <c r="AA29" s="279"/>
      <c r="AB29" s="280"/>
      <c r="AC29" s="15"/>
    </row>
    <row r="30" spans="1:29" x14ac:dyDescent="0.2">
      <c r="A30" s="27">
        <f t="shared" si="4"/>
        <v>5</v>
      </c>
      <c r="B30" s="65">
        <v>0</v>
      </c>
      <c r="C30" s="65">
        <v>0</v>
      </c>
      <c r="D30" s="66">
        <f t="shared" si="0"/>
        <v>0</v>
      </c>
      <c r="E30" s="65">
        <v>1</v>
      </c>
      <c r="F30" s="65">
        <v>1</v>
      </c>
      <c r="G30" s="66">
        <f t="shared" si="1"/>
        <v>15.079999999999998</v>
      </c>
      <c r="H30" s="65">
        <v>0</v>
      </c>
      <c r="I30" s="65">
        <v>0</v>
      </c>
      <c r="J30" s="67">
        <f t="shared" si="2"/>
        <v>0</v>
      </c>
      <c r="K30" s="68">
        <f t="shared" si="3"/>
        <v>15.079999999999998</v>
      </c>
      <c r="L30" s="68">
        <f t="shared" ref="L30:L46" si="5">(D30+G30+J30+Q30-D29-G29-J29)</f>
        <v>0</v>
      </c>
      <c r="M30" s="34">
        <v>0</v>
      </c>
      <c r="N30" s="32">
        <v>0</v>
      </c>
      <c r="O30" s="59"/>
      <c r="P30" s="29"/>
      <c r="Q30" s="31"/>
      <c r="R30" s="31"/>
      <c r="S30" s="31"/>
      <c r="T30" s="55" t="s">
        <v>78</v>
      </c>
      <c r="U30" s="31">
        <v>820</v>
      </c>
      <c r="V30" s="31">
        <v>840</v>
      </c>
      <c r="W30" s="278" t="s">
        <v>93</v>
      </c>
      <c r="X30" s="279"/>
      <c r="Y30" s="279"/>
      <c r="Z30" s="279"/>
      <c r="AA30" s="279"/>
      <c r="AB30" s="280"/>
      <c r="AC30" s="15"/>
    </row>
    <row r="31" spans="1:29" x14ac:dyDescent="0.2">
      <c r="A31" s="27">
        <f t="shared" si="4"/>
        <v>6</v>
      </c>
      <c r="B31" s="65">
        <v>0</v>
      </c>
      <c r="C31" s="65">
        <v>0</v>
      </c>
      <c r="D31" s="66">
        <f t="shared" si="0"/>
        <v>0</v>
      </c>
      <c r="E31" s="65">
        <v>1</v>
      </c>
      <c r="F31" s="65">
        <v>1</v>
      </c>
      <c r="G31" s="66">
        <f t="shared" si="1"/>
        <v>15.079999999999998</v>
      </c>
      <c r="H31" s="65">
        <v>0</v>
      </c>
      <c r="I31" s="65">
        <v>0</v>
      </c>
      <c r="J31" s="67">
        <f t="shared" si="2"/>
        <v>0</v>
      </c>
      <c r="K31" s="68">
        <f t="shared" si="3"/>
        <v>15.079999999999998</v>
      </c>
      <c r="L31" s="68">
        <f t="shared" si="5"/>
        <v>0</v>
      </c>
      <c r="M31" s="34">
        <v>0</v>
      </c>
      <c r="N31" s="32">
        <v>0</v>
      </c>
      <c r="O31" s="30"/>
      <c r="P31" s="29"/>
      <c r="Q31" s="31"/>
      <c r="R31" s="31"/>
      <c r="S31" s="31"/>
      <c r="T31" s="55" t="s">
        <v>78</v>
      </c>
      <c r="U31" s="31">
        <v>820</v>
      </c>
      <c r="V31" s="31">
        <v>840</v>
      </c>
      <c r="W31" s="278" t="s">
        <v>93</v>
      </c>
      <c r="X31" s="279"/>
      <c r="Y31" s="279"/>
      <c r="Z31" s="279"/>
      <c r="AA31" s="279"/>
      <c r="AB31" s="280"/>
      <c r="AC31" s="15"/>
    </row>
    <row r="32" spans="1:29" x14ac:dyDescent="0.2">
      <c r="A32" s="27">
        <f t="shared" si="4"/>
        <v>7</v>
      </c>
      <c r="B32" s="65">
        <v>0</v>
      </c>
      <c r="C32" s="65">
        <v>0</v>
      </c>
      <c r="D32" s="66">
        <f t="shared" si="0"/>
        <v>0</v>
      </c>
      <c r="E32" s="65">
        <v>1</v>
      </c>
      <c r="F32" s="65">
        <v>1</v>
      </c>
      <c r="G32" s="66">
        <f t="shared" si="1"/>
        <v>15.079999999999998</v>
      </c>
      <c r="H32" s="65">
        <v>0</v>
      </c>
      <c r="I32" s="65">
        <v>0</v>
      </c>
      <c r="J32" s="67">
        <f t="shared" si="2"/>
        <v>0</v>
      </c>
      <c r="K32" s="68">
        <f t="shared" si="3"/>
        <v>15.079999999999998</v>
      </c>
      <c r="L32" s="68">
        <f t="shared" si="5"/>
        <v>0</v>
      </c>
      <c r="M32" s="34">
        <v>0</v>
      </c>
      <c r="N32" s="32">
        <v>0</v>
      </c>
      <c r="O32" s="59"/>
      <c r="P32" s="75"/>
      <c r="Q32" s="31"/>
      <c r="R32" s="31"/>
      <c r="S32" s="31"/>
      <c r="T32" s="55" t="s">
        <v>78</v>
      </c>
      <c r="U32" s="31">
        <v>820</v>
      </c>
      <c r="V32" s="31">
        <v>840</v>
      </c>
      <c r="W32" s="278" t="s">
        <v>93</v>
      </c>
      <c r="X32" s="279"/>
      <c r="Y32" s="279"/>
      <c r="Z32" s="279"/>
      <c r="AA32" s="279"/>
      <c r="AB32" s="280"/>
      <c r="AC32" s="15"/>
    </row>
    <row r="33" spans="1:29" x14ac:dyDescent="0.2">
      <c r="A33" s="27">
        <f t="shared" si="4"/>
        <v>8</v>
      </c>
      <c r="B33" s="65">
        <v>0</v>
      </c>
      <c r="C33" s="65">
        <v>0</v>
      </c>
      <c r="D33" s="66">
        <f t="shared" si="0"/>
        <v>0</v>
      </c>
      <c r="E33" s="65">
        <v>1</v>
      </c>
      <c r="F33" s="65">
        <v>1</v>
      </c>
      <c r="G33" s="66">
        <f>IF(SUM((E33*12)+F33)*1.16=0,G32,SUM((E33*12)+F33)*1.16)</f>
        <v>15.079999999999998</v>
      </c>
      <c r="H33" s="65">
        <v>0</v>
      </c>
      <c r="I33" s="65">
        <v>0</v>
      </c>
      <c r="J33" s="67">
        <f t="shared" si="2"/>
        <v>0</v>
      </c>
      <c r="K33" s="68">
        <f t="shared" si="3"/>
        <v>15.079999999999998</v>
      </c>
      <c r="L33" s="68">
        <f t="shared" si="5"/>
        <v>0</v>
      </c>
      <c r="M33" s="34">
        <v>0</v>
      </c>
      <c r="N33" s="32">
        <v>0</v>
      </c>
      <c r="O33" s="30"/>
      <c r="P33" s="29"/>
      <c r="Q33" s="31"/>
      <c r="R33" s="31"/>
      <c r="S33" s="31"/>
      <c r="T33" s="55" t="s">
        <v>78</v>
      </c>
      <c r="U33" s="31">
        <v>820</v>
      </c>
      <c r="V33" s="31">
        <v>840</v>
      </c>
      <c r="W33" s="278" t="s">
        <v>93</v>
      </c>
      <c r="X33" s="279"/>
      <c r="Y33" s="279"/>
      <c r="Z33" s="279"/>
      <c r="AA33" s="279"/>
      <c r="AB33" s="280"/>
      <c r="AC33" s="15"/>
    </row>
    <row r="34" spans="1:29" x14ac:dyDescent="0.2">
      <c r="A34" s="27">
        <f t="shared" si="4"/>
        <v>9</v>
      </c>
      <c r="B34" s="65">
        <v>0</v>
      </c>
      <c r="C34" s="65">
        <v>0</v>
      </c>
      <c r="D34" s="66">
        <f t="shared" si="0"/>
        <v>0</v>
      </c>
      <c r="E34" s="65">
        <v>1</v>
      </c>
      <c r="F34" s="65">
        <v>1</v>
      </c>
      <c r="G34" s="66">
        <f t="shared" ref="G34:G46" si="6">IF(SUM((E34*12)+F34)*1.16=0,G33,SUM((E34*12)+F34)*1.16)</f>
        <v>15.079999999999998</v>
      </c>
      <c r="H34" s="65">
        <v>0</v>
      </c>
      <c r="I34" s="65">
        <v>0</v>
      </c>
      <c r="J34" s="67">
        <f>IF(SUM((H34*12)+I34)*1.67=0,J33,SUM((H34*12)+I34)*1.67)</f>
        <v>0</v>
      </c>
      <c r="K34" s="68">
        <f t="shared" si="3"/>
        <v>15.079999999999998</v>
      </c>
      <c r="L34" s="68">
        <f t="shared" si="5"/>
        <v>0</v>
      </c>
      <c r="M34" s="34">
        <v>0</v>
      </c>
      <c r="N34" s="32">
        <v>0</v>
      </c>
      <c r="O34" s="59"/>
      <c r="P34" s="29"/>
      <c r="Q34" s="31"/>
      <c r="R34" s="31"/>
      <c r="S34" s="31"/>
      <c r="T34" s="55" t="s">
        <v>78</v>
      </c>
      <c r="U34" s="31">
        <v>820</v>
      </c>
      <c r="V34" s="31">
        <v>840</v>
      </c>
      <c r="W34" s="278" t="s">
        <v>93</v>
      </c>
      <c r="X34" s="279"/>
      <c r="Y34" s="279"/>
      <c r="Z34" s="279"/>
      <c r="AA34" s="279"/>
      <c r="AB34" s="280"/>
      <c r="AC34" s="15"/>
    </row>
    <row r="35" spans="1:29" x14ac:dyDescent="0.2">
      <c r="A35" s="27">
        <f t="shared" si="4"/>
        <v>10</v>
      </c>
      <c r="B35" s="65">
        <v>0</v>
      </c>
      <c r="C35" s="65">
        <v>0</v>
      </c>
      <c r="D35" s="66">
        <f t="shared" ref="D35:D41" si="7">IF(SUM((B35*12)+C35)*1.16=0,D34,SUM((B35*12)+C35)*1.16)</f>
        <v>0</v>
      </c>
      <c r="E35" s="65">
        <v>1</v>
      </c>
      <c r="F35" s="65">
        <v>1</v>
      </c>
      <c r="G35" s="66">
        <f t="shared" si="6"/>
        <v>15.079999999999998</v>
      </c>
      <c r="H35" s="65">
        <v>0</v>
      </c>
      <c r="I35" s="65">
        <v>0</v>
      </c>
      <c r="J35" s="67">
        <f t="shared" ref="J35:J41" si="8">IF(SUM((H35*12)+I35)*1.67=0,J34,SUM((H35*12)+I35)*1.67)</f>
        <v>0</v>
      </c>
      <c r="K35" s="68">
        <f t="shared" si="3"/>
        <v>15.079999999999998</v>
      </c>
      <c r="L35" s="68">
        <f t="shared" si="5"/>
        <v>0</v>
      </c>
      <c r="M35" s="34">
        <v>0</v>
      </c>
      <c r="N35" s="32">
        <v>0</v>
      </c>
      <c r="O35" s="59"/>
      <c r="P35" s="29"/>
      <c r="Q35" s="31"/>
      <c r="R35" s="31"/>
      <c r="S35" s="31"/>
      <c r="T35" s="55" t="s">
        <v>78</v>
      </c>
      <c r="U35" s="31">
        <v>820</v>
      </c>
      <c r="V35" s="31">
        <v>840</v>
      </c>
      <c r="W35" s="278" t="s">
        <v>93</v>
      </c>
      <c r="X35" s="279"/>
      <c r="Y35" s="279"/>
      <c r="Z35" s="279"/>
      <c r="AA35" s="279"/>
      <c r="AB35" s="280"/>
      <c r="AC35" s="15"/>
    </row>
    <row r="36" spans="1:29" x14ac:dyDescent="0.2">
      <c r="A36" s="27">
        <f t="shared" si="4"/>
        <v>11</v>
      </c>
      <c r="B36" s="65">
        <v>0</v>
      </c>
      <c r="C36" s="65">
        <v>0</v>
      </c>
      <c r="D36" s="66">
        <f t="shared" si="7"/>
        <v>0</v>
      </c>
      <c r="E36" s="65">
        <v>1</v>
      </c>
      <c r="F36" s="65">
        <v>1</v>
      </c>
      <c r="G36" s="66">
        <f t="shared" si="6"/>
        <v>15.079999999999998</v>
      </c>
      <c r="H36" s="65">
        <v>0</v>
      </c>
      <c r="I36" s="65">
        <v>0</v>
      </c>
      <c r="J36" s="67">
        <f t="shared" si="8"/>
        <v>0</v>
      </c>
      <c r="K36" s="68">
        <f t="shared" si="3"/>
        <v>15.079999999999998</v>
      </c>
      <c r="L36" s="68">
        <f t="shared" si="5"/>
        <v>0</v>
      </c>
      <c r="M36" s="34">
        <v>0</v>
      </c>
      <c r="N36" s="32">
        <v>0</v>
      </c>
      <c r="O36" s="59"/>
      <c r="P36" s="29"/>
      <c r="Q36" s="31"/>
      <c r="R36" s="31"/>
      <c r="S36" s="31"/>
      <c r="T36" s="55" t="s">
        <v>78</v>
      </c>
      <c r="U36" s="31">
        <v>820</v>
      </c>
      <c r="V36" s="31">
        <v>840</v>
      </c>
      <c r="W36" s="278" t="s">
        <v>93</v>
      </c>
      <c r="X36" s="279"/>
      <c r="Y36" s="279"/>
      <c r="Z36" s="279"/>
      <c r="AA36" s="279"/>
      <c r="AB36" s="280"/>
      <c r="AC36" s="15"/>
    </row>
    <row r="37" spans="1:29" x14ac:dyDescent="0.2">
      <c r="A37" s="27">
        <f t="shared" si="4"/>
        <v>12</v>
      </c>
      <c r="B37" s="65">
        <v>0</v>
      </c>
      <c r="C37" s="65">
        <v>0</v>
      </c>
      <c r="D37" s="66">
        <f t="shared" si="7"/>
        <v>0</v>
      </c>
      <c r="E37" s="65">
        <v>1</v>
      </c>
      <c r="F37" s="65">
        <v>1</v>
      </c>
      <c r="G37" s="66">
        <f t="shared" si="6"/>
        <v>15.079999999999998</v>
      </c>
      <c r="H37" s="65">
        <v>0</v>
      </c>
      <c r="I37" s="65">
        <v>0</v>
      </c>
      <c r="J37" s="67">
        <f t="shared" si="8"/>
        <v>0</v>
      </c>
      <c r="K37" s="68">
        <f t="shared" si="3"/>
        <v>15.079999999999998</v>
      </c>
      <c r="L37" s="68">
        <f t="shared" si="5"/>
        <v>0</v>
      </c>
      <c r="M37" s="34">
        <v>0</v>
      </c>
      <c r="N37" s="32">
        <v>0</v>
      </c>
      <c r="O37" s="59"/>
      <c r="P37" s="29"/>
      <c r="Q37" s="31"/>
      <c r="R37" s="31"/>
      <c r="S37" s="31"/>
      <c r="T37" s="55" t="s">
        <v>78</v>
      </c>
      <c r="U37" s="31">
        <v>820</v>
      </c>
      <c r="V37" s="31">
        <v>840</v>
      </c>
      <c r="W37" s="278" t="s">
        <v>93</v>
      </c>
      <c r="X37" s="279"/>
      <c r="Y37" s="279"/>
      <c r="Z37" s="279"/>
      <c r="AA37" s="279"/>
      <c r="AB37" s="280"/>
      <c r="AC37" s="15"/>
    </row>
    <row r="38" spans="1:29" x14ac:dyDescent="0.2">
      <c r="A38" s="27">
        <f t="shared" si="4"/>
        <v>13</v>
      </c>
      <c r="B38" s="65">
        <v>0</v>
      </c>
      <c r="C38" s="65">
        <v>0</v>
      </c>
      <c r="D38" s="66">
        <f t="shared" si="7"/>
        <v>0</v>
      </c>
      <c r="E38" s="65">
        <v>1</v>
      </c>
      <c r="F38" s="65">
        <v>1</v>
      </c>
      <c r="G38" s="66">
        <f t="shared" si="6"/>
        <v>15.079999999999998</v>
      </c>
      <c r="H38" s="65">
        <v>0</v>
      </c>
      <c r="I38" s="65">
        <v>0</v>
      </c>
      <c r="J38" s="67">
        <f t="shared" si="8"/>
        <v>0</v>
      </c>
      <c r="K38" s="68">
        <f t="shared" si="3"/>
        <v>15.079999999999998</v>
      </c>
      <c r="L38" s="68">
        <f t="shared" si="5"/>
        <v>0</v>
      </c>
      <c r="M38" s="34">
        <v>0</v>
      </c>
      <c r="N38" s="34">
        <v>0</v>
      </c>
      <c r="O38" s="59"/>
      <c r="P38" s="29"/>
      <c r="Q38" s="31"/>
      <c r="R38" s="31"/>
      <c r="S38" s="31"/>
      <c r="T38" s="55" t="s">
        <v>78</v>
      </c>
      <c r="U38" s="31">
        <v>820</v>
      </c>
      <c r="V38" s="31">
        <v>840</v>
      </c>
      <c r="W38" s="278" t="s">
        <v>93</v>
      </c>
      <c r="X38" s="279"/>
      <c r="Y38" s="279"/>
      <c r="Z38" s="279"/>
      <c r="AA38" s="279"/>
      <c r="AB38" s="280"/>
      <c r="AC38" s="15"/>
    </row>
    <row r="39" spans="1:29" x14ac:dyDescent="0.2">
      <c r="A39" s="27">
        <f t="shared" si="4"/>
        <v>14</v>
      </c>
      <c r="B39" s="65">
        <v>0</v>
      </c>
      <c r="C39" s="65">
        <v>0</v>
      </c>
      <c r="D39" s="66">
        <f t="shared" si="7"/>
        <v>0</v>
      </c>
      <c r="E39" s="65">
        <v>1</v>
      </c>
      <c r="F39" s="65">
        <v>1</v>
      </c>
      <c r="G39" s="66">
        <f t="shared" si="6"/>
        <v>15.079999999999998</v>
      </c>
      <c r="H39" s="65">
        <v>0</v>
      </c>
      <c r="I39" s="65">
        <v>0</v>
      </c>
      <c r="J39" s="67">
        <f t="shared" si="8"/>
        <v>0</v>
      </c>
      <c r="K39" s="68">
        <f t="shared" si="3"/>
        <v>15.079999999999998</v>
      </c>
      <c r="L39" s="68">
        <f t="shared" si="5"/>
        <v>0</v>
      </c>
      <c r="M39" s="34">
        <v>0</v>
      </c>
      <c r="N39" s="34">
        <v>0</v>
      </c>
      <c r="O39" s="59"/>
      <c r="P39" s="29"/>
      <c r="Q39" s="31"/>
      <c r="R39" s="31"/>
      <c r="S39" s="31"/>
      <c r="T39" s="55" t="s">
        <v>78</v>
      </c>
      <c r="U39" s="31">
        <v>820</v>
      </c>
      <c r="V39" s="31">
        <v>840</v>
      </c>
      <c r="W39" s="278" t="s">
        <v>93</v>
      </c>
      <c r="X39" s="279"/>
      <c r="Y39" s="279"/>
      <c r="Z39" s="279"/>
      <c r="AA39" s="279"/>
      <c r="AB39" s="280"/>
      <c r="AC39" s="15"/>
    </row>
    <row r="40" spans="1:29" x14ac:dyDescent="0.2">
      <c r="A40" s="27">
        <f t="shared" si="4"/>
        <v>15</v>
      </c>
      <c r="B40" s="65">
        <v>0</v>
      </c>
      <c r="C40" s="65">
        <v>0</v>
      </c>
      <c r="D40" s="66">
        <f t="shared" si="7"/>
        <v>0</v>
      </c>
      <c r="E40" s="65">
        <v>1</v>
      </c>
      <c r="F40" s="65">
        <v>1</v>
      </c>
      <c r="G40" s="66">
        <f t="shared" si="6"/>
        <v>15.079999999999998</v>
      </c>
      <c r="H40" s="65">
        <v>0</v>
      </c>
      <c r="I40" s="65">
        <v>0</v>
      </c>
      <c r="J40" s="67">
        <f t="shared" si="8"/>
        <v>0</v>
      </c>
      <c r="K40" s="68">
        <f t="shared" si="3"/>
        <v>15.079999999999998</v>
      </c>
      <c r="L40" s="68">
        <f t="shared" si="5"/>
        <v>0</v>
      </c>
      <c r="M40" s="34">
        <v>0</v>
      </c>
      <c r="N40" s="34">
        <v>0</v>
      </c>
      <c r="O40" s="59"/>
      <c r="P40" s="29"/>
      <c r="Q40" s="31"/>
      <c r="R40" s="31"/>
      <c r="S40" s="31"/>
      <c r="T40" s="55" t="s">
        <v>78</v>
      </c>
      <c r="U40" s="31">
        <v>820</v>
      </c>
      <c r="V40" s="31">
        <v>840</v>
      </c>
      <c r="W40" s="278" t="s">
        <v>93</v>
      </c>
      <c r="X40" s="279"/>
      <c r="Y40" s="279"/>
      <c r="Z40" s="279"/>
      <c r="AA40" s="279"/>
      <c r="AB40" s="280"/>
      <c r="AC40" s="15"/>
    </row>
    <row r="41" spans="1:29" x14ac:dyDescent="0.2">
      <c r="A41" s="27">
        <f t="shared" si="4"/>
        <v>16</v>
      </c>
      <c r="B41" s="65">
        <v>0</v>
      </c>
      <c r="C41" s="65">
        <v>0</v>
      </c>
      <c r="D41" s="66">
        <f t="shared" si="7"/>
        <v>0</v>
      </c>
      <c r="E41" s="65">
        <v>1</v>
      </c>
      <c r="F41" s="65">
        <v>1</v>
      </c>
      <c r="G41" s="66">
        <f t="shared" si="6"/>
        <v>15.079999999999998</v>
      </c>
      <c r="H41" s="65">
        <v>0</v>
      </c>
      <c r="I41" s="65">
        <v>0</v>
      </c>
      <c r="J41" s="67">
        <f t="shared" si="8"/>
        <v>0</v>
      </c>
      <c r="K41" s="68">
        <f t="shared" si="3"/>
        <v>15.079999999999998</v>
      </c>
      <c r="L41" s="68">
        <f t="shared" si="5"/>
        <v>0</v>
      </c>
      <c r="M41" s="34">
        <v>0</v>
      </c>
      <c r="N41" s="32">
        <v>0</v>
      </c>
      <c r="O41" s="80"/>
      <c r="P41" s="29"/>
      <c r="Q41" s="31"/>
      <c r="R41" s="31"/>
      <c r="S41" s="31"/>
      <c r="T41" s="55" t="s">
        <v>78</v>
      </c>
      <c r="U41" s="31">
        <v>820</v>
      </c>
      <c r="V41" s="31">
        <v>840</v>
      </c>
      <c r="W41" s="278" t="s">
        <v>93</v>
      </c>
      <c r="X41" s="279"/>
      <c r="Y41" s="279"/>
      <c r="Z41" s="279"/>
      <c r="AA41" s="279"/>
      <c r="AB41" s="280"/>
      <c r="AC41" s="15"/>
    </row>
    <row r="42" spans="1:29" x14ac:dyDescent="0.2">
      <c r="A42" s="27">
        <f t="shared" si="4"/>
        <v>17</v>
      </c>
      <c r="B42" s="65">
        <v>0</v>
      </c>
      <c r="C42" s="65">
        <v>0</v>
      </c>
      <c r="D42" s="66">
        <f>IF(SUM((B42*12)+C42)*1.16=0,D41,SUM((B42*12)+C42)*1.16)</f>
        <v>0</v>
      </c>
      <c r="E42" s="65">
        <v>1</v>
      </c>
      <c r="F42" s="65">
        <v>1</v>
      </c>
      <c r="G42" s="66">
        <f t="shared" si="6"/>
        <v>15.079999999999998</v>
      </c>
      <c r="H42" s="65">
        <v>0</v>
      </c>
      <c r="I42" s="65">
        <v>0</v>
      </c>
      <c r="J42" s="67">
        <f>IF(SUM((H42*12)+I42)*1.67=0,J41,SUM((H42*12)+I42)*1.67)</f>
        <v>0</v>
      </c>
      <c r="K42" s="68">
        <f t="shared" si="3"/>
        <v>15.079999999999998</v>
      </c>
      <c r="L42" s="68">
        <f t="shared" si="5"/>
        <v>0</v>
      </c>
      <c r="M42" s="34">
        <v>0</v>
      </c>
      <c r="N42" s="32">
        <v>0</v>
      </c>
      <c r="O42" s="59"/>
      <c r="P42" s="29"/>
      <c r="Q42" s="31"/>
      <c r="R42" s="31"/>
      <c r="S42" s="31"/>
      <c r="T42" s="55" t="s">
        <v>78</v>
      </c>
      <c r="U42" s="31">
        <v>820</v>
      </c>
      <c r="V42" s="31">
        <v>840</v>
      </c>
      <c r="W42" s="278" t="s">
        <v>93</v>
      </c>
      <c r="X42" s="279"/>
      <c r="Y42" s="279"/>
      <c r="Z42" s="279"/>
      <c r="AA42" s="279"/>
      <c r="AB42" s="280"/>
      <c r="AC42" s="15"/>
    </row>
    <row r="43" spans="1:29" x14ac:dyDescent="0.2">
      <c r="A43" s="27">
        <f t="shared" si="4"/>
        <v>18</v>
      </c>
      <c r="B43" s="65">
        <v>0</v>
      </c>
      <c r="C43" s="65">
        <v>0</v>
      </c>
      <c r="D43" s="66">
        <f>IF(SUM((B43*12)+C43)*1.16=0,D42,SUM((B43*12)+C43)*1.16)</f>
        <v>0</v>
      </c>
      <c r="E43" s="65">
        <v>1</v>
      </c>
      <c r="F43" s="65">
        <v>1</v>
      </c>
      <c r="G43" s="66">
        <f t="shared" si="6"/>
        <v>15.079999999999998</v>
      </c>
      <c r="H43" s="65">
        <v>0</v>
      </c>
      <c r="I43" s="65">
        <v>0</v>
      </c>
      <c r="J43" s="67">
        <f>IF(SUM((H43*12)+I43)*1.67=0,J42,SUM((H43*12)+I43)*1.67)</f>
        <v>0</v>
      </c>
      <c r="K43" s="68">
        <f t="shared" si="3"/>
        <v>15.079999999999998</v>
      </c>
      <c r="L43" s="68">
        <f t="shared" si="5"/>
        <v>0</v>
      </c>
      <c r="M43" s="34">
        <v>0</v>
      </c>
      <c r="N43" s="32">
        <v>0</v>
      </c>
      <c r="O43" s="59"/>
      <c r="P43" s="29"/>
      <c r="Q43" s="31"/>
      <c r="R43" s="31"/>
      <c r="S43" s="31"/>
      <c r="T43" s="55" t="s">
        <v>78</v>
      </c>
      <c r="U43" s="31">
        <v>820</v>
      </c>
      <c r="V43" s="31">
        <v>840</v>
      </c>
      <c r="W43" s="278" t="s">
        <v>93</v>
      </c>
      <c r="X43" s="279"/>
      <c r="Y43" s="279"/>
      <c r="Z43" s="279"/>
      <c r="AA43" s="279"/>
      <c r="AB43" s="280"/>
      <c r="AC43" s="15"/>
    </row>
    <row r="44" spans="1:29" x14ac:dyDescent="0.2">
      <c r="A44" s="27">
        <f t="shared" si="4"/>
        <v>19</v>
      </c>
      <c r="B44" s="65">
        <v>0</v>
      </c>
      <c r="C44" s="65">
        <v>0</v>
      </c>
      <c r="D44" s="66">
        <f>IF(SUM((B44*12)+C44)*1.16=0,D43,SUM((B44*12)+C44)*1.16)</f>
        <v>0</v>
      </c>
      <c r="E44" s="65">
        <v>1</v>
      </c>
      <c r="F44" s="65">
        <v>1</v>
      </c>
      <c r="G44" s="66">
        <f t="shared" si="6"/>
        <v>15.079999999999998</v>
      </c>
      <c r="H44" s="65">
        <v>0</v>
      </c>
      <c r="I44" s="65">
        <v>0</v>
      </c>
      <c r="J44" s="67">
        <f>IF(SUM((H44*12)+I44)*1.67=0,J43,SUM((H44*12)+I44)*1.67)</f>
        <v>0</v>
      </c>
      <c r="K44" s="68">
        <f t="shared" si="3"/>
        <v>15.079999999999998</v>
      </c>
      <c r="L44" s="68">
        <f t="shared" si="5"/>
        <v>0</v>
      </c>
      <c r="M44" s="34">
        <v>0</v>
      </c>
      <c r="N44" s="32">
        <v>0</v>
      </c>
      <c r="O44" s="81"/>
      <c r="P44" s="29"/>
      <c r="Q44" s="31"/>
      <c r="R44" s="31"/>
      <c r="S44" s="31"/>
      <c r="T44" s="55" t="s">
        <v>78</v>
      </c>
      <c r="U44" s="31">
        <v>820</v>
      </c>
      <c r="V44" s="31">
        <v>840</v>
      </c>
      <c r="W44" s="278" t="s">
        <v>93</v>
      </c>
      <c r="X44" s="279"/>
      <c r="Y44" s="279"/>
      <c r="Z44" s="279"/>
      <c r="AA44" s="279"/>
      <c r="AB44" s="280"/>
      <c r="AC44" s="15"/>
    </row>
    <row r="45" spans="1:29" x14ac:dyDescent="0.2">
      <c r="A45" s="27">
        <f t="shared" si="4"/>
        <v>20</v>
      </c>
      <c r="B45" s="65">
        <v>0</v>
      </c>
      <c r="C45" s="65">
        <v>0</v>
      </c>
      <c r="D45" s="66">
        <v>0</v>
      </c>
      <c r="E45" s="65">
        <v>1</v>
      </c>
      <c r="F45" s="65">
        <v>1</v>
      </c>
      <c r="G45" s="66">
        <f t="shared" si="6"/>
        <v>15.079999999999998</v>
      </c>
      <c r="H45" s="65">
        <v>0</v>
      </c>
      <c r="I45" s="65">
        <v>0</v>
      </c>
      <c r="J45" s="67">
        <f>IF(SUM((H45*12)+I45)*1.67=0,J44,SUM((H45*12)+I45)*1.67)</f>
        <v>0</v>
      </c>
      <c r="K45" s="68">
        <f t="shared" si="3"/>
        <v>15.079999999999998</v>
      </c>
      <c r="L45" s="68">
        <f t="shared" si="5"/>
        <v>0</v>
      </c>
      <c r="M45" s="34">
        <v>0</v>
      </c>
      <c r="N45" s="32">
        <v>0</v>
      </c>
      <c r="O45" s="80"/>
      <c r="P45" s="29"/>
      <c r="Q45" s="31"/>
      <c r="R45" s="31"/>
      <c r="S45" s="31"/>
      <c r="T45" s="55" t="s">
        <v>78</v>
      </c>
      <c r="U45" s="31">
        <v>820</v>
      </c>
      <c r="V45" s="31">
        <v>840</v>
      </c>
      <c r="W45" s="278" t="s">
        <v>93</v>
      </c>
      <c r="X45" s="279"/>
      <c r="Y45" s="279"/>
      <c r="Z45" s="279"/>
      <c r="AA45" s="279"/>
      <c r="AB45" s="280"/>
      <c r="AC45" s="15"/>
    </row>
    <row r="46" spans="1:29" x14ac:dyDescent="0.2">
      <c r="A46" s="27">
        <f>A45+1</f>
        <v>21</v>
      </c>
      <c r="B46" s="65">
        <v>0</v>
      </c>
      <c r="C46" s="65">
        <v>0</v>
      </c>
      <c r="D46" s="66">
        <v>0</v>
      </c>
      <c r="E46" s="65">
        <v>1</v>
      </c>
      <c r="F46" s="65">
        <v>1</v>
      </c>
      <c r="G46" s="66">
        <f t="shared" si="6"/>
        <v>15.079999999999998</v>
      </c>
      <c r="H46" s="65">
        <v>0</v>
      </c>
      <c r="I46" s="65">
        <v>0</v>
      </c>
      <c r="J46" s="67">
        <f>IF(SUM((H46*12)+I46)*1.67=0,J45,SUM((H46*12)+I46)*1.67)</f>
        <v>0</v>
      </c>
      <c r="K46" s="68">
        <f t="shared" si="3"/>
        <v>15.079999999999998</v>
      </c>
      <c r="L46" s="68">
        <f t="shared" si="5"/>
        <v>0</v>
      </c>
      <c r="M46" s="34">
        <v>0</v>
      </c>
      <c r="N46" s="32">
        <v>0</v>
      </c>
      <c r="O46" s="30"/>
      <c r="P46" s="29"/>
      <c r="Q46" s="31"/>
      <c r="R46" s="31"/>
      <c r="S46" s="31"/>
      <c r="T46" s="55" t="s">
        <v>78</v>
      </c>
      <c r="U46" s="31">
        <v>820</v>
      </c>
      <c r="V46" s="31">
        <v>840</v>
      </c>
      <c r="W46" s="278" t="s">
        <v>93</v>
      </c>
      <c r="X46" s="279"/>
      <c r="Y46" s="279"/>
      <c r="Z46" s="279"/>
      <c r="AA46" s="279"/>
      <c r="AB46" s="280"/>
      <c r="AC46" s="15"/>
    </row>
    <row r="47" spans="1:29" x14ac:dyDescent="0.2">
      <c r="A47" s="27">
        <f t="shared" si="4"/>
        <v>22</v>
      </c>
      <c r="B47" s="65">
        <v>0</v>
      </c>
      <c r="C47" s="65">
        <v>0</v>
      </c>
      <c r="D47" s="66">
        <v>0</v>
      </c>
      <c r="E47" s="65">
        <v>1</v>
      </c>
      <c r="F47" s="65">
        <v>1</v>
      </c>
      <c r="G47" s="66">
        <f t="shared" ref="G47:G57" si="9">IF(SUM((E47*12)+F47)*1.16=0,G46,SUM((E47*12)+F47)*1.16)</f>
        <v>15.079999999999998</v>
      </c>
      <c r="H47" s="65">
        <v>0</v>
      </c>
      <c r="I47" s="65">
        <v>0</v>
      </c>
      <c r="J47" s="67">
        <f t="shared" ref="J47:J57" si="10">IF(SUM((H47*12)+I47)*1.67=0,J46,SUM((H47*12)+I47)*1.67)</f>
        <v>0</v>
      </c>
      <c r="K47" s="68">
        <f t="shared" ref="K47:K57" si="11">(D47+G47+J47)</f>
        <v>15.079999999999998</v>
      </c>
      <c r="L47" s="68">
        <f t="shared" ref="L47:L57" si="12">(D47+G47+J47+Q47-D46-G46-J46)</f>
        <v>0</v>
      </c>
      <c r="M47" s="34">
        <v>0</v>
      </c>
      <c r="N47" s="32">
        <v>0</v>
      </c>
      <c r="O47" s="30"/>
      <c r="P47" s="29"/>
      <c r="Q47" s="31"/>
      <c r="R47" s="31"/>
      <c r="S47" s="31"/>
      <c r="T47" s="55" t="s">
        <v>78</v>
      </c>
      <c r="U47" s="31">
        <v>820</v>
      </c>
      <c r="V47" s="31">
        <v>840</v>
      </c>
      <c r="W47" s="278" t="s">
        <v>93</v>
      </c>
      <c r="X47" s="279"/>
      <c r="Y47" s="279"/>
      <c r="Z47" s="279"/>
      <c r="AA47" s="279"/>
      <c r="AB47" s="280"/>
      <c r="AC47" s="15"/>
    </row>
    <row r="48" spans="1:29" x14ac:dyDescent="0.2">
      <c r="A48" s="27">
        <f t="shared" si="4"/>
        <v>23</v>
      </c>
      <c r="B48" s="65">
        <v>0</v>
      </c>
      <c r="C48" s="65">
        <v>0</v>
      </c>
      <c r="D48" s="66">
        <f>IF(SUM((B48*12)+C48)*1.16=0,D47,SUM((B48*12)+C48)*1.16)</f>
        <v>0</v>
      </c>
      <c r="E48" s="65">
        <v>1</v>
      </c>
      <c r="F48" s="65">
        <v>1</v>
      </c>
      <c r="G48" s="66">
        <f t="shared" si="9"/>
        <v>15.079999999999998</v>
      </c>
      <c r="H48" s="65">
        <v>0</v>
      </c>
      <c r="I48" s="65">
        <v>0</v>
      </c>
      <c r="J48" s="67">
        <f t="shared" si="10"/>
        <v>0</v>
      </c>
      <c r="K48" s="68">
        <f t="shared" si="11"/>
        <v>15.079999999999998</v>
      </c>
      <c r="L48" s="68">
        <f t="shared" si="12"/>
        <v>0</v>
      </c>
      <c r="M48" s="34">
        <v>0</v>
      </c>
      <c r="N48" s="32">
        <v>0</v>
      </c>
      <c r="O48" s="30"/>
      <c r="P48" s="29"/>
      <c r="Q48" s="31"/>
      <c r="R48" s="31"/>
      <c r="S48" s="31"/>
      <c r="T48" s="55" t="s">
        <v>78</v>
      </c>
      <c r="U48" s="31">
        <v>820</v>
      </c>
      <c r="V48" s="31">
        <v>840</v>
      </c>
      <c r="W48" s="278" t="s">
        <v>93</v>
      </c>
      <c r="X48" s="279"/>
      <c r="Y48" s="279"/>
      <c r="Z48" s="279"/>
      <c r="AA48" s="279"/>
      <c r="AB48" s="280"/>
      <c r="AC48" s="15"/>
    </row>
    <row r="49" spans="1:29" x14ac:dyDescent="0.2">
      <c r="A49" s="27">
        <f t="shared" si="4"/>
        <v>24</v>
      </c>
      <c r="B49" s="65">
        <v>0</v>
      </c>
      <c r="C49" s="65">
        <v>0</v>
      </c>
      <c r="D49" s="66">
        <f>IF(SUM((B49*12)+C49)*1.16=0,D48,SUM((B49*12)+C49)*1.16)</f>
        <v>0</v>
      </c>
      <c r="E49" s="65">
        <v>1</v>
      </c>
      <c r="F49" s="65">
        <v>1</v>
      </c>
      <c r="G49" s="66">
        <f t="shared" si="9"/>
        <v>15.079999999999998</v>
      </c>
      <c r="H49" s="65">
        <v>0</v>
      </c>
      <c r="I49" s="65">
        <v>0</v>
      </c>
      <c r="J49" s="67">
        <f t="shared" si="10"/>
        <v>0</v>
      </c>
      <c r="K49" s="68">
        <f t="shared" si="11"/>
        <v>15.079999999999998</v>
      </c>
      <c r="L49" s="68">
        <f t="shared" si="12"/>
        <v>0</v>
      </c>
      <c r="M49" s="34">
        <v>0</v>
      </c>
      <c r="N49" s="32">
        <v>0</v>
      </c>
      <c r="O49" s="30"/>
      <c r="P49" s="29"/>
      <c r="Q49" s="31"/>
      <c r="R49" s="31"/>
      <c r="S49" s="31"/>
      <c r="T49" s="55" t="s">
        <v>78</v>
      </c>
      <c r="U49" s="31">
        <v>820</v>
      </c>
      <c r="V49" s="31">
        <v>840</v>
      </c>
      <c r="W49" s="278" t="s">
        <v>93</v>
      </c>
      <c r="X49" s="279"/>
      <c r="Y49" s="279"/>
      <c r="Z49" s="279"/>
      <c r="AA49" s="279"/>
      <c r="AB49" s="280"/>
      <c r="AC49" s="15"/>
    </row>
    <row r="50" spans="1:29" x14ac:dyDescent="0.2">
      <c r="A50" s="27">
        <f t="shared" si="4"/>
        <v>25</v>
      </c>
      <c r="B50" s="65">
        <v>0</v>
      </c>
      <c r="C50" s="65">
        <v>0</v>
      </c>
      <c r="D50" s="66">
        <f>IF(SUM((B50*12)+C50)*1.16=0,D49,SUM((B50*12)+C50)*1.16)</f>
        <v>0</v>
      </c>
      <c r="E50" s="65">
        <v>1</v>
      </c>
      <c r="F50" s="65">
        <v>1</v>
      </c>
      <c r="G50" s="66">
        <f t="shared" si="9"/>
        <v>15.079999999999998</v>
      </c>
      <c r="H50" s="65">
        <v>0</v>
      </c>
      <c r="I50" s="65">
        <v>0</v>
      </c>
      <c r="J50" s="67">
        <f t="shared" si="10"/>
        <v>0</v>
      </c>
      <c r="K50" s="68">
        <f t="shared" si="11"/>
        <v>15.079999999999998</v>
      </c>
      <c r="L50" s="68">
        <f t="shared" si="12"/>
        <v>0</v>
      </c>
      <c r="M50" s="34">
        <v>0</v>
      </c>
      <c r="N50" s="32">
        <v>0</v>
      </c>
      <c r="O50" s="30"/>
      <c r="P50" s="29"/>
      <c r="Q50" s="31"/>
      <c r="R50" s="31"/>
      <c r="S50" s="31"/>
      <c r="T50" s="55" t="s">
        <v>78</v>
      </c>
      <c r="U50" s="31">
        <v>820</v>
      </c>
      <c r="V50" s="31">
        <v>840</v>
      </c>
      <c r="W50" s="278" t="s">
        <v>93</v>
      </c>
      <c r="X50" s="279"/>
      <c r="Y50" s="279"/>
      <c r="Z50" s="279"/>
      <c r="AA50" s="279"/>
      <c r="AB50" s="280"/>
      <c r="AC50" s="15"/>
    </row>
    <row r="51" spans="1:29" x14ac:dyDescent="0.2">
      <c r="A51" s="27">
        <f t="shared" si="4"/>
        <v>26</v>
      </c>
      <c r="B51" s="65">
        <v>0</v>
      </c>
      <c r="C51" s="65">
        <v>0</v>
      </c>
      <c r="D51" s="66">
        <f>IF(SUM((B51*12)+C51)*1.16=0,D50,SUM((B51*12)+C51)*1.16)</f>
        <v>0</v>
      </c>
      <c r="E51" s="65">
        <v>1</v>
      </c>
      <c r="F51" s="65">
        <v>1</v>
      </c>
      <c r="G51" s="66">
        <f t="shared" si="9"/>
        <v>15.079999999999998</v>
      </c>
      <c r="H51" s="65">
        <v>0</v>
      </c>
      <c r="I51" s="65">
        <v>0</v>
      </c>
      <c r="J51" s="67">
        <f t="shared" si="10"/>
        <v>0</v>
      </c>
      <c r="K51" s="68">
        <f t="shared" si="11"/>
        <v>15.079999999999998</v>
      </c>
      <c r="L51" s="68">
        <f t="shared" si="12"/>
        <v>0</v>
      </c>
      <c r="M51" s="34">
        <v>0</v>
      </c>
      <c r="N51" s="32">
        <v>0</v>
      </c>
      <c r="O51" s="30"/>
      <c r="P51" s="29"/>
      <c r="Q51" s="31"/>
      <c r="R51" s="31"/>
      <c r="S51" s="31"/>
      <c r="T51" s="55" t="s">
        <v>78</v>
      </c>
      <c r="U51" s="31">
        <v>820</v>
      </c>
      <c r="V51" s="31">
        <v>840</v>
      </c>
      <c r="W51" s="278" t="s">
        <v>93</v>
      </c>
      <c r="X51" s="279"/>
      <c r="Y51" s="279"/>
      <c r="Z51" s="279"/>
      <c r="AA51" s="279"/>
      <c r="AB51" s="280"/>
      <c r="AC51" s="15"/>
    </row>
    <row r="52" spans="1:29" x14ac:dyDescent="0.2">
      <c r="A52" s="27">
        <f t="shared" si="4"/>
        <v>27</v>
      </c>
      <c r="B52" s="65">
        <v>0</v>
      </c>
      <c r="C52" s="65">
        <v>0</v>
      </c>
      <c r="D52" s="66">
        <f t="shared" ref="D52:D57" si="13">IF(SUM((B52*12)+C52)*1.16=0,D51,SUM((B52*12)+C52)*1.16)</f>
        <v>0</v>
      </c>
      <c r="E52" s="65">
        <v>1</v>
      </c>
      <c r="F52" s="65">
        <v>1</v>
      </c>
      <c r="G52" s="66">
        <f t="shared" si="9"/>
        <v>15.079999999999998</v>
      </c>
      <c r="H52" s="65">
        <v>0</v>
      </c>
      <c r="I52" s="65">
        <v>0</v>
      </c>
      <c r="J52" s="67">
        <f t="shared" si="10"/>
        <v>0</v>
      </c>
      <c r="K52" s="68">
        <f t="shared" si="11"/>
        <v>15.079999999999998</v>
      </c>
      <c r="L52" s="68">
        <f t="shared" si="12"/>
        <v>0</v>
      </c>
      <c r="M52" s="34">
        <v>0</v>
      </c>
      <c r="N52" s="32">
        <v>0</v>
      </c>
      <c r="O52" s="30"/>
      <c r="P52" s="29"/>
      <c r="Q52" s="31"/>
      <c r="R52" s="31"/>
      <c r="S52" s="31"/>
      <c r="T52" s="55" t="s">
        <v>78</v>
      </c>
      <c r="U52" s="31">
        <v>820</v>
      </c>
      <c r="V52" s="31">
        <v>840</v>
      </c>
      <c r="W52" s="278" t="s">
        <v>93</v>
      </c>
      <c r="X52" s="279"/>
      <c r="Y52" s="279"/>
      <c r="Z52" s="279"/>
      <c r="AA52" s="279"/>
      <c r="AB52" s="280"/>
      <c r="AC52" s="15"/>
    </row>
    <row r="53" spans="1:29" x14ac:dyDescent="0.2">
      <c r="A53" s="27">
        <f t="shared" si="4"/>
        <v>28</v>
      </c>
      <c r="B53" s="65">
        <v>0</v>
      </c>
      <c r="C53" s="65">
        <v>0</v>
      </c>
      <c r="D53" s="66">
        <f t="shared" si="13"/>
        <v>0</v>
      </c>
      <c r="E53" s="65">
        <v>1</v>
      </c>
      <c r="F53" s="65">
        <v>1</v>
      </c>
      <c r="G53" s="66">
        <f t="shared" si="9"/>
        <v>15.079999999999998</v>
      </c>
      <c r="H53" s="65">
        <v>0</v>
      </c>
      <c r="I53" s="65">
        <v>0</v>
      </c>
      <c r="J53" s="67">
        <f t="shared" si="10"/>
        <v>0</v>
      </c>
      <c r="K53" s="68">
        <f t="shared" si="11"/>
        <v>15.079999999999998</v>
      </c>
      <c r="L53" s="68">
        <f t="shared" si="12"/>
        <v>0</v>
      </c>
      <c r="M53" s="34">
        <v>0</v>
      </c>
      <c r="N53" s="32">
        <v>0</v>
      </c>
      <c r="O53" s="30"/>
      <c r="P53" s="29"/>
      <c r="Q53" s="31"/>
      <c r="R53" s="31"/>
      <c r="S53" s="31"/>
      <c r="T53" s="55" t="s">
        <v>78</v>
      </c>
      <c r="U53" s="31">
        <v>820</v>
      </c>
      <c r="V53" s="31">
        <v>840</v>
      </c>
      <c r="W53" s="278" t="s">
        <v>93</v>
      </c>
      <c r="X53" s="279"/>
      <c r="Y53" s="279"/>
      <c r="Z53" s="279"/>
      <c r="AA53" s="279"/>
      <c r="AB53" s="280"/>
      <c r="AC53" s="15"/>
    </row>
    <row r="54" spans="1:29" x14ac:dyDescent="0.2">
      <c r="A54" s="27">
        <v>29</v>
      </c>
      <c r="B54" s="65">
        <v>0</v>
      </c>
      <c r="C54" s="65">
        <v>0</v>
      </c>
      <c r="D54" s="66">
        <f t="shared" si="13"/>
        <v>0</v>
      </c>
      <c r="E54" s="65">
        <v>1</v>
      </c>
      <c r="F54" s="65">
        <v>1</v>
      </c>
      <c r="G54" s="66">
        <f t="shared" si="9"/>
        <v>15.079999999999998</v>
      </c>
      <c r="H54" s="65">
        <v>0</v>
      </c>
      <c r="I54" s="65">
        <v>0</v>
      </c>
      <c r="J54" s="67">
        <f t="shared" si="10"/>
        <v>0</v>
      </c>
      <c r="K54" s="68">
        <f t="shared" si="11"/>
        <v>15.079999999999998</v>
      </c>
      <c r="L54" s="68">
        <f t="shared" si="12"/>
        <v>0</v>
      </c>
      <c r="M54" s="34">
        <v>0</v>
      </c>
      <c r="N54" s="32">
        <v>0</v>
      </c>
      <c r="O54" s="30"/>
      <c r="P54" s="29"/>
      <c r="Q54" s="31"/>
      <c r="R54" s="31"/>
      <c r="S54" s="31"/>
      <c r="T54" s="55" t="s">
        <v>78</v>
      </c>
      <c r="U54" s="31">
        <v>820</v>
      </c>
      <c r="V54" s="31">
        <v>840</v>
      </c>
      <c r="W54" s="278" t="s">
        <v>93</v>
      </c>
      <c r="X54" s="279"/>
      <c r="Y54" s="279"/>
      <c r="Z54" s="279"/>
      <c r="AA54" s="279"/>
      <c r="AB54" s="280"/>
      <c r="AC54" s="15"/>
    </row>
    <row r="55" spans="1:29" x14ac:dyDescent="0.2">
      <c r="A55" s="27">
        <v>30</v>
      </c>
      <c r="B55" s="65">
        <v>0</v>
      </c>
      <c r="C55" s="65">
        <v>0</v>
      </c>
      <c r="D55" s="66">
        <f t="shared" si="13"/>
        <v>0</v>
      </c>
      <c r="E55" s="65">
        <v>1</v>
      </c>
      <c r="F55" s="65">
        <v>1</v>
      </c>
      <c r="G55" s="66">
        <f t="shared" si="9"/>
        <v>15.079999999999998</v>
      </c>
      <c r="H55" s="65">
        <v>0</v>
      </c>
      <c r="I55" s="65">
        <v>0</v>
      </c>
      <c r="J55" s="67">
        <f t="shared" si="10"/>
        <v>0</v>
      </c>
      <c r="K55" s="68">
        <f t="shared" si="11"/>
        <v>15.079999999999998</v>
      </c>
      <c r="L55" s="68">
        <f t="shared" si="12"/>
        <v>0</v>
      </c>
      <c r="M55" s="34">
        <v>0</v>
      </c>
      <c r="N55" s="32">
        <v>0</v>
      </c>
      <c r="O55" s="30"/>
      <c r="P55" s="29"/>
      <c r="Q55" s="31"/>
      <c r="R55" s="31"/>
      <c r="S55" s="31"/>
      <c r="T55" s="55" t="s">
        <v>78</v>
      </c>
      <c r="U55" s="31">
        <v>820</v>
      </c>
      <c r="V55" s="31">
        <v>840</v>
      </c>
      <c r="W55" s="278" t="s">
        <v>93</v>
      </c>
      <c r="X55" s="279"/>
      <c r="Y55" s="279"/>
      <c r="Z55" s="279"/>
      <c r="AA55" s="279"/>
      <c r="AB55" s="280"/>
      <c r="AC55" s="15"/>
    </row>
    <row r="56" spans="1:29" x14ac:dyDescent="0.2">
      <c r="A56" s="27"/>
      <c r="B56" s="65">
        <v>0</v>
      </c>
      <c r="C56" s="65">
        <v>0</v>
      </c>
      <c r="D56" s="66">
        <f t="shared" si="13"/>
        <v>0</v>
      </c>
      <c r="E56" s="65">
        <v>1</v>
      </c>
      <c r="F56" s="65">
        <v>1</v>
      </c>
      <c r="G56" s="66">
        <f t="shared" si="9"/>
        <v>15.079999999999998</v>
      </c>
      <c r="H56" s="65">
        <v>0</v>
      </c>
      <c r="I56" s="65">
        <v>0</v>
      </c>
      <c r="J56" s="67">
        <f t="shared" si="10"/>
        <v>0</v>
      </c>
      <c r="K56" s="68">
        <f t="shared" si="11"/>
        <v>15.079999999999998</v>
      </c>
      <c r="L56" s="68">
        <f t="shared" si="12"/>
        <v>0</v>
      </c>
      <c r="M56" s="34">
        <v>0</v>
      </c>
      <c r="N56" s="32">
        <v>0</v>
      </c>
      <c r="O56" s="30"/>
      <c r="P56" s="29"/>
      <c r="Q56" s="31"/>
      <c r="R56" s="31"/>
      <c r="S56" s="31"/>
      <c r="T56" s="55" t="s">
        <v>78</v>
      </c>
      <c r="U56" s="31"/>
      <c r="V56" s="31"/>
      <c r="W56" s="278"/>
      <c r="X56" s="279"/>
      <c r="Y56" s="279"/>
      <c r="Z56" s="279"/>
      <c r="AA56" s="279"/>
      <c r="AB56" s="280"/>
      <c r="AC56" s="15"/>
    </row>
    <row r="57" spans="1:29" x14ac:dyDescent="0.2">
      <c r="A57" s="27">
        <v>1</v>
      </c>
      <c r="B57" s="65">
        <v>0</v>
      </c>
      <c r="C57" s="65">
        <v>0</v>
      </c>
      <c r="D57" s="66">
        <f t="shared" si="13"/>
        <v>0</v>
      </c>
      <c r="E57" s="65">
        <v>1</v>
      </c>
      <c r="F57" s="65">
        <v>1</v>
      </c>
      <c r="G57" s="66">
        <f t="shared" si="9"/>
        <v>15.079999999999998</v>
      </c>
      <c r="H57" s="65">
        <v>0</v>
      </c>
      <c r="I57" s="65">
        <v>0</v>
      </c>
      <c r="J57" s="67">
        <f t="shared" si="10"/>
        <v>0</v>
      </c>
      <c r="K57" s="68">
        <f t="shared" si="11"/>
        <v>15.079999999999998</v>
      </c>
      <c r="L57" s="68">
        <f t="shared" si="12"/>
        <v>0</v>
      </c>
      <c r="M57" s="34">
        <v>0</v>
      </c>
      <c r="N57" s="32">
        <v>0</v>
      </c>
      <c r="O57" s="30"/>
      <c r="P57" s="29"/>
      <c r="Q57" s="31"/>
      <c r="R57" s="31"/>
      <c r="S57" s="31"/>
      <c r="T57" s="55" t="s">
        <v>78</v>
      </c>
      <c r="U57" s="31">
        <v>820</v>
      </c>
      <c r="V57" s="31">
        <v>840</v>
      </c>
      <c r="W57" s="278" t="s">
        <v>93</v>
      </c>
      <c r="X57" s="279"/>
      <c r="Y57" s="279"/>
      <c r="Z57" s="279"/>
      <c r="AA57" s="279"/>
      <c r="AB57" s="280"/>
      <c r="AC57" s="15"/>
    </row>
    <row r="58" spans="1:29" x14ac:dyDescent="0.2">
      <c r="A58" s="47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73">
        <f>SUM(L27:L57)</f>
        <v>-2.000000000000135E-2</v>
      </c>
      <c r="M58" s="48">
        <f>SUM(M27:M57)</f>
        <v>0</v>
      </c>
      <c r="N58" s="48">
        <f>SUM(N27:N57)</f>
        <v>0</v>
      </c>
      <c r="O58" s="45"/>
      <c r="P58" s="45"/>
      <c r="Q58" s="48">
        <f>SUM(Q27:Q57)</f>
        <v>0</v>
      </c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6"/>
      <c r="AC58" s="15"/>
    </row>
    <row r="59" spans="1:29" x14ac:dyDescent="0.2">
      <c r="A59" s="19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3"/>
      <c r="AC59" s="19"/>
    </row>
  </sheetData>
  <mergeCells count="62">
    <mergeCell ref="W57:AB57"/>
    <mergeCell ref="W56:AB56"/>
    <mergeCell ref="W50:AB50"/>
    <mergeCell ref="W43:AB43"/>
    <mergeCell ref="W44:AB44"/>
    <mergeCell ref="W45:AB45"/>
    <mergeCell ref="W46:AB46"/>
    <mergeCell ref="W55:AB55"/>
    <mergeCell ref="W51:AB51"/>
    <mergeCell ref="W52:AB52"/>
    <mergeCell ref="W53:AB53"/>
    <mergeCell ref="W54:AB54"/>
    <mergeCell ref="W41:AB41"/>
    <mergeCell ref="W42:AB42"/>
    <mergeCell ref="W35:AB35"/>
    <mergeCell ref="W47:AB47"/>
    <mergeCell ref="W48:AB48"/>
    <mergeCell ref="W49:AB49"/>
    <mergeCell ref="W36:AB36"/>
    <mergeCell ref="W37:AB37"/>
    <mergeCell ref="W34:AB34"/>
    <mergeCell ref="W27:AB27"/>
    <mergeCell ref="W28:AB28"/>
    <mergeCell ref="W29:AB29"/>
    <mergeCell ref="W30:AB30"/>
    <mergeCell ref="W32:AB32"/>
    <mergeCell ref="W33:AB33"/>
    <mergeCell ref="B19:D19"/>
    <mergeCell ref="E19:G19"/>
    <mergeCell ref="H19:J19"/>
    <mergeCell ref="W31:AB31"/>
    <mergeCell ref="B17:D17"/>
    <mergeCell ref="E17:G17"/>
    <mergeCell ref="H17:J17"/>
    <mergeCell ref="A14:J14"/>
    <mergeCell ref="N10:O10"/>
    <mergeCell ref="Q10:R10"/>
    <mergeCell ref="U10:X10"/>
    <mergeCell ref="U14:V14"/>
    <mergeCell ref="L14:N14"/>
    <mergeCell ref="P14:Q14"/>
    <mergeCell ref="R14:S14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W38:AB38"/>
    <mergeCell ref="W39:AB39"/>
    <mergeCell ref="W40:AB40"/>
    <mergeCell ref="U7:X7"/>
    <mergeCell ref="Y7:AA7"/>
    <mergeCell ref="A3:AA3"/>
    <mergeCell ref="A4:AA4"/>
    <mergeCell ref="M6:O6"/>
    <mergeCell ref="Q6:R6"/>
    <mergeCell ref="B6:I6"/>
  </mergeCells>
  <phoneticPr fontId="3" type="noConversion"/>
  <pageMargins left="0.75" right="0.75" top="1" bottom="1" header="0.5" footer="0.5"/>
  <pageSetup paperSize="5" scale="75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C59"/>
  <sheetViews>
    <sheetView topLeftCell="A46" zoomScaleNormal="100" workbookViewId="0">
      <selection activeCell="U56" sqref="U56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6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21.855468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3" t="s">
        <v>6</v>
      </c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</row>
    <row r="4" spans="1:29" x14ac:dyDescent="0.2">
      <c r="A4" s="254" t="s">
        <v>49</v>
      </c>
      <c r="B4" s="254"/>
      <c r="C4" s="254"/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  <c r="O4" s="254"/>
      <c r="P4" s="254"/>
      <c r="Q4" s="254"/>
      <c r="R4" s="254"/>
      <c r="S4" s="254"/>
      <c r="T4" s="254"/>
      <c r="U4" s="254"/>
      <c r="V4" s="254"/>
      <c r="W4" s="254"/>
      <c r="X4" s="254"/>
      <c r="Y4" s="254"/>
      <c r="Z4" s="254"/>
      <c r="AA4" s="254"/>
    </row>
    <row r="5" spans="1:29" ht="6.75" customHeight="1" x14ac:dyDescent="0.2"/>
    <row r="6" spans="1:29" x14ac:dyDescent="0.2">
      <c r="A6" t="s">
        <v>8</v>
      </c>
      <c r="B6" s="255" t="s">
        <v>96</v>
      </c>
      <c r="C6" s="255"/>
      <c r="D6" s="255"/>
      <c r="E6" s="255"/>
      <c r="F6" s="255"/>
      <c r="G6" s="255"/>
      <c r="H6" s="255"/>
      <c r="I6" s="255"/>
      <c r="K6" t="s">
        <v>4</v>
      </c>
      <c r="L6" s="1"/>
      <c r="M6" s="256" t="s">
        <v>66</v>
      </c>
      <c r="N6" s="256"/>
      <c r="O6" s="256"/>
      <c r="P6" t="s">
        <v>44</v>
      </c>
      <c r="Q6" s="257" t="s">
        <v>67</v>
      </c>
      <c r="R6" s="257"/>
    </row>
    <row r="7" spans="1:29" x14ac:dyDescent="0.2">
      <c r="U7" s="258" t="s">
        <v>37</v>
      </c>
      <c r="V7" s="258"/>
      <c r="W7" s="258"/>
      <c r="X7" s="258"/>
      <c r="Y7" s="234">
        <v>0</v>
      </c>
      <c r="Z7" s="234"/>
      <c r="AA7" s="234"/>
    </row>
    <row r="8" spans="1:29" x14ac:dyDescent="0.2">
      <c r="A8" t="s">
        <v>3</v>
      </c>
      <c r="C8" s="234" t="s">
        <v>122</v>
      </c>
      <c r="D8" s="234"/>
      <c r="E8" s="234"/>
      <c r="F8" s="234"/>
      <c r="G8" t="s">
        <v>45</v>
      </c>
      <c r="H8" s="234">
        <v>2019</v>
      </c>
      <c r="I8" s="234"/>
      <c r="K8" t="s">
        <v>33</v>
      </c>
      <c r="L8" s="1" t="s">
        <v>68</v>
      </c>
      <c r="M8" s="56"/>
      <c r="N8" s="1"/>
      <c r="O8" s="1"/>
      <c r="P8" s="1"/>
      <c r="Q8" s="1"/>
      <c r="R8" s="1"/>
      <c r="T8" s="26" t="s">
        <v>39</v>
      </c>
      <c r="U8" s="258" t="s">
        <v>38</v>
      </c>
      <c r="V8" s="258"/>
      <c r="W8" s="258"/>
      <c r="X8" s="258"/>
      <c r="Y8" s="259">
        <v>62.6</v>
      </c>
      <c r="Z8" s="259"/>
      <c r="AA8" s="259"/>
    </row>
    <row r="9" spans="1:29" x14ac:dyDescent="0.2">
      <c r="T9" s="26" t="s">
        <v>40</v>
      </c>
      <c r="U9" s="258" t="s">
        <v>36</v>
      </c>
      <c r="V9" s="258"/>
      <c r="W9" s="258"/>
      <c r="X9" s="258"/>
      <c r="Y9" s="260">
        <v>62.6</v>
      </c>
      <c r="Z9" s="260"/>
      <c r="AA9" s="260"/>
    </row>
    <row r="10" spans="1:29" x14ac:dyDescent="0.2">
      <c r="A10" t="s">
        <v>20</v>
      </c>
      <c r="C10" s="257" t="s">
        <v>52</v>
      </c>
      <c r="D10" s="257"/>
      <c r="E10" s="257"/>
      <c r="F10" s="257"/>
      <c r="G10" s="257"/>
      <c r="H10" s="257"/>
      <c r="I10" s="257"/>
      <c r="K10" s="10" t="s">
        <v>42</v>
      </c>
      <c r="N10" s="257">
        <v>0</v>
      </c>
      <c r="O10" s="257"/>
      <c r="P10" t="s">
        <v>43</v>
      </c>
      <c r="Q10" s="257">
        <v>0</v>
      </c>
      <c r="R10" s="257"/>
      <c r="T10" s="26" t="s">
        <v>41</v>
      </c>
      <c r="U10" s="258" t="s">
        <v>35</v>
      </c>
      <c r="V10" s="258"/>
      <c r="W10" s="258"/>
      <c r="X10" s="258"/>
      <c r="Y10" s="262">
        <v>62.6</v>
      </c>
      <c r="Z10" s="262"/>
      <c r="AA10" s="262"/>
    </row>
    <row r="11" spans="1:29" x14ac:dyDescent="0.2">
      <c r="T11" s="26" t="s">
        <v>40</v>
      </c>
      <c r="U11" s="261" t="s">
        <v>34</v>
      </c>
      <c r="V11" s="261"/>
      <c r="W11" s="261"/>
      <c r="X11" s="261"/>
      <c r="Y11" s="260">
        <v>0</v>
      </c>
      <c r="Z11" s="260"/>
      <c r="AA11" s="260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1" t="s">
        <v>9</v>
      </c>
      <c r="B14" s="261"/>
      <c r="C14" s="261"/>
      <c r="D14" s="261"/>
      <c r="E14" s="261"/>
      <c r="F14" s="261"/>
      <c r="G14" s="261"/>
      <c r="H14" s="261"/>
      <c r="I14" s="261"/>
      <c r="J14" s="261"/>
      <c r="K14" s="16" t="s">
        <v>19</v>
      </c>
      <c r="L14" s="263" t="s">
        <v>22</v>
      </c>
      <c r="M14" s="261"/>
      <c r="N14" s="264"/>
      <c r="O14" s="6"/>
      <c r="P14" s="263" t="s">
        <v>27</v>
      </c>
      <c r="Q14" s="261"/>
      <c r="R14" s="263" t="s">
        <v>28</v>
      </c>
      <c r="S14" s="261"/>
      <c r="T14" s="25" t="s">
        <v>29</v>
      </c>
      <c r="U14" s="265" t="s">
        <v>30</v>
      </c>
      <c r="V14" s="266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3" t="s">
        <v>61</v>
      </c>
      <c r="C17" s="261"/>
      <c r="D17" s="264"/>
      <c r="E17" s="263">
        <v>300823</v>
      </c>
      <c r="F17" s="261"/>
      <c r="G17" s="261"/>
      <c r="H17" s="263"/>
      <c r="I17" s="261"/>
      <c r="J17" s="264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4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3" t="s">
        <v>62</v>
      </c>
      <c r="C19" s="261"/>
      <c r="D19" s="261"/>
      <c r="E19" s="263" t="s">
        <v>59</v>
      </c>
      <c r="F19" s="261"/>
      <c r="G19" s="261"/>
      <c r="H19" s="263"/>
      <c r="I19" s="261"/>
      <c r="J19" s="264"/>
      <c r="K19" s="16" t="s">
        <v>17</v>
      </c>
      <c r="L19" s="17" t="s">
        <v>18</v>
      </c>
      <c r="M19" s="16" t="s">
        <v>23</v>
      </c>
      <c r="N19" s="18" t="s">
        <v>63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4">
        <v>62.6</v>
      </c>
      <c r="L21" s="15"/>
      <c r="M21" s="6"/>
      <c r="N21" s="22" t="s">
        <v>64</v>
      </c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>
        <v>2</v>
      </c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5">
        <v>0</v>
      </c>
      <c r="C27" s="65">
        <v>9</v>
      </c>
      <c r="D27" s="66">
        <f t="shared" ref="D27:D41" si="0">IF(SUM((B27*12)+C27)*1.16=0,D26,SUM((B27*12)+C27)*1.16)</f>
        <v>10.44</v>
      </c>
      <c r="E27" s="65">
        <v>2</v>
      </c>
      <c r="F27" s="65">
        <v>7.25</v>
      </c>
      <c r="G27" s="66">
        <f>IF(SUM((E27*12)+F27)*1.67=0,G26,SUM((E27*12)+F27)*1.67)</f>
        <v>52.1875</v>
      </c>
      <c r="H27" s="65"/>
      <c r="I27" s="65"/>
      <c r="J27" s="67">
        <f t="shared" ref="J27:J33" si="1">IF(SUM((H27*12)+I27)*1.67=0,J26,SUM((H27*12)+I27)*1.67)</f>
        <v>0</v>
      </c>
      <c r="K27" s="68">
        <f>(D27+G27+J27)</f>
        <v>62.627499999999998</v>
      </c>
      <c r="L27" s="68">
        <f>(D27+G27+Q27+J27-K21)</f>
        <v>2.7499999999996305E-2</v>
      </c>
      <c r="M27" s="34">
        <v>0</v>
      </c>
      <c r="N27" s="32"/>
      <c r="O27" s="59"/>
      <c r="P27" s="29"/>
      <c r="Q27" s="31"/>
      <c r="R27" s="31"/>
      <c r="S27" s="31"/>
      <c r="T27" s="55" t="s">
        <v>78</v>
      </c>
      <c r="U27" s="31">
        <v>10</v>
      </c>
      <c r="V27" s="31">
        <v>10</v>
      </c>
      <c r="W27" s="217" t="s">
        <v>95</v>
      </c>
      <c r="X27" s="267"/>
      <c r="Y27" s="267"/>
      <c r="Z27" s="267"/>
      <c r="AA27" s="267"/>
      <c r="AB27" s="268"/>
      <c r="AC27" s="15"/>
    </row>
    <row r="28" spans="1:29" x14ac:dyDescent="0.2">
      <c r="A28" s="27">
        <f t="shared" ref="A28:A53" si="2">A27+1</f>
        <v>3</v>
      </c>
      <c r="B28" s="65">
        <v>0</v>
      </c>
      <c r="C28" s="65">
        <v>9</v>
      </c>
      <c r="D28" s="66">
        <f t="shared" si="0"/>
        <v>10.44</v>
      </c>
      <c r="E28" s="65">
        <v>2</v>
      </c>
      <c r="F28" s="65">
        <v>7.25</v>
      </c>
      <c r="G28" s="66">
        <f t="shared" ref="G28:G57" si="3">IF(SUM((E28*12)+F28)*1.67=0,G27,SUM((E28*12)+F28)*1.67)</f>
        <v>52.1875</v>
      </c>
      <c r="H28" s="65"/>
      <c r="I28" s="65"/>
      <c r="J28" s="67">
        <f t="shared" si="1"/>
        <v>0</v>
      </c>
      <c r="K28" s="68">
        <f>(D28+G28+J28)</f>
        <v>62.627499999999998</v>
      </c>
      <c r="L28" s="68">
        <f>(D28+G28+J28+Q28-D27-G27-J27)</f>
        <v>0</v>
      </c>
      <c r="M28" s="34">
        <v>0</v>
      </c>
      <c r="N28" s="32"/>
      <c r="O28" s="59"/>
      <c r="P28" s="29"/>
      <c r="Q28" s="31"/>
      <c r="R28" s="31"/>
      <c r="S28" s="31"/>
      <c r="T28" s="55" t="s">
        <v>78</v>
      </c>
      <c r="U28" s="31">
        <v>10</v>
      </c>
      <c r="V28" s="31">
        <v>10</v>
      </c>
      <c r="W28" s="217" t="s">
        <v>95</v>
      </c>
      <c r="X28" s="267"/>
      <c r="Y28" s="267"/>
      <c r="Z28" s="267"/>
      <c r="AA28" s="267"/>
      <c r="AB28" s="268"/>
      <c r="AC28" s="15"/>
    </row>
    <row r="29" spans="1:29" x14ac:dyDescent="0.2">
      <c r="A29" s="27">
        <f t="shared" si="2"/>
        <v>4</v>
      </c>
      <c r="B29" s="65">
        <v>0</v>
      </c>
      <c r="C29" s="65">
        <v>9</v>
      </c>
      <c r="D29" s="66">
        <f>IF(SUM((B29*12)+C29)*1.16=0,D28,SUM((B29*12)+C29)*1.16)</f>
        <v>10.44</v>
      </c>
      <c r="E29" s="65">
        <v>2</v>
      </c>
      <c r="F29" s="65">
        <v>7.25</v>
      </c>
      <c r="G29" s="66">
        <f t="shared" si="3"/>
        <v>52.1875</v>
      </c>
      <c r="H29" s="65"/>
      <c r="I29" s="65"/>
      <c r="J29" s="67">
        <f t="shared" si="1"/>
        <v>0</v>
      </c>
      <c r="K29" s="68">
        <f t="shared" ref="K29:K57" si="4">(D29+G29+J29)</f>
        <v>62.627499999999998</v>
      </c>
      <c r="L29" s="68">
        <f>(D29+G29+J29+Q29-D28-G28-J28)</f>
        <v>0</v>
      </c>
      <c r="M29" s="34">
        <v>0</v>
      </c>
      <c r="N29" s="32"/>
      <c r="O29" s="59"/>
      <c r="P29" s="29"/>
      <c r="Q29" s="31"/>
      <c r="R29" s="31"/>
      <c r="S29" s="31"/>
      <c r="T29" s="55" t="s">
        <v>78</v>
      </c>
      <c r="U29" s="31">
        <v>10</v>
      </c>
      <c r="V29" s="31">
        <v>10</v>
      </c>
      <c r="W29" s="217" t="s">
        <v>95</v>
      </c>
      <c r="X29" s="267"/>
      <c r="Y29" s="267"/>
      <c r="Z29" s="267"/>
      <c r="AA29" s="267"/>
      <c r="AB29" s="268"/>
      <c r="AC29" s="15"/>
    </row>
    <row r="30" spans="1:29" x14ac:dyDescent="0.2">
      <c r="A30" s="27">
        <f t="shared" si="2"/>
        <v>5</v>
      </c>
      <c r="B30" s="65">
        <v>0</v>
      </c>
      <c r="C30" s="65">
        <v>9</v>
      </c>
      <c r="D30" s="66">
        <f t="shared" si="0"/>
        <v>10.44</v>
      </c>
      <c r="E30" s="65">
        <v>2</v>
      </c>
      <c r="F30" s="65">
        <v>7.25</v>
      </c>
      <c r="G30" s="66">
        <f t="shared" si="3"/>
        <v>52.1875</v>
      </c>
      <c r="H30" s="65"/>
      <c r="I30" s="65"/>
      <c r="J30" s="67">
        <f t="shared" si="1"/>
        <v>0</v>
      </c>
      <c r="K30" s="68">
        <f t="shared" si="4"/>
        <v>62.627499999999998</v>
      </c>
      <c r="L30" s="68">
        <f t="shared" ref="L30:L57" si="5">(D30+G30+J30+Q30-D29-G29-J29)</f>
        <v>0</v>
      </c>
      <c r="M30" s="34">
        <v>0</v>
      </c>
      <c r="N30" s="32"/>
      <c r="O30" s="30"/>
      <c r="P30" s="29"/>
      <c r="Q30" s="31"/>
      <c r="R30" s="31"/>
      <c r="S30" s="31"/>
      <c r="T30" s="55" t="s">
        <v>78</v>
      </c>
      <c r="U30" s="31">
        <v>10</v>
      </c>
      <c r="V30" s="31">
        <v>10</v>
      </c>
      <c r="W30" s="217" t="s">
        <v>95</v>
      </c>
      <c r="X30" s="267"/>
      <c r="Y30" s="267"/>
      <c r="Z30" s="267"/>
      <c r="AA30" s="267"/>
      <c r="AB30" s="268"/>
      <c r="AC30" s="15"/>
    </row>
    <row r="31" spans="1:29" x14ac:dyDescent="0.2">
      <c r="A31" s="27">
        <f t="shared" si="2"/>
        <v>6</v>
      </c>
      <c r="B31" s="65">
        <v>0</v>
      </c>
      <c r="C31" s="65">
        <v>9</v>
      </c>
      <c r="D31" s="66">
        <f t="shared" si="0"/>
        <v>10.44</v>
      </c>
      <c r="E31" s="65">
        <v>2</v>
      </c>
      <c r="F31" s="65">
        <v>7.25</v>
      </c>
      <c r="G31" s="66">
        <f t="shared" si="3"/>
        <v>52.1875</v>
      </c>
      <c r="H31" s="65"/>
      <c r="I31" s="65"/>
      <c r="J31" s="67">
        <f t="shared" si="1"/>
        <v>0</v>
      </c>
      <c r="K31" s="68">
        <f t="shared" si="4"/>
        <v>62.627499999999998</v>
      </c>
      <c r="L31" s="68">
        <f t="shared" si="5"/>
        <v>0</v>
      </c>
      <c r="M31" s="34">
        <v>0</v>
      </c>
      <c r="N31" s="32"/>
      <c r="O31" s="30"/>
      <c r="P31" s="29"/>
      <c r="Q31" s="31"/>
      <c r="R31" s="31"/>
      <c r="S31" s="31"/>
      <c r="T31" s="55" t="s">
        <v>78</v>
      </c>
      <c r="U31" s="31">
        <v>10</v>
      </c>
      <c r="V31" s="31">
        <v>10</v>
      </c>
      <c r="W31" s="217" t="s">
        <v>95</v>
      </c>
      <c r="X31" s="267"/>
      <c r="Y31" s="267"/>
      <c r="Z31" s="267"/>
      <c r="AA31" s="267"/>
      <c r="AB31" s="268"/>
      <c r="AC31" s="15"/>
    </row>
    <row r="32" spans="1:29" x14ac:dyDescent="0.2">
      <c r="A32" s="27">
        <f t="shared" si="2"/>
        <v>7</v>
      </c>
      <c r="B32" s="65">
        <v>0</v>
      </c>
      <c r="C32" s="65">
        <v>9</v>
      </c>
      <c r="D32" s="66">
        <f t="shared" si="0"/>
        <v>10.44</v>
      </c>
      <c r="E32" s="65">
        <v>2</v>
      </c>
      <c r="F32" s="65">
        <v>7.25</v>
      </c>
      <c r="G32" s="66">
        <f t="shared" si="3"/>
        <v>52.1875</v>
      </c>
      <c r="H32" s="65"/>
      <c r="I32" s="65"/>
      <c r="J32" s="67">
        <f t="shared" si="1"/>
        <v>0</v>
      </c>
      <c r="K32" s="68">
        <f t="shared" si="4"/>
        <v>62.627499999999998</v>
      </c>
      <c r="L32" s="68">
        <f t="shared" si="5"/>
        <v>0</v>
      </c>
      <c r="M32" s="34">
        <v>0</v>
      </c>
      <c r="N32" s="32"/>
      <c r="O32" s="59"/>
      <c r="P32" s="75"/>
      <c r="Q32" s="31"/>
      <c r="R32" s="31"/>
      <c r="S32" s="31"/>
      <c r="T32" s="55" t="s">
        <v>78</v>
      </c>
      <c r="U32" s="31">
        <v>10</v>
      </c>
      <c r="V32" s="31">
        <v>10</v>
      </c>
      <c r="W32" s="217" t="s">
        <v>95</v>
      </c>
      <c r="X32" s="267"/>
      <c r="Y32" s="267"/>
      <c r="Z32" s="267"/>
      <c r="AA32" s="267"/>
      <c r="AB32" s="268"/>
      <c r="AC32" s="15"/>
    </row>
    <row r="33" spans="1:29" x14ac:dyDescent="0.2">
      <c r="A33" s="27">
        <f t="shared" si="2"/>
        <v>8</v>
      </c>
      <c r="B33" s="65">
        <v>0</v>
      </c>
      <c r="C33" s="65">
        <v>9</v>
      </c>
      <c r="D33" s="66">
        <f t="shared" si="0"/>
        <v>10.44</v>
      </c>
      <c r="E33" s="65">
        <v>2</v>
      </c>
      <c r="F33" s="65">
        <v>7.25</v>
      </c>
      <c r="G33" s="66">
        <f t="shared" si="3"/>
        <v>52.1875</v>
      </c>
      <c r="H33" s="65"/>
      <c r="I33" s="65"/>
      <c r="J33" s="67">
        <f t="shared" si="1"/>
        <v>0</v>
      </c>
      <c r="K33" s="68">
        <f t="shared" si="4"/>
        <v>62.627499999999998</v>
      </c>
      <c r="L33" s="68">
        <f t="shared" si="5"/>
        <v>0</v>
      </c>
      <c r="M33" s="34">
        <v>0</v>
      </c>
      <c r="N33" s="32"/>
      <c r="O33" s="59"/>
      <c r="P33" s="29"/>
      <c r="Q33" s="31"/>
      <c r="R33" s="31"/>
      <c r="S33" s="31"/>
      <c r="T33" s="55" t="s">
        <v>78</v>
      </c>
      <c r="U33" s="31">
        <v>10</v>
      </c>
      <c r="V33" s="31">
        <v>10</v>
      </c>
      <c r="W33" s="217" t="s">
        <v>95</v>
      </c>
      <c r="X33" s="267"/>
      <c r="Y33" s="267"/>
      <c r="Z33" s="267"/>
      <c r="AA33" s="267"/>
      <c r="AB33" s="268"/>
      <c r="AC33" s="15"/>
    </row>
    <row r="34" spans="1:29" x14ac:dyDescent="0.2">
      <c r="A34" s="27">
        <f t="shared" si="2"/>
        <v>9</v>
      </c>
      <c r="B34" s="65">
        <v>0</v>
      </c>
      <c r="C34" s="65">
        <v>9</v>
      </c>
      <c r="D34" s="66">
        <f t="shared" si="0"/>
        <v>10.44</v>
      </c>
      <c r="E34" s="65">
        <v>2</v>
      </c>
      <c r="F34" s="65">
        <v>7.25</v>
      </c>
      <c r="G34" s="66">
        <f t="shared" si="3"/>
        <v>52.1875</v>
      </c>
      <c r="H34" s="65"/>
      <c r="I34" s="65"/>
      <c r="J34" s="67">
        <f>IF(SUM((H34*12)+I34)*1.67=0,J33,SUM((H34*12)+I34)*1.67)</f>
        <v>0</v>
      </c>
      <c r="K34" s="68">
        <f t="shared" si="4"/>
        <v>62.627499999999998</v>
      </c>
      <c r="L34" s="68">
        <f t="shared" si="5"/>
        <v>0</v>
      </c>
      <c r="M34" s="34">
        <v>0</v>
      </c>
      <c r="N34" s="32"/>
      <c r="O34" s="59"/>
      <c r="P34" s="29"/>
      <c r="Q34" s="31"/>
      <c r="R34" s="31"/>
      <c r="S34" s="31"/>
      <c r="T34" s="55" t="s">
        <v>78</v>
      </c>
      <c r="U34" s="31">
        <v>10</v>
      </c>
      <c r="V34" s="31">
        <v>10</v>
      </c>
      <c r="W34" s="217" t="s">
        <v>95</v>
      </c>
      <c r="X34" s="267"/>
      <c r="Y34" s="267"/>
      <c r="Z34" s="267"/>
      <c r="AA34" s="267"/>
      <c r="AB34" s="268"/>
      <c r="AC34" s="15"/>
    </row>
    <row r="35" spans="1:29" x14ac:dyDescent="0.2">
      <c r="A35" s="27">
        <f t="shared" si="2"/>
        <v>10</v>
      </c>
      <c r="B35" s="65">
        <v>0</v>
      </c>
      <c r="C35" s="65">
        <v>9</v>
      </c>
      <c r="D35" s="66">
        <f t="shared" si="0"/>
        <v>10.44</v>
      </c>
      <c r="E35" s="65">
        <v>2</v>
      </c>
      <c r="F35" s="65">
        <v>7.25</v>
      </c>
      <c r="G35" s="66">
        <f t="shared" si="3"/>
        <v>52.1875</v>
      </c>
      <c r="H35" s="65"/>
      <c r="I35" s="65"/>
      <c r="J35" s="67">
        <f t="shared" ref="J35:J57" si="6">IF(SUM((H35*12)+I35)*1.67=0,J34,SUM((H35*12)+I35)*1.67)</f>
        <v>0</v>
      </c>
      <c r="K35" s="68">
        <f t="shared" si="4"/>
        <v>62.627499999999998</v>
      </c>
      <c r="L35" s="68">
        <f t="shared" si="5"/>
        <v>0</v>
      </c>
      <c r="M35" s="34">
        <v>0</v>
      </c>
      <c r="N35" s="32"/>
      <c r="O35" s="59"/>
      <c r="P35" s="29"/>
      <c r="Q35" s="31"/>
      <c r="R35" s="31"/>
      <c r="S35" s="31"/>
      <c r="T35" s="55" t="s">
        <v>78</v>
      </c>
      <c r="U35" s="31">
        <v>10</v>
      </c>
      <c r="V35" s="31">
        <v>10</v>
      </c>
      <c r="W35" s="217" t="s">
        <v>95</v>
      </c>
      <c r="X35" s="267"/>
      <c r="Y35" s="267"/>
      <c r="Z35" s="267"/>
      <c r="AA35" s="267"/>
      <c r="AB35" s="268"/>
      <c r="AC35" s="15"/>
    </row>
    <row r="36" spans="1:29" x14ac:dyDescent="0.2">
      <c r="A36" s="27">
        <f t="shared" si="2"/>
        <v>11</v>
      </c>
      <c r="B36" s="65">
        <v>0</v>
      </c>
      <c r="C36" s="65">
        <v>9</v>
      </c>
      <c r="D36" s="66">
        <f t="shared" si="0"/>
        <v>10.44</v>
      </c>
      <c r="E36" s="65">
        <v>2</v>
      </c>
      <c r="F36" s="65">
        <v>7.25</v>
      </c>
      <c r="G36" s="66">
        <f t="shared" si="3"/>
        <v>52.1875</v>
      </c>
      <c r="H36" s="65"/>
      <c r="I36" s="65"/>
      <c r="J36" s="67">
        <f t="shared" si="6"/>
        <v>0</v>
      </c>
      <c r="K36" s="68">
        <f t="shared" si="4"/>
        <v>62.627499999999998</v>
      </c>
      <c r="L36" s="68">
        <f t="shared" si="5"/>
        <v>0</v>
      </c>
      <c r="M36" s="34">
        <v>0</v>
      </c>
      <c r="N36" s="32"/>
      <c r="O36" s="59"/>
      <c r="P36" s="29"/>
      <c r="Q36" s="31"/>
      <c r="R36" s="31"/>
      <c r="S36" s="31"/>
      <c r="T36" s="55" t="s">
        <v>78</v>
      </c>
      <c r="U36" s="31">
        <v>10</v>
      </c>
      <c r="V36" s="31">
        <v>10</v>
      </c>
      <c r="W36" s="217" t="s">
        <v>95</v>
      </c>
      <c r="X36" s="267"/>
      <c r="Y36" s="267"/>
      <c r="Z36" s="267"/>
      <c r="AA36" s="267"/>
      <c r="AB36" s="268"/>
      <c r="AC36" s="15"/>
    </row>
    <row r="37" spans="1:29" x14ac:dyDescent="0.2">
      <c r="A37" s="27">
        <f t="shared" si="2"/>
        <v>12</v>
      </c>
      <c r="B37" s="65">
        <v>0</v>
      </c>
      <c r="C37" s="65">
        <v>9</v>
      </c>
      <c r="D37" s="66">
        <f t="shared" si="0"/>
        <v>10.44</v>
      </c>
      <c r="E37" s="65">
        <v>2</v>
      </c>
      <c r="F37" s="65">
        <v>7.25</v>
      </c>
      <c r="G37" s="66">
        <f t="shared" si="3"/>
        <v>52.1875</v>
      </c>
      <c r="H37" s="65"/>
      <c r="I37" s="65"/>
      <c r="J37" s="67">
        <f t="shared" si="6"/>
        <v>0</v>
      </c>
      <c r="K37" s="68">
        <f t="shared" si="4"/>
        <v>62.627499999999998</v>
      </c>
      <c r="L37" s="68">
        <f t="shared" si="5"/>
        <v>0</v>
      </c>
      <c r="M37" s="34">
        <v>0</v>
      </c>
      <c r="N37" s="32"/>
      <c r="O37" s="59"/>
      <c r="P37" s="29"/>
      <c r="Q37" s="31"/>
      <c r="R37" s="31"/>
      <c r="S37" s="31"/>
      <c r="T37" s="55" t="s">
        <v>78</v>
      </c>
      <c r="U37" s="31">
        <v>10</v>
      </c>
      <c r="V37" s="31">
        <v>10</v>
      </c>
      <c r="W37" s="217" t="s">
        <v>95</v>
      </c>
      <c r="X37" s="267"/>
      <c r="Y37" s="267"/>
      <c r="Z37" s="267"/>
      <c r="AA37" s="267"/>
      <c r="AB37" s="268"/>
      <c r="AC37" s="15"/>
    </row>
    <row r="38" spans="1:29" x14ac:dyDescent="0.2">
      <c r="A38" s="27">
        <f t="shared" si="2"/>
        <v>13</v>
      </c>
      <c r="B38" s="65">
        <v>0</v>
      </c>
      <c r="C38" s="65">
        <v>9</v>
      </c>
      <c r="D38" s="66">
        <f t="shared" si="0"/>
        <v>10.44</v>
      </c>
      <c r="E38" s="65">
        <v>2</v>
      </c>
      <c r="F38" s="65">
        <v>7.25</v>
      </c>
      <c r="G38" s="66">
        <f t="shared" si="3"/>
        <v>52.1875</v>
      </c>
      <c r="H38" s="65"/>
      <c r="I38" s="65"/>
      <c r="J38" s="67">
        <f t="shared" si="6"/>
        <v>0</v>
      </c>
      <c r="K38" s="68">
        <f t="shared" si="4"/>
        <v>62.627499999999998</v>
      </c>
      <c r="L38" s="68">
        <f t="shared" si="5"/>
        <v>0</v>
      </c>
      <c r="M38" s="34">
        <v>0</v>
      </c>
      <c r="N38" s="34"/>
      <c r="O38" s="59"/>
      <c r="P38" s="29"/>
      <c r="Q38" s="31"/>
      <c r="R38" s="31"/>
      <c r="S38" s="31"/>
      <c r="T38" s="55" t="s">
        <v>78</v>
      </c>
      <c r="U38" s="31">
        <v>10</v>
      </c>
      <c r="V38" s="31">
        <v>10</v>
      </c>
      <c r="W38" s="217" t="s">
        <v>95</v>
      </c>
      <c r="X38" s="267"/>
      <c r="Y38" s="267"/>
      <c r="Z38" s="267"/>
      <c r="AA38" s="267"/>
      <c r="AB38" s="268"/>
      <c r="AC38" s="15"/>
    </row>
    <row r="39" spans="1:29" x14ac:dyDescent="0.2">
      <c r="A39" s="27">
        <f t="shared" si="2"/>
        <v>14</v>
      </c>
      <c r="B39" s="65">
        <v>0</v>
      </c>
      <c r="C39" s="65">
        <v>9</v>
      </c>
      <c r="D39" s="66">
        <f t="shared" si="0"/>
        <v>10.44</v>
      </c>
      <c r="E39" s="65">
        <v>2</v>
      </c>
      <c r="F39" s="65">
        <v>7.25</v>
      </c>
      <c r="G39" s="66">
        <f t="shared" si="3"/>
        <v>52.1875</v>
      </c>
      <c r="H39" s="65"/>
      <c r="I39" s="65"/>
      <c r="J39" s="67">
        <f t="shared" si="6"/>
        <v>0</v>
      </c>
      <c r="K39" s="68">
        <f t="shared" si="4"/>
        <v>62.627499999999998</v>
      </c>
      <c r="L39" s="68">
        <f t="shared" si="5"/>
        <v>0</v>
      </c>
      <c r="M39" s="34">
        <v>0</v>
      </c>
      <c r="N39" s="34"/>
      <c r="O39" s="59"/>
      <c r="P39" s="29"/>
      <c r="Q39" s="31"/>
      <c r="R39" s="31"/>
      <c r="S39" s="31"/>
      <c r="T39" s="55" t="s">
        <v>78</v>
      </c>
      <c r="U39" s="31">
        <v>10</v>
      </c>
      <c r="V39" s="31">
        <v>10</v>
      </c>
      <c r="W39" s="217" t="s">
        <v>95</v>
      </c>
      <c r="X39" s="267"/>
      <c r="Y39" s="267"/>
      <c r="Z39" s="267"/>
      <c r="AA39" s="267"/>
      <c r="AB39" s="268"/>
      <c r="AC39" s="15"/>
    </row>
    <row r="40" spans="1:29" x14ac:dyDescent="0.2">
      <c r="A40" s="27">
        <f t="shared" si="2"/>
        <v>15</v>
      </c>
      <c r="B40" s="65">
        <v>0</v>
      </c>
      <c r="C40" s="65">
        <v>9</v>
      </c>
      <c r="D40" s="66">
        <f t="shared" si="0"/>
        <v>10.44</v>
      </c>
      <c r="E40" s="65">
        <v>2</v>
      </c>
      <c r="F40" s="65">
        <v>7.25</v>
      </c>
      <c r="G40" s="66">
        <f t="shared" si="3"/>
        <v>52.1875</v>
      </c>
      <c r="H40" s="65"/>
      <c r="I40" s="65"/>
      <c r="J40" s="67">
        <f t="shared" si="6"/>
        <v>0</v>
      </c>
      <c r="K40" s="68">
        <f t="shared" si="4"/>
        <v>62.627499999999998</v>
      </c>
      <c r="L40" s="68">
        <f t="shared" si="5"/>
        <v>0</v>
      </c>
      <c r="M40" s="34">
        <v>0</v>
      </c>
      <c r="N40" s="34"/>
      <c r="O40" s="59"/>
      <c r="P40" s="29"/>
      <c r="Q40" s="31"/>
      <c r="R40" s="31"/>
      <c r="S40" s="31"/>
      <c r="T40" s="55" t="s">
        <v>78</v>
      </c>
      <c r="U40" s="31">
        <v>10</v>
      </c>
      <c r="V40" s="31">
        <v>10</v>
      </c>
      <c r="W40" s="217" t="s">
        <v>95</v>
      </c>
      <c r="X40" s="267"/>
      <c r="Y40" s="267"/>
      <c r="Z40" s="267"/>
      <c r="AA40" s="267"/>
      <c r="AB40" s="268"/>
      <c r="AC40" s="15"/>
    </row>
    <row r="41" spans="1:29" x14ac:dyDescent="0.2">
      <c r="A41" s="27">
        <f t="shared" si="2"/>
        <v>16</v>
      </c>
      <c r="B41" s="65">
        <v>0</v>
      </c>
      <c r="C41" s="65">
        <v>9</v>
      </c>
      <c r="D41" s="66">
        <f t="shared" si="0"/>
        <v>10.44</v>
      </c>
      <c r="E41" s="65">
        <v>2</v>
      </c>
      <c r="F41" s="65">
        <v>7.25</v>
      </c>
      <c r="G41" s="66">
        <f t="shared" si="3"/>
        <v>52.1875</v>
      </c>
      <c r="H41" s="65"/>
      <c r="I41" s="65"/>
      <c r="J41" s="67">
        <f t="shared" si="6"/>
        <v>0</v>
      </c>
      <c r="K41" s="68">
        <f t="shared" si="4"/>
        <v>62.627499999999998</v>
      </c>
      <c r="L41" s="68">
        <f t="shared" si="5"/>
        <v>0</v>
      </c>
      <c r="M41" s="34">
        <v>0</v>
      </c>
      <c r="N41" s="32"/>
      <c r="O41" s="59"/>
      <c r="P41" s="29"/>
      <c r="Q41" s="31"/>
      <c r="R41" s="31"/>
      <c r="S41" s="31"/>
      <c r="T41" s="55" t="s">
        <v>78</v>
      </c>
      <c r="U41" s="31">
        <v>10</v>
      </c>
      <c r="V41" s="31">
        <v>10</v>
      </c>
      <c r="W41" s="217" t="s">
        <v>95</v>
      </c>
      <c r="X41" s="267"/>
      <c r="Y41" s="267"/>
      <c r="Z41" s="267"/>
      <c r="AA41" s="267"/>
      <c r="AB41" s="268"/>
      <c r="AC41" s="15"/>
    </row>
    <row r="42" spans="1:29" x14ac:dyDescent="0.2">
      <c r="A42" s="27">
        <f t="shared" si="2"/>
        <v>17</v>
      </c>
      <c r="B42" s="65">
        <v>0</v>
      </c>
      <c r="C42" s="65">
        <v>9</v>
      </c>
      <c r="D42" s="66">
        <f>IF(SUM((B42*12)+C42)*1.16=0,D41,SUM((B42*12)+C42)*1.16)</f>
        <v>10.44</v>
      </c>
      <c r="E42" s="65">
        <v>2</v>
      </c>
      <c r="F42" s="65">
        <v>7.25</v>
      </c>
      <c r="G42" s="66">
        <f t="shared" si="3"/>
        <v>52.1875</v>
      </c>
      <c r="H42" s="65"/>
      <c r="I42" s="65"/>
      <c r="J42" s="67">
        <f t="shared" si="6"/>
        <v>0</v>
      </c>
      <c r="K42" s="68">
        <f t="shared" si="4"/>
        <v>62.627499999999998</v>
      </c>
      <c r="L42" s="68">
        <f t="shared" si="5"/>
        <v>0</v>
      </c>
      <c r="M42" s="34">
        <v>0</v>
      </c>
      <c r="N42" s="32"/>
      <c r="O42" s="59"/>
      <c r="P42" s="29"/>
      <c r="Q42" s="31"/>
      <c r="R42" s="31"/>
      <c r="S42" s="31"/>
      <c r="T42" s="55" t="s">
        <v>78</v>
      </c>
      <c r="U42" s="31">
        <v>10</v>
      </c>
      <c r="V42" s="31">
        <v>10</v>
      </c>
      <c r="W42" s="217" t="s">
        <v>95</v>
      </c>
      <c r="X42" s="267"/>
      <c r="Y42" s="267"/>
      <c r="Z42" s="267"/>
      <c r="AA42" s="267"/>
      <c r="AB42" s="268"/>
      <c r="AC42" s="15"/>
    </row>
    <row r="43" spans="1:29" x14ac:dyDescent="0.2">
      <c r="A43" s="27">
        <f t="shared" si="2"/>
        <v>18</v>
      </c>
      <c r="B43" s="65">
        <v>0</v>
      </c>
      <c r="C43" s="65">
        <v>9</v>
      </c>
      <c r="D43" s="66">
        <f>IF(SUM((B43*12)+C43)*1.16=0,D42,SUM((B43*12)+C43)*1.16)</f>
        <v>10.44</v>
      </c>
      <c r="E43" s="65">
        <v>2</v>
      </c>
      <c r="F43" s="65">
        <v>7.25</v>
      </c>
      <c r="G43" s="66">
        <f t="shared" si="3"/>
        <v>52.1875</v>
      </c>
      <c r="H43" s="65"/>
      <c r="I43" s="65"/>
      <c r="J43" s="67">
        <f t="shared" si="6"/>
        <v>0</v>
      </c>
      <c r="K43" s="68">
        <f t="shared" si="4"/>
        <v>62.627499999999998</v>
      </c>
      <c r="L43" s="68">
        <f t="shared" si="5"/>
        <v>0</v>
      </c>
      <c r="M43" s="34">
        <v>0</v>
      </c>
      <c r="N43" s="32"/>
      <c r="O43" s="59"/>
      <c r="P43" s="29"/>
      <c r="Q43" s="31"/>
      <c r="R43" s="31"/>
      <c r="S43" s="31"/>
      <c r="T43" s="55" t="s">
        <v>78</v>
      </c>
      <c r="U43" s="31">
        <v>10</v>
      </c>
      <c r="V43" s="31">
        <v>10</v>
      </c>
      <c r="W43" s="217" t="s">
        <v>95</v>
      </c>
      <c r="X43" s="267"/>
      <c r="Y43" s="267"/>
      <c r="Z43" s="267"/>
      <c r="AA43" s="267"/>
      <c r="AB43" s="268"/>
      <c r="AC43" s="15"/>
    </row>
    <row r="44" spans="1:29" x14ac:dyDescent="0.2">
      <c r="A44" s="27">
        <f t="shared" si="2"/>
        <v>19</v>
      </c>
      <c r="B44" s="65">
        <v>0</v>
      </c>
      <c r="C44" s="65">
        <v>9</v>
      </c>
      <c r="D44" s="66">
        <f>IF(SUM((B44*12)+C44)*1.16=0,D43,SUM((B44*12)+C44)*1.16)</f>
        <v>10.44</v>
      </c>
      <c r="E44" s="65">
        <v>2</v>
      </c>
      <c r="F44" s="65">
        <v>7.25</v>
      </c>
      <c r="G44" s="66">
        <f t="shared" si="3"/>
        <v>52.1875</v>
      </c>
      <c r="H44" s="65"/>
      <c r="I44" s="65"/>
      <c r="J44" s="67">
        <f t="shared" si="6"/>
        <v>0</v>
      </c>
      <c r="K44" s="68">
        <f t="shared" si="4"/>
        <v>62.627499999999998</v>
      </c>
      <c r="L44" s="68">
        <f t="shared" si="5"/>
        <v>0</v>
      </c>
      <c r="M44" s="34">
        <v>0</v>
      </c>
      <c r="N44" s="32"/>
      <c r="O44" s="30"/>
      <c r="P44" s="29"/>
      <c r="Q44" s="31"/>
      <c r="R44" s="31"/>
      <c r="S44" s="31"/>
      <c r="T44" s="55" t="s">
        <v>78</v>
      </c>
      <c r="U44" s="31">
        <v>10</v>
      </c>
      <c r="V44" s="31">
        <v>10</v>
      </c>
      <c r="W44" s="217" t="s">
        <v>95</v>
      </c>
      <c r="X44" s="267"/>
      <c r="Y44" s="267"/>
      <c r="Z44" s="267"/>
      <c r="AA44" s="267"/>
      <c r="AB44" s="268"/>
      <c r="AC44" s="15"/>
    </row>
    <row r="45" spans="1:29" x14ac:dyDescent="0.2">
      <c r="A45" s="27">
        <f t="shared" si="2"/>
        <v>20</v>
      </c>
      <c r="B45" s="65">
        <v>0</v>
      </c>
      <c r="C45" s="65">
        <v>9</v>
      </c>
      <c r="D45" s="66">
        <f t="shared" ref="D45:D57" si="7">IF(SUM((B45*12)+C45)*1.16=0,D44,SUM((B45*12)+C45)*1.16)</f>
        <v>10.44</v>
      </c>
      <c r="E45" s="65">
        <v>2</v>
      </c>
      <c r="F45" s="65">
        <v>7.25</v>
      </c>
      <c r="G45" s="66">
        <f t="shared" si="3"/>
        <v>52.1875</v>
      </c>
      <c r="H45" s="65"/>
      <c r="I45" s="65"/>
      <c r="J45" s="67">
        <f t="shared" si="6"/>
        <v>0</v>
      </c>
      <c r="K45" s="68">
        <f t="shared" si="4"/>
        <v>62.627499999999998</v>
      </c>
      <c r="L45" s="68">
        <f t="shared" si="5"/>
        <v>0</v>
      </c>
      <c r="M45" s="34">
        <v>0</v>
      </c>
      <c r="N45" s="32"/>
      <c r="O45" s="59"/>
      <c r="P45" s="29"/>
      <c r="Q45" s="31"/>
      <c r="R45" s="31"/>
      <c r="S45" s="31"/>
      <c r="T45" s="55" t="s">
        <v>78</v>
      </c>
      <c r="U45" s="31">
        <v>10</v>
      </c>
      <c r="V45" s="31">
        <v>10</v>
      </c>
      <c r="W45" s="217" t="s">
        <v>95</v>
      </c>
      <c r="X45" s="267"/>
      <c r="Y45" s="267"/>
      <c r="Z45" s="267"/>
      <c r="AA45" s="267"/>
      <c r="AB45" s="268"/>
      <c r="AC45" s="15"/>
    </row>
    <row r="46" spans="1:29" x14ac:dyDescent="0.2">
      <c r="A46" s="27">
        <f>A45+1</f>
        <v>21</v>
      </c>
      <c r="B46" s="65">
        <v>0</v>
      </c>
      <c r="C46" s="65">
        <v>9</v>
      </c>
      <c r="D46" s="66">
        <f t="shared" si="7"/>
        <v>10.44</v>
      </c>
      <c r="E46" s="65">
        <v>2</v>
      </c>
      <c r="F46" s="65">
        <v>7.25</v>
      </c>
      <c r="G46" s="66">
        <f t="shared" si="3"/>
        <v>52.1875</v>
      </c>
      <c r="H46" s="65"/>
      <c r="I46" s="65"/>
      <c r="J46" s="67">
        <f t="shared" si="6"/>
        <v>0</v>
      </c>
      <c r="K46" s="68">
        <f t="shared" si="4"/>
        <v>62.627499999999998</v>
      </c>
      <c r="L46" s="68">
        <f t="shared" si="5"/>
        <v>0</v>
      </c>
      <c r="M46" s="34">
        <v>0</v>
      </c>
      <c r="N46" s="32"/>
      <c r="O46" s="59"/>
      <c r="P46" s="29"/>
      <c r="Q46" s="31"/>
      <c r="R46" s="31"/>
      <c r="S46" s="31"/>
      <c r="T46" s="55" t="s">
        <v>78</v>
      </c>
      <c r="U46" s="31">
        <v>10</v>
      </c>
      <c r="V46" s="31">
        <v>10</v>
      </c>
      <c r="W46" s="217" t="s">
        <v>95</v>
      </c>
      <c r="X46" s="267"/>
      <c r="Y46" s="267"/>
      <c r="Z46" s="267"/>
      <c r="AA46" s="267"/>
      <c r="AB46" s="268"/>
      <c r="AC46" s="15"/>
    </row>
    <row r="47" spans="1:29" x14ac:dyDescent="0.2">
      <c r="A47" s="27">
        <f t="shared" si="2"/>
        <v>22</v>
      </c>
      <c r="B47" s="65">
        <v>0</v>
      </c>
      <c r="C47" s="65">
        <v>9</v>
      </c>
      <c r="D47" s="66">
        <f t="shared" si="7"/>
        <v>10.44</v>
      </c>
      <c r="E47" s="65">
        <v>2</v>
      </c>
      <c r="F47" s="65">
        <v>7.25</v>
      </c>
      <c r="G47" s="66">
        <f t="shared" si="3"/>
        <v>52.1875</v>
      </c>
      <c r="H47" s="65"/>
      <c r="I47" s="65"/>
      <c r="J47" s="67">
        <f>IF(SUM((H47*12)+I47)*1.67=0,J46,SUM((H47*12)+I47)*1.67)</f>
        <v>0</v>
      </c>
      <c r="K47" s="68">
        <f t="shared" si="4"/>
        <v>62.627499999999998</v>
      </c>
      <c r="L47" s="68">
        <f t="shared" si="5"/>
        <v>0</v>
      </c>
      <c r="M47" s="34">
        <v>0</v>
      </c>
      <c r="N47" s="32"/>
      <c r="O47" s="59"/>
      <c r="P47" s="29"/>
      <c r="Q47" s="31"/>
      <c r="R47" s="31"/>
      <c r="S47" s="31"/>
      <c r="T47" s="55" t="s">
        <v>78</v>
      </c>
      <c r="U47" s="31">
        <v>10</v>
      </c>
      <c r="V47" s="31">
        <v>10</v>
      </c>
      <c r="W47" s="217" t="s">
        <v>95</v>
      </c>
      <c r="X47" s="267"/>
      <c r="Y47" s="267"/>
      <c r="Z47" s="267"/>
      <c r="AA47" s="267"/>
      <c r="AB47" s="268"/>
      <c r="AC47" s="15"/>
    </row>
    <row r="48" spans="1:29" x14ac:dyDescent="0.2">
      <c r="A48" s="27">
        <f t="shared" si="2"/>
        <v>23</v>
      </c>
      <c r="B48" s="65">
        <v>0</v>
      </c>
      <c r="C48" s="65">
        <v>9</v>
      </c>
      <c r="D48" s="66">
        <f t="shared" si="7"/>
        <v>10.44</v>
      </c>
      <c r="E48" s="65">
        <v>2</v>
      </c>
      <c r="F48" s="65">
        <v>7.25</v>
      </c>
      <c r="G48" s="66">
        <f t="shared" si="3"/>
        <v>52.1875</v>
      </c>
      <c r="H48" s="65"/>
      <c r="I48" s="65"/>
      <c r="J48" s="67">
        <f>IF(SUM((H48*12)+I48)*1.67=0,J47,SUM((H48*12)+I48)*1.67)</f>
        <v>0</v>
      </c>
      <c r="K48" s="68">
        <f t="shared" si="4"/>
        <v>62.627499999999998</v>
      </c>
      <c r="L48" s="68">
        <f t="shared" si="5"/>
        <v>0</v>
      </c>
      <c r="M48" s="34">
        <v>0</v>
      </c>
      <c r="N48" s="32"/>
      <c r="O48" s="30"/>
      <c r="P48" s="29"/>
      <c r="Q48" s="31"/>
      <c r="R48" s="31"/>
      <c r="S48" s="31"/>
      <c r="T48" s="55" t="s">
        <v>78</v>
      </c>
      <c r="U48" s="31">
        <v>10</v>
      </c>
      <c r="V48" s="31">
        <v>10</v>
      </c>
      <c r="W48" s="217" t="s">
        <v>95</v>
      </c>
      <c r="X48" s="267"/>
      <c r="Y48" s="267"/>
      <c r="Z48" s="267"/>
      <c r="AA48" s="267"/>
      <c r="AB48" s="268"/>
      <c r="AC48" s="15"/>
    </row>
    <row r="49" spans="1:29" x14ac:dyDescent="0.2">
      <c r="A49" s="27">
        <f t="shared" si="2"/>
        <v>24</v>
      </c>
      <c r="B49" s="65">
        <v>0</v>
      </c>
      <c r="C49" s="65">
        <v>9</v>
      </c>
      <c r="D49" s="66">
        <f t="shared" si="7"/>
        <v>10.44</v>
      </c>
      <c r="E49" s="65">
        <v>2</v>
      </c>
      <c r="F49" s="65">
        <v>7.25</v>
      </c>
      <c r="G49" s="66">
        <f t="shared" si="3"/>
        <v>52.1875</v>
      </c>
      <c r="H49" s="65"/>
      <c r="I49" s="65"/>
      <c r="J49" s="67">
        <f>IF(SUM((H49*12)+I49)*1.67=0,J48,SUM((H49*12)+I49)*1.67)</f>
        <v>0</v>
      </c>
      <c r="K49" s="68">
        <f t="shared" si="4"/>
        <v>62.627499999999998</v>
      </c>
      <c r="L49" s="68">
        <f t="shared" si="5"/>
        <v>0</v>
      </c>
      <c r="M49" s="34">
        <v>0</v>
      </c>
      <c r="N49" s="32"/>
      <c r="O49" s="59"/>
      <c r="P49" s="29"/>
      <c r="Q49" s="31"/>
      <c r="R49" s="31"/>
      <c r="S49" s="31"/>
      <c r="T49" s="55" t="s">
        <v>78</v>
      </c>
      <c r="U49" s="31">
        <v>10</v>
      </c>
      <c r="V49" s="31">
        <v>10</v>
      </c>
      <c r="W49" s="217" t="s">
        <v>95</v>
      </c>
      <c r="X49" s="267"/>
      <c r="Y49" s="267"/>
      <c r="Z49" s="267"/>
      <c r="AA49" s="267"/>
      <c r="AB49" s="268"/>
      <c r="AC49" s="15"/>
    </row>
    <row r="50" spans="1:29" x14ac:dyDescent="0.2">
      <c r="A50" s="27">
        <f t="shared" si="2"/>
        <v>25</v>
      </c>
      <c r="B50" s="65">
        <v>0</v>
      </c>
      <c r="C50" s="65">
        <v>9</v>
      </c>
      <c r="D50" s="66">
        <f t="shared" si="7"/>
        <v>10.44</v>
      </c>
      <c r="E50" s="65">
        <v>2</v>
      </c>
      <c r="F50" s="65">
        <v>7.25</v>
      </c>
      <c r="G50" s="66">
        <f t="shared" si="3"/>
        <v>52.1875</v>
      </c>
      <c r="H50" s="65"/>
      <c r="I50" s="65"/>
      <c r="J50" s="67">
        <f>IF(SUM((H50*12)+I50)*1.67=0,J49,SUM((H50*12)+I50)*1.67)</f>
        <v>0</v>
      </c>
      <c r="K50" s="68">
        <f t="shared" si="4"/>
        <v>62.627499999999998</v>
      </c>
      <c r="L50" s="68">
        <f t="shared" si="5"/>
        <v>0</v>
      </c>
      <c r="M50" s="34">
        <v>0</v>
      </c>
      <c r="N50" s="32"/>
      <c r="O50" s="59"/>
      <c r="P50" s="29"/>
      <c r="Q50" s="31"/>
      <c r="R50" s="31"/>
      <c r="S50" s="31"/>
      <c r="T50" s="55" t="s">
        <v>78</v>
      </c>
      <c r="U50" s="31">
        <v>10</v>
      </c>
      <c r="V50" s="31">
        <v>10</v>
      </c>
      <c r="W50" s="217" t="s">
        <v>95</v>
      </c>
      <c r="X50" s="267"/>
      <c r="Y50" s="267"/>
      <c r="Z50" s="267"/>
      <c r="AA50" s="267"/>
      <c r="AB50" s="268"/>
      <c r="AC50" s="15"/>
    </row>
    <row r="51" spans="1:29" x14ac:dyDescent="0.2">
      <c r="A51" s="27">
        <f t="shared" si="2"/>
        <v>26</v>
      </c>
      <c r="B51" s="65">
        <v>0</v>
      </c>
      <c r="C51" s="65">
        <v>9</v>
      </c>
      <c r="D51" s="66">
        <f t="shared" si="7"/>
        <v>10.44</v>
      </c>
      <c r="E51" s="65">
        <v>2</v>
      </c>
      <c r="F51" s="65">
        <v>7.25</v>
      </c>
      <c r="G51" s="66">
        <f t="shared" si="3"/>
        <v>52.1875</v>
      </c>
      <c r="H51" s="65"/>
      <c r="I51" s="65"/>
      <c r="J51" s="67">
        <f t="shared" si="6"/>
        <v>0</v>
      </c>
      <c r="K51" s="68">
        <f t="shared" si="4"/>
        <v>62.627499999999998</v>
      </c>
      <c r="L51" s="68">
        <f t="shared" si="5"/>
        <v>0</v>
      </c>
      <c r="M51" s="34">
        <v>0</v>
      </c>
      <c r="N51" s="32"/>
      <c r="O51" s="59"/>
      <c r="P51" s="29"/>
      <c r="Q51" s="31"/>
      <c r="R51" s="31"/>
      <c r="S51" s="31"/>
      <c r="T51" s="55" t="s">
        <v>78</v>
      </c>
      <c r="U51" s="31">
        <v>10</v>
      </c>
      <c r="V51" s="31">
        <v>10</v>
      </c>
      <c r="W51" s="217" t="s">
        <v>95</v>
      </c>
      <c r="X51" s="267"/>
      <c r="Y51" s="267"/>
      <c r="Z51" s="267"/>
      <c r="AA51" s="267"/>
      <c r="AB51" s="268"/>
      <c r="AC51" s="15"/>
    </row>
    <row r="52" spans="1:29" x14ac:dyDescent="0.2">
      <c r="A52" s="27">
        <f t="shared" si="2"/>
        <v>27</v>
      </c>
      <c r="B52" s="65">
        <v>0</v>
      </c>
      <c r="C52" s="65">
        <v>9</v>
      </c>
      <c r="D52" s="66">
        <f t="shared" si="7"/>
        <v>10.44</v>
      </c>
      <c r="E52" s="65">
        <v>2</v>
      </c>
      <c r="F52" s="65">
        <v>7.25</v>
      </c>
      <c r="G52" s="66">
        <f t="shared" si="3"/>
        <v>52.1875</v>
      </c>
      <c r="H52" s="65"/>
      <c r="I52" s="65"/>
      <c r="J52" s="67">
        <f t="shared" si="6"/>
        <v>0</v>
      </c>
      <c r="K52" s="68">
        <f t="shared" si="4"/>
        <v>62.627499999999998</v>
      </c>
      <c r="L52" s="68">
        <f t="shared" si="5"/>
        <v>0</v>
      </c>
      <c r="M52" s="34">
        <v>0</v>
      </c>
      <c r="N52" s="32"/>
      <c r="O52" s="59"/>
      <c r="P52" s="29"/>
      <c r="Q52" s="31"/>
      <c r="R52" s="31"/>
      <c r="S52" s="31"/>
      <c r="T52" s="55" t="s">
        <v>78</v>
      </c>
      <c r="U52" s="31">
        <v>10</v>
      </c>
      <c r="V52" s="31">
        <v>10</v>
      </c>
      <c r="W52" s="217" t="s">
        <v>95</v>
      </c>
      <c r="X52" s="267"/>
      <c r="Y52" s="267"/>
      <c r="Z52" s="267"/>
      <c r="AA52" s="267"/>
      <c r="AB52" s="268"/>
      <c r="AC52" s="15"/>
    </row>
    <row r="53" spans="1:29" x14ac:dyDescent="0.2">
      <c r="A53" s="27">
        <f t="shared" si="2"/>
        <v>28</v>
      </c>
      <c r="B53" s="65">
        <v>0</v>
      </c>
      <c r="C53" s="65">
        <v>9</v>
      </c>
      <c r="D53" s="66">
        <f t="shared" si="7"/>
        <v>10.44</v>
      </c>
      <c r="E53" s="65">
        <v>2</v>
      </c>
      <c r="F53" s="65">
        <v>7.25</v>
      </c>
      <c r="G53" s="66">
        <f t="shared" si="3"/>
        <v>52.1875</v>
      </c>
      <c r="H53" s="65"/>
      <c r="I53" s="65"/>
      <c r="J53" s="67">
        <f t="shared" si="6"/>
        <v>0</v>
      </c>
      <c r="K53" s="68">
        <f t="shared" si="4"/>
        <v>62.627499999999998</v>
      </c>
      <c r="L53" s="68">
        <f t="shared" si="5"/>
        <v>0</v>
      </c>
      <c r="M53" s="34">
        <v>0</v>
      </c>
      <c r="N53" s="32"/>
      <c r="O53" s="30"/>
      <c r="P53" s="29"/>
      <c r="Q53" s="31"/>
      <c r="R53" s="31"/>
      <c r="S53" s="31"/>
      <c r="T53" s="55" t="s">
        <v>78</v>
      </c>
      <c r="U53" s="31">
        <v>10</v>
      </c>
      <c r="V53" s="31">
        <v>10</v>
      </c>
      <c r="W53" s="217" t="s">
        <v>95</v>
      </c>
      <c r="X53" s="267"/>
      <c r="Y53" s="267"/>
      <c r="Z53" s="267"/>
      <c r="AA53" s="267"/>
      <c r="AB53" s="268"/>
      <c r="AC53" s="15"/>
    </row>
    <row r="54" spans="1:29" x14ac:dyDescent="0.2">
      <c r="A54" s="27">
        <v>29</v>
      </c>
      <c r="B54" s="65">
        <v>0</v>
      </c>
      <c r="C54" s="65">
        <v>9</v>
      </c>
      <c r="D54" s="66">
        <f t="shared" si="7"/>
        <v>10.44</v>
      </c>
      <c r="E54" s="65">
        <v>2</v>
      </c>
      <c r="F54" s="65">
        <v>7.25</v>
      </c>
      <c r="G54" s="66">
        <f t="shared" si="3"/>
        <v>52.1875</v>
      </c>
      <c r="H54" s="65"/>
      <c r="I54" s="65"/>
      <c r="J54" s="67">
        <f t="shared" si="6"/>
        <v>0</v>
      </c>
      <c r="K54" s="68">
        <f t="shared" si="4"/>
        <v>62.627499999999998</v>
      </c>
      <c r="L54" s="68">
        <f t="shared" si="5"/>
        <v>0</v>
      </c>
      <c r="M54" s="34">
        <v>0</v>
      </c>
      <c r="N54" s="32"/>
      <c r="O54" s="59"/>
      <c r="P54" s="29"/>
      <c r="Q54" s="31"/>
      <c r="R54" s="31"/>
      <c r="S54" s="31"/>
      <c r="T54" s="55" t="s">
        <v>78</v>
      </c>
      <c r="U54" s="31">
        <v>10</v>
      </c>
      <c r="V54" s="31">
        <v>10</v>
      </c>
      <c r="W54" s="217" t="s">
        <v>95</v>
      </c>
      <c r="X54" s="267"/>
      <c r="Y54" s="267"/>
      <c r="Z54" s="267"/>
      <c r="AA54" s="267"/>
      <c r="AB54" s="268"/>
      <c r="AC54" s="15"/>
    </row>
    <row r="55" spans="1:29" x14ac:dyDescent="0.2">
      <c r="A55" s="27">
        <v>30</v>
      </c>
      <c r="B55" s="65">
        <v>0</v>
      </c>
      <c r="C55" s="65">
        <v>9</v>
      </c>
      <c r="D55" s="66">
        <f t="shared" si="7"/>
        <v>10.44</v>
      </c>
      <c r="E55" s="65">
        <v>2</v>
      </c>
      <c r="F55" s="65">
        <v>7.25</v>
      </c>
      <c r="G55" s="66">
        <f t="shared" si="3"/>
        <v>52.1875</v>
      </c>
      <c r="H55" s="65"/>
      <c r="I55" s="65"/>
      <c r="J55" s="67">
        <f t="shared" si="6"/>
        <v>0</v>
      </c>
      <c r="K55" s="68">
        <f t="shared" si="4"/>
        <v>62.627499999999998</v>
      </c>
      <c r="L55" s="68">
        <f t="shared" si="5"/>
        <v>0</v>
      </c>
      <c r="M55" s="34">
        <v>0</v>
      </c>
      <c r="N55" s="32"/>
      <c r="O55" s="59"/>
      <c r="P55" s="29"/>
      <c r="Q55" s="31"/>
      <c r="R55" s="31"/>
      <c r="S55" s="31"/>
      <c r="T55" s="55" t="s">
        <v>78</v>
      </c>
      <c r="U55" s="31">
        <v>10</v>
      </c>
      <c r="V55" s="31">
        <v>10</v>
      </c>
      <c r="W55" s="217" t="s">
        <v>95</v>
      </c>
      <c r="X55" s="267"/>
      <c r="Y55" s="267"/>
      <c r="Z55" s="267"/>
      <c r="AA55" s="267"/>
      <c r="AB55" s="268"/>
      <c r="AC55" s="15"/>
    </row>
    <row r="56" spans="1:29" x14ac:dyDescent="0.2">
      <c r="A56" s="27"/>
      <c r="B56" s="65">
        <v>0</v>
      </c>
      <c r="C56" s="65">
        <v>9</v>
      </c>
      <c r="D56" s="66">
        <f t="shared" si="7"/>
        <v>10.44</v>
      </c>
      <c r="E56" s="65">
        <v>2</v>
      </c>
      <c r="F56" s="65">
        <v>7.25</v>
      </c>
      <c r="G56" s="66">
        <f t="shared" si="3"/>
        <v>52.1875</v>
      </c>
      <c r="H56" s="65"/>
      <c r="I56" s="65"/>
      <c r="J56" s="67">
        <f t="shared" si="6"/>
        <v>0</v>
      </c>
      <c r="K56" s="68">
        <f t="shared" si="4"/>
        <v>62.627499999999998</v>
      </c>
      <c r="L56" s="68">
        <f t="shared" si="5"/>
        <v>0</v>
      </c>
      <c r="M56" s="34">
        <v>0</v>
      </c>
      <c r="N56" s="32"/>
      <c r="O56" s="59"/>
      <c r="P56" s="29"/>
      <c r="Q56" s="31"/>
      <c r="R56" s="31"/>
      <c r="S56" s="31"/>
      <c r="T56" s="55" t="s">
        <v>78</v>
      </c>
      <c r="U56" s="31"/>
      <c r="V56" s="31"/>
      <c r="W56" s="217"/>
      <c r="X56" s="267"/>
      <c r="Y56" s="267"/>
      <c r="Z56" s="267"/>
      <c r="AA56" s="267"/>
      <c r="AB56" s="268"/>
      <c r="AC56" s="15"/>
    </row>
    <row r="57" spans="1:29" x14ac:dyDescent="0.2">
      <c r="A57" s="27">
        <v>1</v>
      </c>
      <c r="B57" s="65">
        <v>0</v>
      </c>
      <c r="C57" s="65">
        <v>9</v>
      </c>
      <c r="D57" s="66">
        <f t="shared" si="7"/>
        <v>10.44</v>
      </c>
      <c r="E57" s="65">
        <v>2</v>
      </c>
      <c r="F57" s="65">
        <v>7.25</v>
      </c>
      <c r="G57" s="66">
        <f t="shared" si="3"/>
        <v>52.1875</v>
      </c>
      <c r="H57" s="65"/>
      <c r="I57" s="65"/>
      <c r="J57" s="67">
        <f t="shared" si="6"/>
        <v>0</v>
      </c>
      <c r="K57" s="68">
        <f t="shared" si="4"/>
        <v>62.627499999999998</v>
      </c>
      <c r="L57" s="68">
        <f t="shared" si="5"/>
        <v>0</v>
      </c>
      <c r="M57" s="34">
        <v>0</v>
      </c>
      <c r="N57" s="32"/>
      <c r="O57" s="59"/>
      <c r="P57" s="29"/>
      <c r="Q57" s="31"/>
      <c r="R57" s="31"/>
      <c r="S57" s="31"/>
      <c r="T57" s="55" t="s">
        <v>78</v>
      </c>
      <c r="U57" s="31">
        <v>10</v>
      </c>
      <c r="V57" s="31">
        <v>10</v>
      </c>
      <c r="W57" s="217" t="s">
        <v>95</v>
      </c>
      <c r="X57" s="267"/>
      <c r="Y57" s="267"/>
      <c r="Z57" s="267"/>
      <c r="AA57" s="267"/>
      <c r="AB57" s="268"/>
      <c r="AC57" s="15"/>
    </row>
    <row r="58" spans="1:29" x14ac:dyDescent="0.2">
      <c r="A58" s="47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73">
        <f>SUM(L27:L57)</f>
        <v>2.7499999999996305E-2</v>
      </c>
      <c r="M58" s="48">
        <f>SUM(M27:M57)</f>
        <v>0</v>
      </c>
      <c r="N58" s="48">
        <f>SUM(N27:N57)</f>
        <v>0</v>
      </c>
      <c r="O58" s="45"/>
      <c r="P58" s="45"/>
      <c r="Q58" s="48">
        <f>SUM(Q27:Q57)</f>
        <v>0</v>
      </c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6"/>
      <c r="AC58" s="15"/>
    </row>
    <row r="59" spans="1:29" x14ac:dyDescent="0.2">
      <c r="A59" s="19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3"/>
      <c r="AC59" s="19"/>
    </row>
  </sheetData>
  <mergeCells count="62">
    <mergeCell ref="W54:AB54"/>
    <mergeCell ref="W55:AB55"/>
    <mergeCell ref="W56:AB56"/>
    <mergeCell ref="W57:AB57"/>
    <mergeCell ref="W48:AB48"/>
    <mergeCell ref="W49:AB49"/>
    <mergeCell ref="W50:AB50"/>
    <mergeCell ref="W51:AB51"/>
    <mergeCell ref="W52:AB52"/>
    <mergeCell ref="W53:AB53"/>
    <mergeCell ref="W42:AB42"/>
    <mergeCell ref="W43:AB43"/>
    <mergeCell ref="W44:AB44"/>
    <mergeCell ref="W45:AB45"/>
    <mergeCell ref="W46:AB46"/>
    <mergeCell ref="W47:AB47"/>
    <mergeCell ref="W36:AB36"/>
    <mergeCell ref="W37:AB37"/>
    <mergeCell ref="W38:AB38"/>
    <mergeCell ref="W39:AB39"/>
    <mergeCell ref="W40:AB40"/>
    <mergeCell ref="W41:AB41"/>
    <mergeCell ref="W30:AB30"/>
    <mergeCell ref="W31:AB31"/>
    <mergeCell ref="W32:AB32"/>
    <mergeCell ref="W33:AB33"/>
    <mergeCell ref="W34:AB34"/>
    <mergeCell ref="W35:AB35"/>
    <mergeCell ref="B19:D19"/>
    <mergeCell ref="E19:G19"/>
    <mergeCell ref="H19:J19"/>
    <mergeCell ref="W27:AB27"/>
    <mergeCell ref="W28:AB28"/>
    <mergeCell ref="W29:AB29"/>
    <mergeCell ref="A14:J14"/>
    <mergeCell ref="L14:N14"/>
    <mergeCell ref="P14:Q14"/>
    <mergeCell ref="R14:S14"/>
    <mergeCell ref="U14:V14"/>
    <mergeCell ref="B17:D17"/>
    <mergeCell ref="E17:G17"/>
    <mergeCell ref="H17:J17"/>
    <mergeCell ref="C10:I10"/>
    <mergeCell ref="N10:O10"/>
    <mergeCell ref="Q10:R10"/>
    <mergeCell ref="U10:X10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A3:AA3"/>
    <mergeCell ref="A4:AA4"/>
    <mergeCell ref="B6:I6"/>
    <mergeCell ref="M6:O6"/>
    <mergeCell ref="Q6:R6"/>
    <mergeCell ref="U7:X7"/>
    <mergeCell ref="Y7:AA7"/>
  </mergeCells>
  <pageMargins left="0.75" right="0.75" top="1" bottom="1" header="0.5" footer="0.5"/>
  <pageSetup paperSize="5" scale="75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D14"/>
  <sheetViews>
    <sheetView workbookViewId="0">
      <selection activeCell="D3" sqref="D3"/>
    </sheetView>
  </sheetViews>
  <sheetFormatPr defaultRowHeight="12.75" x14ac:dyDescent="0.2"/>
  <cols>
    <col min="1" max="1" width="15.85546875" customWidth="1"/>
    <col min="2" max="2" width="18.42578125" customWidth="1"/>
  </cols>
  <sheetData>
    <row r="1" spans="1:4" ht="13.5" thickBot="1" x14ac:dyDescent="0.25">
      <c r="A1" s="86" t="s">
        <v>97</v>
      </c>
      <c r="B1" s="89"/>
      <c r="C1" s="87" t="s">
        <v>98</v>
      </c>
      <c r="D1" s="87" t="s">
        <v>99</v>
      </c>
    </row>
    <row r="2" spans="1:4" x14ac:dyDescent="0.2">
      <c r="A2" s="85" t="s">
        <v>71</v>
      </c>
      <c r="B2" s="85" t="s">
        <v>102</v>
      </c>
      <c r="C2" s="83"/>
      <c r="D2" s="83"/>
    </row>
    <row r="3" spans="1:4" x14ac:dyDescent="0.2">
      <c r="A3" s="88" t="s">
        <v>100</v>
      </c>
      <c r="B3" s="88" t="s">
        <v>103</v>
      </c>
      <c r="C3" s="84"/>
      <c r="D3" s="84"/>
    </row>
    <row r="4" spans="1:4" x14ac:dyDescent="0.2">
      <c r="A4" s="88"/>
      <c r="B4" s="88"/>
      <c r="C4" s="84"/>
      <c r="D4" s="84"/>
    </row>
    <row r="5" spans="1:4" x14ac:dyDescent="0.2">
      <c r="A5" s="88" t="s">
        <v>101</v>
      </c>
      <c r="B5" s="88" t="s">
        <v>104</v>
      </c>
      <c r="C5" s="84"/>
      <c r="D5" s="84"/>
    </row>
    <row r="6" spans="1:4" x14ac:dyDescent="0.2">
      <c r="A6" s="88"/>
      <c r="B6" s="88"/>
      <c r="C6" s="84"/>
      <c r="D6" s="84"/>
    </row>
    <row r="7" spans="1:4" x14ac:dyDescent="0.2">
      <c r="A7" s="82"/>
      <c r="B7" s="82"/>
      <c r="C7" s="84"/>
      <c r="D7" s="84"/>
    </row>
    <row r="8" spans="1:4" x14ac:dyDescent="0.2">
      <c r="A8" s="82"/>
      <c r="B8" s="82"/>
      <c r="C8" s="84"/>
      <c r="D8" s="84"/>
    </row>
    <row r="9" spans="1:4" x14ac:dyDescent="0.2">
      <c r="A9" s="82"/>
      <c r="B9" s="82"/>
      <c r="C9" s="84"/>
      <c r="D9" s="84"/>
    </row>
    <row r="10" spans="1:4" x14ac:dyDescent="0.2">
      <c r="A10" s="82"/>
      <c r="B10" s="82"/>
      <c r="C10" s="84"/>
      <c r="D10" s="84"/>
    </row>
    <row r="11" spans="1:4" x14ac:dyDescent="0.2">
      <c r="A11" s="82"/>
      <c r="B11" s="82"/>
      <c r="C11" s="84"/>
      <c r="D11" s="84"/>
    </row>
    <row r="12" spans="1:4" x14ac:dyDescent="0.2">
      <c r="A12" s="82"/>
      <c r="B12" s="82"/>
      <c r="C12" s="84"/>
      <c r="D12" s="84"/>
    </row>
    <row r="13" spans="1:4" x14ac:dyDescent="0.2">
      <c r="A13" s="82"/>
      <c r="B13" s="82"/>
      <c r="C13" s="84"/>
      <c r="D13" s="84"/>
    </row>
    <row r="14" spans="1:4" x14ac:dyDescent="0.2">
      <c r="A14" s="82"/>
      <c r="B14" s="82"/>
      <c r="C14" s="84"/>
      <c r="D14" s="84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C59"/>
  <sheetViews>
    <sheetView topLeftCell="A4" zoomScaleNormal="100" workbookViewId="0">
      <selection activeCell="Z34" sqref="Z34"/>
    </sheetView>
  </sheetViews>
  <sheetFormatPr defaultRowHeight="12.75" x14ac:dyDescent="0.2"/>
  <cols>
    <col min="1" max="1" width="7" style="90" customWidth="1"/>
    <col min="2" max="3" width="4.140625" style="90" customWidth="1"/>
    <col min="4" max="4" width="7.7109375" style="90" customWidth="1"/>
    <col min="5" max="6" width="4.140625" style="90" customWidth="1"/>
    <col min="7" max="7" width="7.7109375" style="90" customWidth="1"/>
    <col min="8" max="9" width="4.140625" style="90" customWidth="1"/>
    <col min="10" max="14" width="7.7109375" style="90" customWidth="1"/>
    <col min="15" max="15" width="8.7109375" style="90" customWidth="1"/>
    <col min="16" max="16" width="10.85546875" style="90" customWidth="1"/>
    <col min="17" max="17" width="7.7109375" style="90" customWidth="1"/>
    <col min="18" max="18" width="9.140625" style="90"/>
    <col min="19" max="19" width="9" style="90" customWidth="1"/>
    <col min="20" max="20" width="5.7109375" style="90" customWidth="1"/>
    <col min="21" max="21" width="6.7109375" style="90" customWidth="1"/>
    <col min="22" max="22" width="7.42578125" style="90" customWidth="1"/>
    <col min="23" max="24" width="3.7109375" style="90" customWidth="1"/>
    <col min="25" max="25" width="4.28515625" style="90" customWidth="1"/>
    <col min="26" max="26" width="5.5703125" style="90" customWidth="1"/>
    <col min="27" max="27" width="6.5703125" style="90" customWidth="1"/>
    <col min="28" max="28" width="8.7109375" style="90" customWidth="1"/>
    <col min="29" max="16384" width="9.140625" style="90"/>
  </cols>
  <sheetData>
    <row r="1" spans="1:29" x14ac:dyDescent="0.2">
      <c r="G1" s="91"/>
      <c r="H1" s="91"/>
      <c r="I1" s="91"/>
      <c r="J1" s="91"/>
      <c r="K1" s="91"/>
      <c r="L1" s="91"/>
      <c r="M1" s="91" t="s">
        <v>7</v>
      </c>
      <c r="N1" s="91"/>
      <c r="O1" s="91"/>
      <c r="P1" s="91"/>
      <c r="Q1" s="92"/>
      <c r="Y1" s="93"/>
      <c r="Z1" s="93"/>
      <c r="AA1" s="93"/>
    </row>
    <row r="2" spans="1:29" ht="4.5" customHeight="1" x14ac:dyDescent="0.2"/>
    <row r="3" spans="1:29" ht="18" x14ac:dyDescent="0.25">
      <c r="A3" s="235" t="s">
        <v>6</v>
      </c>
      <c r="B3" s="235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</row>
    <row r="4" spans="1:29" x14ac:dyDescent="0.2">
      <c r="A4" s="236" t="s">
        <v>49</v>
      </c>
      <c r="B4" s="236"/>
      <c r="C4" s="236"/>
      <c r="D4" s="236"/>
      <c r="E4" s="236"/>
      <c r="F4" s="236"/>
      <c r="G4" s="236"/>
      <c r="H4" s="236"/>
      <c r="I4" s="236"/>
      <c r="J4" s="236"/>
      <c r="K4" s="236"/>
      <c r="L4" s="236"/>
      <c r="M4" s="236"/>
      <c r="N4" s="236"/>
      <c r="O4" s="236"/>
      <c r="P4" s="236"/>
      <c r="Q4" s="236"/>
      <c r="R4" s="236"/>
      <c r="S4" s="236"/>
      <c r="T4" s="236"/>
      <c r="U4" s="236"/>
      <c r="V4" s="236"/>
      <c r="W4" s="236"/>
      <c r="X4" s="236"/>
      <c r="Y4" s="236"/>
      <c r="Z4" s="236"/>
      <c r="AA4" s="236"/>
    </row>
    <row r="5" spans="1:29" ht="6.75" customHeight="1" x14ac:dyDescent="0.2"/>
    <row r="6" spans="1:29" x14ac:dyDescent="0.2">
      <c r="A6" s="90" t="s">
        <v>8</v>
      </c>
      <c r="B6" s="237" t="s">
        <v>65</v>
      </c>
      <c r="C6" s="237"/>
      <c r="D6" s="237"/>
      <c r="E6" s="237"/>
      <c r="F6" s="237"/>
      <c r="G6" s="237"/>
      <c r="H6" s="237"/>
      <c r="I6" s="237"/>
      <c r="K6" s="90" t="s">
        <v>4</v>
      </c>
      <c r="L6" s="94" t="s">
        <v>66</v>
      </c>
      <c r="M6" s="238"/>
      <c r="N6" s="238"/>
      <c r="O6" s="238"/>
      <c r="P6" s="90" t="s">
        <v>44</v>
      </c>
      <c r="Q6" s="239" t="s">
        <v>67</v>
      </c>
      <c r="R6" s="239"/>
    </row>
    <row r="7" spans="1:29" x14ac:dyDescent="0.2">
      <c r="U7" s="240" t="s">
        <v>37</v>
      </c>
      <c r="V7" s="240"/>
      <c r="W7" s="240"/>
      <c r="X7" s="240"/>
      <c r="Y7" s="241">
        <v>185</v>
      </c>
      <c r="Z7" s="241"/>
      <c r="AA7" s="241"/>
    </row>
    <row r="8" spans="1:29" x14ac:dyDescent="0.2">
      <c r="A8" s="90" t="s">
        <v>3</v>
      </c>
      <c r="C8" s="234" t="s">
        <v>122</v>
      </c>
      <c r="D8" s="241"/>
      <c r="E8" s="241"/>
      <c r="F8" s="241"/>
      <c r="G8" s="90" t="s">
        <v>45</v>
      </c>
      <c r="H8" s="241">
        <v>2020</v>
      </c>
      <c r="I8" s="241"/>
      <c r="K8" s="90" t="s">
        <v>33</v>
      </c>
      <c r="L8" s="94" t="s">
        <v>68</v>
      </c>
      <c r="M8" s="96"/>
      <c r="N8" s="94"/>
      <c r="O8" s="94"/>
      <c r="P8" s="94"/>
      <c r="Q8" s="94"/>
      <c r="R8" s="94"/>
      <c r="T8" s="97" t="s">
        <v>39</v>
      </c>
      <c r="U8" s="240" t="s">
        <v>38</v>
      </c>
      <c r="V8" s="240"/>
      <c r="W8" s="240"/>
      <c r="X8" s="240"/>
      <c r="Y8" s="242">
        <v>38.299999999999997</v>
      </c>
      <c r="Z8" s="242"/>
      <c r="AA8" s="242"/>
    </row>
    <row r="9" spans="1:29" x14ac:dyDescent="0.2">
      <c r="T9" s="97" t="s">
        <v>40</v>
      </c>
      <c r="U9" s="240" t="s">
        <v>36</v>
      </c>
      <c r="V9" s="240"/>
      <c r="W9" s="240"/>
      <c r="X9" s="240"/>
      <c r="Y9" s="243">
        <v>223.3</v>
      </c>
      <c r="Z9" s="243"/>
      <c r="AA9" s="243"/>
    </row>
    <row r="10" spans="1:29" x14ac:dyDescent="0.2">
      <c r="A10" s="90" t="s">
        <v>20</v>
      </c>
      <c r="C10" s="239" t="s">
        <v>52</v>
      </c>
      <c r="D10" s="239"/>
      <c r="E10" s="239"/>
      <c r="F10" s="239"/>
      <c r="G10" s="239"/>
      <c r="H10" s="239"/>
      <c r="I10" s="239"/>
      <c r="K10" s="98" t="s">
        <v>42</v>
      </c>
      <c r="N10" s="239">
        <v>280</v>
      </c>
      <c r="O10" s="239"/>
      <c r="P10" s="212" t="s">
        <v>114</v>
      </c>
      <c r="Q10" s="239">
        <v>30</v>
      </c>
      <c r="R10" s="239"/>
      <c r="T10" s="97" t="s">
        <v>41</v>
      </c>
      <c r="U10" s="240" t="s">
        <v>35</v>
      </c>
      <c r="V10" s="240"/>
      <c r="W10" s="240"/>
      <c r="X10" s="240"/>
      <c r="Y10" s="244">
        <v>155.4</v>
      </c>
      <c r="Z10" s="244"/>
      <c r="AA10" s="244"/>
    </row>
    <row r="11" spans="1:29" x14ac:dyDescent="0.2">
      <c r="T11" s="97" t="s">
        <v>40</v>
      </c>
      <c r="U11" s="245" t="s">
        <v>34</v>
      </c>
      <c r="V11" s="245"/>
      <c r="W11" s="245"/>
      <c r="X11" s="245"/>
      <c r="Y11" s="243">
        <v>67.900000000000006</v>
      </c>
      <c r="Z11" s="243"/>
      <c r="AA11" s="243"/>
    </row>
    <row r="12" spans="1:29" ht="5.25" customHeight="1" x14ac:dyDescent="0.2"/>
    <row r="13" spans="1:29" ht="5.25" customHeight="1" x14ac:dyDescent="0.2">
      <c r="A13" s="100"/>
      <c r="B13" s="100"/>
      <c r="C13" s="100"/>
      <c r="D13" s="100"/>
      <c r="E13" s="100"/>
      <c r="F13" s="100"/>
      <c r="G13" s="100"/>
      <c r="H13" s="100"/>
      <c r="I13" s="100"/>
      <c r="J13" s="100"/>
      <c r="K13" s="101"/>
      <c r="L13" s="102"/>
      <c r="M13" s="100"/>
      <c r="N13" s="103"/>
      <c r="O13" s="101"/>
      <c r="P13" s="100"/>
      <c r="Q13" s="100"/>
      <c r="R13" s="102"/>
      <c r="S13" s="100"/>
      <c r="T13" s="102"/>
      <c r="U13" s="102"/>
      <c r="V13" s="100"/>
      <c r="W13" s="102"/>
      <c r="X13" s="100"/>
      <c r="Y13" s="100"/>
      <c r="Z13" s="100"/>
      <c r="AA13" s="100"/>
      <c r="AB13" s="100"/>
      <c r="AC13" s="104"/>
    </row>
    <row r="14" spans="1:29" x14ac:dyDescent="0.2">
      <c r="A14" s="245" t="s">
        <v>9</v>
      </c>
      <c r="B14" s="245"/>
      <c r="C14" s="245"/>
      <c r="D14" s="245"/>
      <c r="E14" s="245"/>
      <c r="F14" s="245"/>
      <c r="G14" s="245"/>
      <c r="H14" s="245"/>
      <c r="I14" s="245"/>
      <c r="J14" s="245"/>
      <c r="K14" s="105" t="s">
        <v>19</v>
      </c>
      <c r="L14" s="246" t="s">
        <v>22</v>
      </c>
      <c r="M14" s="245"/>
      <c r="N14" s="247"/>
      <c r="O14" s="108"/>
      <c r="P14" s="246" t="s">
        <v>27</v>
      </c>
      <c r="Q14" s="245"/>
      <c r="R14" s="246" t="s">
        <v>28</v>
      </c>
      <c r="S14" s="245"/>
      <c r="T14" s="109" t="s">
        <v>29</v>
      </c>
      <c r="U14" s="248" t="s">
        <v>30</v>
      </c>
      <c r="V14" s="249"/>
      <c r="W14" s="110"/>
      <c r="AC14" s="104"/>
    </row>
    <row r="15" spans="1:29" ht="4.5" customHeight="1" x14ac:dyDescent="0.2">
      <c r="A15" s="95"/>
      <c r="B15" s="95"/>
      <c r="C15" s="95"/>
      <c r="D15" s="95"/>
      <c r="E15" s="95"/>
      <c r="F15" s="95"/>
      <c r="G15" s="95"/>
      <c r="H15" s="95"/>
      <c r="I15" s="95"/>
      <c r="J15" s="95"/>
      <c r="K15" s="105"/>
      <c r="L15" s="111"/>
      <c r="M15" s="94"/>
      <c r="N15" s="112"/>
      <c r="O15" s="113"/>
      <c r="P15" s="94"/>
      <c r="Q15" s="94"/>
      <c r="R15" s="111"/>
      <c r="S15" s="94"/>
      <c r="T15" s="111"/>
      <c r="U15" s="111"/>
      <c r="V15" s="94"/>
      <c r="W15" s="111"/>
      <c r="X15" s="94"/>
      <c r="Y15" s="94"/>
      <c r="Z15" s="94"/>
      <c r="AA15" s="94"/>
      <c r="AB15" s="94"/>
      <c r="AC15" s="104"/>
    </row>
    <row r="16" spans="1:29" ht="4.5" customHeight="1" x14ac:dyDescent="0.2">
      <c r="A16" s="101"/>
      <c r="E16" s="102"/>
      <c r="H16" s="102"/>
      <c r="K16" s="105"/>
      <c r="L16" s="104"/>
      <c r="M16" s="101"/>
      <c r="N16" s="114"/>
      <c r="O16" s="108"/>
      <c r="Q16" s="102"/>
      <c r="R16" s="104"/>
      <c r="S16" s="102"/>
      <c r="T16" s="104"/>
      <c r="U16" s="104"/>
      <c r="V16" s="102"/>
      <c r="W16" s="104"/>
      <c r="AC16" s="104"/>
    </row>
    <row r="17" spans="1:29" x14ac:dyDescent="0.2">
      <c r="A17" s="115" t="s">
        <v>1</v>
      </c>
      <c r="B17" s="246">
        <v>259581</v>
      </c>
      <c r="C17" s="245"/>
      <c r="D17" s="245"/>
      <c r="E17" s="246">
        <v>259580</v>
      </c>
      <c r="F17" s="245"/>
      <c r="G17" s="245"/>
      <c r="H17" s="246"/>
      <c r="I17" s="245"/>
      <c r="J17" s="247"/>
      <c r="K17" s="105" t="s">
        <v>2</v>
      </c>
      <c r="L17" s="104"/>
      <c r="M17" s="108"/>
      <c r="N17" s="114"/>
      <c r="O17" s="108"/>
      <c r="Q17" s="104"/>
      <c r="R17" s="104"/>
      <c r="S17" s="104"/>
      <c r="T17" s="104"/>
      <c r="U17" s="104"/>
      <c r="V17" s="104"/>
      <c r="W17" s="104" t="s">
        <v>47</v>
      </c>
      <c r="AC17" s="104"/>
    </row>
    <row r="18" spans="1:29" ht="0.75" customHeight="1" x14ac:dyDescent="0.2">
      <c r="A18" s="115"/>
      <c r="E18" s="104"/>
      <c r="H18" s="104"/>
      <c r="J18" s="114"/>
      <c r="K18" s="105"/>
      <c r="L18" s="104"/>
      <c r="M18" s="108"/>
      <c r="N18" s="114"/>
      <c r="O18" s="108"/>
      <c r="Q18" s="104"/>
      <c r="R18" s="104"/>
      <c r="S18" s="104"/>
      <c r="T18" s="104"/>
      <c r="U18" s="104"/>
      <c r="V18" s="104"/>
      <c r="W18" s="104"/>
      <c r="AC18" s="104"/>
    </row>
    <row r="19" spans="1:29" x14ac:dyDescent="0.2">
      <c r="A19" s="115" t="s">
        <v>10</v>
      </c>
      <c r="B19" s="246"/>
      <c r="C19" s="245"/>
      <c r="D19" s="245"/>
      <c r="E19" s="246"/>
      <c r="F19" s="245"/>
      <c r="G19" s="245"/>
      <c r="H19" s="246"/>
      <c r="I19" s="245"/>
      <c r="J19" s="247"/>
      <c r="K19" s="105" t="s">
        <v>17</v>
      </c>
      <c r="L19" s="106" t="s">
        <v>18</v>
      </c>
      <c r="M19" s="105" t="s">
        <v>23</v>
      </c>
      <c r="N19" s="107" t="s">
        <v>24</v>
      </c>
      <c r="O19" s="105" t="s">
        <v>11</v>
      </c>
      <c r="P19" s="106" t="s">
        <v>5</v>
      </c>
      <c r="Q19" s="106" t="s">
        <v>26</v>
      </c>
      <c r="R19" s="106" t="s">
        <v>5</v>
      </c>
      <c r="S19" s="106" t="s">
        <v>26</v>
      </c>
      <c r="T19" s="104"/>
      <c r="U19" s="106" t="s">
        <v>32</v>
      </c>
      <c r="V19" s="106" t="s">
        <v>31</v>
      </c>
      <c r="W19" s="116" t="s">
        <v>46</v>
      </c>
      <c r="AC19" s="104"/>
    </row>
    <row r="20" spans="1:29" hidden="1" x14ac:dyDescent="0.2">
      <c r="A20" s="115"/>
      <c r="E20" s="104"/>
      <c r="H20" s="104"/>
      <c r="J20" s="114"/>
      <c r="K20" s="108"/>
      <c r="L20" s="104"/>
      <c r="M20" s="108"/>
      <c r="N20" s="114"/>
      <c r="O20" s="108"/>
      <c r="P20" s="99"/>
      <c r="Q20" s="106"/>
      <c r="R20" s="104"/>
      <c r="S20" s="106"/>
      <c r="T20" s="104"/>
      <c r="U20" s="104"/>
      <c r="V20" s="104"/>
      <c r="W20" s="104"/>
      <c r="AC20" s="104"/>
    </row>
    <row r="21" spans="1:29" ht="12" customHeight="1" x14ac:dyDescent="0.2">
      <c r="A21" s="108"/>
      <c r="D21" s="98"/>
      <c r="E21" s="104"/>
      <c r="G21" s="98"/>
      <c r="H21" s="104"/>
      <c r="J21" s="117"/>
      <c r="K21" s="118">
        <v>155.4</v>
      </c>
      <c r="L21" s="104"/>
      <c r="M21" s="108"/>
      <c r="N21" s="114"/>
      <c r="O21" s="108"/>
      <c r="P21" s="99" t="s">
        <v>25</v>
      </c>
      <c r="Q21" s="106" t="s">
        <v>18</v>
      </c>
      <c r="R21" s="106" t="s">
        <v>25</v>
      </c>
      <c r="S21" s="106" t="s">
        <v>23</v>
      </c>
      <c r="T21" s="104"/>
      <c r="U21" s="104"/>
      <c r="V21" s="104"/>
      <c r="W21" s="104"/>
      <c r="AC21" s="104"/>
    </row>
    <row r="22" spans="1:29" ht="2.25" customHeight="1" x14ac:dyDescent="0.2">
      <c r="A22" s="108"/>
      <c r="E22" s="104"/>
      <c r="H22" s="104"/>
      <c r="J22" s="114"/>
      <c r="K22" s="108" t="s">
        <v>21</v>
      </c>
      <c r="L22" s="104"/>
      <c r="M22" s="108"/>
      <c r="N22" s="114"/>
      <c r="O22" s="108"/>
      <c r="Q22" s="104"/>
      <c r="R22" s="104"/>
      <c r="S22" s="104"/>
      <c r="T22" s="104"/>
      <c r="U22" s="104"/>
      <c r="V22" s="104"/>
      <c r="W22" s="104"/>
      <c r="AC22" s="104"/>
    </row>
    <row r="23" spans="1:29" ht="4.5" customHeight="1" x14ac:dyDescent="0.2">
      <c r="A23" s="108"/>
      <c r="E23" s="104"/>
      <c r="H23" s="104"/>
      <c r="K23" s="108"/>
      <c r="L23" s="104"/>
      <c r="M23" s="108"/>
      <c r="N23" s="114"/>
      <c r="O23" s="108"/>
      <c r="Q23" s="104"/>
      <c r="R23" s="104"/>
      <c r="S23" s="104"/>
      <c r="T23" s="104"/>
      <c r="U23" s="104"/>
      <c r="V23" s="104"/>
      <c r="W23" s="104"/>
      <c r="AC23" s="104"/>
    </row>
    <row r="24" spans="1:29" ht="3.75" customHeight="1" x14ac:dyDescent="0.2">
      <c r="A24" s="101"/>
      <c r="B24" s="100"/>
      <c r="C24" s="101"/>
      <c r="D24" s="100"/>
      <c r="E24" s="102"/>
      <c r="F24" s="101"/>
      <c r="G24" s="100"/>
      <c r="H24" s="102"/>
      <c r="I24" s="101"/>
      <c r="J24" s="100"/>
      <c r="K24" s="101"/>
      <c r="L24" s="102"/>
      <c r="M24" s="101"/>
      <c r="N24" s="103"/>
      <c r="O24" s="101"/>
      <c r="P24" s="100"/>
      <c r="Q24" s="102"/>
      <c r="R24" s="102"/>
      <c r="S24" s="102"/>
      <c r="T24" s="102"/>
      <c r="U24" s="102"/>
      <c r="V24" s="102"/>
      <c r="W24" s="102"/>
      <c r="X24" s="100"/>
      <c r="Y24" s="100"/>
      <c r="Z24" s="100"/>
      <c r="AA24" s="100"/>
      <c r="AB24" s="100"/>
      <c r="AC24" s="104"/>
    </row>
    <row r="25" spans="1:29" s="99" customFormat="1" x14ac:dyDescent="0.2">
      <c r="A25" s="105" t="s">
        <v>11</v>
      </c>
      <c r="B25" s="99" t="s">
        <v>12</v>
      </c>
      <c r="C25" s="105" t="s">
        <v>0</v>
      </c>
      <c r="D25" s="99" t="s">
        <v>13</v>
      </c>
      <c r="E25" s="106" t="s">
        <v>12</v>
      </c>
      <c r="F25" s="105" t="s">
        <v>0</v>
      </c>
      <c r="G25" s="99" t="s">
        <v>13</v>
      </c>
      <c r="H25" s="106" t="s">
        <v>12</v>
      </c>
      <c r="I25" s="105" t="s">
        <v>0</v>
      </c>
      <c r="J25" s="99" t="s">
        <v>13</v>
      </c>
      <c r="K25" s="105" t="s">
        <v>13</v>
      </c>
      <c r="L25" s="99" t="s">
        <v>13</v>
      </c>
      <c r="M25" s="105" t="s">
        <v>13</v>
      </c>
      <c r="N25" s="107" t="s">
        <v>14</v>
      </c>
      <c r="O25" s="105"/>
      <c r="Q25" s="106" t="s">
        <v>13</v>
      </c>
      <c r="R25" s="106"/>
      <c r="S25" s="106" t="s">
        <v>13</v>
      </c>
      <c r="T25" s="119" t="s">
        <v>16</v>
      </c>
      <c r="U25" s="106" t="s">
        <v>15</v>
      </c>
      <c r="V25" s="106" t="s">
        <v>15</v>
      </c>
      <c r="W25" s="106"/>
      <c r="AC25" s="106"/>
    </row>
    <row r="26" spans="1:29" ht="3.75" customHeight="1" x14ac:dyDescent="0.2">
      <c r="A26" s="108"/>
      <c r="C26" s="108"/>
      <c r="E26" s="104"/>
      <c r="F26" s="108"/>
      <c r="H26" s="104"/>
      <c r="I26" s="108"/>
      <c r="K26" s="108"/>
      <c r="M26" s="108"/>
      <c r="N26" s="113"/>
      <c r="O26" s="108"/>
      <c r="Q26" s="104"/>
      <c r="R26" s="104"/>
      <c r="S26" s="104"/>
      <c r="T26" s="104"/>
      <c r="U26" s="104"/>
      <c r="V26" s="104"/>
      <c r="W26" s="104"/>
      <c r="AC26" s="104"/>
    </row>
    <row r="27" spans="1:29" x14ac:dyDescent="0.2">
      <c r="A27" s="120">
        <v>2</v>
      </c>
      <c r="B27" s="121">
        <v>10</v>
      </c>
      <c r="C27" s="121">
        <v>0</v>
      </c>
      <c r="D27" s="122">
        <f>IF(SUM((B27*12)+C27)*1.16=0,D26,SUM((B27*12)+C27)*1.16)</f>
        <v>139.19999999999999</v>
      </c>
      <c r="E27" s="121">
        <v>1</v>
      </c>
      <c r="F27" s="121">
        <v>3</v>
      </c>
      <c r="G27" s="122">
        <f>IF(SUM((E27*12)+F27)*1.16=0,G26,SUM((E27*12)+F27)*1.16)</f>
        <v>17.399999999999999</v>
      </c>
      <c r="H27" s="123"/>
      <c r="I27" s="124"/>
      <c r="J27" s="125"/>
      <c r="K27" s="126">
        <f>(D27+G27)</f>
        <v>156.6</v>
      </c>
      <c r="L27" s="126">
        <f>(D27+G27+Q27-K21)</f>
        <v>1.1999999999999886</v>
      </c>
      <c r="M27" s="127">
        <v>1</v>
      </c>
      <c r="N27" s="213">
        <v>8</v>
      </c>
      <c r="O27" s="129"/>
      <c r="P27" s="130"/>
      <c r="Q27" s="131"/>
      <c r="R27" s="131"/>
      <c r="S27" s="131"/>
      <c r="T27" s="131">
        <v>48</v>
      </c>
      <c r="U27" s="131">
        <v>50</v>
      </c>
      <c r="V27" s="131">
        <v>1250</v>
      </c>
      <c r="W27" s="250"/>
      <c r="X27" s="251"/>
      <c r="Y27" s="251"/>
      <c r="Z27" s="251"/>
      <c r="AA27" s="251"/>
      <c r="AB27" s="252"/>
      <c r="AC27" s="104"/>
    </row>
    <row r="28" spans="1:29" x14ac:dyDescent="0.2">
      <c r="A28" s="135">
        <f t="shared" ref="A28:A52" si="0">A27+1</f>
        <v>3</v>
      </c>
      <c r="B28" s="121">
        <v>10</v>
      </c>
      <c r="C28" s="121">
        <v>2</v>
      </c>
      <c r="D28" s="122">
        <f t="shared" ref="D28:D56" si="1">IF(SUM((B28*12)+C28)*1.16=0,D27,SUM((B28*12)+C28)*1.16)</f>
        <v>141.51999999999998</v>
      </c>
      <c r="E28" s="121">
        <v>1</v>
      </c>
      <c r="F28" s="121">
        <v>3</v>
      </c>
      <c r="G28" s="122">
        <f t="shared" ref="G28:G55" si="2">IF(SUM((E28*12)+F28)*1.16=0,G27,SUM((E28*12)+F28)*1.16)</f>
        <v>17.399999999999999</v>
      </c>
      <c r="H28" s="123"/>
      <c r="I28" s="124"/>
      <c r="J28" s="125"/>
      <c r="K28" s="126">
        <f>(D28+G28)</f>
        <v>158.91999999999999</v>
      </c>
      <c r="L28" s="126">
        <f>(D28+G28+Q28-D27-G27)</f>
        <v>2.3200000000000003</v>
      </c>
      <c r="M28" s="136">
        <v>1</v>
      </c>
      <c r="N28" s="128">
        <v>7</v>
      </c>
      <c r="O28" s="136"/>
      <c r="P28" s="137"/>
      <c r="Q28" s="131"/>
      <c r="R28" s="138"/>
      <c r="S28" s="138"/>
      <c r="T28" s="131">
        <v>48</v>
      </c>
      <c r="U28" s="131">
        <v>50</v>
      </c>
      <c r="V28" s="131">
        <v>1250</v>
      </c>
      <c r="W28" s="250"/>
      <c r="X28" s="251"/>
      <c r="Y28" s="251"/>
      <c r="Z28" s="251"/>
      <c r="AA28" s="251"/>
      <c r="AB28" s="252"/>
      <c r="AC28" s="104"/>
    </row>
    <row r="29" spans="1:29" x14ac:dyDescent="0.2">
      <c r="A29" s="135">
        <f t="shared" si="0"/>
        <v>4</v>
      </c>
      <c r="B29" s="121">
        <v>10</v>
      </c>
      <c r="C29" s="121">
        <v>4</v>
      </c>
      <c r="D29" s="122">
        <f t="shared" si="1"/>
        <v>143.84</v>
      </c>
      <c r="E29" s="121">
        <v>1</v>
      </c>
      <c r="F29" s="121">
        <v>3</v>
      </c>
      <c r="G29" s="122">
        <f t="shared" si="2"/>
        <v>17.399999999999999</v>
      </c>
      <c r="H29" s="123"/>
      <c r="I29" s="124"/>
      <c r="J29" s="125"/>
      <c r="K29" s="126">
        <f>(D29+G29)</f>
        <v>161.24</v>
      </c>
      <c r="L29" s="126">
        <f>(D29+G29+Q29-D28-G28)</f>
        <v>2.3200000000000287</v>
      </c>
      <c r="M29" s="136">
        <v>1</v>
      </c>
      <c r="N29" s="128">
        <v>10</v>
      </c>
      <c r="O29" s="139"/>
      <c r="P29" s="137"/>
      <c r="Q29" s="131"/>
      <c r="R29" s="138"/>
      <c r="S29" s="138"/>
      <c r="T29" s="131">
        <v>48</v>
      </c>
      <c r="U29" s="131">
        <v>50</v>
      </c>
      <c r="V29" s="131">
        <v>1250</v>
      </c>
      <c r="W29" s="250"/>
      <c r="X29" s="251"/>
      <c r="Y29" s="251"/>
      <c r="Z29" s="251"/>
      <c r="AA29" s="251"/>
      <c r="AB29" s="252"/>
      <c r="AC29" s="104"/>
    </row>
    <row r="30" spans="1:29" x14ac:dyDescent="0.2">
      <c r="A30" s="135">
        <f t="shared" si="0"/>
        <v>5</v>
      </c>
      <c r="B30" s="121">
        <v>10</v>
      </c>
      <c r="C30" s="121">
        <v>7</v>
      </c>
      <c r="D30" s="122">
        <f t="shared" si="1"/>
        <v>147.32</v>
      </c>
      <c r="E30" s="121">
        <v>1</v>
      </c>
      <c r="F30" s="121">
        <v>3</v>
      </c>
      <c r="G30" s="122">
        <f t="shared" si="2"/>
        <v>17.399999999999999</v>
      </c>
      <c r="H30" s="123"/>
      <c r="I30" s="124"/>
      <c r="J30" s="125"/>
      <c r="K30" s="126">
        <f t="shared" ref="K30:K57" si="3">(D30+G30)</f>
        <v>164.72</v>
      </c>
      <c r="L30" s="126">
        <f>(D30+G30+Q30-D29-G29)</f>
        <v>3.4799999999999969</v>
      </c>
      <c r="M30" s="136">
        <v>1</v>
      </c>
      <c r="N30" s="128">
        <v>8</v>
      </c>
      <c r="O30" s="136"/>
      <c r="P30" s="137"/>
      <c r="Q30" s="131"/>
      <c r="R30" s="138"/>
      <c r="S30" s="138"/>
      <c r="T30" s="131">
        <v>48</v>
      </c>
      <c r="U30" s="131">
        <v>50</v>
      </c>
      <c r="V30" s="131">
        <v>1250</v>
      </c>
      <c r="W30" s="250"/>
      <c r="X30" s="251"/>
      <c r="Y30" s="251"/>
      <c r="Z30" s="251"/>
      <c r="AA30" s="251"/>
      <c r="AB30" s="252"/>
      <c r="AC30" s="104"/>
    </row>
    <row r="31" spans="1:29" x14ac:dyDescent="0.2">
      <c r="A31" s="135">
        <f t="shared" si="0"/>
        <v>6</v>
      </c>
      <c r="B31" s="121">
        <v>10</v>
      </c>
      <c r="C31" s="121">
        <v>10</v>
      </c>
      <c r="D31" s="122">
        <f t="shared" si="1"/>
        <v>150.79999999999998</v>
      </c>
      <c r="E31" s="121">
        <v>1</v>
      </c>
      <c r="F31" s="121">
        <v>3</v>
      </c>
      <c r="G31" s="122">
        <f t="shared" si="2"/>
        <v>17.399999999999999</v>
      </c>
      <c r="H31" s="123"/>
      <c r="I31" s="124"/>
      <c r="J31" s="125"/>
      <c r="K31" s="126">
        <f t="shared" si="3"/>
        <v>168.2</v>
      </c>
      <c r="L31" s="126">
        <f t="shared" ref="L31:L37" si="4">(D31+G31+Q31-D30-G30)</f>
        <v>3.4799999999999969</v>
      </c>
      <c r="M31" s="136">
        <v>1</v>
      </c>
      <c r="N31" s="128">
        <v>7</v>
      </c>
      <c r="O31" s="139"/>
      <c r="P31" s="137"/>
      <c r="Q31" s="131"/>
      <c r="R31" s="138"/>
      <c r="S31" s="138"/>
      <c r="T31" s="131">
        <v>48</v>
      </c>
      <c r="U31" s="131">
        <v>50</v>
      </c>
      <c r="V31" s="131">
        <v>1250</v>
      </c>
      <c r="W31" s="250"/>
      <c r="X31" s="251"/>
      <c r="Y31" s="251"/>
      <c r="Z31" s="251"/>
      <c r="AA31" s="251"/>
      <c r="AB31" s="252"/>
      <c r="AC31" s="104"/>
    </row>
    <row r="32" spans="1:29" x14ac:dyDescent="0.2">
      <c r="A32" s="135">
        <f t="shared" si="0"/>
        <v>7</v>
      </c>
      <c r="B32" s="121">
        <v>11</v>
      </c>
      <c r="C32" s="121">
        <v>1</v>
      </c>
      <c r="D32" s="122">
        <f t="shared" si="1"/>
        <v>154.28</v>
      </c>
      <c r="E32" s="121">
        <v>1</v>
      </c>
      <c r="F32" s="121">
        <v>3</v>
      </c>
      <c r="G32" s="122">
        <f t="shared" si="2"/>
        <v>17.399999999999999</v>
      </c>
      <c r="H32" s="123"/>
      <c r="I32" s="124"/>
      <c r="J32" s="125"/>
      <c r="K32" s="126">
        <f t="shared" si="3"/>
        <v>171.68</v>
      </c>
      <c r="L32" s="126">
        <f t="shared" si="4"/>
        <v>3.4800000000000253</v>
      </c>
      <c r="M32" s="136">
        <v>1</v>
      </c>
      <c r="N32" s="128">
        <v>11</v>
      </c>
      <c r="O32" s="139"/>
      <c r="P32" s="137"/>
      <c r="Q32" s="131"/>
      <c r="R32" s="138"/>
      <c r="S32" s="138"/>
      <c r="T32" s="131">
        <v>48</v>
      </c>
      <c r="U32" s="131">
        <v>50</v>
      </c>
      <c r="V32" s="131">
        <v>1250</v>
      </c>
      <c r="W32" s="250"/>
      <c r="X32" s="251"/>
      <c r="Y32" s="251"/>
      <c r="Z32" s="251"/>
      <c r="AA32" s="251"/>
      <c r="AB32" s="252"/>
      <c r="AC32" s="104"/>
    </row>
    <row r="33" spans="1:29" x14ac:dyDescent="0.2">
      <c r="A33" s="135">
        <f t="shared" si="0"/>
        <v>8</v>
      </c>
      <c r="B33" s="121">
        <v>11</v>
      </c>
      <c r="C33" s="121">
        <v>3</v>
      </c>
      <c r="D33" s="122">
        <f t="shared" si="1"/>
        <v>156.6</v>
      </c>
      <c r="E33" s="121">
        <v>1</v>
      </c>
      <c r="F33" s="121">
        <v>3</v>
      </c>
      <c r="G33" s="122">
        <f t="shared" si="2"/>
        <v>17.399999999999999</v>
      </c>
      <c r="H33" s="123"/>
      <c r="I33" s="124"/>
      <c r="J33" s="125"/>
      <c r="K33" s="126">
        <f t="shared" si="3"/>
        <v>174</v>
      </c>
      <c r="L33" s="126">
        <f t="shared" si="4"/>
        <v>2.3200000000000003</v>
      </c>
      <c r="M33" s="136">
        <v>1</v>
      </c>
      <c r="N33" s="128">
        <v>10</v>
      </c>
      <c r="O33" s="139"/>
      <c r="P33" s="137"/>
      <c r="Q33" s="131"/>
      <c r="R33" s="138"/>
      <c r="S33" s="138"/>
      <c r="T33" s="131">
        <v>48</v>
      </c>
      <c r="U33" s="131">
        <v>50</v>
      </c>
      <c r="V33" s="131">
        <v>1250</v>
      </c>
      <c r="W33" s="132"/>
      <c r="X33" s="133"/>
      <c r="Y33" s="133"/>
      <c r="Z33" s="133"/>
      <c r="AA33" s="133"/>
      <c r="AB33" s="134"/>
      <c r="AC33" s="104"/>
    </row>
    <row r="34" spans="1:29" x14ac:dyDescent="0.2">
      <c r="A34" s="135">
        <f t="shared" si="0"/>
        <v>9</v>
      </c>
      <c r="B34" s="121">
        <v>11</v>
      </c>
      <c r="C34" s="121">
        <v>5</v>
      </c>
      <c r="D34" s="122">
        <f t="shared" si="1"/>
        <v>158.91999999999999</v>
      </c>
      <c r="E34" s="121">
        <v>1</v>
      </c>
      <c r="F34" s="121">
        <v>3</v>
      </c>
      <c r="G34" s="122">
        <f t="shared" si="2"/>
        <v>17.399999999999999</v>
      </c>
      <c r="H34" s="123"/>
      <c r="I34" s="124"/>
      <c r="J34" s="125"/>
      <c r="K34" s="126">
        <f t="shared" si="3"/>
        <v>176.32</v>
      </c>
      <c r="L34" s="126">
        <f t="shared" si="4"/>
        <v>2.3200000000000003</v>
      </c>
      <c r="M34" s="136">
        <v>1</v>
      </c>
      <c r="N34" s="128">
        <v>8</v>
      </c>
      <c r="O34" s="139"/>
      <c r="P34" s="137"/>
      <c r="Q34" s="131"/>
      <c r="R34" s="138"/>
      <c r="S34" s="138"/>
      <c r="T34" s="131">
        <v>48</v>
      </c>
      <c r="U34" s="131">
        <v>50</v>
      </c>
      <c r="V34" s="131">
        <v>1250</v>
      </c>
      <c r="W34" s="132"/>
      <c r="X34" s="133"/>
      <c r="Y34" s="133"/>
      <c r="Z34" s="133"/>
      <c r="AA34" s="133"/>
      <c r="AB34" s="134"/>
      <c r="AC34" s="104"/>
    </row>
    <row r="35" spans="1:29" x14ac:dyDescent="0.2">
      <c r="A35" s="135">
        <f t="shared" si="0"/>
        <v>10</v>
      </c>
      <c r="B35" s="121">
        <v>11</v>
      </c>
      <c r="C35" s="121">
        <v>7</v>
      </c>
      <c r="D35" s="122">
        <f t="shared" si="1"/>
        <v>161.23999999999998</v>
      </c>
      <c r="E35" s="121">
        <v>1</v>
      </c>
      <c r="F35" s="121">
        <v>3</v>
      </c>
      <c r="G35" s="122">
        <f t="shared" si="2"/>
        <v>17.399999999999999</v>
      </c>
      <c r="H35" s="123"/>
      <c r="I35" s="124"/>
      <c r="J35" s="125"/>
      <c r="K35" s="126">
        <f t="shared" si="3"/>
        <v>178.64</v>
      </c>
      <c r="L35" s="126">
        <f t="shared" si="4"/>
        <v>2.3200000000000003</v>
      </c>
      <c r="M35" s="136">
        <v>1</v>
      </c>
      <c r="N35" s="128">
        <v>9</v>
      </c>
      <c r="O35" s="139"/>
      <c r="P35" s="137"/>
      <c r="Q35" s="131"/>
      <c r="R35" s="138"/>
      <c r="S35" s="138"/>
      <c r="T35" s="131">
        <v>48</v>
      </c>
      <c r="U35" s="131">
        <v>50</v>
      </c>
      <c r="V35" s="131">
        <v>1250</v>
      </c>
      <c r="W35" s="132"/>
      <c r="X35" s="133"/>
      <c r="Y35" s="133"/>
      <c r="Z35" s="133"/>
      <c r="AA35" s="133"/>
      <c r="AB35" s="134"/>
      <c r="AC35" s="104"/>
    </row>
    <row r="36" spans="1:29" x14ac:dyDescent="0.2">
      <c r="A36" s="135">
        <f t="shared" si="0"/>
        <v>11</v>
      </c>
      <c r="B36" s="121">
        <v>11</v>
      </c>
      <c r="C36" s="121">
        <v>9</v>
      </c>
      <c r="D36" s="122">
        <f t="shared" si="1"/>
        <v>163.56</v>
      </c>
      <c r="E36" s="121">
        <v>1</v>
      </c>
      <c r="F36" s="121">
        <v>3</v>
      </c>
      <c r="G36" s="122">
        <f t="shared" si="2"/>
        <v>17.399999999999999</v>
      </c>
      <c r="H36" s="123"/>
      <c r="I36" s="124"/>
      <c r="J36" s="125"/>
      <c r="K36" s="126">
        <f t="shared" si="3"/>
        <v>180.96</v>
      </c>
      <c r="L36" s="126">
        <f t="shared" si="4"/>
        <v>2.3200000000000287</v>
      </c>
      <c r="M36" s="136">
        <v>1</v>
      </c>
      <c r="N36" s="128">
        <v>7</v>
      </c>
      <c r="O36" s="140"/>
      <c r="P36" s="141"/>
      <c r="Q36" s="131"/>
      <c r="R36" s="138"/>
      <c r="S36" s="138"/>
      <c r="T36" s="131">
        <v>48</v>
      </c>
      <c r="U36" s="131">
        <v>50</v>
      </c>
      <c r="V36" s="131">
        <v>1250</v>
      </c>
      <c r="W36" s="60"/>
      <c r="X36" s="133"/>
      <c r="Y36" s="133"/>
      <c r="Z36" s="133"/>
      <c r="AA36" s="133"/>
      <c r="AB36" s="134"/>
      <c r="AC36" s="104"/>
    </row>
    <row r="37" spans="1:29" x14ac:dyDescent="0.2">
      <c r="A37" s="135">
        <f t="shared" si="0"/>
        <v>12</v>
      </c>
      <c r="B37" s="121">
        <v>11</v>
      </c>
      <c r="C37" s="121">
        <v>11</v>
      </c>
      <c r="D37" s="122">
        <f t="shared" si="1"/>
        <v>165.88</v>
      </c>
      <c r="E37" s="121">
        <v>1</v>
      </c>
      <c r="F37" s="121">
        <v>3</v>
      </c>
      <c r="G37" s="122">
        <f t="shared" si="2"/>
        <v>17.399999999999999</v>
      </c>
      <c r="H37" s="123"/>
      <c r="I37" s="124"/>
      <c r="J37" s="125"/>
      <c r="K37" s="126">
        <f t="shared" si="3"/>
        <v>183.28</v>
      </c>
      <c r="L37" s="126">
        <f t="shared" si="4"/>
        <v>2.3200000000000003</v>
      </c>
      <c r="M37" s="136">
        <v>1</v>
      </c>
      <c r="N37" s="128">
        <v>10</v>
      </c>
      <c r="O37" s="136"/>
      <c r="P37" s="137"/>
      <c r="Q37" s="131"/>
      <c r="R37" s="138"/>
      <c r="S37" s="138"/>
      <c r="T37" s="131">
        <v>48</v>
      </c>
      <c r="U37" s="131">
        <v>50</v>
      </c>
      <c r="V37" s="131">
        <v>1250</v>
      </c>
      <c r="W37" s="132"/>
      <c r="X37" s="133"/>
      <c r="Y37" s="133"/>
      <c r="Z37" s="133"/>
      <c r="AA37" s="133"/>
      <c r="AB37" s="134"/>
      <c r="AC37" s="104"/>
    </row>
    <row r="38" spans="1:29" x14ac:dyDescent="0.2">
      <c r="A38" s="135">
        <f t="shared" si="0"/>
        <v>13</v>
      </c>
      <c r="B38" s="121">
        <v>12</v>
      </c>
      <c r="C38" s="121">
        <v>1</v>
      </c>
      <c r="D38" s="122">
        <f t="shared" si="1"/>
        <v>168.2</v>
      </c>
      <c r="E38" s="121">
        <v>1</v>
      </c>
      <c r="F38" s="121">
        <v>3</v>
      </c>
      <c r="G38" s="122">
        <f t="shared" si="2"/>
        <v>17.399999999999999</v>
      </c>
      <c r="H38" s="123"/>
      <c r="I38" s="124"/>
      <c r="J38" s="125"/>
      <c r="K38" s="126">
        <f t="shared" si="3"/>
        <v>185.6</v>
      </c>
      <c r="L38" s="126">
        <f>(D38+G38+Q38-D37-G37)</f>
        <v>2.3200000000000003</v>
      </c>
      <c r="M38" s="136">
        <v>1</v>
      </c>
      <c r="N38" s="128">
        <v>8</v>
      </c>
      <c r="O38" s="139"/>
      <c r="P38" s="137"/>
      <c r="Q38" s="131"/>
      <c r="R38" s="138"/>
      <c r="S38" s="138"/>
      <c r="T38" s="131">
        <v>48</v>
      </c>
      <c r="U38" s="131">
        <v>50</v>
      </c>
      <c r="V38" s="131">
        <v>1250</v>
      </c>
      <c r="W38" s="132"/>
      <c r="X38" s="133"/>
      <c r="Y38" s="133"/>
      <c r="Z38" s="133"/>
      <c r="AA38" s="133"/>
      <c r="AB38" s="134"/>
      <c r="AC38" s="104"/>
    </row>
    <row r="39" spans="1:29" x14ac:dyDescent="0.2">
      <c r="A39" s="135">
        <f t="shared" si="0"/>
        <v>14</v>
      </c>
      <c r="B39" s="121">
        <v>12</v>
      </c>
      <c r="C39" s="121">
        <v>3</v>
      </c>
      <c r="D39" s="122">
        <f t="shared" si="1"/>
        <v>170.51999999999998</v>
      </c>
      <c r="E39" s="121">
        <v>1</v>
      </c>
      <c r="F39" s="121">
        <v>3</v>
      </c>
      <c r="G39" s="122">
        <f t="shared" si="2"/>
        <v>17.399999999999999</v>
      </c>
      <c r="H39" s="123"/>
      <c r="I39" s="124"/>
      <c r="J39" s="125"/>
      <c r="K39" s="126">
        <f t="shared" si="3"/>
        <v>187.92</v>
      </c>
      <c r="L39" s="126">
        <f>(D39+G39+Q39-D38-G38)</f>
        <v>2.3200000000000003</v>
      </c>
      <c r="M39" s="136">
        <v>1</v>
      </c>
      <c r="N39" s="128">
        <v>10</v>
      </c>
      <c r="O39" s="139"/>
      <c r="P39" s="137"/>
      <c r="Q39" s="131"/>
      <c r="R39" s="138"/>
      <c r="S39" s="138"/>
      <c r="T39" s="138">
        <v>48</v>
      </c>
      <c r="U39" s="131">
        <v>50</v>
      </c>
      <c r="V39" s="131">
        <v>1250</v>
      </c>
      <c r="W39" s="132"/>
      <c r="X39" s="133"/>
      <c r="Y39" s="133"/>
      <c r="Z39" s="133"/>
      <c r="AA39" s="133"/>
      <c r="AB39" s="134"/>
      <c r="AC39" s="104"/>
    </row>
    <row r="40" spans="1:29" x14ac:dyDescent="0.2">
      <c r="A40" s="135">
        <f t="shared" si="0"/>
        <v>15</v>
      </c>
      <c r="B40" s="121">
        <v>12</v>
      </c>
      <c r="C40" s="121">
        <v>5</v>
      </c>
      <c r="D40" s="122">
        <f t="shared" si="1"/>
        <v>172.83999999999997</v>
      </c>
      <c r="E40" s="121">
        <v>1</v>
      </c>
      <c r="F40" s="121">
        <v>3</v>
      </c>
      <c r="G40" s="122">
        <f t="shared" si="2"/>
        <v>17.399999999999999</v>
      </c>
      <c r="H40" s="123"/>
      <c r="I40" s="124"/>
      <c r="J40" s="125"/>
      <c r="K40" s="126">
        <f t="shared" si="3"/>
        <v>190.23999999999998</v>
      </c>
      <c r="L40" s="126">
        <f>(D40+G40+Q40-D39-G39)</f>
        <v>2.3200000000000003</v>
      </c>
      <c r="M40" s="136">
        <v>1</v>
      </c>
      <c r="N40" s="128">
        <v>8</v>
      </c>
      <c r="O40" s="139"/>
      <c r="P40" s="137"/>
      <c r="Q40" s="131"/>
      <c r="R40" s="138"/>
      <c r="S40" s="138"/>
      <c r="T40" s="138">
        <v>48</v>
      </c>
      <c r="U40" s="131">
        <v>50</v>
      </c>
      <c r="V40" s="131">
        <v>1250</v>
      </c>
      <c r="W40" s="132"/>
      <c r="X40" s="133"/>
      <c r="Y40" s="133"/>
      <c r="Z40" s="133"/>
      <c r="AA40" s="133"/>
      <c r="AB40" s="134"/>
      <c r="AC40" s="104"/>
    </row>
    <row r="41" spans="1:29" x14ac:dyDescent="0.2">
      <c r="A41" s="135">
        <f t="shared" si="0"/>
        <v>16</v>
      </c>
      <c r="B41" s="121">
        <v>12</v>
      </c>
      <c r="C41" s="121">
        <v>7</v>
      </c>
      <c r="D41" s="122">
        <f t="shared" si="1"/>
        <v>175.16</v>
      </c>
      <c r="E41" s="121">
        <v>1</v>
      </c>
      <c r="F41" s="121">
        <v>3</v>
      </c>
      <c r="G41" s="122">
        <f t="shared" si="2"/>
        <v>17.399999999999999</v>
      </c>
      <c r="H41" s="123"/>
      <c r="I41" s="124"/>
      <c r="J41" s="125"/>
      <c r="K41" s="126">
        <f t="shared" si="3"/>
        <v>192.56</v>
      </c>
      <c r="L41" s="126">
        <f>(D41+G41+Q41-D40-G40)</f>
        <v>2.3200000000000287</v>
      </c>
      <c r="M41" s="136">
        <v>1</v>
      </c>
      <c r="N41" s="128">
        <v>10</v>
      </c>
      <c r="O41" s="139"/>
      <c r="P41" s="137"/>
      <c r="Q41" s="131"/>
      <c r="R41" s="138"/>
      <c r="S41" s="138"/>
      <c r="T41" s="138">
        <v>48</v>
      </c>
      <c r="U41" s="131">
        <v>50</v>
      </c>
      <c r="V41" s="131">
        <v>1250</v>
      </c>
      <c r="W41" s="250"/>
      <c r="X41" s="251"/>
      <c r="Y41" s="251"/>
      <c r="Z41" s="251"/>
      <c r="AA41" s="251"/>
      <c r="AB41" s="252"/>
      <c r="AC41" s="104"/>
    </row>
    <row r="42" spans="1:29" x14ac:dyDescent="0.2">
      <c r="A42" s="135">
        <f t="shared" si="0"/>
        <v>17</v>
      </c>
      <c r="B42" s="121">
        <v>12</v>
      </c>
      <c r="C42" s="121">
        <v>9</v>
      </c>
      <c r="D42" s="122">
        <f t="shared" si="1"/>
        <v>177.48</v>
      </c>
      <c r="E42" s="121">
        <v>1</v>
      </c>
      <c r="F42" s="121">
        <v>3</v>
      </c>
      <c r="G42" s="122">
        <f t="shared" si="2"/>
        <v>17.399999999999999</v>
      </c>
      <c r="H42" s="123"/>
      <c r="I42" s="124"/>
      <c r="J42" s="125"/>
      <c r="K42" s="126">
        <f t="shared" si="3"/>
        <v>194.88</v>
      </c>
      <c r="L42" s="126">
        <f t="shared" ref="L42:L51" si="5">(D42+G42+Q42-D41-G41)</f>
        <v>2.3200000000000003</v>
      </c>
      <c r="M42" s="136">
        <v>1</v>
      </c>
      <c r="N42" s="128">
        <v>9</v>
      </c>
      <c r="O42" s="139"/>
      <c r="P42" s="137"/>
      <c r="Q42" s="131"/>
      <c r="R42" s="138"/>
      <c r="S42" s="138"/>
      <c r="T42" s="138">
        <v>48</v>
      </c>
      <c r="U42" s="131">
        <v>50</v>
      </c>
      <c r="V42" s="131">
        <v>1250</v>
      </c>
      <c r="W42" s="250"/>
      <c r="X42" s="251"/>
      <c r="Y42" s="251"/>
      <c r="Z42" s="251"/>
      <c r="AA42" s="251"/>
      <c r="AB42" s="252"/>
      <c r="AC42" s="104"/>
    </row>
    <row r="43" spans="1:29" x14ac:dyDescent="0.2">
      <c r="A43" s="135">
        <f t="shared" si="0"/>
        <v>18</v>
      </c>
      <c r="B43" s="121">
        <v>12</v>
      </c>
      <c r="C43" s="121">
        <v>11</v>
      </c>
      <c r="D43" s="122">
        <f t="shared" si="1"/>
        <v>179.79999999999998</v>
      </c>
      <c r="E43" s="121">
        <v>1</v>
      </c>
      <c r="F43" s="121">
        <v>3</v>
      </c>
      <c r="G43" s="122">
        <f t="shared" si="2"/>
        <v>17.399999999999999</v>
      </c>
      <c r="H43" s="123"/>
      <c r="I43" s="124"/>
      <c r="J43" s="125"/>
      <c r="K43" s="126">
        <f t="shared" si="3"/>
        <v>197.2</v>
      </c>
      <c r="L43" s="126">
        <f t="shared" si="5"/>
        <v>2.3200000000000003</v>
      </c>
      <c r="M43" s="136">
        <v>1</v>
      </c>
      <c r="N43" s="128">
        <v>8</v>
      </c>
      <c r="O43" s="139"/>
      <c r="P43" s="137"/>
      <c r="Q43" s="131"/>
      <c r="R43" s="138"/>
      <c r="S43" s="138"/>
      <c r="T43" s="138">
        <v>48</v>
      </c>
      <c r="U43" s="131">
        <v>50</v>
      </c>
      <c r="V43" s="131">
        <v>1250</v>
      </c>
      <c r="W43" s="250"/>
      <c r="X43" s="251"/>
      <c r="Y43" s="251"/>
      <c r="Z43" s="251"/>
      <c r="AA43" s="251"/>
      <c r="AB43" s="252"/>
      <c r="AC43" s="104"/>
    </row>
    <row r="44" spans="1:29" x14ac:dyDescent="0.2">
      <c r="A44" s="135">
        <f t="shared" si="0"/>
        <v>19</v>
      </c>
      <c r="B44" s="121">
        <v>13</v>
      </c>
      <c r="C44" s="121">
        <v>2</v>
      </c>
      <c r="D44" s="122">
        <f t="shared" si="1"/>
        <v>183.28</v>
      </c>
      <c r="E44" s="121">
        <v>1</v>
      </c>
      <c r="F44" s="121">
        <v>3</v>
      </c>
      <c r="G44" s="122">
        <f t="shared" si="2"/>
        <v>17.399999999999999</v>
      </c>
      <c r="H44" s="123"/>
      <c r="I44" s="124"/>
      <c r="J44" s="125"/>
      <c r="K44" s="126">
        <f t="shared" si="3"/>
        <v>200.68</v>
      </c>
      <c r="L44" s="126">
        <f>(D44+G44+Q44-D43-G43)</f>
        <v>3.4800000000000253</v>
      </c>
      <c r="M44" s="136">
        <v>1</v>
      </c>
      <c r="N44" s="128">
        <v>10</v>
      </c>
      <c r="O44" s="139"/>
      <c r="P44" s="137"/>
      <c r="Q44" s="131"/>
      <c r="R44" s="138"/>
      <c r="S44" s="138"/>
      <c r="T44" s="138">
        <v>48</v>
      </c>
      <c r="U44" s="131">
        <v>50</v>
      </c>
      <c r="V44" s="131">
        <v>1250</v>
      </c>
      <c r="W44" s="250"/>
      <c r="X44" s="251"/>
      <c r="Y44" s="251"/>
      <c r="Z44" s="251"/>
      <c r="AA44" s="251"/>
      <c r="AB44" s="252"/>
      <c r="AC44" s="104"/>
    </row>
    <row r="45" spans="1:29" x14ac:dyDescent="0.2">
      <c r="A45" s="135">
        <f t="shared" si="0"/>
        <v>20</v>
      </c>
      <c r="B45" s="121">
        <v>13</v>
      </c>
      <c r="C45" s="121">
        <v>5</v>
      </c>
      <c r="D45" s="122">
        <f t="shared" si="1"/>
        <v>186.76</v>
      </c>
      <c r="E45" s="121">
        <v>1</v>
      </c>
      <c r="F45" s="121">
        <v>3</v>
      </c>
      <c r="G45" s="122">
        <f t="shared" si="2"/>
        <v>17.399999999999999</v>
      </c>
      <c r="H45" s="123"/>
      <c r="I45" s="124"/>
      <c r="J45" s="125"/>
      <c r="K45" s="126">
        <f t="shared" si="3"/>
        <v>204.16</v>
      </c>
      <c r="L45" s="126">
        <f>(D45+G45+Q45-D44-G44)</f>
        <v>3.4799999999999969</v>
      </c>
      <c r="M45" s="136">
        <v>1</v>
      </c>
      <c r="N45" s="128">
        <v>11</v>
      </c>
      <c r="O45" s="139"/>
      <c r="P45" s="137"/>
      <c r="Q45" s="131"/>
      <c r="R45" s="138"/>
      <c r="S45" s="138"/>
      <c r="T45" s="138">
        <v>48</v>
      </c>
      <c r="U45" s="131">
        <v>50</v>
      </c>
      <c r="V45" s="131">
        <v>1250</v>
      </c>
      <c r="W45" s="217"/>
      <c r="X45" s="251"/>
      <c r="Y45" s="251"/>
      <c r="Z45" s="251"/>
      <c r="AA45" s="251"/>
      <c r="AB45" s="252"/>
      <c r="AC45" s="104"/>
    </row>
    <row r="46" spans="1:29" x14ac:dyDescent="0.2">
      <c r="A46" s="135">
        <f t="shared" si="0"/>
        <v>21</v>
      </c>
      <c r="B46" s="121">
        <v>13</v>
      </c>
      <c r="C46" s="121">
        <v>7</v>
      </c>
      <c r="D46" s="122">
        <f t="shared" si="1"/>
        <v>189.07999999999998</v>
      </c>
      <c r="E46" s="121">
        <v>1</v>
      </c>
      <c r="F46" s="121">
        <v>3</v>
      </c>
      <c r="G46" s="122">
        <f t="shared" si="2"/>
        <v>17.399999999999999</v>
      </c>
      <c r="H46" s="123"/>
      <c r="I46" s="124"/>
      <c r="J46" s="125"/>
      <c r="K46" s="126">
        <f t="shared" si="3"/>
        <v>206.48</v>
      </c>
      <c r="L46" s="126">
        <f t="shared" si="5"/>
        <v>2.3200000000000003</v>
      </c>
      <c r="M46" s="136">
        <v>1</v>
      </c>
      <c r="N46" s="128">
        <v>10</v>
      </c>
      <c r="O46" s="139"/>
      <c r="P46" s="137"/>
      <c r="Q46" s="131"/>
      <c r="R46" s="138"/>
      <c r="S46" s="138"/>
      <c r="T46" s="138">
        <v>48</v>
      </c>
      <c r="U46" s="131">
        <v>50</v>
      </c>
      <c r="V46" s="131">
        <v>1250</v>
      </c>
      <c r="W46" s="217"/>
      <c r="X46" s="251"/>
      <c r="Y46" s="251"/>
      <c r="Z46" s="251"/>
      <c r="AA46" s="251"/>
      <c r="AB46" s="252"/>
      <c r="AC46" s="104"/>
    </row>
    <row r="47" spans="1:29" x14ac:dyDescent="0.2">
      <c r="A47" s="135">
        <f t="shared" si="0"/>
        <v>22</v>
      </c>
      <c r="B47" s="121">
        <v>13</v>
      </c>
      <c r="C47" s="121">
        <v>10</v>
      </c>
      <c r="D47" s="122">
        <f t="shared" si="1"/>
        <v>192.55999999999997</v>
      </c>
      <c r="E47" s="121">
        <v>1</v>
      </c>
      <c r="F47" s="121">
        <v>3</v>
      </c>
      <c r="G47" s="122">
        <f t="shared" si="2"/>
        <v>17.399999999999999</v>
      </c>
      <c r="H47" s="123"/>
      <c r="I47" s="124"/>
      <c r="J47" s="125"/>
      <c r="K47" s="126">
        <f t="shared" si="3"/>
        <v>209.95999999999998</v>
      </c>
      <c r="L47" s="126">
        <f t="shared" si="5"/>
        <v>3.4799999999999969</v>
      </c>
      <c r="M47" s="136">
        <v>1</v>
      </c>
      <c r="N47" s="128">
        <v>12</v>
      </c>
      <c r="O47" s="139"/>
      <c r="P47" s="137"/>
      <c r="Q47" s="131"/>
      <c r="R47" s="138"/>
      <c r="S47" s="138"/>
      <c r="T47" s="138">
        <v>48</v>
      </c>
      <c r="U47" s="131">
        <v>50</v>
      </c>
      <c r="V47" s="131">
        <v>1250</v>
      </c>
      <c r="W47" s="217"/>
      <c r="X47" s="251"/>
      <c r="Y47" s="251"/>
      <c r="Z47" s="251"/>
      <c r="AA47" s="251"/>
      <c r="AB47" s="252"/>
      <c r="AC47" s="104"/>
    </row>
    <row r="48" spans="1:29" x14ac:dyDescent="0.2">
      <c r="A48" s="135">
        <f t="shared" si="0"/>
        <v>23</v>
      </c>
      <c r="B48" s="121">
        <v>14</v>
      </c>
      <c r="C48" s="121">
        <v>0</v>
      </c>
      <c r="D48" s="122">
        <f t="shared" si="1"/>
        <v>194.88</v>
      </c>
      <c r="E48" s="121">
        <v>1</v>
      </c>
      <c r="F48" s="121">
        <v>3</v>
      </c>
      <c r="G48" s="122">
        <f t="shared" si="2"/>
        <v>17.399999999999999</v>
      </c>
      <c r="H48" s="123"/>
      <c r="I48" s="124"/>
      <c r="J48" s="125"/>
      <c r="K48" s="126">
        <f t="shared" si="3"/>
        <v>212.28</v>
      </c>
      <c r="L48" s="126">
        <f t="shared" si="5"/>
        <v>2.3200000000000287</v>
      </c>
      <c r="M48" s="136">
        <v>1</v>
      </c>
      <c r="N48" s="128">
        <v>9</v>
      </c>
      <c r="O48" s="139"/>
      <c r="P48" s="142"/>
      <c r="Q48" s="131"/>
      <c r="R48" s="138"/>
      <c r="S48" s="138"/>
      <c r="T48" s="138">
        <v>48</v>
      </c>
      <c r="U48" s="131">
        <v>50</v>
      </c>
      <c r="V48" s="131">
        <v>1250</v>
      </c>
      <c r="W48" s="217"/>
      <c r="X48" s="251"/>
      <c r="Y48" s="251"/>
      <c r="Z48" s="251"/>
      <c r="AA48" s="251"/>
      <c r="AB48" s="252"/>
      <c r="AC48" s="104"/>
    </row>
    <row r="49" spans="1:29" x14ac:dyDescent="0.2">
      <c r="A49" s="135">
        <f t="shared" si="0"/>
        <v>24</v>
      </c>
      <c r="B49" s="121">
        <v>14</v>
      </c>
      <c r="C49" s="121">
        <v>1</v>
      </c>
      <c r="D49" s="122">
        <f t="shared" si="1"/>
        <v>196.04</v>
      </c>
      <c r="E49" s="121">
        <v>1</v>
      </c>
      <c r="F49" s="121">
        <v>3</v>
      </c>
      <c r="G49" s="122">
        <f t="shared" si="2"/>
        <v>17.399999999999999</v>
      </c>
      <c r="H49" s="123"/>
      <c r="I49" s="124"/>
      <c r="J49" s="125"/>
      <c r="K49" s="126">
        <f t="shared" si="3"/>
        <v>213.44</v>
      </c>
      <c r="L49" s="126">
        <f t="shared" si="5"/>
        <v>1.1600000000000037</v>
      </c>
      <c r="M49" s="136">
        <v>1</v>
      </c>
      <c r="N49" s="128">
        <v>8</v>
      </c>
      <c r="O49" s="139"/>
      <c r="P49" s="137"/>
      <c r="Q49" s="131"/>
      <c r="R49" s="138"/>
      <c r="S49" s="138"/>
      <c r="T49" s="138">
        <v>48</v>
      </c>
      <c r="U49" s="131">
        <v>50</v>
      </c>
      <c r="V49" s="131">
        <v>1250</v>
      </c>
      <c r="W49" s="217"/>
      <c r="X49" s="251"/>
      <c r="Y49" s="251"/>
      <c r="Z49" s="251"/>
      <c r="AA49" s="251"/>
      <c r="AB49" s="252"/>
      <c r="AC49" s="104"/>
    </row>
    <row r="50" spans="1:29" x14ac:dyDescent="0.2">
      <c r="A50" s="135">
        <f t="shared" si="0"/>
        <v>25</v>
      </c>
      <c r="B50" s="121">
        <v>14</v>
      </c>
      <c r="C50" s="121">
        <v>2</v>
      </c>
      <c r="D50" s="122">
        <f t="shared" si="1"/>
        <v>197.2</v>
      </c>
      <c r="E50" s="121">
        <v>1</v>
      </c>
      <c r="F50" s="121">
        <v>3</v>
      </c>
      <c r="G50" s="122">
        <f t="shared" si="2"/>
        <v>17.399999999999999</v>
      </c>
      <c r="H50" s="123"/>
      <c r="I50" s="124"/>
      <c r="J50" s="125"/>
      <c r="K50" s="126">
        <f t="shared" si="3"/>
        <v>214.6</v>
      </c>
      <c r="L50" s="126">
        <f t="shared" si="5"/>
        <v>1.1600000000000037</v>
      </c>
      <c r="M50" s="136">
        <v>1</v>
      </c>
      <c r="N50" s="128">
        <v>10</v>
      </c>
      <c r="O50" s="140"/>
      <c r="P50" s="137"/>
      <c r="Q50" s="131"/>
      <c r="R50" s="138"/>
      <c r="S50" s="138"/>
      <c r="T50" s="138">
        <v>48</v>
      </c>
      <c r="U50" s="131">
        <v>50</v>
      </c>
      <c r="V50" s="131">
        <v>1250</v>
      </c>
      <c r="W50" s="250"/>
      <c r="X50" s="251"/>
      <c r="Y50" s="251"/>
      <c r="Z50" s="251"/>
      <c r="AA50" s="251"/>
      <c r="AB50" s="252"/>
      <c r="AC50" s="104"/>
    </row>
    <row r="51" spans="1:29" x14ac:dyDescent="0.2">
      <c r="A51" s="135">
        <f t="shared" si="0"/>
        <v>26</v>
      </c>
      <c r="B51" s="121">
        <v>14</v>
      </c>
      <c r="C51" s="121">
        <v>2</v>
      </c>
      <c r="D51" s="122">
        <f t="shared" si="1"/>
        <v>197.2</v>
      </c>
      <c r="E51" s="121">
        <v>1</v>
      </c>
      <c r="F51" s="121">
        <v>3</v>
      </c>
      <c r="G51" s="122">
        <f t="shared" si="2"/>
        <v>17.399999999999999</v>
      </c>
      <c r="H51" s="123"/>
      <c r="I51" s="124"/>
      <c r="J51" s="125"/>
      <c r="K51" s="126">
        <f t="shared" si="3"/>
        <v>214.6</v>
      </c>
      <c r="L51" s="126">
        <f t="shared" si="5"/>
        <v>7.1054273576010019E-15</v>
      </c>
      <c r="M51" s="136">
        <v>1</v>
      </c>
      <c r="N51" s="128">
        <v>8</v>
      </c>
      <c r="O51" s="139"/>
      <c r="P51" s="137"/>
      <c r="Q51" s="131"/>
      <c r="R51" s="138"/>
      <c r="S51" s="138"/>
      <c r="T51" s="138">
        <v>48</v>
      </c>
      <c r="U51" s="131">
        <v>50</v>
      </c>
      <c r="V51" s="131">
        <v>1250</v>
      </c>
      <c r="W51" s="250"/>
      <c r="X51" s="251"/>
      <c r="Y51" s="251"/>
      <c r="Z51" s="251"/>
      <c r="AA51" s="251"/>
      <c r="AB51" s="252"/>
      <c r="AC51" s="104"/>
    </row>
    <row r="52" spans="1:29" x14ac:dyDescent="0.2">
      <c r="A52" s="135">
        <f t="shared" si="0"/>
        <v>27</v>
      </c>
      <c r="B52" s="121">
        <v>14</v>
      </c>
      <c r="C52" s="121">
        <v>3</v>
      </c>
      <c r="D52" s="122">
        <f t="shared" si="1"/>
        <v>198.35999999999999</v>
      </c>
      <c r="E52" s="121">
        <v>1</v>
      </c>
      <c r="F52" s="121">
        <v>3</v>
      </c>
      <c r="G52" s="122">
        <f t="shared" si="2"/>
        <v>17.399999999999999</v>
      </c>
      <c r="H52" s="123"/>
      <c r="I52" s="124"/>
      <c r="J52" s="125"/>
      <c r="K52" s="126">
        <f t="shared" si="3"/>
        <v>215.76</v>
      </c>
      <c r="L52" s="126">
        <f t="shared" ref="L52:L57" si="6">(D52+G52+Q52-D51-G51)</f>
        <v>1.1600000000000037</v>
      </c>
      <c r="M52" s="136">
        <v>1</v>
      </c>
      <c r="N52" s="128">
        <v>13</v>
      </c>
      <c r="O52" s="139"/>
      <c r="P52" s="137"/>
      <c r="Q52" s="131"/>
      <c r="R52" s="138"/>
      <c r="S52" s="138"/>
      <c r="T52" s="138">
        <v>48</v>
      </c>
      <c r="U52" s="131">
        <v>50</v>
      </c>
      <c r="V52" s="131">
        <v>1250</v>
      </c>
      <c r="W52" s="250"/>
      <c r="X52" s="251"/>
      <c r="Y52" s="251"/>
      <c r="Z52" s="251"/>
      <c r="AA52" s="251"/>
      <c r="AB52" s="252"/>
      <c r="AC52" s="104"/>
    </row>
    <row r="53" spans="1:29" x14ac:dyDescent="0.2">
      <c r="A53" s="135">
        <v>28</v>
      </c>
      <c r="B53" s="121">
        <v>14</v>
      </c>
      <c r="C53" s="121">
        <v>4</v>
      </c>
      <c r="D53" s="122">
        <f t="shared" si="1"/>
        <v>199.51999999999998</v>
      </c>
      <c r="E53" s="121">
        <v>1</v>
      </c>
      <c r="F53" s="121">
        <v>3</v>
      </c>
      <c r="G53" s="122">
        <f t="shared" si="2"/>
        <v>17.399999999999999</v>
      </c>
      <c r="H53" s="123"/>
      <c r="I53" s="124"/>
      <c r="J53" s="125"/>
      <c r="K53" s="126">
        <f t="shared" si="3"/>
        <v>216.92</v>
      </c>
      <c r="L53" s="126">
        <f t="shared" si="6"/>
        <v>1.1600000000000037</v>
      </c>
      <c r="M53" s="136">
        <v>1</v>
      </c>
      <c r="N53" s="128">
        <v>11</v>
      </c>
      <c r="O53" s="139"/>
      <c r="P53" s="137"/>
      <c r="Q53" s="131"/>
      <c r="R53" s="138"/>
      <c r="S53" s="138"/>
      <c r="T53" s="138">
        <v>48</v>
      </c>
      <c r="U53" s="131">
        <v>50</v>
      </c>
      <c r="V53" s="131">
        <v>1250</v>
      </c>
      <c r="W53" s="250"/>
      <c r="X53" s="251"/>
      <c r="Y53" s="251"/>
      <c r="Z53" s="251"/>
      <c r="AA53" s="251"/>
      <c r="AB53" s="252"/>
      <c r="AC53" s="104"/>
    </row>
    <row r="54" spans="1:29" x14ac:dyDescent="0.2">
      <c r="A54" s="135">
        <v>29</v>
      </c>
      <c r="B54" s="121">
        <v>14</v>
      </c>
      <c r="C54" s="121">
        <v>6</v>
      </c>
      <c r="D54" s="122">
        <f t="shared" si="1"/>
        <v>201.83999999999997</v>
      </c>
      <c r="E54" s="121">
        <v>1</v>
      </c>
      <c r="F54" s="121">
        <v>3</v>
      </c>
      <c r="G54" s="122">
        <f t="shared" si="2"/>
        <v>17.399999999999999</v>
      </c>
      <c r="H54" s="123"/>
      <c r="I54" s="124"/>
      <c r="J54" s="125"/>
      <c r="K54" s="126">
        <f t="shared" si="3"/>
        <v>219.23999999999998</v>
      </c>
      <c r="L54" s="126">
        <f t="shared" si="6"/>
        <v>2.3200000000000003</v>
      </c>
      <c r="M54" s="136">
        <v>1</v>
      </c>
      <c r="N54" s="128">
        <v>12</v>
      </c>
      <c r="O54" s="139"/>
      <c r="P54" s="137"/>
      <c r="Q54" s="131"/>
      <c r="R54" s="138"/>
      <c r="S54" s="138"/>
      <c r="T54" s="138">
        <v>48</v>
      </c>
      <c r="U54" s="131">
        <v>50</v>
      </c>
      <c r="V54" s="131">
        <v>1250</v>
      </c>
      <c r="W54" s="250"/>
      <c r="X54" s="251"/>
      <c r="Y54" s="251"/>
      <c r="Z54" s="251"/>
      <c r="AA54" s="251"/>
      <c r="AB54" s="252"/>
      <c r="AC54" s="104"/>
    </row>
    <row r="55" spans="1:29" x14ac:dyDescent="0.2">
      <c r="A55" s="135">
        <v>30</v>
      </c>
      <c r="B55" s="121">
        <v>1</v>
      </c>
      <c r="C55" s="121">
        <v>4</v>
      </c>
      <c r="D55" s="122">
        <f t="shared" si="1"/>
        <v>18.559999999999999</v>
      </c>
      <c r="E55" s="121">
        <v>1</v>
      </c>
      <c r="F55" s="121">
        <v>3</v>
      </c>
      <c r="G55" s="122">
        <f t="shared" si="2"/>
        <v>17.399999999999999</v>
      </c>
      <c r="H55" s="123"/>
      <c r="I55" s="124"/>
      <c r="J55" s="125"/>
      <c r="K55" s="126">
        <f t="shared" si="3"/>
        <v>35.959999999999994</v>
      </c>
      <c r="L55" s="126">
        <f t="shared" si="6"/>
        <v>1.720000000000006</v>
      </c>
      <c r="M55" s="136">
        <v>1</v>
      </c>
      <c r="N55" s="128">
        <v>10</v>
      </c>
      <c r="O55" s="139">
        <v>44012</v>
      </c>
      <c r="P55" s="137">
        <v>6544</v>
      </c>
      <c r="Q55" s="131">
        <v>185</v>
      </c>
      <c r="R55" s="138"/>
      <c r="S55" s="138"/>
      <c r="T55" s="138">
        <v>48</v>
      </c>
      <c r="U55" s="131">
        <v>50</v>
      </c>
      <c r="V55" s="131">
        <v>1250</v>
      </c>
      <c r="W55" s="250"/>
      <c r="X55" s="251"/>
      <c r="Y55" s="251"/>
      <c r="Z55" s="251"/>
      <c r="AA55" s="251"/>
      <c r="AB55" s="252"/>
      <c r="AC55" s="104"/>
    </row>
    <row r="56" spans="1:29" x14ac:dyDescent="0.2">
      <c r="A56" s="135"/>
      <c r="B56" s="121">
        <v>1</v>
      </c>
      <c r="C56" s="121">
        <v>4</v>
      </c>
      <c r="D56" s="122">
        <f t="shared" si="1"/>
        <v>18.559999999999999</v>
      </c>
      <c r="E56" s="121">
        <v>1</v>
      </c>
      <c r="F56" s="121">
        <v>3</v>
      </c>
      <c r="G56" s="122">
        <f>IF(SUM((E56*12)+F56)*1.16=0,G55,SUM((E56*12)+F56)*1.16)</f>
        <v>17.399999999999999</v>
      </c>
      <c r="H56" s="123"/>
      <c r="I56" s="124"/>
      <c r="J56" s="125"/>
      <c r="K56" s="126">
        <f>(D56+G56)</f>
        <v>35.959999999999994</v>
      </c>
      <c r="L56" s="126">
        <f t="shared" si="6"/>
        <v>-3.5527136788005009E-15</v>
      </c>
      <c r="M56" s="136"/>
      <c r="N56" s="128"/>
      <c r="O56" s="139"/>
      <c r="P56" s="137"/>
      <c r="Q56" s="131"/>
      <c r="R56" s="138"/>
      <c r="S56" s="138"/>
      <c r="T56" s="138">
        <v>48</v>
      </c>
      <c r="U56" s="131"/>
      <c r="V56" s="131"/>
      <c r="W56" s="250"/>
      <c r="X56" s="251"/>
      <c r="Y56" s="251"/>
      <c r="Z56" s="251"/>
      <c r="AA56" s="251"/>
      <c r="AB56" s="252"/>
      <c r="AC56" s="104"/>
    </row>
    <row r="57" spans="1:29" x14ac:dyDescent="0.2">
      <c r="A57" s="135">
        <v>1</v>
      </c>
      <c r="B57" s="121">
        <v>1</v>
      </c>
      <c r="C57" s="121">
        <v>6</v>
      </c>
      <c r="D57" s="122">
        <f>IF(SUM((B57*12)+C57)*1.16=0,D56,SUM((B57*12)+C57)*1.16)</f>
        <v>20.88</v>
      </c>
      <c r="E57" s="121">
        <v>1</v>
      </c>
      <c r="F57" s="121">
        <v>3</v>
      </c>
      <c r="G57" s="122">
        <f>IF(SUM((E57*12)+F57)*1.16=0,G56,SUM((E57*12)+F57)*1.16)</f>
        <v>17.399999999999999</v>
      </c>
      <c r="H57" s="123"/>
      <c r="I57" s="124"/>
      <c r="J57" s="125"/>
      <c r="K57" s="126">
        <f t="shared" si="3"/>
        <v>38.28</v>
      </c>
      <c r="L57" s="126">
        <f t="shared" si="6"/>
        <v>2.3200000000000038</v>
      </c>
      <c r="M57" s="136">
        <v>1</v>
      </c>
      <c r="N57" s="128">
        <v>8</v>
      </c>
      <c r="O57" s="139"/>
      <c r="P57" s="137"/>
      <c r="Q57" s="143"/>
      <c r="R57" s="138"/>
      <c r="S57" s="138"/>
      <c r="T57" s="138">
        <v>48</v>
      </c>
      <c r="U57" s="131">
        <v>50</v>
      </c>
      <c r="V57" s="131">
        <v>1250</v>
      </c>
      <c r="W57" s="250"/>
      <c r="X57" s="251"/>
      <c r="Y57" s="251"/>
      <c r="Z57" s="251"/>
      <c r="AA57" s="251"/>
      <c r="AB57" s="252"/>
      <c r="AC57" s="104"/>
    </row>
    <row r="58" spans="1:29" x14ac:dyDescent="0.2">
      <c r="A58" s="144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6">
        <f>SUM(L27:L57)</f>
        <v>67.88000000000018</v>
      </c>
      <c r="M58" s="147">
        <f>SUM(M27:M57)</f>
        <v>30</v>
      </c>
      <c r="N58" s="147">
        <f>SUM(N27:N57)</f>
        <v>280</v>
      </c>
      <c r="O58" s="145"/>
      <c r="P58" s="145"/>
      <c r="Q58" s="146">
        <f>SUM(Q27:Q57)</f>
        <v>185</v>
      </c>
      <c r="R58" s="145"/>
      <c r="S58" s="145"/>
      <c r="T58" s="145"/>
      <c r="U58" s="145"/>
      <c r="V58" s="147"/>
      <c r="W58" s="145"/>
      <c r="X58" s="145"/>
      <c r="Y58" s="145"/>
      <c r="Z58" s="145"/>
      <c r="AA58" s="145"/>
      <c r="AB58" s="148"/>
      <c r="AC58" s="104"/>
    </row>
    <row r="59" spans="1:29" x14ac:dyDescent="0.2">
      <c r="A59" s="111"/>
      <c r="B59" s="149"/>
      <c r="C59" s="149"/>
      <c r="D59" s="149"/>
      <c r="E59" s="149"/>
      <c r="F59" s="149"/>
      <c r="G59" s="149"/>
      <c r="H59" s="149"/>
      <c r="I59" s="149"/>
      <c r="J59" s="149"/>
      <c r="K59" s="149"/>
      <c r="L59" s="149"/>
      <c r="M59" s="149"/>
      <c r="N59" s="149"/>
      <c r="O59" s="149"/>
      <c r="P59" s="149"/>
      <c r="Q59" s="149"/>
      <c r="R59" s="149"/>
      <c r="S59" s="149"/>
      <c r="T59" s="149"/>
      <c r="U59" s="149"/>
      <c r="V59" s="149"/>
      <c r="W59" s="149"/>
      <c r="X59" s="149"/>
      <c r="Y59" s="149"/>
      <c r="Z59" s="149"/>
      <c r="AA59" s="149"/>
      <c r="AB59" s="150"/>
      <c r="AC59" s="111"/>
    </row>
  </sheetData>
  <mergeCells count="54">
    <mergeCell ref="W31:AB31"/>
    <mergeCell ref="W32:AB32"/>
    <mergeCell ref="W57:AB57"/>
    <mergeCell ref="W48:AB48"/>
    <mergeCell ref="W49:AB49"/>
    <mergeCell ref="W50:AB50"/>
    <mergeCell ref="W51:AB51"/>
    <mergeCell ref="W52:AB52"/>
    <mergeCell ref="W53:AB53"/>
    <mergeCell ref="W56:AB56"/>
    <mergeCell ref="W44:AB44"/>
    <mergeCell ref="W45:AB45"/>
    <mergeCell ref="W46:AB46"/>
    <mergeCell ref="W47:AB47"/>
    <mergeCell ref="W54:AB54"/>
    <mergeCell ref="W55:AB55"/>
    <mergeCell ref="B19:D19"/>
    <mergeCell ref="E19:G19"/>
    <mergeCell ref="H19:J19"/>
    <mergeCell ref="W41:AB41"/>
    <mergeCell ref="W42:AB42"/>
    <mergeCell ref="W43:AB43"/>
    <mergeCell ref="W27:AB27"/>
    <mergeCell ref="W28:AB28"/>
    <mergeCell ref="W29:AB29"/>
    <mergeCell ref="W30:AB30"/>
    <mergeCell ref="A14:J14"/>
    <mergeCell ref="L14:N14"/>
    <mergeCell ref="P14:Q14"/>
    <mergeCell ref="R14:S14"/>
    <mergeCell ref="U14:V14"/>
    <mergeCell ref="B17:D17"/>
    <mergeCell ref="E17:G17"/>
    <mergeCell ref="H17:J17"/>
    <mergeCell ref="C10:I10"/>
    <mergeCell ref="N10:O10"/>
    <mergeCell ref="Q10:R10"/>
    <mergeCell ref="U10:X10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A3:AA3"/>
    <mergeCell ref="A4:AA4"/>
    <mergeCell ref="B6:I6"/>
    <mergeCell ref="M6:O6"/>
    <mergeCell ref="Q6:R6"/>
    <mergeCell ref="U7:X7"/>
    <mergeCell ref="Y7:AA7"/>
  </mergeCells>
  <pageMargins left="0.43" right="0.34" top="0.5" bottom="0.5" header="0.5" footer="0.5"/>
  <pageSetup paperSize="5" scale="8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C59"/>
  <sheetViews>
    <sheetView zoomScaleNormal="100" workbookViewId="0">
      <selection activeCell="S56" sqref="S56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31.2851562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3" t="s">
        <v>6</v>
      </c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</row>
    <row r="4" spans="1:29" x14ac:dyDescent="0.2">
      <c r="A4" s="254" t="s">
        <v>49</v>
      </c>
      <c r="B4" s="254"/>
      <c r="C4" s="254"/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  <c r="O4" s="254"/>
      <c r="P4" s="254"/>
      <c r="Q4" s="254"/>
      <c r="R4" s="254"/>
      <c r="S4" s="254"/>
      <c r="T4" s="254"/>
      <c r="U4" s="254"/>
      <c r="V4" s="254"/>
      <c r="W4" s="254"/>
      <c r="X4" s="254"/>
      <c r="Y4" s="254"/>
      <c r="Z4" s="254"/>
      <c r="AA4" s="254"/>
    </row>
    <row r="5" spans="1:29" ht="6.75" customHeight="1" x14ac:dyDescent="0.2"/>
    <row r="6" spans="1:29" x14ac:dyDescent="0.2">
      <c r="A6" t="s">
        <v>8</v>
      </c>
      <c r="B6" s="255" t="s">
        <v>69</v>
      </c>
      <c r="C6" s="255"/>
      <c r="D6" s="255"/>
      <c r="E6" s="255"/>
      <c r="F6" s="255"/>
      <c r="G6" s="255"/>
      <c r="H6" s="255"/>
      <c r="I6" s="255"/>
      <c r="K6" t="s">
        <v>4</v>
      </c>
      <c r="L6" s="1"/>
      <c r="M6" s="256" t="s">
        <v>58</v>
      </c>
      <c r="N6" s="256"/>
      <c r="O6" s="256"/>
      <c r="P6" t="s">
        <v>44</v>
      </c>
      <c r="Q6" s="257" t="s">
        <v>67</v>
      </c>
      <c r="R6" s="257"/>
    </row>
    <row r="7" spans="1:29" x14ac:dyDescent="0.2">
      <c r="U7" s="258" t="s">
        <v>37</v>
      </c>
      <c r="V7" s="258"/>
      <c r="W7" s="258"/>
      <c r="X7" s="258"/>
      <c r="Y7" s="234">
        <v>0</v>
      </c>
      <c r="Z7" s="234"/>
      <c r="AA7" s="234"/>
    </row>
    <row r="8" spans="1:29" x14ac:dyDescent="0.2">
      <c r="A8" t="s">
        <v>3</v>
      </c>
      <c r="C8" s="234" t="s">
        <v>122</v>
      </c>
      <c r="D8" s="234"/>
      <c r="E8" s="234"/>
      <c r="F8" s="234"/>
      <c r="G8" t="s">
        <v>45</v>
      </c>
      <c r="H8" s="234">
        <v>2020</v>
      </c>
      <c r="I8" s="234"/>
      <c r="K8" t="s">
        <v>33</v>
      </c>
      <c r="L8" s="1" t="s">
        <v>68</v>
      </c>
      <c r="M8" s="56"/>
      <c r="N8" s="1"/>
      <c r="O8" s="1"/>
      <c r="P8" s="1"/>
      <c r="Q8" s="1"/>
      <c r="R8" s="1"/>
      <c r="T8" s="26" t="s">
        <v>39</v>
      </c>
      <c r="U8" s="258" t="s">
        <v>38</v>
      </c>
      <c r="V8" s="258"/>
      <c r="W8" s="258"/>
      <c r="X8" s="258"/>
      <c r="Y8" s="259">
        <v>65.099999999999994</v>
      </c>
      <c r="Z8" s="259"/>
      <c r="AA8" s="259"/>
    </row>
    <row r="9" spans="1:29" x14ac:dyDescent="0.2">
      <c r="T9" s="26" t="s">
        <v>40</v>
      </c>
      <c r="U9" s="258" t="s">
        <v>36</v>
      </c>
      <c r="V9" s="258"/>
      <c r="W9" s="258"/>
      <c r="X9" s="258"/>
      <c r="Y9" s="260">
        <v>65.099999999999994</v>
      </c>
      <c r="Z9" s="260"/>
      <c r="AA9" s="260"/>
    </row>
    <row r="10" spans="1:29" x14ac:dyDescent="0.2">
      <c r="A10" t="s">
        <v>20</v>
      </c>
      <c r="C10" s="257" t="s">
        <v>52</v>
      </c>
      <c r="D10" s="257"/>
      <c r="E10" s="257"/>
      <c r="F10" s="257"/>
      <c r="G10" s="257"/>
      <c r="H10" s="257"/>
      <c r="I10" s="257"/>
      <c r="K10" s="10" t="s">
        <v>42</v>
      </c>
      <c r="N10" s="257">
        <v>0</v>
      </c>
      <c r="O10" s="257"/>
      <c r="P10" t="s">
        <v>43</v>
      </c>
      <c r="Q10" s="257">
        <v>0</v>
      </c>
      <c r="R10" s="257"/>
      <c r="T10" s="26" t="s">
        <v>41</v>
      </c>
      <c r="U10" s="258" t="s">
        <v>35</v>
      </c>
      <c r="V10" s="258"/>
      <c r="W10" s="258"/>
      <c r="X10" s="258"/>
      <c r="Y10" s="262">
        <v>65.099999999999994</v>
      </c>
      <c r="Z10" s="262"/>
      <c r="AA10" s="262"/>
    </row>
    <row r="11" spans="1:29" x14ac:dyDescent="0.2">
      <c r="T11" s="26" t="s">
        <v>40</v>
      </c>
      <c r="U11" s="261" t="s">
        <v>34</v>
      </c>
      <c r="V11" s="261"/>
      <c r="W11" s="261"/>
      <c r="X11" s="261"/>
      <c r="Y11" s="260">
        <v>0</v>
      </c>
      <c r="Z11" s="260"/>
      <c r="AA11" s="260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1" t="s">
        <v>9</v>
      </c>
      <c r="B14" s="261"/>
      <c r="C14" s="261"/>
      <c r="D14" s="261"/>
      <c r="E14" s="261"/>
      <c r="F14" s="261"/>
      <c r="G14" s="261"/>
      <c r="H14" s="261"/>
      <c r="I14" s="261"/>
      <c r="J14" s="261"/>
      <c r="K14" s="16" t="s">
        <v>19</v>
      </c>
      <c r="L14" s="263" t="s">
        <v>22</v>
      </c>
      <c r="M14" s="261"/>
      <c r="N14" s="264"/>
      <c r="O14" s="6"/>
      <c r="P14" s="263" t="s">
        <v>27</v>
      </c>
      <c r="Q14" s="261"/>
      <c r="R14" s="263" t="s">
        <v>28</v>
      </c>
      <c r="S14" s="261"/>
      <c r="T14" s="25" t="s">
        <v>29</v>
      </c>
      <c r="U14" s="265" t="s">
        <v>30</v>
      </c>
      <c r="V14" s="266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3">
        <v>300706</v>
      </c>
      <c r="C17" s="261"/>
      <c r="D17" s="261"/>
      <c r="E17" s="263" t="s">
        <v>61</v>
      </c>
      <c r="F17" s="261"/>
      <c r="G17" s="261"/>
      <c r="H17" s="263"/>
      <c r="I17" s="261"/>
      <c r="J17" s="264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4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3">
        <v>400</v>
      </c>
      <c r="C19" s="261"/>
      <c r="D19" s="261"/>
      <c r="E19" s="263">
        <v>400</v>
      </c>
      <c r="F19" s="261"/>
      <c r="G19" s="261"/>
      <c r="H19" s="263"/>
      <c r="I19" s="261"/>
      <c r="J19" s="264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76">
        <v>65.099999999999994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5">
        <v>1</v>
      </c>
      <c r="C27" s="65">
        <v>4</v>
      </c>
      <c r="D27" s="67">
        <f t="shared" ref="D27:D32" si="0">IF(SUM((B27*12)+C27)*1.67=0,D26,SUM((B27*12)+C27)*1.67)</f>
        <v>26.72</v>
      </c>
      <c r="E27" s="65">
        <v>1</v>
      </c>
      <c r="F27" s="65">
        <v>11</v>
      </c>
      <c r="G27" s="67">
        <f>IF(SUM((E27*12)+F27)*1.67=0,G26,SUM((E27*12)+F27)*1.67)</f>
        <v>38.409999999999997</v>
      </c>
      <c r="H27" s="53"/>
      <c r="I27" s="51"/>
      <c r="J27" s="39"/>
      <c r="K27" s="68">
        <f>(D27+G27)</f>
        <v>65.13</v>
      </c>
      <c r="L27" s="68">
        <v>0</v>
      </c>
      <c r="M27" s="34">
        <v>0</v>
      </c>
      <c r="N27" s="36"/>
      <c r="O27" s="58"/>
      <c r="P27" s="33"/>
      <c r="Q27" s="35"/>
      <c r="R27" s="35"/>
      <c r="S27" s="35"/>
      <c r="T27" s="35">
        <v>48</v>
      </c>
      <c r="U27" s="35">
        <v>5</v>
      </c>
      <c r="V27" s="57">
        <v>5</v>
      </c>
      <c r="W27" s="217" t="s">
        <v>108</v>
      </c>
      <c r="X27" s="267"/>
      <c r="Y27" s="267"/>
      <c r="Z27" s="267"/>
      <c r="AA27" s="267"/>
      <c r="AB27" s="268"/>
      <c r="AC27" s="15"/>
    </row>
    <row r="28" spans="1:29" x14ac:dyDescent="0.2">
      <c r="A28" s="27">
        <f t="shared" ref="A28:A53" si="1">A27+1</f>
        <v>3</v>
      </c>
      <c r="B28" s="65">
        <v>1</v>
      </c>
      <c r="C28" s="65">
        <v>4</v>
      </c>
      <c r="D28" s="67">
        <f t="shared" si="0"/>
        <v>26.72</v>
      </c>
      <c r="E28" s="65">
        <v>1</v>
      </c>
      <c r="F28" s="65">
        <v>11</v>
      </c>
      <c r="G28" s="67">
        <f t="shared" ref="G28:G57" si="2">IF(SUM((E28*12)+F28)*1.67=0,G27,SUM((E28*12)+F28)*1.67)</f>
        <v>38.409999999999997</v>
      </c>
      <c r="H28" s="53"/>
      <c r="I28" s="51"/>
      <c r="J28" s="39"/>
      <c r="K28" s="68">
        <f>(D28+G28)</f>
        <v>65.13</v>
      </c>
      <c r="L28" s="68">
        <f t="shared" ref="L28:L49" si="3">(D28+G28+Q28-D27-G27)</f>
        <v>0</v>
      </c>
      <c r="M28" s="34">
        <v>0</v>
      </c>
      <c r="N28" s="36"/>
      <c r="O28" s="58"/>
      <c r="P28" s="33"/>
      <c r="Q28" s="35"/>
      <c r="R28" s="35"/>
      <c r="S28" s="35"/>
      <c r="T28" s="35">
        <v>48</v>
      </c>
      <c r="U28" s="35">
        <v>5</v>
      </c>
      <c r="V28" s="57">
        <v>5</v>
      </c>
      <c r="W28" s="217" t="s">
        <v>108</v>
      </c>
      <c r="X28" s="267"/>
      <c r="Y28" s="267"/>
      <c r="Z28" s="267"/>
      <c r="AA28" s="267"/>
      <c r="AB28" s="268"/>
      <c r="AC28" s="15"/>
    </row>
    <row r="29" spans="1:29" x14ac:dyDescent="0.2">
      <c r="A29" s="27">
        <f t="shared" si="1"/>
        <v>4</v>
      </c>
      <c r="B29" s="65">
        <v>1</v>
      </c>
      <c r="C29" s="65">
        <v>4</v>
      </c>
      <c r="D29" s="67">
        <f t="shared" si="0"/>
        <v>26.72</v>
      </c>
      <c r="E29" s="65">
        <v>1</v>
      </c>
      <c r="F29" s="65">
        <v>11</v>
      </c>
      <c r="G29" s="67">
        <f t="shared" si="2"/>
        <v>38.409999999999997</v>
      </c>
      <c r="H29" s="53"/>
      <c r="I29" s="51"/>
      <c r="J29" s="39"/>
      <c r="K29" s="68">
        <f>(D29+G29)</f>
        <v>65.13</v>
      </c>
      <c r="L29" s="68">
        <f t="shared" si="3"/>
        <v>0</v>
      </c>
      <c r="M29" s="34">
        <v>0</v>
      </c>
      <c r="N29" s="36"/>
      <c r="O29" s="34"/>
      <c r="P29" s="33"/>
      <c r="Q29" s="35"/>
      <c r="R29" s="35"/>
      <c r="S29" s="35"/>
      <c r="T29" s="35">
        <v>48</v>
      </c>
      <c r="U29" s="35">
        <v>5</v>
      </c>
      <c r="V29" s="57">
        <v>5</v>
      </c>
      <c r="W29" s="217" t="s">
        <v>108</v>
      </c>
      <c r="X29" s="267"/>
      <c r="Y29" s="267"/>
      <c r="Z29" s="267"/>
      <c r="AA29" s="267"/>
      <c r="AB29" s="268"/>
      <c r="AC29" s="15"/>
    </row>
    <row r="30" spans="1:29" x14ac:dyDescent="0.2">
      <c r="A30" s="27">
        <f t="shared" si="1"/>
        <v>5</v>
      </c>
      <c r="B30" s="65">
        <v>1</v>
      </c>
      <c r="C30" s="65">
        <v>4</v>
      </c>
      <c r="D30" s="67">
        <f t="shared" si="0"/>
        <v>26.72</v>
      </c>
      <c r="E30" s="65">
        <v>1</v>
      </c>
      <c r="F30" s="65">
        <v>11</v>
      </c>
      <c r="G30" s="67">
        <f t="shared" si="2"/>
        <v>38.409999999999997</v>
      </c>
      <c r="H30" s="53"/>
      <c r="I30" s="51"/>
      <c r="J30" s="39"/>
      <c r="K30" s="68">
        <f>(D30+G30)</f>
        <v>65.13</v>
      </c>
      <c r="L30" s="68">
        <f t="shared" si="3"/>
        <v>0</v>
      </c>
      <c r="M30" s="34">
        <v>0</v>
      </c>
      <c r="N30" s="36"/>
      <c r="O30" s="58"/>
      <c r="P30" s="33"/>
      <c r="Q30" s="35"/>
      <c r="R30" s="35"/>
      <c r="S30" s="35"/>
      <c r="T30" s="35">
        <v>48</v>
      </c>
      <c r="U30" s="35">
        <v>5</v>
      </c>
      <c r="V30" s="57">
        <v>5</v>
      </c>
      <c r="W30" s="217" t="s">
        <v>108</v>
      </c>
      <c r="X30" s="267"/>
      <c r="Y30" s="267"/>
      <c r="Z30" s="267"/>
      <c r="AA30" s="267"/>
      <c r="AB30" s="268"/>
      <c r="AC30" s="15"/>
    </row>
    <row r="31" spans="1:29" x14ac:dyDescent="0.2">
      <c r="A31" s="27">
        <f t="shared" si="1"/>
        <v>6</v>
      </c>
      <c r="B31" s="65">
        <v>1</v>
      </c>
      <c r="C31" s="65">
        <v>4</v>
      </c>
      <c r="D31" s="67">
        <f t="shared" si="0"/>
        <v>26.72</v>
      </c>
      <c r="E31" s="65">
        <v>1</v>
      </c>
      <c r="F31" s="65">
        <v>11</v>
      </c>
      <c r="G31" s="67">
        <f t="shared" si="2"/>
        <v>38.409999999999997</v>
      </c>
      <c r="H31" s="53"/>
      <c r="I31" s="51"/>
      <c r="J31" s="39"/>
      <c r="K31" s="68">
        <f t="shared" ref="K31:K49" si="4">(D31+G31)</f>
        <v>65.13</v>
      </c>
      <c r="L31" s="68">
        <f t="shared" si="3"/>
        <v>0</v>
      </c>
      <c r="M31" s="34">
        <v>0</v>
      </c>
      <c r="N31" s="36"/>
      <c r="O31" s="58"/>
      <c r="P31" s="33"/>
      <c r="Q31" s="35"/>
      <c r="R31" s="35"/>
      <c r="S31" s="35"/>
      <c r="T31" s="35">
        <v>48</v>
      </c>
      <c r="U31" s="35">
        <v>5</v>
      </c>
      <c r="V31" s="57">
        <v>5</v>
      </c>
      <c r="W31" s="217" t="s">
        <v>108</v>
      </c>
      <c r="X31" s="267"/>
      <c r="Y31" s="267"/>
      <c r="Z31" s="267"/>
      <c r="AA31" s="267"/>
      <c r="AB31" s="268"/>
      <c r="AC31" s="15"/>
    </row>
    <row r="32" spans="1:29" x14ac:dyDescent="0.2">
      <c r="A32" s="27">
        <f t="shared" si="1"/>
        <v>7</v>
      </c>
      <c r="B32" s="65">
        <v>1</v>
      </c>
      <c r="C32" s="65">
        <v>4</v>
      </c>
      <c r="D32" s="67">
        <f t="shared" si="0"/>
        <v>26.72</v>
      </c>
      <c r="E32" s="65">
        <v>1</v>
      </c>
      <c r="F32" s="65">
        <v>11</v>
      </c>
      <c r="G32" s="67">
        <f>IF(SUM((E32*12)+F32)*1.67=0,G31,SUM((E32*12)+F32)*1.67)</f>
        <v>38.409999999999997</v>
      </c>
      <c r="H32" s="53"/>
      <c r="I32" s="51"/>
      <c r="J32" s="39"/>
      <c r="K32" s="68">
        <f t="shared" si="4"/>
        <v>65.13</v>
      </c>
      <c r="L32" s="68">
        <f t="shared" si="3"/>
        <v>0</v>
      </c>
      <c r="M32" s="34">
        <v>0</v>
      </c>
      <c r="N32" s="36"/>
      <c r="O32" s="34"/>
      <c r="P32" s="33"/>
      <c r="Q32" s="35"/>
      <c r="R32" s="35"/>
      <c r="S32" s="35"/>
      <c r="T32" s="35">
        <v>48</v>
      </c>
      <c r="U32" s="35">
        <v>5</v>
      </c>
      <c r="V32" s="57">
        <v>5</v>
      </c>
      <c r="W32" s="217" t="s">
        <v>108</v>
      </c>
      <c r="X32" s="267"/>
      <c r="Y32" s="267"/>
      <c r="Z32" s="267"/>
      <c r="AA32" s="267"/>
      <c r="AB32" s="268"/>
      <c r="AC32" s="15"/>
    </row>
    <row r="33" spans="1:29" x14ac:dyDescent="0.2">
      <c r="A33" s="27">
        <f t="shared" si="1"/>
        <v>8</v>
      </c>
      <c r="B33" s="65">
        <v>1</v>
      </c>
      <c r="C33" s="65">
        <v>4</v>
      </c>
      <c r="D33" s="67">
        <f t="shared" ref="D33:D39" si="5">IF(SUM((B33*12)+C33)*1.67=0,D32,SUM((B33*12)+C33)*1.67)</f>
        <v>26.72</v>
      </c>
      <c r="E33" s="65">
        <v>1</v>
      </c>
      <c r="F33" s="65">
        <v>11</v>
      </c>
      <c r="G33" s="67">
        <f t="shared" ref="G33:G40" si="6">IF(SUM((E33*12)+F33)*1.67=0,G32,SUM((E33*12)+F33)*1.67)</f>
        <v>38.409999999999997</v>
      </c>
      <c r="H33" s="53"/>
      <c r="I33" s="51"/>
      <c r="J33" s="39"/>
      <c r="K33" s="68">
        <f t="shared" si="4"/>
        <v>65.13</v>
      </c>
      <c r="L33" s="68">
        <f t="shared" si="3"/>
        <v>0</v>
      </c>
      <c r="M33" s="34">
        <v>0</v>
      </c>
      <c r="N33" s="36"/>
      <c r="O33" s="58"/>
      <c r="P33" s="33"/>
      <c r="Q33" s="35"/>
      <c r="R33" s="35"/>
      <c r="S33" s="35"/>
      <c r="T33" s="35">
        <v>48</v>
      </c>
      <c r="U33" s="35">
        <v>5</v>
      </c>
      <c r="V33" s="57">
        <v>5</v>
      </c>
      <c r="W33" s="217" t="s">
        <v>108</v>
      </c>
      <c r="X33" s="267"/>
      <c r="Y33" s="267"/>
      <c r="Z33" s="267"/>
      <c r="AA33" s="267"/>
      <c r="AB33" s="268"/>
      <c r="AC33" s="15"/>
    </row>
    <row r="34" spans="1:29" x14ac:dyDescent="0.2">
      <c r="A34" s="27">
        <f t="shared" si="1"/>
        <v>9</v>
      </c>
      <c r="B34" s="65">
        <v>1</v>
      </c>
      <c r="C34" s="65">
        <v>4</v>
      </c>
      <c r="D34" s="67">
        <f t="shared" si="5"/>
        <v>26.72</v>
      </c>
      <c r="E34" s="65">
        <v>1</v>
      </c>
      <c r="F34" s="65">
        <v>11</v>
      </c>
      <c r="G34" s="67">
        <f t="shared" si="6"/>
        <v>38.409999999999997</v>
      </c>
      <c r="H34" s="53"/>
      <c r="I34" s="51"/>
      <c r="J34" s="39"/>
      <c r="K34" s="68">
        <f t="shared" si="4"/>
        <v>65.13</v>
      </c>
      <c r="L34" s="68">
        <f t="shared" si="3"/>
        <v>0</v>
      </c>
      <c r="M34" s="34">
        <v>0</v>
      </c>
      <c r="N34" s="36"/>
      <c r="O34" s="58"/>
      <c r="P34" s="33"/>
      <c r="Q34" s="35"/>
      <c r="R34" s="35"/>
      <c r="S34" s="35"/>
      <c r="T34" s="35">
        <v>48</v>
      </c>
      <c r="U34" s="35">
        <v>5</v>
      </c>
      <c r="V34" s="57">
        <v>5</v>
      </c>
      <c r="W34" s="217" t="s">
        <v>108</v>
      </c>
      <c r="X34" s="267"/>
      <c r="Y34" s="267"/>
      <c r="Z34" s="267"/>
      <c r="AA34" s="267"/>
      <c r="AB34" s="268"/>
      <c r="AC34" s="15"/>
    </row>
    <row r="35" spans="1:29" x14ac:dyDescent="0.2">
      <c r="A35" s="27">
        <f t="shared" si="1"/>
        <v>10</v>
      </c>
      <c r="B35" s="65">
        <v>1</v>
      </c>
      <c r="C35" s="65">
        <v>4</v>
      </c>
      <c r="D35" s="67">
        <f t="shared" si="5"/>
        <v>26.72</v>
      </c>
      <c r="E35" s="65">
        <v>1</v>
      </c>
      <c r="F35" s="65">
        <v>11</v>
      </c>
      <c r="G35" s="67">
        <f t="shared" si="6"/>
        <v>38.409999999999997</v>
      </c>
      <c r="H35" s="53"/>
      <c r="I35" s="51"/>
      <c r="J35" s="39"/>
      <c r="K35" s="68">
        <f t="shared" si="4"/>
        <v>65.13</v>
      </c>
      <c r="L35" s="68">
        <f t="shared" si="3"/>
        <v>0</v>
      </c>
      <c r="M35" s="34">
        <v>0</v>
      </c>
      <c r="N35" s="36"/>
      <c r="O35" s="58"/>
      <c r="P35" s="33"/>
      <c r="Q35" s="35"/>
      <c r="R35" s="35"/>
      <c r="S35" s="35"/>
      <c r="T35" s="35">
        <v>48</v>
      </c>
      <c r="U35" s="35">
        <v>5</v>
      </c>
      <c r="V35" s="57">
        <v>5</v>
      </c>
      <c r="W35" s="217" t="s">
        <v>108</v>
      </c>
      <c r="X35" s="267"/>
      <c r="Y35" s="267"/>
      <c r="Z35" s="267"/>
      <c r="AA35" s="267"/>
      <c r="AB35" s="268"/>
      <c r="AC35" s="15"/>
    </row>
    <row r="36" spans="1:29" x14ac:dyDescent="0.2">
      <c r="A36" s="27">
        <f t="shared" si="1"/>
        <v>11</v>
      </c>
      <c r="B36" s="65">
        <v>1</v>
      </c>
      <c r="C36" s="65">
        <v>4</v>
      </c>
      <c r="D36" s="67">
        <f t="shared" si="5"/>
        <v>26.72</v>
      </c>
      <c r="E36" s="65">
        <v>1</v>
      </c>
      <c r="F36" s="65">
        <v>11</v>
      </c>
      <c r="G36" s="67">
        <f t="shared" si="6"/>
        <v>38.409999999999997</v>
      </c>
      <c r="H36" s="53"/>
      <c r="I36" s="51"/>
      <c r="J36" s="39"/>
      <c r="K36" s="68">
        <f>(D36+G36)</f>
        <v>65.13</v>
      </c>
      <c r="L36" s="68">
        <f>(D36+G36+Q36-D35-G35)</f>
        <v>0</v>
      </c>
      <c r="M36" s="34">
        <v>0</v>
      </c>
      <c r="N36" s="36"/>
      <c r="O36" s="58"/>
      <c r="P36" s="33"/>
      <c r="Q36" s="35"/>
      <c r="R36" s="35"/>
      <c r="S36" s="35"/>
      <c r="T36" s="35">
        <v>48</v>
      </c>
      <c r="U36" s="35">
        <v>5</v>
      </c>
      <c r="V36" s="57">
        <v>5</v>
      </c>
      <c r="W36" s="217" t="s">
        <v>108</v>
      </c>
      <c r="X36" s="267"/>
      <c r="Y36" s="267"/>
      <c r="Z36" s="267"/>
      <c r="AA36" s="267"/>
      <c r="AB36" s="268"/>
      <c r="AC36" s="15"/>
    </row>
    <row r="37" spans="1:29" x14ac:dyDescent="0.2">
      <c r="A37" s="27">
        <f t="shared" si="1"/>
        <v>12</v>
      </c>
      <c r="B37" s="65">
        <v>1</v>
      </c>
      <c r="C37" s="65">
        <v>4</v>
      </c>
      <c r="D37" s="67">
        <f t="shared" si="5"/>
        <v>26.72</v>
      </c>
      <c r="E37" s="65">
        <v>1</v>
      </c>
      <c r="F37" s="65">
        <v>11</v>
      </c>
      <c r="G37" s="67">
        <f>IF(SUM((E37*12)+F37)*1.67=0,G36,SUM((E37*12)+F37)*1.67)</f>
        <v>38.409999999999997</v>
      </c>
      <c r="H37" s="53"/>
      <c r="I37" s="51"/>
      <c r="J37" s="39"/>
      <c r="K37" s="68">
        <f>(D37+G37)</f>
        <v>65.13</v>
      </c>
      <c r="L37" s="68">
        <f>(D37+G37+Q37-D36-G36)</f>
        <v>0</v>
      </c>
      <c r="M37" s="34">
        <v>0</v>
      </c>
      <c r="N37" s="36"/>
      <c r="O37" s="58"/>
      <c r="P37" s="33"/>
      <c r="Q37" s="35"/>
      <c r="R37" s="35"/>
      <c r="S37" s="35"/>
      <c r="T37" s="35">
        <v>48</v>
      </c>
      <c r="U37" s="35">
        <v>5</v>
      </c>
      <c r="V37" s="57">
        <v>5</v>
      </c>
      <c r="W37" s="217" t="s">
        <v>108</v>
      </c>
      <c r="X37" s="267"/>
      <c r="Y37" s="267"/>
      <c r="Z37" s="267"/>
      <c r="AA37" s="267"/>
      <c r="AB37" s="268"/>
      <c r="AC37" s="15"/>
    </row>
    <row r="38" spans="1:29" x14ac:dyDescent="0.2">
      <c r="A38" s="27">
        <f t="shared" si="1"/>
        <v>13</v>
      </c>
      <c r="B38" s="65">
        <v>1</v>
      </c>
      <c r="C38" s="65">
        <v>4</v>
      </c>
      <c r="D38" s="67">
        <f t="shared" si="5"/>
        <v>26.72</v>
      </c>
      <c r="E38" s="65">
        <v>1</v>
      </c>
      <c r="F38" s="65">
        <v>11</v>
      </c>
      <c r="G38" s="67">
        <f t="shared" si="6"/>
        <v>38.409999999999997</v>
      </c>
      <c r="H38" s="53"/>
      <c r="I38" s="51"/>
      <c r="J38" s="39"/>
      <c r="K38" s="68">
        <f>(D38+G38)</f>
        <v>65.13</v>
      </c>
      <c r="L38" s="68">
        <f>(D38+G38+Q38-D37-G37)</f>
        <v>0</v>
      </c>
      <c r="M38" s="34">
        <v>0</v>
      </c>
      <c r="N38" s="36"/>
      <c r="O38" s="58"/>
      <c r="P38" s="33"/>
      <c r="Q38" s="35"/>
      <c r="R38" s="35"/>
      <c r="S38" s="35"/>
      <c r="T38" s="35">
        <v>48</v>
      </c>
      <c r="U38" s="35">
        <v>5</v>
      </c>
      <c r="V38" s="57">
        <v>5</v>
      </c>
      <c r="W38" s="217" t="s">
        <v>108</v>
      </c>
      <c r="X38" s="267"/>
      <c r="Y38" s="267"/>
      <c r="Z38" s="267"/>
      <c r="AA38" s="267"/>
      <c r="AB38" s="268"/>
      <c r="AC38" s="15"/>
    </row>
    <row r="39" spans="1:29" x14ac:dyDescent="0.2">
      <c r="A39" s="27">
        <f t="shared" si="1"/>
        <v>14</v>
      </c>
      <c r="B39" s="65">
        <v>1</v>
      </c>
      <c r="C39" s="65">
        <v>4</v>
      </c>
      <c r="D39" s="67">
        <f t="shared" si="5"/>
        <v>26.72</v>
      </c>
      <c r="E39" s="65">
        <v>1</v>
      </c>
      <c r="F39" s="65">
        <v>11</v>
      </c>
      <c r="G39" s="67">
        <f t="shared" si="6"/>
        <v>38.409999999999997</v>
      </c>
      <c r="H39" s="53"/>
      <c r="I39" s="51"/>
      <c r="J39" s="39"/>
      <c r="K39" s="68">
        <f>(D39+G39)</f>
        <v>65.13</v>
      </c>
      <c r="L39" s="68">
        <f>(D39+G39+Q39-D38-G38)</f>
        <v>0</v>
      </c>
      <c r="M39" s="34">
        <v>0</v>
      </c>
      <c r="N39" s="36"/>
      <c r="O39" s="58"/>
      <c r="P39" s="33"/>
      <c r="Q39" s="35"/>
      <c r="R39" s="35"/>
      <c r="S39" s="35"/>
      <c r="T39" s="35">
        <v>48</v>
      </c>
      <c r="U39" s="35">
        <v>5</v>
      </c>
      <c r="V39" s="57">
        <v>5</v>
      </c>
      <c r="W39" s="217" t="s">
        <v>108</v>
      </c>
      <c r="X39" s="267"/>
      <c r="Y39" s="267"/>
      <c r="Z39" s="267"/>
      <c r="AA39" s="267"/>
      <c r="AB39" s="268"/>
      <c r="AC39" s="15"/>
    </row>
    <row r="40" spans="1:29" x14ac:dyDescent="0.2">
      <c r="A40" s="27">
        <f t="shared" si="1"/>
        <v>15</v>
      </c>
      <c r="B40" s="65">
        <v>1</v>
      </c>
      <c r="C40" s="65">
        <v>4</v>
      </c>
      <c r="D40" s="67">
        <f t="shared" ref="D40:D57" si="7">IF(SUM((B40*12)+C40)*1.67=0,D39,SUM((B40*12)+C40)*1.67)</f>
        <v>26.72</v>
      </c>
      <c r="E40" s="65">
        <v>1</v>
      </c>
      <c r="F40" s="65">
        <v>11</v>
      </c>
      <c r="G40" s="67">
        <f t="shared" si="6"/>
        <v>38.409999999999997</v>
      </c>
      <c r="H40" s="53"/>
      <c r="I40" s="51"/>
      <c r="J40" s="39"/>
      <c r="K40" s="68">
        <f t="shared" si="4"/>
        <v>65.13</v>
      </c>
      <c r="L40" s="68">
        <f>(D40+G40+Q40-D39-G39)</f>
        <v>0</v>
      </c>
      <c r="M40" s="34">
        <v>0</v>
      </c>
      <c r="N40" s="36"/>
      <c r="O40" s="58"/>
      <c r="P40" s="33"/>
      <c r="Q40" s="35"/>
      <c r="R40" s="35"/>
      <c r="S40" s="35"/>
      <c r="T40" s="35">
        <v>48</v>
      </c>
      <c r="U40" s="35">
        <v>5</v>
      </c>
      <c r="V40" s="57">
        <v>5</v>
      </c>
      <c r="W40" s="217" t="s">
        <v>108</v>
      </c>
      <c r="X40" s="267"/>
      <c r="Y40" s="267"/>
      <c r="Z40" s="267"/>
      <c r="AA40" s="267"/>
      <c r="AB40" s="268"/>
      <c r="AC40" s="15"/>
    </row>
    <row r="41" spans="1:29" x14ac:dyDescent="0.2">
      <c r="A41" s="27">
        <f t="shared" si="1"/>
        <v>16</v>
      </c>
      <c r="B41" s="65">
        <v>1</v>
      </c>
      <c r="C41" s="65">
        <v>4</v>
      </c>
      <c r="D41" s="67">
        <f t="shared" si="7"/>
        <v>26.72</v>
      </c>
      <c r="E41" s="65">
        <v>1</v>
      </c>
      <c r="F41" s="65">
        <v>11</v>
      </c>
      <c r="G41" s="67">
        <f t="shared" si="2"/>
        <v>38.409999999999997</v>
      </c>
      <c r="H41" s="53"/>
      <c r="I41" s="51"/>
      <c r="J41" s="39"/>
      <c r="K41" s="68">
        <f t="shared" si="4"/>
        <v>65.13</v>
      </c>
      <c r="L41" s="68">
        <f t="shared" si="3"/>
        <v>0</v>
      </c>
      <c r="M41" s="34">
        <v>0</v>
      </c>
      <c r="N41" s="36"/>
      <c r="O41" s="58"/>
      <c r="P41" s="33"/>
      <c r="Q41" s="35"/>
      <c r="R41" s="35"/>
      <c r="S41" s="35"/>
      <c r="T41" s="35">
        <v>48</v>
      </c>
      <c r="U41" s="35">
        <v>5</v>
      </c>
      <c r="V41" s="57">
        <v>5</v>
      </c>
      <c r="W41" s="217" t="s">
        <v>108</v>
      </c>
      <c r="X41" s="267"/>
      <c r="Y41" s="267"/>
      <c r="Z41" s="267"/>
      <c r="AA41" s="267"/>
      <c r="AB41" s="268"/>
      <c r="AC41" s="15"/>
    </row>
    <row r="42" spans="1:29" x14ac:dyDescent="0.2">
      <c r="A42" s="27">
        <f t="shared" si="1"/>
        <v>17</v>
      </c>
      <c r="B42" s="65">
        <v>1</v>
      </c>
      <c r="C42" s="65">
        <v>4</v>
      </c>
      <c r="D42" s="67">
        <f t="shared" si="7"/>
        <v>26.72</v>
      </c>
      <c r="E42" s="65">
        <v>1</v>
      </c>
      <c r="F42" s="65">
        <v>11</v>
      </c>
      <c r="G42" s="67">
        <f t="shared" si="2"/>
        <v>38.409999999999997</v>
      </c>
      <c r="H42" s="53"/>
      <c r="I42" s="51"/>
      <c r="J42" s="39"/>
      <c r="K42" s="68">
        <f t="shared" si="4"/>
        <v>65.13</v>
      </c>
      <c r="L42" s="68">
        <f t="shared" si="3"/>
        <v>0</v>
      </c>
      <c r="M42" s="34">
        <v>0</v>
      </c>
      <c r="N42" s="36"/>
      <c r="O42" s="34"/>
      <c r="P42" s="33"/>
      <c r="Q42" s="35"/>
      <c r="R42" s="35"/>
      <c r="S42" s="35"/>
      <c r="T42" s="35">
        <v>48</v>
      </c>
      <c r="U42" s="35">
        <v>5</v>
      </c>
      <c r="V42" s="57">
        <v>5</v>
      </c>
      <c r="W42" s="217" t="s">
        <v>108</v>
      </c>
      <c r="X42" s="267"/>
      <c r="Y42" s="267"/>
      <c r="Z42" s="267"/>
      <c r="AA42" s="267"/>
      <c r="AB42" s="268"/>
      <c r="AC42" s="15"/>
    </row>
    <row r="43" spans="1:29" x14ac:dyDescent="0.2">
      <c r="A43" s="27">
        <f t="shared" si="1"/>
        <v>18</v>
      </c>
      <c r="B43" s="65">
        <v>1</v>
      </c>
      <c r="C43" s="65">
        <v>4</v>
      </c>
      <c r="D43" s="67">
        <f t="shared" si="7"/>
        <v>26.72</v>
      </c>
      <c r="E43" s="65">
        <v>1</v>
      </c>
      <c r="F43" s="65">
        <v>11</v>
      </c>
      <c r="G43" s="67">
        <f t="shared" si="2"/>
        <v>38.409999999999997</v>
      </c>
      <c r="H43" s="53"/>
      <c r="I43" s="51"/>
      <c r="J43" s="39"/>
      <c r="K43" s="68">
        <f t="shared" si="4"/>
        <v>65.13</v>
      </c>
      <c r="L43" s="68">
        <f t="shared" si="3"/>
        <v>0</v>
      </c>
      <c r="M43" s="34">
        <v>0</v>
      </c>
      <c r="N43" s="36"/>
      <c r="O43" s="58"/>
      <c r="P43" s="33"/>
      <c r="Q43" s="35"/>
      <c r="R43" s="35"/>
      <c r="S43" s="35"/>
      <c r="T43" s="35">
        <v>48</v>
      </c>
      <c r="U43" s="35">
        <v>5</v>
      </c>
      <c r="V43" s="57">
        <v>5</v>
      </c>
      <c r="W43" s="217" t="s">
        <v>108</v>
      </c>
      <c r="X43" s="267"/>
      <c r="Y43" s="267"/>
      <c r="Z43" s="267"/>
      <c r="AA43" s="267"/>
      <c r="AB43" s="268"/>
      <c r="AC43" s="15"/>
    </row>
    <row r="44" spans="1:29" x14ac:dyDescent="0.2">
      <c r="A44" s="27">
        <f t="shared" si="1"/>
        <v>19</v>
      </c>
      <c r="B44" s="65">
        <v>1</v>
      </c>
      <c r="C44" s="65">
        <v>4</v>
      </c>
      <c r="D44" s="67">
        <f t="shared" si="7"/>
        <v>26.72</v>
      </c>
      <c r="E44" s="65">
        <v>1</v>
      </c>
      <c r="F44" s="65">
        <v>11</v>
      </c>
      <c r="G44" s="67">
        <f t="shared" si="2"/>
        <v>38.409999999999997</v>
      </c>
      <c r="H44" s="53"/>
      <c r="I44" s="51"/>
      <c r="J44" s="39"/>
      <c r="K44" s="68">
        <f t="shared" si="4"/>
        <v>65.13</v>
      </c>
      <c r="L44" s="68">
        <f t="shared" si="3"/>
        <v>0</v>
      </c>
      <c r="M44" s="34">
        <v>0</v>
      </c>
      <c r="N44" s="36"/>
      <c r="O44" s="58"/>
      <c r="P44" s="33"/>
      <c r="Q44" s="35"/>
      <c r="R44" s="35"/>
      <c r="S44" s="35"/>
      <c r="T44" s="35">
        <v>48</v>
      </c>
      <c r="U44" s="35">
        <v>5</v>
      </c>
      <c r="V44" s="57">
        <v>5</v>
      </c>
      <c r="W44" s="217" t="s">
        <v>108</v>
      </c>
      <c r="X44" s="267"/>
      <c r="Y44" s="267"/>
      <c r="Z44" s="267"/>
      <c r="AA44" s="267"/>
      <c r="AB44" s="268"/>
      <c r="AC44" s="15"/>
    </row>
    <row r="45" spans="1:29" x14ac:dyDescent="0.2">
      <c r="A45" s="27">
        <f t="shared" si="1"/>
        <v>20</v>
      </c>
      <c r="B45" s="65">
        <v>1</v>
      </c>
      <c r="C45" s="65">
        <v>4</v>
      </c>
      <c r="D45" s="67">
        <f t="shared" si="7"/>
        <v>26.72</v>
      </c>
      <c r="E45" s="65">
        <v>1</v>
      </c>
      <c r="F45" s="65">
        <v>11</v>
      </c>
      <c r="G45" s="67">
        <f t="shared" si="2"/>
        <v>38.409999999999997</v>
      </c>
      <c r="H45" s="53"/>
      <c r="I45" s="51"/>
      <c r="J45" s="39"/>
      <c r="K45" s="68">
        <f t="shared" si="4"/>
        <v>65.13</v>
      </c>
      <c r="L45" s="68">
        <f t="shared" si="3"/>
        <v>0</v>
      </c>
      <c r="M45" s="34">
        <v>0</v>
      </c>
      <c r="N45" s="36"/>
      <c r="O45" s="58"/>
      <c r="P45" s="33"/>
      <c r="Q45" s="35"/>
      <c r="R45" s="35"/>
      <c r="S45" s="35"/>
      <c r="T45" s="35">
        <v>48</v>
      </c>
      <c r="U45" s="35">
        <v>5</v>
      </c>
      <c r="V45" s="57">
        <v>5</v>
      </c>
      <c r="W45" s="217" t="s">
        <v>108</v>
      </c>
      <c r="X45" s="267"/>
      <c r="Y45" s="267"/>
      <c r="Z45" s="267"/>
      <c r="AA45" s="267"/>
      <c r="AB45" s="268"/>
      <c r="AC45" s="15"/>
    </row>
    <row r="46" spans="1:29" x14ac:dyDescent="0.2">
      <c r="A46" s="27">
        <f t="shared" si="1"/>
        <v>21</v>
      </c>
      <c r="B46" s="65">
        <v>1</v>
      </c>
      <c r="C46" s="65">
        <v>4</v>
      </c>
      <c r="D46" s="67">
        <f t="shared" si="7"/>
        <v>26.72</v>
      </c>
      <c r="E46" s="65">
        <v>1</v>
      </c>
      <c r="F46" s="65">
        <v>11</v>
      </c>
      <c r="G46" s="67">
        <f t="shared" si="2"/>
        <v>38.409999999999997</v>
      </c>
      <c r="H46" s="53"/>
      <c r="I46" s="51"/>
      <c r="J46" s="39"/>
      <c r="K46" s="68">
        <f t="shared" si="4"/>
        <v>65.13</v>
      </c>
      <c r="L46" s="68">
        <f t="shared" si="3"/>
        <v>0</v>
      </c>
      <c r="M46" s="34">
        <v>0</v>
      </c>
      <c r="N46" s="74"/>
      <c r="O46" s="58"/>
      <c r="P46" s="33"/>
      <c r="Q46" s="35"/>
      <c r="R46" s="35"/>
      <c r="S46" s="35"/>
      <c r="T46" s="35">
        <v>48</v>
      </c>
      <c r="U46" s="35">
        <v>5</v>
      </c>
      <c r="V46" s="57">
        <v>5</v>
      </c>
      <c r="W46" s="217" t="s">
        <v>108</v>
      </c>
      <c r="X46" s="267"/>
      <c r="Y46" s="267"/>
      <c r="Z46" s="267"/>
      <c r="AA46" s="267"/>
      <c r="AB46" s="268"/>
      <c r="AC46" s="15"/>
    </row>
    <row r="47" spans="1:29" x14ac:dyDescent="0.2">
      <c r="A47" s="27">
        <f t="shared" si="1"/>
        <v>22</v>
      </c>
      <c r="B47" s="65">
        <v>1</v>
      </c>
      <c r="C47" s="65">
        <v>4</v>
      </c>
      <c r="D47" s="67">
        <f t="shared" si="7"/>
        <v>26.72</v>
      </c>
      <c r="E47" s="65">
        <v>1</v>
      </c>
      <c r="F47" s="65">
        <v>11</v>
      </c>
      <c r="G47" s="67">
        <f t="shared" si="2"/>
        <v>38.409999999999997</v>
      </c>
      <c r="H47" s="53"/>
      <c r="I47" s="51"/>
      <c r="J47" s="39"/>
      <c r="K47" s="68">
        <f t="shared" si="4"/>
        <v>65.13</v>
      </c>
      <c r="L47" s="68">
        <f t="shared" si="3"/>
        <v>0</v>
      </c>
      <c r="M47" s="34">
        <v>0</v>
      </c>
      <c r="N47" s="36"/>
      <c r="O47" s="58"/>
      <c r="P47" s="33"/>
      <c r="Q47" s="35"/>
      <c r="R47" s="35"/>
      <c r="S47" s="35"/>
      <c r="T47" s="35">
        <v>48</v>
      </c>
      <c r="U47" s="35">
        <v>5</v>
      </c>
      <c r="V47" s="57">
        <v>5</v>
      </c>
      <c r="W47" s="217" t="s">
        <v>108</v>
      </c>
      <c r="X47" s="267"/>
      <c r="Y47" s="267"/>
      <c r="Z47" s="267"/>
      <c r="AA47" s="267"/>
      <c r="AB47" s="268"/>
      <c r="AC47" s="15"/>
    </row>
    <row r="48" spans="1:29" x14ac:dyDescent="0.2">
      <c r="A48" s="27">
        <f t="shared" si="1"/>
        <v>23</v>
      </c>
      <c r="B48" s="65">
        <v>1</v>
      </c>
      <c r="C48" s="65">
        <v>4</v>
      </c>
      <c r="D48" s="67">
        <f t="shared" si="7"/>
        <v>26.72</v>
      </c>
      <c r="E48" s="65">
        <v>1</v>
      </c>
      <c r="F48" s="65">
        <v>11</v>
      </c>
      <c r="G48" s="67">
        <f t="shared" si="2"/>
        <v>38.409999999999997</v>
      </c>
      <c r="H48" s="53"/>
      <c r="I48" s="51"/>
      <c r="J48" s="39"/>
      <c r="K48" s="68">
        <f t="shared" si="4"/>
        <v>65.13</v>
      </c>
      <c r="L48" s="68">
        <f t="shared" si="3"/>
        <v>0</v>
      </c>
      <c r="M48" s="34">
        <v>0</v>
      </c>
      <c r="N48" s="36"/>
      <c r="O48" s="58"/>
      <c r="P48" s="33"/>
      <c r="Q48" s="35"/>
      <c r="R48" s="35"/>
      <c r="S48" s="35"/>
      <c r="T48" s="35">
        <v>48</v>
      </c>
      <c r="U48" s="35">
        <v>5</v>
      </c>
      <c r="V48" s="57">
        <v>5</v>
      </c>
      <c r="W48" s="217" t="s">
        <v>108</v>
      </c>
      <c r="X48" s="267"/>
      <c r="Y48" s="267"/>
      <c r="Z48" s="267"/>
      <c r="AA48" s="267"/>
      <c r="AB48" s="268"/>
      <c r="AC48" s="15"/>
    </row>
    <row r="49" spans="1:29" x14ac:dyDescent="0.2">
      <c r="A49" s="27">
        <v>24</v>
      </c>
      <c r="B49" s="65">
        <v>1</v>
      </c>
      <c r="C49" s="65">
        <v>4</v>
      </c>
      <c r="D49" s="67">
        <f t="shared" si="7"/>
        <v>26.72</v>
      </c>
      <c r="E49" s="65">
        <v>1</v>
      </c>
      <c r="F49" s="65">
        <v>11</v>
      </c>
      <c r="G49" s="67">
        <f t="shared" si="2"/>
        <v>38.409999999999997</v>
      </c>
      <c r="H49" s="53"/>
      <c r="I49" s="51"/>
      <c r="J49" s="39"/>
      <c r="K49" s="68">
        <f t="shared" si="4"/>
        <v>65.13</v>
      </c>
      <c r="L49" s="68">
        <f t="shared" si="3"/>
        <v>0</v>
      </c>
      <c r="M49" s="34">
        <v>0</v>
      </c>
      <c r="N49" s="36"/>
      <c r="O49" s="58"/>
      <c r="P49" s="33"/>
      <c r="Q49" s="35"/>
      <c r="R49" s="35"/>
      <c r="S49" s="35"/>
      <c r="T49" s="35">
        <v>48</v>
      </c>
      <c r="U49" s="35">
        <v>5</v>
      </c>
      <c r="V49" s="57">
        <v>5</v>
      </c>
      <c r="W49" s="217" t="s">
        <v>108</v>
      </c>
      <c r="X49" s="267"/>
      <c r="Y49" s="267"/>
      <c r="Z49" s="267"/>
      <c r="AA49" s="267"/>
      <c r="AB49" s="268"/>
      <c r="AC49" s="15"/>
    </row>
    <row r="50" spans="1:29" x14ac:dyDescent="0.2">
      <c r="A50" s="27">
        <f t="shared" si="1"/>
        <v>25</v>
      </c>
      <c r="B50" s="65">
        <v>1</v>
      </c>
      <c r="C50" s="65">
        <v>4</v>
      </c>
      <c r="D50" s="67">
        <f t="shared" si="7"/>
        <v>26.72</v>
      </c>
      <c r="E50" s="65">
        <v>1</v>
      </c>
      <c r="F50" s="65">
        <v>11</v>
      </c>
      <c r="G50" s="67">
        <f t="shared" si="2"/>
        <v>38.409999999999997</v>
      </c>
      <c r="H50" s="53"/>
      <c r="I50" s="51"/>
      <c r="J50" s="39"/>
      <c r="K50" s="68">
        <f t="shared" ref="K50:K57" si="8">(D50+G50)</f>
        <v>65.13</v>
      </c>
      <c r="L50" s="68">
        <f t="shared" ref="L50:L57" si="9">(D50+G50+Q50-D49-G49)</f>
        <v>0</v>
      </c>
      <c r="M50" s="34">
        <v>0</v>
      </c>
      <c r="N50" s="74"/>
      <c r="O50" s="58"/>
      <c r="P50" s="33"/>
      <c r="Q50" s="35"/>
      <c r="R50" s="35"/>
      <c r="S50" s="35"/>
      <c r="T50" s="35">
        <v>48</v>
      </c>
      <c r="U50" s="35">
        <v>5</v>
      </c>
      <c r="V50" s="57">
        <v>5</v>
      </c>
      <c r="W50" s="217" t="s">
        <v>108</v>
      </c>
      <c r="X50" s="267"/>
      <c r="Y50" s="267"/>
      <c r="Z50" s="267"/>
      <c r="AA50" s="267"/>
      <c r="AB50" s="268"/>
      <c r="AC50" s="15"/>
    </row>
    <row r="51" spans="1:29" x14ac:dyDescent="0.2">
      <c r="A51" s="27">
        <f t="shared" si="1"/>
        <v>26</v>
      </c>
      <c r="B51" s="65">
        <v>1</v>
      </c>
      <c r="C51" s="65">
        <v>4</v>
      </c>
      <c r="D51" s="67">
        <f t="shared" si="7"/>
        <v>26.72</v>
      </c>
      <c r="E51" s="65">
        <v>1</v>
      </c>
      <c r="F51" s="65">
        <v>11</v>
      </c>
      <c r="G51" s="67">
        <f t="shared" si="2"/>
        <v>38.409999999999997</v>
      </c>
      <c r="H51" s="53"/>
      <c r="I51" s="51"/>
      <c r="J51" s="39"/>
      <c r="K51" s="68">
        <f t="shared" si="8"/>
        <v>65.13</v>
      </c>
      <c r="L51" s="68">
        <f t="shared" si="9"/>
        <v>0</v>
      </c>
      <c r="M51" s="34">
        <v>0</v>
      </c>
      <c r="N51" s="36"/>
      <c r="O51" s="58"/>
      <c r="P51" s="33"/>
      <c r="Q51" s="35"/>
      <c r="R51" s="35"/>
      <c r="S51" s="35"/>
      <c r="T51" s="35">
        <v>48</v>
      </c>
      <c r="U51" s="35">
        <v>5</v>
      </c>
      <c r="V51" s="57">
        <v>5</v>
      </c>
      <c r="W51" s="217" t="s">
        <v>108</v>
      </c>
      <c r="X51" s="267"/>
      <c r="Y51" s="267"/>
      <c r="Z51" s="267"/>
      <c r="AA51" s="267"/>
      <c r="AB51" s="268"/>
      <c r="AC51" s="15"/>
    </row>
    <row r="52" spans="1:29" x14ac:dyDescent="0.2">
      <c r="A52" s="27">
        <f t="shared" si="1"/>
        <v>27</v>
      </c>
      <c r="B52" s="65">
        <v>1</v>
      </c>
      <c r="C52" s="65">
        <v>4</v>
      </c>
      <c r="D52" s="67">
        <f t="shared" si="7"/>
        <v>26.72</v>
      </c>
      <c r="E52" s="65">
        <v>1</v>
      </c>
      <c r="F52" s="65">
        <v>11</v>
      </c>
      <c r="G52" s="67">
        <f t="shared" si="2"/>
        <v>38.409999999999997</v>
      </c>
      <c r="H52" s="53"/>
      <c r="I52" s="51"/>
      <c r="J52" s="39"/>
      <c r="K52" s="68">
        <f t="shared" si="8"/>
        <v>65.13</v>
      </c>
      <c r="L52" s="68">
        <f t="shared" si="9"/>
        <v>0</v>
      </c>
      <c r="M52" s="34">
        <v>0</v>
      </c>
      <c r="N52" s="36"/>
      <c r="O52" s="58"/>
      <c r="P52" s="33"/>
      <c r="Q52" s="35"/>
      <c r="R52" s="35"/>
      <c r="S52" s="35"/>
      <c r="T52" s="35">
        <v>48</v>
      </c>
      <c r="U52" s="35">
        <v>5</v>
      </c>
      <c r="V52" s="57">
        <v>5</v>
      </c>
      <c r="W52" s="217" t="s">
        <v>108</v>
      </c>
      <c r="X52" s="267"/>
      <c r="Y52" s="267"/>
      <c r="Z52" s="267"/>
      <c r="AA52" s="267"/>
      <c r="AB52" s="268"/>
      <c r="AC52" s="15"/>
    </row>
    <row r="53" spans="1:29" x14ac:dyDescent="0.2">
      <c r="A53" s="27">
        <f t="shared" si="1"/>
        <v>28</v>
      </c>
      <c r="B53" s="65">
        <v>1</v>
      </c>
      <c r="C53" s="65">
        <v>4</v>
      </c>
      <c r="D53" s="67">
        <f t="shared" si="7"/>
        <v>26.72</v>
      </c>
      <c r="E53" s="65">
        <v>1</v>
      </c>
      <c r="F53" s="65">
        <v>11</v>
      </c>
      <c r="G53" s="67">
        <f t="shared" si="2"/>
        <v>38.409999999999997</v>
      </c>
      <c r="H53" s="53"/>
      <c r="I53" s="51"/>
      <c r="J53" s="39"/>
      <c r="K53" s="68">
        <f t="shared" si="8"/>
        <v>65.13</v>
      </c>
      <c r="L53" s="68">
        <f t="shared" si="9"/>
        <v>0</v>
      </c>
      <c r="M53" s="34">
        <v>0</v>
      </c>
      <c r="N53" s="36"/>
      <c r="O53" s="58"/>
      <c r="P53" s="33"/>
      <c r="Q53" s="35"/>
      <c r="R53" s="35"/>
      <c r="S53" s="35"/>
      <c r="T53" s="35">
        <v>48</v>
      </c>
      <c r="U53" s="35">
        <v>5</v>
      </c>
      <c r="V53" s="57">
        <v>5</v>
      </c>
      <c r="W53" s="217" t="s">
        <v>108</v>
      </c>
      <c r="X53" s="267"/>
      <c r="Y53" s="267"/>
      <c r="Z53" s="267"/>
      <c r="AA53" s="267"/>
      <c r="AB53" s="268"/>
      <c r="AC53" s="15"/>
    </row>
    <row r="54" spans="1:29" x14ac:dyDescent="0.2">
      <c r="A54" s="27">
        <v>29</v>
      </c>
      <c r="B54" s="65">
        <v>1</v>
      </c>
      <c r="C54" s="65">
        <v>4</v>
      </c>
      <c r="D54" s="67">
        <f t="shared" si="7"/>
        <v>26.72</v>
      </c>
      <c r="E54" s="65">
        <v>1</v>
      </c>
      <c r="F54" s="65">
        <v>11</v>
      </c>
      <c r="G54" s="67">
        <f t="shared" si="2"/>
        <v>38.409999999999997</v>
      </c>
      <c r="H54" s="53"/>
      <c r="I54" s="51"/>
      <c r="J54" s="39"/>
      <c r="K54" s="68">
        <f t="shared" si="8"/>
        <v>65.13</v>
      </c>
      <c r="L54" s="68">
        <f t="shared" si="9"/>
        <v>0</v>
      </c>
      <c r="M54" s="34">
        <v>0</v>
      </c>
      <c r="N54" s="36"/>
      <c r="O54" s="58"/>
      <c r="P54" s="33"/>
      <c r="Q54" s="35"/>
      <c r="R54" s="35"/>
      <c r="S54" s="35"/>
      <c r="T54" s="35">
        <v>48</v>
      </c>
      <c r="U54" s="35">
        <v>5</v>
      </c>
      <c r="V54" s="57">
        <v>5</v>
      </c>
      <c r="W54" s="217" t="s">
        <v>108</v>
      </c>
      <c r="X54" s="267"/>
      <c r="Y54" s="267"/>
      <c r="Z54" s="267"/>
      <c r="AA54" s="267"/>
      <c r="AB54" s="268"/>
      <c r="AC54" s="15"/>
    </row>
    <row r="55" spans="1:29" x14ac:dyDescent="0.2">
      <c r="A55" s="27">
        <v>30</v>
      </c>
      <c r="B55" s="65">
        <v>1</v>
      </c>
      <c r="C55" s="65">
        <v>4</v>
      </c>
      <c r="D55" s="67">
        <f t="shared" si="7"/>
        <v>26.72</v>
      </c>
      <c r="E55" s="65">
        <v>1</v>
      </c>
      <c r="F55" s="65">
        <v>11</v>
      </c>
      <c r="G55" s="67">
        <f t="shared" si="2"/>
        <v>38.409999999999997</v>
      </c>
      <c r="H55" s="53"/>
      <c r="I55" s="51"/>
      <c r="J55" s="39"/>
      <c r="K55" s="68">
        <f t="shared" si="8"/>
        <v>65.13</v>
      </c>
      <c r="L55" s="68">
        <f t="shared" si="9"/>
        <v>0</v>
      </c>
      <c r="M55" s="34">
        <v>0</v>
      </c>
      <c r="N55" s="36"/>
      <c r="O55" s="58"/>
      <c r="P55" s="33"/>
      <c r="Q55" s="35"/>
      <c r="R55" s="35"/>
      <c r="S55" s="35"/>
      <c r="T55" s="35">
        <v>48</v>
      </c>
      <c r="U55" s="35">
        <v>5</v>
      </c>
      <c r="V55" s="57">
        <v>5</v>
      </c>
      <c r="W55" s="217" t="s">
        <v>108</v>
      </c>
      <c r="X55" s="267"/>
      <c r="Y55" s="267"/>
      <c r="Z55" s="267"/>
      <c r="AA55" s="267"/>
      <c r="AB55" s="268"/>
      <c r="AC55" s="15"/>
    </row>
    <row r="56" spans="1:29" x14ac:dyDescent="0.2">
      <c r="A56" s="27"/>
      <c r="B56" s="65">
        <v>1</v>
      </c>
      <c r="C56" s="65">
        <v>4</v>
      </c>
      <c r="D56" s="67">
        <f t="shared" si="7"/>
        <v>26.72</v>
      </c>
      <c r="E56" s="65">
        <v>1</v>
      </c>
      <c r="F56" s="65">
        <v>11</v>
      </c>
      <c r="G56" s="67">
        <f t="shared" si="2"/>
        <v>38.409999999999997</v>
      </c>
      <c r="H56" s="53"/>
      <c r="I56" s="51"/>
      <c r="J56" s="39"/>
      <c r="K56" s="68">
        <f t="shared" si="8"/>
        <v>65.13</v>
      </c>
      <c r="L56" s="68">
        <f t="shared" si="9"/>
        <v>0</v>
      </c>
      <c r="M56" s="34">
        <v>0</v>
      </c>
      <c r="N56" s="36"/>
      <c r="O56" s="58"/>
      <c r="P56" s="33"/>
      <c r="Q56" s="35"/>
      <c r="R56" s="35"/>
      <c r="S56" s="35"/>
      <c r="T56" s="35">
        <v>48</v>
      </c>
      <c r="U56" s="35"/>
      <c r="V56" s="57"/>
      <c r="W56" s="217"/>
      <c r="X56" s="267"/>
      <c r="Y56" s="267"/>
      <c r="Z56" s="267"/>
      <c r="AA56" s="267"/>
      <c r="AB56" s="268"/>
      <c r="AC56" s="15"/>
    </row>
    <row r="57" spans="1:29" x14ac:dyDescent="0.2">
      <c r="A57" s="27">
        <v>1</v>
      </c>
      <c r="B57" s="65">
        <v>1</v>
      </c>
      <c r="C57" s="65">
        <v>4</v>
      </c>
      <c r="D57" s="67">
        <f t="shared" si="7"/>
        <v>26.72</v>
      </c>
      <c r="E57" s="65">
        <v>1</v>
      </c>
      <c r="F57" s="65">
        <v>11</v>
      </c>
      <c r="G57" s="67">
        <f t="shared" si="2"/>
        <v>38.409999999999997</v>
      </c>
      <c r="H57" s="53"/>
      <c r="I57" s="51"/>
      <c r="J57" s="39"/>
      <c r="K57" s="68">
        <f t="shared" si="8"/>
        <v>65.13</v>
      </c>
      <c r="L57" s="68">
        <f t="shared" si="9"/>
        <v>0</v>
      </c>
      <c r="M57" s="34">
        <v>0</v>
      </c>
      <c r="N57" s="36"/>
      <c r="O57" s="58"/>
      <c r="P57" s="33"/>
      <c r="Q57" s="35"/>
      <c r="R57" s="35"/>
      <c r="S57" s="35"/>
      <c r="T57" s="35">
        <v>48</v>
      </c>
      <c r="U57" s="35">
        <v>5</v>
      </c>
      <c r="V57" s="57">
        <v>5</v>
      </c>
      <c r="W57" s="217" t="s">
        <v>108</v>
      </c>
      <c r="X57" s="267"/>
      <c r="Y57" s="267"/>
      <c r="Z57" s="267"/>
      <c r="AA57" s="267"/>
      <c r="AB57" s="268"/>
      <c r="AC57" s="15"/>
    </row>
    <row r="58" spans="1:29" x14ac:dyDescent="0.2">
      <c r="A58" s="47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73">
        <f>SUM(L27:L57)</f>
        <v>0</v>
      </c>
      <c r="M58" s="48">
        <f>SUM(M27:M57)</f>
        <v>0</v>
      </c>
      <c r="N58" s="48">
        <f>SUM(N27:N57)</f>
        <v>0</v>
      </c>
      <c r="O58" s="45"/>
      <c r="P58" s="45"/>
      <c r="Q58" s="73">
        <f>SUM(Q27:Q57)</f>
        <v>0</v>
      </c>
      <c r="R58" s="45"/>
      <c r="S58" s="45"/>
      <c r="T58" s="45"/>
      <c r="U58" s="45"/>
      <c r="V58" s="48"/>
      <c r="W58" s="45"/>
      <c r="X58" s="45"/>
      <c r="Y58" s="45"/>
      <c r="Z58" s="45"/>
      <c r="AA58" s="45"/>
      <c r="AB58" s="46"/>
      <c r="AC58" s="15"/>
    </row>
    <row r="59" spans="1:29" x14ac:dyDescent="0.2">
      <c r="A59" s="19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3"/>
      <c r="AC59" s="19"/>
    </row>
  </sheetData>
  <mergeCells count="62">
    <mergeCell ref="W50:AB50"/>
    <mergeCell ref="W57:AB57"/>
    <mergeCell ref="W48:AB48"/>
    <mergeCell ref="W49:AB49"/>
    <mergeCell ref="W56:AB56"/>
    <mergeCell ref="W43:AB43"/>
    <mergeCell ref="W44:AB44"/>
    <mergeCell ref="W45:AB45"/>
    <mergeCell ref="W46:AB46"/>
    <mergeCell ref="W47:AB47"/>
    <mergeCell ref="W55:AB55"/>
    <mergeCell ref="W51:AB51"/>
    <mergeCell ref="W52:AB52"/>
    <mergeCell ref="W53:AB53"/>
    <mergeCell ref="W54:AB54"/>
    <mergeCell ref="W37:AB37"/>
    <mergeCell ref="W38:AB38"/>
    <mergeCell ref="W39:AB39"/>
    <mergeCell ref="W40:AB40"/>
    <mergeCell ref="W41:AB41"/>
    <mergeCell ref="W42:AB42"/>
    <mergeCell ref="W32:AB32"/>
    <mergeCell ref="W33:AB33"/>
    <mergeCell ref="W34:AB34"/>
    <mergeCell ref="W35:AB35"/>
    <mergeCell ref="W36:AB36"/>
    <mergeCell ref="W31:AB31"/>
    <mergeCell ref="W27:AB27"/>
    <mergeCell ref="W28:AB28"/>
    <mergeCell ref="W29:AB29"/>
    <mergeCell ref="W30:AB30"/>
    <mergeCell ref="B17:D17"/>
    <mergeCell ref="E17:G17"/>
    <mergeCell ref="H17:J17"/>
    <mergeCell ref="B19:D19"/>
    <mergeCell ref="E19:G19"/>
    <mergeCell ref="H19:J19"/>
    <mergeCell ref="L14:N14"/>
    <mergeCell ref="P14:Q14"/>
    <mergeCell ref="R14:S14"/>
    <mergeCell ref="U14:V14"/>
    <mergeCell ref="A14:J14"/>
    <mergeCell ref="C10:I10"/>
    <mergeCell ref="N10:O10"/>
    <mergeCell ref="Q10:R10"/>
    <mergeCell ref="U10:X10"/>
    <mergeCell ref="U11:X11"/>
    <mergeCell ref="Y10:AA10"/>
    <mergeCell ref="Y11:AA11"/>
    <mergeCell ref="H8:I8"/>
    <mergeCell ref="U8:X8"/>
    <mergeCell ref="Y8:AA8"/>
    <mergeCell ref="C8:F8"/>
    <mergeCell ref="U9:X9"/>
    <mergeCell ref="Y9:AA9"/>
    <mergeCell ref="A3:AA3"/>
    <mergeCell ref="A4:AA4"/>
    <mergeCell ref="B6:I6"/>
    <mergeCell ref="M6:O6"/>
    <mergeCell ref="Q6:R6"/>
    <mergeCell ref="U7:X7"/>
    <mergeCell ref="Y7:AA7"/>
  </mergeCells>
  <pageMargins left="0.43" right="0.34" top="0.5" bottom="0.5" header="0.5" footer="0.5"/>
  <pageSetup paperSize="5" scale="8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C59"/>
  <sheetViews>
    <sheetView topLeftCell="A40" zoomScaleNormal="100" workbookViewId="0">
      <selection activeCell="P44" sqref="P44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56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3" t="s">
        <v>6</v>
      </c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</row>
    <row r="4" spans="1:29" x14ac:dyDescent="0.2">
      <c r="A4" s="254" t="s">
        <v>49</v>
      </c>
      <c r="B4" s="254"/>
      <c r="C4" s="254"/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  <c r="O4" s="254"/>
      <c r="P4" s="254"/>
      <c r="Q4" s="254"/>
      <c r="R4" s="254"/>
      <c r="S4" s="254"/>
      <c r="T4" s="254"/>
      <c r="U4" s="254"/>
      <c r="V4" s="254"/>
      <c r="W4" s="254"/>
      <c r="X4" s="254"/>
      <c r="Y4" s="254"/>
      <c r="Z4" s="254"/>
      <c r="AA4" s="254"/>
    </row>
    <row r="5" spans="1:29" ht="6.75" customHeight="1" x14ac:dyDescent="0.2"/>
    <row r="6" spans="1:29" x14ac:dyDescent="0.2">
      <c r="A6" t="s">
        <v>8</v>
      </c>
      <c r="B6" s="255" t="s">
        <v>50</v>
      </c>
      <c r="C6" s="255"/>
      <c r="D6" s="255"/>
      <c r="E6" s="255"/>
      <c r="F6" s="255"/>
      <c r="G6" s="255"/>
      <c r="H6" s="255"/>
      <c r="I6" s="255"/>
      <c r="K6" t="s">
        <v>4</v>
      </c>
      <c r="L6" s="1"/>
      <c r="M6" s="256" t="s">
        <v>58</v>
      </c>
      <c r="N6" s="256"/>
      <c r="O6" s="256"/>
      <c r="P6" t="s">
        <v>44</v>
      </c>
      <c r="Q6" s="257" t="s">
        <v>51</v>
      </c>
      <c r="R6" s="257"/>
    </row>
    <row r="7" spans="1:29" x14ac:dyDescent="0.2">
      <c r="U7" s="258" t="s">
        <v>37</v>
      </c>
      <c r="V7" s="258"/>
      <c r="W7" s="258"/>
      <c r="X7" s="258"/>
      <c r="Y7" s="234"/>
      <c r="Z7" s="234"/>
      <c r="AA7" s="234"/>
    </row>
    <row r="8" spans="1:29" x14ac:dyDescent="0.2">
      <c r="A8" t="s">
        <v>3</v>
      </c>
      <c r="C8" s="234" t="s">
        <v>122</v>
      </c>
      <c r="D8" s="234"/>
      <c r="E8" s="234"/>
      <c r="F8" s="234"/>
      <c r="G8" t="s">
        <v>45</v>
      </c>
      <c r="H8" s="234">
        <v>2020</v>
      </c>
      <c r="I8" s="234"/>
      <c r="K8" t="s">
        <v>33</v>
      </c>
      <c r="L8" s="1" t="s">
        <v>68</v>
      </c>
      <c r="M8" s="56"/>
      <c r="N8" s="1"/>
      <c r="O8" s="1"/>
      <c r="P8" s="1"/>
      <c r="Q8" s="1"/>
      <c r="R8" s="1"/>
      <c r="T8" s="26" t="s">
        <v>39</v>
      </c>
      <c r="U8" s="258" t="s">
        <v>38</v>
      </c>
      <c r="V8" s="258"/>
      <c r="W8" s="258"/>
      <c r="X8" s="258"/>
      <c r="Y8" s="259"/>
      <c r="Z8" s="259"/>
      <c r="AA8" s="259"/>
    </row>
    <row r="9" spans="1:29" x14ac:dyDescent="0.2">
      <c r="T9" s="26" t="s">
        <v>40</v>
      </c>
      <c r="U9" s="258" t="s">
        <v>36</v>
      </c>
      <c r="V9" s="258"/>
      <c r="W9" s="258"/>
      <c r="X9" s="258"/>
      <c r="Y9" s="259"/>
      <c r="Z9" s="259"/>
      <c r="AA9" s="259"/>
    </row>
    <row r="10" spans="1:29" x14ac:dyDescent="0.2">
      <c r="A10" t="s">
        <v>20</v>
      </c>
      <c r="C10" s="257" t="s">
        <v>52</v>
      </c>
      <c r="D10" s="257"/>
      <c r="E10" s="257"/>
      <c r="F10" s="257"/>
      <c r="G10" s="257"/>
      <c r="H10" s="257"/>
      <c r="I10" s="257"/>
      <c r="K10" s="10" t="s">
        <v>42</v>
      </c>
      <c r="N10" s="257">
        <v>5492</v>
      </c>
      <c r="O10" s="257"/>
      <c r="P10" t="s">
        <v>43</v>
      </c>
      <c r="Q10" s="257">
        <v>117</v>
      </c>
      <c r="R10" s="257"/>
      <c r="T10" s="26" t="s">
        <v>41</v>
      </c>
      <c r="U10" s="258" t="s">
        <v>35</v>
      </c>
      <c r="V10" s="258"/>
      <c r="W10" s="258"/>
      <c r="X10" s="258"/>
      <c r="Y10" s="262"/>
      <c r="Z10" s="262"/>
      <c r="AA10" s="262"/>
    </row>
    <row r="11" spans="1:29" x14ac:dyDescent="0.2">
      <c r="T11" s="26" t="s">
        <v>40</v>
      </c>
      <c r="U11" s="261" t="s">
        <v>34</v>
      </c>
      <c r="V11" s="261"/>
      <c r="W11" s="261"/>
      <c r="X11" s="261"/>
      <c r="Y11" s="262"/>
      <c r="Z11" s="262"/>
      <c r="AA11" s="262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1" t="s">
        <v>9</v>
      </c>
      <c r="B14" s="261"/>
      <c r="C14" s="261"/>
      <c r="D14" s="261"/>
      <c r="E14" s="261"/>
      <c r="F14" s="261"/>
      <c r="G14" s="261"/>
      <c r="H14" s="261"/>
      <c r="I14" s="261"/>
      <c r="J14" s="261"/>
      <c r="K14" s="16" t="s">
        <v>19</v>
      </c>
      <c r="L14" s="263" t="s">
        <v>22</v>
      </c>
      <c r="M14" s="261"/>
      <c r="N14" s="264"/>
      <c r="O14" s="6"/>
      <c r="P14" s="263" t="s">
        <v>27</v>
      </c>
      <c r="Q14" s="261"/>
      <c r="R14" s="263" t="s">
        <v>28</v>
      </c>
      <c r="S14" s="261"/>
      <c r="T14" s="25" t="s">
        <v>29</v>
      </c>
      <c r="U14" s="265" t="s">
        <v>30</v>
      </c>
      <c r="V14" s="266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3"/>
      <c r="C17" s="261"/>
      <c r="D17" s="261"/>
      <c r="E17" s="263"/>
      <c r="F17" s="261"/>
      <c r="G17" s="261"/>
      <c r="H17" s="263"/>
      <c r="I17" s="261"/>
      <c r="J17" s="264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4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3"/>
      <c r="C19" s="261"/>
      <c r="D19" s="261"/>
      <c r="E19" s="263"/>
      <c r="F19" s="261"/>
      <c r="G19" s="261"/>
      <c r="H19" s="263"/>
      <c r="I19" s="261"/>
      <c r="J19" s="264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4">
        <v>0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63"/>
      <c r="AB25" s="64" t="s">
        <v>72</v>
      </c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5"/>
      <c r="C27" s="65"/>
      <c r="D27" s="67">
        <f>IF(SUM((B27*12)+C27)*1.67=0,D26,SUM((B27*12)+C27)*1.67)</f>
        <v>0</v>
      </c>
      <c r="E27" s="53"/>
      <c r="F27" s="51"/>
      <c r="G27" s="39"/>
      <c r="H27" s="53"/>
      <c r="I27" s="51"/>
      <c r="J27" s="39"/>
      <c r="K27" s="68">
        <f>(D27)</f>
        <v>0</v>
      </c>
      <c r="L27" s="68">
        <f>(D27+Q27-K21)</f>
        <v>0</v>
      </c>
      <c r="M27" s="36">
        <v>5</v>
      </c>
      <c r="N27" s="36">
        <v>245</v>
      </c>
      <c r="O27" s="34"/>
      <c r="P27" s="36"/>
      <c r="Q27" s="35"/>
      <c r="R27" s="35"/>
      <c r="S27" s="35"/>
      <c r="T27" s="35">
        <v>48</v>
      </c>
      <c r="U27" s="31">
        <v>50</v>
      </c>
      <c r="V27" s="31">
        <v>0</v>
      </c>
      <c r="W27" s="217" t="s">
        <v>117</v>
      </c>
      <c r="X27" s="267"/>
      <c r="Y27" s="267"/>
      <c r="Z27" s="267"/>
      <c r="AA27" s="267"/>
      <c r="AB27" s="268"/>
      <c r="AC27" s="15"/>
    </row>
    <row r="28" spans="1:29" x14ac:dyDescent="0.2">
      <c r="A28" s="27">
        <f t="shared" ref="A28:A53" si="0">A27+1</f>
        <v>3</v>
      </c>
      <c r="B28" s="65"/>
      <c r="C28" s="65"/>
      <c r="D28" s="67">
        <f t="shared" ref="D28:D55" si="1">IF(SUM((B28*12)+C28)*1.67=0,D27,SUM((B28*12)+C28)*1.67)</f>
        <v>0</v>
      </c>
      <c r="E28" s="53"/>
      <c r="F28" s="51"/>
      <c r="G28" s="38"/>
      <c r="H28" s="53"/>
      <c r="I28" s="51"/>
      <c r="J28" s="39"/>
      <c r="K28" s="68">
        <f t="shared" ref="K28:K57" si="2">(D28)</f>
        <v>0</v>
      </c>
      <c r="L28" s="68">
        <f>(D28+Q28-D27)</f>
        <v>0</v>
      </c>
      <c r="M28" s="34">
        <v>4</v>
      </c>
      <c r="N28" s="36">
        <v>160</v>
      </c>
      <c r="O28" s="30"/>
      <c r="P28" s="29"/>
      <c r="Q28" s="31"/>
      <c r="R28" s="31"/>
      <c r="S28" s="31"/>
      <c r="T28" s="31">
        <v>48</v>
      </c>
      <c r="U28" s="31">
        <v>50</v>
      </c>
      <c r="V28" s="31">
        <v>0</v>
      </c>
      <c r="W28" s="217" t="s">
        <v>118</v>
      </c>
      <c r="X28" s="267"/>
      <c r="Y28" s="267"/>
      <c r="Z28" s="267"/>
      <c r="AA28" s="267"/>
      <c r="AB28" s="268"/>
      <c r="AC28" s="15"/>
    </row>
    <row r="29" spans="1:29" x14ac:dyDescent="0.2">
      <c r="A29" s="27">
        <f t="shared" si="0"/>
        <v>4</v>
      </c>
      <c r="B29" s="65"/>
      <c r="C29" s="65"/>
      <c r="D29" s="67">
        <f t="shared" si="1"/>
        <v>0</v>
      </c>
      <c r="E29" s="53"/>
      <c r="F29" s="51"/>
      <c r="G29" s="38"/>
      <c r="H29" s="53"/>
      <c r="I29" s="51"/>
      <c r="J29" s="39"/>
      <c r="K29" s="68">
        <f t="shared" si="2"/>
        <v>0</v>
      </c>
      <c r="L29" s="68">
        <f t="shared" ref="L29:L57" si="3">(D29+Q29-D28)</f>
        <v>0</v>
      </c>
      <c r="M29" s="34">
        <v>3</v>
      </c>
      <c r="N29" s="36">
        <v>124</v>
      </c>
      <c r="O29" s="30"/>
      <c r="P29" s="29" t="s">
        <v>113</v>
      </c>
      <c r="Q29" s="31"/>
      <c r="R29" s="31"/>
      <c r="S29" s="31"/>
      <c r="T29" s="31">
        <v>48</v>
      </c>
      <c r="U29" s="31">
        <v>50</v>
      </c>
      <c r="V29" s="31">
        <v>0</v>
      </c>
      <c r="W29" s="217" t="s">
        <v>119</v>
      </c>
      <c r="X29" s="267"/>
      <c r="Y29" s="267"/>
      <c r="Z29" s="267"/>
      <c r="AA29" s="267"/>
      <c r="AB29" s="268"/>
      <c r="AC29" s="15"/>
    </row>
    <row r="30" spans="1:29" x14ac:dyDescent="0.2">
      <c r="A30" s="27">
        <f t="shared" si="0"/>
        <v>5</v>
      </c>
      <c r="B30" s="65"/>
      <c r="C30" s="65"/>
      <c r="D30" s="67">
        <f t="shared" si="1"/>
        <v>0</v>
      </c>
      <c r="E30" s="53"/>
      <c r="F30" s="51"/>
      <c r="G30" s="38"/>
      <c r="H30" s="53"/>
      <c r="I30" s="51"/>
      <c r="J30" s="39"/>
      <c r="K30" s="68">
        <f t="shared" si="2"/>
        <v>0</v>
      </c>
      <c r="L30" s="68">
        <f t="shared" si="3"/>
        <v>0</v>
      </c>
      <c r="M30" s="36">
        <v>0</v>
      </c>
      <c r="N30" s="36">
        <v>0</v>
      </c>
      <c r="O30" s="30"/>
      <c r="P30" s="29"/>
      <c r="Q30" s="31"/>
      <c r="R30" s="31"/>
      <c r="S30" s="31"/>
      <c r="T30" s="31">
        <v>48</v>
      </c>
      <c r="U30" s="31">
        <v>150</v>
      </c>
      <c r="V30" s="31">
        <v>0</v>
      </c>
      <c r="W30" s="217" t="s">
        <v>124</v>
      </c>
      <c r="X30" s="267"/>
      <c r="Y30" s="267"/>
      <c r="Z30" s="267"/>
      <c r="AA30" s="267"/>
      <c r="AB30" s="268"/>
      <c r="AC30" s="15"/>
    </row>
    <row r="31" spans="1:29" x14ac:dyDescent="0.2">
      <c r="A31" s="27">
        <f t="shared" si="0"/>
        <v>6</v>
      </c>
      <c r="B31" s="65"/>
      <c r="C31" s="65"/>
      <c r="D31" s="67">
        <f t="shared" si="1"/>
        <v>0</v>
      </c>
      <c r="E31" s="53"/>
      <c r="F31" s="51"/>
      <c r="G31" s="38"/>
      <c r="H31" s="53"/>
      <c r="I31" s="51"/>
      <c r="J31" s="39"/>
      <c r="K31" s="68">
        <f t="shared" si="2"/>
        <v>0</v>
      </c>
      <c r="L31" s="68">
        <f t="shared" si="3"/>
        <v>0</v>
      </c>
      <c r="M31" s="34">
        <v>0</v>
      </c>
      <c r="N31" s="34">
        <v>0</v>
      </c>
      <c r="O31" s="30"/>
      <c r="P31" s="29"/>
      <c r="Q31" s="31"/>
      <c r="R31" s="31"/>
      <c r="S31" s="31"/>
      <c r="T31" s="31">
        <v>48</v>
      </c>
      <c r="U31" s="31">
        <v>200</v>
      </c>
      <c r="V31" s="31">
        <v>0</v>
      </c>
      <c r="W31" s="217" t="s">
        <v>124</v>
      </c>
      <c r="X31" s="267"/>
      <c r="Y31" s="267"/>
      <c r="Z31" s="267"/>
      <c r="AA31" s="267"/>
      <c r="AB31" s="268"/>
      <c r="AC31" s="15"/>
    </row>
    <row r="32" spans="1:29" x14ac:dyDescent="0.2">
      <c r="A32" s="27">
        <f t="shared" si="0"/>
        <v>7</v>
      </c>
      <c r="B32" s="65"/>
      <c r="C32" s="65"/>
      <c r="D32" s="67">
        <f t="shared" si="1"/>
        <v>0</v>
      </c>
      <c r="E32" s="53"/>
      <c r="F32" s="51"/>
      <c r="G32" s="38"/>
      <c r="H32" s="53"/>
      <c r="I32" s="51"/>
      <c r="J32" s="39"/>
      <c r="K32" s="68">
        <f t="shared" si="2"/>
        <v>0</v>
      </c>
      <c r="L32" s="68">
        <f t="shared" si="3"/>
        <v>0</v>
      </c>
      <c r="M32" s="34">
        <v>0</v>
      </c>
      <c r="N32" s="36">
        <v>0</v>
      </c>
      <c r="O32" s="34"/>
      <c r="P32" s="33"/>
      <c r="Q32" s="35"/>
      <c r="R32" s="35"/>
      <c r="S32" s="35"/>
      <c r="T32" s="31">
        <v>48</v>
      </c>
      <c r="U32" s="31">
        <v>280</v>
      </c>
      <c r="V32" s="31">
        <v>0</v>
      </c>
      <c r="W32" s="217" t="s">
        <v>124</v>
      </c>
      <c r="X32" s="267"/>
      <c r="Y32" s="267"/>
      <c r="Z32" s="267"/>
      <c r="AA32" s="267"/>
      <c r="AB32" s="268"/>
      <c r="AC32" s="15"/>
    </row>
    <row r="33" spans="1:29" x14ac:dyDescent="0.2">
      <c r="A33" s="27">
        <f t="shared" si="0"/>
        <v>8</v>
      </c>
      <c r="B33" s="65"/>
      <c r="C33" s="65"/>
      <c r="D33" s="67">
        <f t="shared" si="1"/>
        <v>0</v>
      </c>
      <c r="E33" s="53"/>
      <c r="F33" s="51"/>
      <c r="G33" s="38"/>
      <c r="H33" s="53"/>
      <c r="I33" s="51"/>
      <c r="J33" s="39"/>
      <c r="K33" s="68">
        <f t="shared" si="2"/>
        <v>0</v>
      </c>
      <c r="L33" s="68">
        <f t="shared" si="3"/>
        <v>0</v>
      </c>
      <c r="M33" s="30">
        <v>0</v>
      </c>
      <c r="N33" s="32">
        <v>0</v>
      </c>
      <c r="O33" s="34"/>
      <c r="P33" s="33"/>
      <c r="Q33" s="35"/>
      <c r="R33" s="35"/>
      <c r="S33" s="35"/>
      <c r="T33" s="31">
        <v>48</v>
      </c>
      <c r="U33" s="31">
        <v>350</v>
      </c>
      <c r="V33" s="31">
        <v>0</v>
      </c>
      <c r="W33" s="217" t="s">
        <v>124</v>
      </c>
      <c r="X33" s="267"/>
      <c r="Y33" s="267"/>
      <c r="Z33" s="267"/>
      <c r="AA33" s="267"/>
      <c r="AB33" s="268"/>
      <c r="AC33" s="15"/>
    </row>
    <row r="34" spans="1:29" x14ac:dyDescent="0.2">
      <c r="A34" s="27">
        <f t="shared" si="0"/>
        <v>9</v>
      </c>
      <c r="B34" s="65"/>
      <c r="C34" s="65"/>
      <c r="D34" s="67">
        <f t="shared" si="1"/>
        <v>0</v>
      </c>
      <c r="E34" s="53"/>
      <c r="F34" s="51"/>
      <c r="G34" s="38"/>
      <c r="H34" s="53"/>
      <c r="I34" s="51"/>
      <c r="J34" s="39"/>
      <c r="K34" s="68">
        <f t="shared" si="2"/>
        <v>0</v>
      </c>
      <c r="L34" s="68">
        <f t="shared" si="3"/>
        <v>0</v>
      </c>
      <c r="M34" s="34">
        <v>6</v>
      </c>
      <c r="N34" s="36">
        <v>0</v>
      </c>
      <c r="O34" s="34"/>
      <c r="P34" s="33"/>
      <c r="Q34" s="35"/>
      <c r="R34" s="35"/>
      <c r="S34" s="35"/>
      <c r="T34" s="31">
        <v>48</v>
      </c>
      <c r="U34" s="31">
        <v>15</v>
      </c>
      <c r="V34" s="31">
        <v>0</v>
      </c>
      <c r="W34" s="217" t="s">
        <v>125</v>
      </c>
      <c r="X34" s="267"/>
      <c r="Y34" s="267"/>
      <c r="Z34" s="267"/>
      <c r="AA34" s="267"/>
      <c r="AB34" s="268"/>
      <c r="AC34" s="15"/>
    </row>
    <row r="35" spans="1:29" x14ac:dyDescent="0.2">
      <c r="A35" s="27">
        <f t="shared" si="0"/>
        <v>10</v>
      </c>
      <c r="B35" s="65"/>
      <c r="C35" s="65"/>
      <c r="D35" s="67">
        <f t="shared" si="1"/>
        <v>0</v>
      </c>
      <c r="E35" s="53"/>
      <c r="F35" s="51"/>
      <c r="G35" s="38"/>
      <c r="H35" s="53"/>
      <c r="I35" s="51"/>
      <c r="J35" s="39"/>
      <c r="K35" s="68">
        <f t="shared" si="2"/>
        <v>0</v>
      </c>
      <c r="L35" s="68">
        <f t="shared" si="3"/>
        <v>0</v>
      </c>
      <c r="M35" s="34">
        <v>5</v>
      </c>
      <c r="N35" s="36">
        <v>232</v>
      </c>
      <c r="O35" s="34"/>
      <c r="P35" s="33"/>
      <c r="Q35" s="35"/>
      <c r="R35" s="35"/>
      <c r="S35" s="35"/>
      <c r="T35" s="31">
        <v>48</v>
      </c>
      <c r="U35" s="31">
        <v>60</v>
      </c>
      <c r="V35" s="31">
        <v>0</v>
      </c>
      <c r="W35" s="217" t="s">
        <v>135</v>
      </c>
      <c r="X35" s="267"/>
      <c r="Y35" s="267"/>
      <c r="Z35" s="267"/>
      <c r="AA35" s="267"/>
      <c r="AB35" s="268"/>
      <c r="AC35" s="15"/>
    </row>
    <row r="36" spans="1:29" x14ac:dyDescent="0.2">
      <c r="A36" s="27">
        <f t="shared" si="0"/>
        <v>11</v>
      </c>
      <c r="B36" s="65"/>
      <c r="C36" s="65"/>
      <c r="D36" s="67">
        <f t="shared" si="1"/>
        <v>0</v>
      </c>
      <c r="E36" s="53"/>
      <c r="F36" s="51"/>
      <c r="G36" s="39"/>
      <c r="H36" s="53"/>
      <c r="I36" s="51"/>
      <c r="J36" s="39"/>
      <c r="K36" s="68">
        <f t="shared" si="2"/>
        <v>0</v>
      </c>
      <c r="L36" s="68">
        <f t="shared" si="3"/>
        <v>0</v>
      </c>
      <c r="M36" s="34">
        <v>4</v>
      </c>
      <c r="N36" s="36">
        <v>266</v>
      </c>
      <c r="O36" s="34"/>
      <c r="P36" s="33"/>
      <c r="Q36" s="35"/>
      <c r="R36" s="35"/>
      <c r="S36" s="35"/>
      <c r="T36" s="31">
        <v>48</v>
      </c>
      <c r="U36" s="31">
        <v>60</v>
      </c>
      <c r="V36" s="31">
        <v>0</v>
      </c>
      <c r="W36" s="217" t="s">
        <v>134</v>
      </c>
      <c r="X36" s="267"/>
      <c r="Y36" s="267"/>
      <c r="Z36" s="267"/>
      <c r="AA36" s="267"/>
      <c r="AB36" s="268"/>
      <c r="AC36" s="15"/>
    </row>
    <row r="37" spans="1:29" x14ac:dyDescent="0.2">
      <c r="A37" s="27">
        <f t="shared" si="0"/>
        <v>12</v>
      </c>
      <c r="B37" s="65"/>
      <c r="C37" s="65"/>
      <c r="D37" s="67">
        <f t="shared" si="1"/>
        <v>0</v>
      </c>
      <c r="E37" s="53"/>
      <c r="F37" s="51"/>
      <c r="G37" s="39"/>
      <c r="H37" s="53"/>
      <c r="I37" s="51"/>
      <c r="J37" s="39"/>
      <c r="K37" s="68">
        <f t="shared" si="2"/>
        <v>0</v>
      </c>
      <c r="L37" s="68">
        <f t="shared" si="3"/>
        <v>0</v>
      </c>
      <c r="M37" s="34">
        <v>5</v>
      </c>
      <c r="N37" s="36">
        <v>257</v>
      </c>
      <c r="O37" s="34"/>
      <c r="P37" s="33"/>
      <c r="Q37" s="35"/>
      <c r="R37" s="35"/>
      <c r="S37" s="35"/>
      <c r="T37" s="31">
        <v>48</v>
      </c>
      <c r="U37" s="31">
        <v>60</v>
      </c>
      <c r="V37" s="31">
        <v>0</v>
      </c>
      <c r="W37" s="217" t="s">
        <v>120</v>
      </c>
      <c r="X37" s="267"/>
      <c r="Y37" s="267"/>
      <c r="Z37" s="267"/>
      <c r="AA37" s="267"/>
      <c r="AB37" s="268"/>
      <c r="AC37" s="15"/>
    </row>
    <row r="38" spans="1:29" x14ac:dyDescent="0.2">
      <c r="A38" s="27">
        <f t="shared" si="0"/>
        <v>13</v>
      </c>
      <c r="B38" s="65"/>
      <c r="C38" s="65"/>
      <c r="D38" s="67">
        <f t="shared" si="1"/>
        <v>0</v>
      </c>
      <c r="E38" s="53"/>
      <c r="F38" s="51"/>
      <c r="G38" s="39"/>
      <c r="H38" s="53"/>
      <c r="I38" s="51"/>
      <c r="J38" s="39"/>
      <c r="K38" s="68">
        <f t="shared" si="2"/>
        <v>0</v>
      </c>
      <c r="L38" s="68">
        <f t="shared" si="3"/>
        <v>0</v>
      </c>
      <c r="M38" s="34">
        <v>6</v>
      </c>
      <c r="N38" s="36">
        <v>252</v>
      </c>
      <c r="O38" s="34"/>
      <c r="P38" s="33"/>
      <c r="Q38" s="35"/>
      <c r="R38" s="35"/>
      <c r="S38" s="35"/>
      <c r="T38" s="31">
        <v>48</v>
      </c>
      <c r="U38" s="31">
        <v>55</v>
      </c>
      <c r="V38" s="31">
        <v>0</v>
      </c>
      <c r="W38" s="217" t="s">
        <v>133</v>
      </c>
      <c r="X38" s="267"/>
      <c r="Y38" s="267"/>
      <c r="Z38" s="267"/>
      <c r="AA38" s="267"/>
      <c r="AB38" s="268"/>
      <c r="AC38" s="15"/>
    </row>
    <row r="39" spans="1:29" x14ac:dyDescent="0.2">
      <c r="A39" s="27">
        <f t="shared" si="0"/>
        <v>14</v>
      </c>
      <c r="B39" s="65"/>
      <c r="C39" s="65"/>
      <c r="D39" s="67">
        <f t="shared" si="1"/>
        <v>0</v>
      </c>
      <c r="E39" s="53"/>
      <c r="F39" s="51"/>
      <c r="G39" s="39"/>
      <c r="H39" s="53"/>
      <c r="I39" s="51"/>
      <c r="J39" s="39"/>
      <c r="K39" s="68">
        <f t="shared" si="2"/>
        <v>0</v>
      </c>
      <c r="L39" s="68">
        <f t="shared" si="3"/>
        <v>0</v>
      </c>
      <c r="M39" s="34">
        <v>4</v>
      </c>
      <c r="N39" s="36">
        <v>252</v>
      </c>
      <c r="O39" s="34"/>
      <c r="P39" s="33"/>
      <c r="Q39" s="35"/>
      <c r="R39" s="35"/>
      <c r="S39" s="35"/>
      <c r="T39" s="31">
        <v>48</v>
      </c>
      <c r="U39" s="31">
        <v>55</v>
      </c>
      <c r="V39" s="31">
        <v>0</v>
      </c>
      <c r="W39" s="217" t="s">
        <v>133</v>
      </c>
      <c r="X39" s="267"/>
      <c r="Y39" s="267"/>
      <c r="Z39" s="267"/>
      <c r="AA39" s="267"/>
      <c r="AB39" s="268"/>
      <c r="AC39" s="15"/>
    </row>
    <row r="40" spans="1:29" x14ac:dyDescent="0.2">
      <c r="A40" s="27">
        <f t="shared" si="0"/>
        <v>15</v>
      </c>
      <c r="B40" s="65"/>
      <c r="C40" s="65"/>
      <c r="D40" s="67">
        <f t="shared" si="1"/>
        <v>0</v>
      </c>
      <c r="E40" s="53"/>
      <c r="F40" s="51"/>
      <c r="G40" s="39"/>
      <c r="H40" s="53"/>
      <c r="I40" s="51"/>
      <c r="J40" s="39"/>
      <c r="K40" s="68">
        <f t="shared" si="2"/>
        <v>0</v>
      </c>
      <c r="L40" s="68">
        <f t="shared" si="3"/>
        <v>0</v>
      </c>
      <c r="M40" s="36">
        <v>5</v>
      </c>
      <c r="N40" s="34">
        <v>247</v>
      </c>
      <c r="O40" s="34"/>
      <c r="P40" s="33"/>
      <c r="Q40" s="35"/>
      <c r="R40" s="35"/>
      <c r="S40" s="35"/>
      <c r="T40" s="31">
        <v>48</v>
      </c>
      <c r="U40" s="31">
        <v>55</v>
      </c>
      <c r="V40" s="31">
        <v>0</v>
      </c>
      <c r="W40" s="217" t="s">
        <v>132</v>
      </c>
      <c r="X40" s="267"/>
      <c r="Y40" s="267"/>
      <c r="Z40" s="267"/>
      <c r="AA40" s="267"/>
      <c r="AB40" s="268"/>
      <c r="AC40" s="15"/>
    </row>
    <row r="41" spans="1:29" x14ac:dyDescent="0.2">
      <c r="A41" s="27">
        <f t="shared" si="0"/>
        <v>16</v>
      </c>
      <c r="B41" s="65"/>
      <c r="C41" s="65"/>
      <c r="D41" s="67">
        <f t="shared" si="1"/>
        <v>0</v>
      </c>
      <c r="E41" s="53"/>
      <c r="F41" s="51"/>
      <c r="G41" s="39"/>
      <c r="H41" s="53"/>
      <c r="I41" s="51"/>
      <c r="J41" s="39"/>
      <c r="K41" s="68">
        <f t="shared" si="2"/>
        <v>0</v>
      </c>
      <c r="L41" s="68">
        <f t="shared" si="3"/>
        <v>0</v>
      </c>
      <c r="M41" s="36">
        <v>4</v>
      </c>
      <c r="N41" s="34">
        <v>247</v>
      </c>
      <c r="O41" s="34"/>
      <c r="P41" s="33"/>
      <c r="Q41" s="35"/>
      <c r="R41" s="35"/>
      <c r="S41" s="35"/>
      <c r="T41" s="31">
        <v>48</v>
      </c>
      <c r="U41" s="31">
        <v>60</v>
      </c>
      <c r="V41" s="31">
        <v>0</v>
      </c>
      <c r="W41" s="217" t="s">
        <v>131</v>
      </c>
      <c r="X41" s="267"/>
      <c r="Y41" s="267"/>
      <c r="Z41" s="267"/>
      <c r="AA41" s="267"/>
      <c r="AB41" s="268"/>
      <c r="AC41" s="15"/>
    </row>
    <row r="42" spans="1:29" x14ac:dyDescent="0.2">
      <c r="A42" s="27">
        <f t="shared" si="0"/>
        <v>17</v>
      </c>
      <c r="B42" s="65"/>
      <c r="C42" s="65"/>
      <c r="D42" s="67">
        <f t="shared" si="1"/>
        <v>0</v>
      </c>
      <c r="E42" s="53"/>
      <c r="F42" s="51"/>
      <c r="G42" s="39"/>
      <c r="H42" s="53"/>
      <c r="I42" s="51"/>
      <c r="J42" s="39"/>
      <c r="K42" s="68">
        <f t="shared" si="2"/>
        <v>0</v>
      </c>
      <c r="L42" s="68">
        <f t="shared" si="3"/>
        <v>0</v>
      </c>
      <c r="M42" s="34">
        <v>5</v>
      </c>
      <c r="N42" s="36">
        <v>240</v>
      </c>
      <c r="O42" s="34"/>
      <c r="P42" s="33"/>
      <c r="Q42" s="35"/>
      <c r="R42" s="35"/>
      <c r="S42" s="35"/>
      <c r="T42" s="31">
        <v>48</v>
      </c>
      <c r="U42" s="31">
        <v>55</v>
      </c>
      <c r="V42" s="31">
        <v>0</v>
      </c>
      <c r="W42" s="217" t="s">
        <v>130</v>
      </c>
      <c r="X42" s="267"/>
      <c r="Y42" s="267"/>
      <c r="Z42" s="267"/>
      <c r="AA42" s="267"/>
      <c r="AB42" s="268"/>
      <c r="AC42" s="15"/>
    </row>
    <row r="43" spans="1:29" x14ac:dyDescent="0.2">
      <c r="A43" s="27">
        <f t="shared" si="0"/>
        <v>18</v>
      </c>
      <c r="B43" s="65"/>
      <c r="C43" s="65"/>
      <c r="D43" s="67">
        <f t="shared" si="1"/>
        <v>0</v>
      </c>
      <c r="E43" s="53"/>
      <c r="F43" s="51"/>
      <c r="G43" s="39"/>
      <c r="H43" s="53"/>
      <c r="I43" s="51"/>
      <c r="J43" s="39"/>
      <c r="K43" s="68">
        <f t="shared" si="2"/>
        <v>0</v>
      </c>
      <c r="L43" s="68">
        <f t="shared" si="3"/>
        <v>0</v>
      </c>
      <c r="M43" s="36">
        <v>4</v>
      </c>
      <c r="N43" s="34">
        <v>236</v>
      </c>
      <c r="O43" s="36"/>
      <c r="P43" s="33"/>
      <c r="Q43" s="35"/>
      <c r="R43" s="35"/>
      <c r="S43" s="35"/>
      <c r="T43" s="31">
        <v>48</v>
      </c>
      <c r="U43" s="31">
        <v>50</v>
      </c>
      <c r="V43" s="31">
        <v>0</v>
      </c>
      <c r="W43" s="217" t="s">
        <v>129</v>
      </c>
      <c r="X43" s="267"/>
      <c r="Y43" s="267"/>
      <c r="Z43" s="267"/>
      <c r="AA43" s="267"/>
      <c r="AB43" s="268"/>
      <c r="AC43" s="15"/>
    </row>
    <row r="44" spans="1:29" x14ac:dyDescent="0.2">
      <c r="A44" s="27">
        <v>19</v>
      </c>
      <c r="B44" s="65"/>
      <c r="C44" s="65"/>
      <c r="D44" s="67">
        <f t="shared" si="1"/>
        <v>0</v>
      </c>
      <c r="E44" s="53"/>
      <c r="F44" s="51"/>
      <c r="G44" s="39"/>
      <c r="H44" s="53"/>
      <c r="I44" s="51"/>
      <c r="J44" s="39"/>
      <c r="K44" s="68">
        <f t="shared" si="2"/>
        <v>0</v>
      </c>
      <c r="L44" s="68">
        <f t="shared" si="3"/>
        <v>0</v>
      </c>
      <c r="M44" s="36">
        <v>6</v>
      </c>
      <c r="N44" s="36">
        <v>236</v>
      </c>
      <c r="O44" s="36"/>
      <c r="P44" s="33"/>
      <c r="Q44" s="35"/>
      <c r="R44" s="35"/>
      <c r="S44" s="35"/>
      <c r="T44" s="31">
        <v>48</v>
      </c>
      <c r="U44" s="31">
        <v>50</v>
      </c>
      <c r="V44" s="31">
        <v>0</v>
      </c>
      <c r="W44" s="217" t="s">
        <v>129</v>
      </c>
      <c r="X44" s="267"/>
      <c r="Y44" s="267"/>
      <c r="Z44" s="267"/>
      <c r="AA44" s="267"/>
      <c r="AB44" s="268"/>
      <c r="AC44" s="15"/>
    </row>
    <row r="45" spans="1:29" x14ac:dyDescent="0.2">
      <c r="A45" s="27">
        <f t="shared" si="0"/>
        <v>20</v>
      </c>
      <c r="B45" s="65"/>
      <c r="C45" s="65"/>
      <c r="D45" s="67">
        <f t="shared" si="1"/>
        <v>0</v>
      </c>
      <c r="E45" s="53"/>
      <c r="F45" s="51"/>
      <c r="G45" s="39"/>
      <c r="H45" s="53"/>
      <c r="I45" s="51"/>
      <c r="J45" s="39"/>
      <c r="K45" s="68">
        <f t="shared" si="2"/>
        <v>0</v>
      </c>
      <c r="L45" s="68">
        <f t="shared" si="3"/>
        <v>0</v>
      </c>
      <c r="M45" s="36">
        <v>4</v>
      </c>
      <c r="N45" s="34">
        <v>237</v>
      </c>
      <c r="O45" s="36"/>
      <c r="P45" s="33"/>
      <c r="Q45" s="35"/>
      <c r="R45" s="35"/>
      <c r="S45" s="35"/>
      <c r="T45" s="31">
        <v>48</v>
      </c>
      <c r="U45" s="31">
        <v>50</v>
      </c>
      <c r="V45" s="31">
        <v>0</v>
      </c>
      <c r="W45" s="217" t="s">
        <v>128</v>
      </c>
      <c r="X45" s="267"/>
      <c r="Y45" s="267"/>
      <c r="Z45" s="267"/>
      <c r="AA45" s="267"/>
      <c r="AB45" s="268"/>
      <c r="AC45" s="15"/>
    </row>
    <row r="46" spans="1:29" x14ac:dyDescent="0.2">
      <c r="A46" s="27">
        <f t="shared" si="0"/>
        <v>21</v>
      </c>
      <c r="B46" s="65"/>
      <c r="C46" s="65"/>
      <c r="D46" s="67">
        <f t="shared" si="1"/>
        <v>0</v>
      </c>
      <c r="E46" s="53"/>
      <c r="F46" s="51"/>
      <c r="G46" s="39"/>
      <c r="H46" s="53"/>
      <c r="I46" s="51"/>
      <c r="J46" s="39"/>
      <c r="K46" s="68">
        <f t="shared" si="2"/>
        <v>0</v>
      </c>
      <c r="L46" s="68">
        <f t="shared" si="3"/>
        <v>0</v>
      </c>
      <c r="M46" s="36">
        <v>5</v>
      </c>
      <c r="N46" s="34">
        <v>211</v>
      </c>
      <c r="O46" s="36"/>
      <c r="P46" s="33"/>
      <c r="Q46" s="35"/>
      <c r="R46" s="35"/>
      <c r="S46" s="35"/>
      <c r="T46" s="31">
        <v>48</v>
      </c>
      <c r="U46" s="31">
        <v>50</v>
      </c>
      <c r="V46" s="31">
        <v>0</v>
      </c>
      <c r="W46" s="217" t="s">
        <v>127</v>
      </c>
      <c r="X46" s="267"/>
      <c r="Y46" s="267"/>
      <c r="Z46" s="267"/>
      <c r="AA46" s="267"/>
      <c r="AB46" s="268"/>
      <c r="AC46" s="15"/>
    </row>
    <row r="47" spans="1:29" x14ac:dyDescent="0.2">
      <c r="A47" s="27">
        <f t="shared" si="0"/>
        <v>22</v>
      </c>
      <c r="B47" s="65"/>
      <c r="C47" s="65"/>
      <c r="D47" s="67">
        <f t="shared" si="1"/>
        <v>0</v>
      </c>
      <c r="E47" s="53"/>
      <c r="F47" s="51"/>
      <c r="G47" s="39"/>
      <c r="H47" s="53"/>
      <c r="I47" s="51"/>
      <c r="J47" s="39"/>
      <c r="K47" s="68">
        <f t="shared" si="2"/>
        <v>0</v>
      </c>
      <c r="L47" s="68">
        <f t="shared" si="3"/>
        <v>0</v>
      </c>
      <c r="M47" s="34">
        <v>4</v>
      </c>
      <c r="N47" s="30">
        <v>211</v>
      </c>
      <c r="O47" s="32"/>
      <c r="P47" s="33"/>
      <c r="Q47" s="35"/>
      <c r="R47" s="35"/>
      <c r="S47" s="35"/>
      <c r="T47" s="31">
        <v>48</v>
      </c>
      <c r="U47" s="31">
        <v>55</v>
      </c>
      <c r="V47" s="31">
        <v>0</v>
      </c>
      <c r="W47" s="217" t="s">
        <v>126</v>
      </c>
      <c r="X47" s="267"/>
      <c r="Y47" s="267"/>
      <c r="Z47" s="267"/>
      <c r="AA47" s="267"/>
      <c r="AB47" s="268"/>
      <c r="AC47" s="15"/>
    </row>
    <row r="48" spans="1:29" x14ac:dyDescent="0.2">
      <c r="A48" s="27">
        <f t="shared" si="0"/>
        <v>23</v>
      </c>
      <c r="B48" s="65"/>
      <c r="C48" s="65"/>
      <c r="D48" s="67">
        <f t="shared" si="1"/>
        <v>0</v>
      </c>
      <c r="E48" s="53"/>
      <c r="F48" s="51"/>
      <c r="G48" s="39"/>
      <c r="H48" s="53"/>
      <c r="I48" s="51"/>
      <c r="J48" s="39"/>
      <c r="K48" s="68">
        <f t="shared" si="2"/>
        <v>0</v>
      </c>
      <c r="L48" s="68">
        <f t="shared" si="3"/>
        <v>0</v>
      </c>
      <c r="M48" s="36">
        <v>3</v>
      </c>
      <c r="N48" s="34">
        <v>80</v>
      </c>
      <c r="O48" s="36"/>
      <c r="P48" s="33"/>
      <c r="Q48" s="35"/>
      <c r="R48" s="35"/>
      <c r="S48" s="35"/>
      <c r="T48" s="31">
        <v>48</v>
      </c>
      <c r="U48" s="31">
        <v>70</v>
      </c>
      <c r="V48" s="31">
        <v>0</v>
      </c>
      <c r="W48" s="217" t="s">
        <v>136</v>
      </c>
      <c r="X48" s="267"/>
      <c r="Y48" s="267"/>
      <c r="Z48" s="267"/>
      <c r="AA48" s="267"/>
      <c r="AB48" s="268"/>
      <c r="AC48" s="15"/>
    </row>
    <row r="49" spans="1:29" x14ac:dyDescent="0.2">
      <c r="A49" s="27">
        <f t="shared" si="0"/>
        <v>24</v>
      </c>
      <c r="B49" s="65"/>
      <c r="C49" s="65"/>
      <c r="D49" s="67">
        <f t="shared" si="1"/>
        <v>0</v>
      </c>
      <c r="E49" s="53"/>
      <c r="F49" s="51"/>
      <c r="G49" s="39"/>
      <c r="H49" s="53"/>
      <c r="I49" s="51"/>
      <c r="J49" s="39"/>
      <c r="K49" s="68">
        <f t="shared" si="2"/>
        <v>0</v>
      </c>
      <c r="L49" s="68">
        <f t="shared" si="3"/>
        <v>0</v>
      </c>
      <c r="M49" s="34">
        <v>4</v>
      </c>
      <c r="N49" s="34">
        <v>170</v>
      </c>
      <c r="O49" s="36"/>
      <c r="P49" s="33"/>
      <c r="Q49" s="35"/>
      <c r="R49" s="35"/>
      <c r="S49" s="35"/>
      <c r="T49" s="31">
        <v>48</v>
      </c>
      <c r="U49" s="31">
        <v>55</v>
      </c>
      <c r="V49" s="31">
        <v>0</v>
      </c>
      <c r="W49" s="217" t="s">
        <v>137</v>
      </c>
      <c r="X49" s="267"/>
      <c r="Y49" s="267"/>
      <c r="Z49" s="267"/>
      <c r="AA49" s="267"/>
      <c r="AB49" s="268"/>
      <c r="AC49" s="15"/>
    </row>
    <row r="50" spans="1:29" x14ac:dyDescent="0.2">
      <c r="A50" s="27">
        <f t="shared" si="0"/>
        <v>25</v>
      </c>
      <c r="B50" s="65"/>
      <c r="C50" s="65"/>
      <c r="D50" s="67">
        <f t="shared" si="1"/>
        <v>0</v>
      </c>
      <c r="E50" s="53"/>
      <c r="F50" s="51"/>
      <c r="G50" s="39"/>
      <c r="H50" s="53"/>
      <c r="I50" s="51"/>
      <c r="J50" s="39"/>
      <c r="K50" s="68">
        <f t="shared" si="2"/>
        <v>0</v>
      </c>
      <c r="L50" s="68">
        <f t="shared" si="3"/>
        <v>0</v>
      </c>
      <c r="M50" s="34">
        <v>5</v>
      </c>
      <c r="N50" s="34">
        <v>232</v>
      </c>
      <c r="O50" s="36"/>
      <c r="P50" s="33"/>
      <c r="Q50" s="35"/>
      <c r="R50" s="35"/>
      <c r="S50" s="35"/>
      <c r="T50" s="31">
        <v>48</v>
      </c>
      <c r="U50" s="31">
        <v>55</v>
      </c>
      <c r="V50" s="31">
        <v>0</v>
      </c>
      <c r="W50" s="217" t="s">
        <v>127</v>
      </c>
      <c r="X50" s="267"/>
      <c r="Y50" s="267"/>
      <c r="Z50" s="267"/>
      <c r="AA50" s="267"/>
      <c r="AB50" s="268"/>
      <c r="AC50" s="15"/>
    </row>
    <row r="51" spans="1:29" x14ac:dyDescent="0.2">
      <c r="A51" s="27">
        <f t="shared" si="0"/>
        <v>26</v>
      </c>
      <c r="B51" s="65"/>
      <c r="C51" s="65"/>
      <c r="D51" s="67">
        <f t="shared" si="1"/>
        <v>0</v>
      </c>
      <c r="E51" s="53"/>
      <c r="F51" s="51"/>
      <c r="G51" s="39"/>
      <c r="H51" s="53"/>
      <c r="I51" s="51"/>
      <c r="J51" s="39"/>
      <c r="K51" s="68">
        <f t="shared" si="2"/>
        <v>0</v>
      </c>
      <c r="L51" s="68">
        <f t="shared" si="3"/>
        <v>0</v>
      </c>
      <c r="M51" s="30">
        <v>3</v>
      </c>
      <c r="N51" s="34">
        <v>231</v>
      </c>
      <c r="O51" s="36"/>
      <c r="P51" s="33"/>
      <c r="Q51" s="35"/>
      <c r="R51" s="35"/>
      <c r="S51" s="35"/>
      <c r="T51" s="35">
        <v>48</v>
      </c>
      <c r="U51" s="31">
        <v>50</v>
      </c>
      <c r="V51" s="31">
        <v>0</v>
      </c>
      <c r="W51" s="217" t="s">
        <v>143</v>
      </c>
      <c r="X51" s="267"/>
      <c r="Y51" s="267"/>
      <c r="Z51" s="267"/>
      <c r="AA51" s="267"/>
      <c r="AB51" s="268"/>
      <c r="AC51" s="15"/>
    </row>
    <row r="52" spans="1:29" x14ac:dyDescent="0.2">
      <c r="A52" s="27">
        <f t="shared" si="0"/>
        <v>27</v>
      </c>
      <c r="B52" s="65"/>
      <c r="C52" s="65"/>
      <c r="D52" s="67">
        <f t="shared" si="1"/>
        <v>0</v>
      </c>
      <c r="E52" s="53"/>
      <c r="F52" s="51"/>
      <c r="G52" s="39"/>
      <c r="H52" s="53"/>
      <c r="I52" s="51"/>
      <c r="J52" s="39"/>
      <c r="K52" s="68">
        <f>(D52)</f>
        <v>0</v>
      </c>
      <c r="L52" s="68">
        <f t="shared" si="3"/>
        <v>0</v>
      </c>
      <c r="M52" s="34">
        <v>5</v>
      </c>
      <c r="N52" s="34">
        <v>228</v>
      </c>
      <c r="O52" s="36"/>
      <c r="P52" s="33"/>
      <c r="Q52" s="35"/>
      <c r="R52" s="35"/>
      <c r="S52" s="35"/>
      <c r="T52" s="35">
        <v>48</v>
      </c>
      <c r="U52" s="31">
        <v>55</v>
      </c>
      <c r="V52" s="31">
        <v>0</v>
      </c>
      <c r="W52" s="217" t="s">
        <v>142</v>
      </c>
      <c r="X52" s="267"/>
      <c r="Y52" s="267"/>
      <c r="Z52" s="267"/>
      <c r="AA52" s="267"/>
      <c r="AB52" s="268"/>
      <c r="AC52" s="15"/>
    </row>
    <row r="53" spans="1:29" x14ac:dyDescent="0.2">
      <c r="A53" s="27">
        <f t="shared" si="0"/>
        <v>28</v>
      </c>
      <c r="B53" s="65"/>
      <c r="C53" s="65"/>
      <c r="D53" s="67">
        <f t="shared" si="1"/>
        <v>0</v>
      </c>
      <c r="E53" s="53"/>
      <c r="F53" s="51"/>
      <c r="G53" s="39"/>
      <c r="H53" s="53"/>
      <c r="I53" s="51"/>
      <c r="J53" s="39"/>
      <c r="K53" s="68">
        <f t="shared" si="2"/>
        <v>0</v>
      </c>
      <c r="L53" s="68">
        <f t="shared" si="3"/>
        <v>0</v>
      </c>
      <c r="M53" s="34">
        <v>4</v>
      </c>
      <c r="N53" s="34">
        <v>227</v>
      </c>
      <c r="O53" s="36"/>
      <c r="P53" s="36"/>
      <c r="Q53" s="35"/>
      <c r="R53" s="35"/>
      <c r="S53" s="35"/>
      <c r="T53" s="35">
        <v>48</v>
      </c>
      <c r="U53" s="31">
        <v>50</v>
      </c>
      <c r="V53" s="31">
        <v>0</v>
      </c>
      <c r="W53" s="217" t="s">
        <v>141</v>
      </c>
      <c r="X53" s="267"/>
      <c r="Y53" s="267"/>
      <c r="Z53" s="267"/>
      <c r="AA53" s="267"/>
      <c r="AB53" s="268"/>
      <c r="AC53" s="15"/>
    </row>
    <row r="54" spans="1:29" x14ac:dyDescent="0.2">
      <c r="A54" s="27">
        <v>29</v>
      </c>
      <c r="B54" s="65"/>
      <c r="C54" s="65"/>
      <c r="D54" s="67">
        <f t="shared" si="1"/>
        <v>0</v>
      </c>
      <c r="E54" s="53"/>
      <c r="F54" s="51"/>
      <c r="G54" s="39"/>
      <c r="H54" s="53"/>
      <c r="I54" s="51"/>
      <c r="J54" s="39"/>
      <c r="K54" s="68">
        <f t="shared" si="2"/>
        <v>0</v>
      </c>
      <c r="L54" s="68">
        <f t="shared" si="3"/>
        <v>0</v>
      </c>
      <c r="M54" s="34">
        <v>5</v>
      </c>
      <c r="N54" s="36">
        <v>225</v>
      </c>
      <c r="O54" s="34"/>
      <c r="P54" s="36"/>
      <c r="Q54" s="35"/>
      <c r="R54" s="35"/>
      <c r="S54" s="35"/>
      <c r="T54" s="35">
        <v>48</v>
      </c>
      <c r="U54" s="31">
        <v>50</v>
      </c>
      <c r="V54" s="31">
        <v>0</v>
      </c>
      <c r="W54" s="217" t="s">
        <v>140</v>
      </c>
      <c r="X54" s="267"/>
      <c r="Y54" s="267"/>
      <c r="Z54" s="267"/>
      <c r="AA54" s="267"/>
      <c r="AB54" s="268"/>
      <c r="AC54" s="15"/>
    </row>
    <row r="55" spans="1:29" x14ac:dyDescent="0.2">
      <c r="A55" s="27">
        <v>30</v>
      </c>
      <c r="B55" s="65"/>
      <c r="C55" s="65"/>
      <c r="D55" s="67">
        <f t="shared" si="1"/>
        <v>0</v>
      </c>
      <c r="E55" s="53"/>
      <c r="F55" s="51"/>
      <c r="G55" s="39"/>
      <c r="H55" s="53"/>
      <c r="I55" s="51"/>
      <c r="J55" s="39"/>
      <c r="K55" s="68">
        <f t="shared" si="2"/>
        <v>0</v>
      </c>
      <c r="L55" s="68">
        <f t="shared" si="3"/>
        <v>0</v>
      </c>
      <c r="M55" s="34">
        <v>4</v>
      </c>
      <c r="N55" s="36">
        <v>224</v>
      </c>
      <c r="O55" s="34"/>
      <c r="P55" s="36"/>
      <c r="Q55" s="35"/>
      <c r="R55" s="35"/>
      <c r="S55" s="35"/>
      <c r="T55" s="35">
        <v>48</v>
      </c>
      <c r="U55" s="31">
        <v>50</v>
      </c>
      <c r="V55" s="31">
        <v>0</v>
      </c>
      <c r="W55" s="217" t="s">
        <v>139</v>
      </c>
      <c r="X55" s="267"/>
      <c r="Y55" s="267"/>
      <c r="Z55" s="267"/>
      <c r="AA55" s="267"/>
      <c r="AB55" s="268"/>
      <c r="AC55" s="15"/>
    </row>
    <row r="56" spans="1:29" x14ac:dyDescent="0.2">
      <c r="A56" s="27"/>
      <c r="B56" s="65"/>
      <c r="C56" s="65"/>
      <c r="D56" s="67">
        <f>IF(SUM((B56*12)+C56)*1.67=0,D55,SUM((B56*12)+C56)*1.67)</f>
        <v>0</v>
      </c>
      <c r="E56" s="53"/>
      <c r="F56" s="51"/>
      <c r="G56" s="39"/>
      <c r="H56" s="53"/>
      <c r="I56" s="51"/>
      <c r="J56" s="39"/>
      <c r="K56" s="68">
        <f>(D56)</f>
        <v>0</v>
      </c>
      <c r="L56" s="68">
        <f>(D56+Q56-D55)</f>
        <v>0</v>
      </c>
      <c r="M56" s="34"/>
      <c r="N56" s="36"/>
      <c r="O56" s="34"/>
      <c r="P56" s="36"/>
      <c r="Q56" s="35"/>
      <c r="R56" s="35"/>
      <c r="S56" s="35"/>
      <c r="T56" s="35">
        <v>48</v>
      </c>
      <c r="U56" s="31"/>
      <c r="V56" s="31"/>
      <c r="W56" s="217"/>
      <c r="X56" s="267"/>
      <c r="Y56" s="267"/>
      <c r="Z56" s="267"/>
      <c r="AA56" s="267"/>
      <c r="AB56" s="268"/>
      <c r="AC56" s="15"/>
    </row>
    <row r="57" spans="1:29" x14ac:dyDescent="0.2">
      <c r="A57" s="27">
        <v>1</v>
      </c>
      <c r="B57" s="65"/>
      <c r="C57" s="65"/>
      <c r="D57" s="67">
        <f>IF(SUM((B57*12)+C57)*1.67=0,D55,SUM((B57*12)+C57)*1.67)</f>
        <v>0</v>
      </c>
      <c r="E57" s="53"/>
      <c r="F57" s="51"/>
      <c r="G57" s="39"/>
      <c r="H57" s="53"/>
      <c r="I57" s="51"/>
      <c r="J57" s="39"/>
      <c r="K57" s="68">
        <f t="shared" si="2"/>
        <v>0</v>
      </c>
      <c r="L57" s="68">
        <f t="shared" si="3"/>
        <v>0</v>
      </c>
      <c r="M57" s="34">
        <v>5</v>
      </c>
      <c r="N57" s="36">
        <v>222</v>
      </c>
      <c r="O57" s="34"/>
      <c r="P57" s="36"/>
      <c r="Q57" s="35"/>
      <c r="R57" s="35"/>
      <c r="S57" s="35"/>
      <c r="T57" s="35">
        <v>48</v>
      </c>
      <c r="U57" s="31">
        <v>50</v>
      </c>
      <c r="V57" s="31">
        <v>0</v>
      </c>
      <c r="W57" s="217" t="s">
        <v>138</v>
      </c>
      <c r="X57" s="267"/>
      <c r="Y57" s="267"/>
      <c r="Z57" s="267"/>
      <c r="AA57" s="267"/>
      <c r="AB57" s="268"/>
      <c r="AC57" s="15"/>
    </row>
    <row r="58" spans="1:29" x14ac:dyDescent="0.2">
      <c r="A58" s="47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8">
        <f>SUM(L27:L57)</f>
        <v>0</v>
      </c>
      <c r="M58" s="48">
        <f>SUM(M27:M57)</f>
        <v>117</v>
      </c>
      <c r="N58" s="48">
        <f>SUM(N27:N57)</f>
        <v>5492</v>
      </c>
      <c r="O58" s="45"/>
      <c r="P58" s="45"/>
      <c r="Q58" s="45"/>
      <c r="R58" s="45"/>
      <c r="S58" s="45"/>
      <c r="T58" s="45"/>
      <c r="U58" s="45"/>
      <c r="V58" s="48"/>
      <c r="W58" s="45"/>
      <c r="X58" s="45"/>
      <c r="Y58" s="45"/>
      <c r="Z58" s="45"/>
      <c r="AA58" s="45"/>
      <c r="AB58" s="46"/>
      <c r="AC58" s="15"/>
    </row>
    <row r="59" spans="1:29" x14ac:dyDescent="0.2">
      <c r="A59" s="19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3"/>
      <c r="AC59" s="19"/>
    </row>
  </sheetData>
  <mergeCells count="62">
    <mergeCell ref="W31:AB31"/>
    <mergeCell ref="W32:AB32"/>
    <mergeCell ref="W33:AB33"/>
    <mergeCell ref="W34:AB34"/>
    <mergeCell ref="W49:AB49"/>
    <mergeCell ref="W55:AB55"/>
    <mergeCell ref="W41:AB41"/>
    <mergeCell ref="W35:AB35"/>
    <mergeCell ref="W39:AB39"/>
    <mergeCell ref="W40:AB40"/>
    <mergeCell ref="W46:AB46"/>
    <mergeCell ref="W47:AB47"/>
    <mergeCell ref="W48:AB48"/>
    <mergeCell ref="W57:AB57"/>
    <mergeCell ref="W56:AB56"/>
    <mergeCell ref="W51:AB51"/>
    <mergeCell ref="W52:AB52"/>
    <mergeCell ref="W53:AB53"/>
    <mergeCell ref="W50:AB50"/>
    <mergeCell ref="W54:AB54"/>
    <mergeCell ref="B19:D19"/>
    <mergeCell ref="E19:G19"/>
    <mergeCell ref="H19:J19"/>
    <mergeCell ref="W36:AB36"/>
    <mergeCell ref="W37:AB37"/>
    <mergeCell ref="W38:AB38"/>
    <mergeCell ref="W27:AB27"/>
    <mergeCell ref="W28:AB28"/>
    <mergeCell ref="W29:AB29"/>
    <mergeCell ref="W30:AB30"/>
    <mergeCell ref="A14:J14"/>
    <mergeCell ref="L14:N14"/>
    <mergeCell ref="P14:Q14"/>
    <mergeCell ref="R14:S14"/>
    <mergeCell ref="U14:V14"/>
    <mergeCell ref="B17:D17"/>
    <mergeCell ref="E17:G17"/>
    <mergeCell ref="H17:J17"/>
    <mergeCell ref="C10:I10"/>
    <mergeCell ref="N10:O10"/>
    <mergeCell ref="Q10:R10"/>
    <mergeCell ref="U10:X10"/>
    <mergeCell ref="Y10:AA10"/>
    <mergeCell ref="U11:X11"/>
    <mergeCell ref="Y11:AA11"/>
    <mergeCell ref="Y7:AA7"/>
    <mergeCell ref="C8:F8"/>
    <mergeCell ref="H8:I8"/>
    <mergeCell ref="U8:X8"/>
    <mergeCell ref="Y8:AA8"/>
    <mergeCell ref="U9:X9"/>
    <mergeCell ref="Y9:AA9"/>
    <mergeCell ref="W42:AB42"/>
    <mergeCell ref="W43:AB43"/>
    <mergeCell ref="W44:AB44"/>
    <mergeCell ref="W45:AB45"/>
    <mergeCell ref="A3:AA3"/>
    <mergeCell ref="A4:AA4"/>
    <mergeCell ref="B6:I6"/>
    <mergeCell ref="M6:O6"/>
    <mergeCell ref="Q6:R6"/>
    <mergeCell ref="U7:X7"/>
  </mergeCells>
  <pageMargins left="0.43" right="0.34" top="0.5" bottom="0.5" header="0.5" footer="0.5"/>
  <pageSetup paperSize="5" scale="8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C60"/>
  <sheetViews>
    <sheetView topLeftCell="A34" workbookViewId="0">
      <selection activeCell="W49" sqref="W49:AB49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38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3" t="s">
        <v>6</v>
      </c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</row>
    <row r="4" spans="1:29" x14ac:dyDescent="0.2">
      <c r="A4" s="254" t="s">
        <v>49</v>
      </c>
      <c r="B4" s="254"/>
      <c r="C4" s="254"/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  <c r="O4" s="254"/>
      <c r="P4" s="254"/>
      <c r="Q4" s="254"/>
      <c r="R4" s="254"/>
      <c r="S4" s="254"/>
      <c r="T4" s="254"/>
      <c r="U4" s="254"/>
      <c r="V4" s="254"/>
      <c r="W4" s="254"/>
      <c r="X4" s="254"/>
      <c r="Y4" s="254"/>
      <c r="Z4" s="254"/>
      <c r="AA4" s="254"/>
    </row>
    <row r="5" spans="1:29" ht="6.75" customHeight="1" x14ac:dyDescent="0.2"/>
    <row r="6" spans="1:29" x14ac:dyDescent="0.2">
      <c r="A6" t="s">
        <v>8</v>
      </c>
      <c r="B6" s="271" t="s">
        <v>74</v>
      </c>
      <c r="C6" s="255"/>
      <c r="D6" s="255"/>
      <c r="E6" s="255"/>
      <c r="F6" s="255"/>
      <c r="G6" s="255"/>
      <c r="H6" s="255"/>
      <c r="I6" s="255"/>
      <c r="K6" t="s">
        <v>4</v>
      </c>
      <c r="L6" s="1"/>
      <c r="M6" s="256" t="s">
        <v>58</v>
      </c>
      <c r="N6" s="256"/>
      <c r="O6" s="256"/>
      <c r="P6" t="s">
        <v>44</v>
      </c>
      <c r="Q6" s="257" t="s">
        <v>51</v>
      </c>
      <c r="R6" s="257"/>
    </row>
    <row r="7" spans="1:29" x14ac:dyDescent="0.2">
      <c r="U7" s="258" t="s">
        <v>37</v>
      </c>
      <c r="V7" s="258"/>
      <c r="W7" s="258"/>
      <c r="X7" s="258"/>
      <c r="Y7" s="234"/>
      <c r="Z7" s="234"/>
      <c r="AA7" s="234"/>
    </row>
    <row r="8" spans="1:29" x14ac:dyDescent="0.2">
      <c r="A8" t="s">
        <v>3</v>
      </c>
      <c r="C8" s="234" t="s">
        <v>122</v>
      </c>
      <c r="D8" s="234"/>
      <c r="E8" s="234"/>
      <c r="F8" s="234"/>
      <c r="G8" t="s">
        <v>45</v>
      </c>
      <c r="H8" s="234">
        <v>2020</v>
      </c>
      <c r="I8" s="234"/>
      <c r="K8" t="s">
        <v>33</v>
      </c>
      <c r="L8" s="1" t="s">
        <v>68</v>
      </c>
      <c r="M8" s="56"/>
      <c r="N8" s="1"/>
      <c r="O8" s="1"/>
      <c r="P8" s="1"/>
      <c r="Q8" s="1"/>
      <c r="R8" s="1"/>
      <c r="T8" s="26" t="s">
        <v>39</v>
      </c>
      <c r="U8" s="258" t="s">
        <v>38</v>
      </c>
      <c r="V8" s="258"/>
      <c r="W8" s="258"/>
      <c r="X8" s="258"/>
      <c r="Y8" s="259"/>
      <c r="Z8" s="259"/>
      <c r="AA8" s="259"/>
    </row>
    <row r="9" spans="1:29" x14ac:dyDescent="0.2">
      <c r="T9" s="26" t="s">
        <v>40</v>
      </c>
      <c r="U9" s="258" t="s">
        <v>36</v>
      </c>
      <c r="V9" s="258"/>
      <c r="W9" s="258"/>
      <c r="X9" s="258"/>
      <c r="Y9" s="259"/>
      <c r="Z9" s="259"/>
      <c r="AA9" s="259"/>
    </row>
    <row r="10" spans="1:29" x14ac:dyDescent="0.2">
      <c r="A10" t="s">
        <v>20</v>
      </c>
      <c r="C10" s="257" t="s">
        <v>52</v>
      </c>
      <c r="D10" s="257"/>
      <c r="E10" s="257"/>
      <c r="F10" s="257"/>
      <c r="G10" s="257"/>
      <c r="H10" s="257"/>
      <c r="I10" s="257"/>
      <c r="K10" s="10" t="s">
        <v>42</v>
      </c>
      <c r="N10" s="270">
        <v>1582</v>
      </c>
      <c r="O10" s="257"/>
      <c r="P10" t="s">
        <v>43</v>
      </c>
      <c r="Q10" s="257">
        <v>20.5</v>
      </c>
      <c r="R10" s="257"/>
      <c r="T10" s="26" t="s">
        <v>41</v>
      </c>
      <c r="U10" s="258" t="s">
        <v>35</v>
      </c>
      <c r="V10" s="258"/>
      <c r="W10" s="258"/>
      <c r="X10" s="258"/>
      <c r="Y10" s="262">
        <v>0</v>
      </c>
      <c r="Z10" s="262"/>
      <c r="AA10" s="262"/>
    </row>
    <row r="11" spans="1:29" x14ac:dyDescent="0.2">
      <c r="T11" s="26" t="s">
        <v>40</v>
      </c>
      <c r="U11" s="261" t="s">
        <v>34</v>
      </c>
      <c r="V11" s="261"/>
      <c r="W11" s="261"/>
      <c r="X11" s="261"/>
      <c r="Y11" s="262"/>
      <c r="Z11" s="262"/>
      <c r="AA11" s="262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1" t="s">
        <v>9</v>
      </c>
      <c r="B14" s="261"/>
      <c r="C14" s="261"/>
      <c r="D14" s="261"/>
      <c r="E14" s="261"/>
      <c r="F14" s="261"/>
      <c r="G14" s="261"/>
      <c r="H14" s="261"/>
      <c r="I14" s="261"/>
      <c r="J14" s="261"/>
      <c r="K14" s="16" t="s">
        <v>19</v>
      </c>
      <c r="L14" s="263" t="s">
        <v>22</v>
      </c>
      <c r="M14" s="261"/>
      <c r="N14" s="264"/>
      <c r="O14" s="6"/>
      <c r="P14" s="263" t="s">
        <v>27</v>
      </c>
      <c r="Q14" s="261"/>
      <c r="R14" s="263" t="s">
        <v>28</v>
      </c>
      <c r="S14" s="261"/>
      <c r="T14" s="25" t="s">
        <v>29</v>
      </c>
      <c r="U14" s="265" t="s">
        <v>30</v>
      </c>
      <c r="V14" s="266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9" t="s">
        <v>73</v>
      </c>
      <c r="C17" s="261"/>
      <c r="D17" s="261"/>
      <c r="E17" s="263"/>
      <c r="F17" s="261"/>
      <c r="G17" s="261"/>
      <c r="H17" s="263"/>
      <c r="I17" s="261"/>
      <c r="J17" s="264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4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3" t="s">
        <v>53</v>
      </c>
      <c r="C19" s="261"/>
      <c r="D19" s="261"/>
      <c r="E19" s="263"/>
      <c r="F19" s="261"/>
      <c r="G19" s="261"/>
      <c r="H19" s="263"/>
      <c r="I19" s="261"/>
      <c r="J19" s="261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4">
        <v>0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5"/>
      <c r="C27" s="65"/>
      <c r="D27" s="67">
        <f>IF(SUM((B27*12)+C27)*1.67=0,D26,SUM((B27*12)+C27)*1.67)</f>
        <v>0</v>
      </c>
      <c r="E27" s="53"/>
      <c r="F27" s="51"/>
      <c r="G27" s="39"/>
      <c r="H27" s="53"/>
      <c r="I27" s="51"/>
      <c r="J27" s="39"/>
      <c r="K27" s="68">
        <f>(D27)</f>
        <v>0</v>
      </c>
      <c r="L27" s="68">
        <f>(D27+Q27-K21)</f>
        <v>0</v>
      </c>
      <c r="M27" s="34">
        <v>0</v>
      </c>
      <c r="N27" s="41">
        <v>0</v>
      </c>
      <c r="O27" s="34"/>
      <c r="P27" s="33"/>
      <c r="Q27" s="35"/>
      <c r="R27" s="35"/>
      <c r="S27" s="35"/>
      <c r="T27" s="35">
        <v>7</v>
      </c>
      <c r="U27" s="35">
        <v>2100</v>
      </c>
      <c r="V27" s="35">
        <v>20</v>
      </c>
      <c r="W27" s="60" t="s">
        <v>121</v>
      </c>
      <c r="X27" s="60"/>
      <c r="Y27" s="60"/>
      <c r="Z27" s="60"/>
      <c r="AA27" s="60"/>
      <c r="AB27" s="60"/>
    </row>
    <row r="28" spans="1:29" x14ac:dyDescent="0.2">
      <c r="A28" s="27">
        <f t="shared" ref="A28:A53" si="0">A27+1</f>
        <v>3</v>
      </c>
      <c r="B28" s="65"/>
      <c r="C28" s="65"/>
      <c r="D28" s="67">
        <f t="shared" ref="D28:D55" si="1">IF(SUM((B28*12)+C28)*1.67=0,D27,SUM((B28*12)+C28)*1.67)</f>
        <v>0</v>
      </c>
      <c r="E28" s="53"/>
      <c r="F28" s="51"/>
      <c r="G28" s="39"/>
      <c r="H28" s="53"/>
      <c r="I28" s="51"/>
      <c r="J28" s="39"/>
      <c r="K28" s="68">
        <f t="shared" ref="K28:K55" si="2">(D28)</f>
        <v>0</v>
      </c>
      <c r="L28" s="68">
        <f>(D28+Q28-D27)</f>
        <v>0</v>
      </c>
      <c r="M28" s="34">
        <v>0</v>
      </c>
      <c r="N28" s="41">
        <v>0</v>
      </c>
      <c r="O28" s="34"/>
      <c r="P28" s="33"/>
      <c r="Q28" s="35"/>
      <c r="R28" s="35"/>
      <c r="S28" s="35"/>
      <c r="T28" s="35">
        <v>7</v>
      </c>
      <c r="U28" s="35">
        <v>2100</v>
      </c>
      <c r="V28" s="35">
        <v>20</v>
      </c>
      <c r="W28" s="60" t="s">
        <v>121</v>
      </c>
      <c r="X28" s="60"/>
      <c r="Y28" s="60"/>
      <c r="Z28" s="60"/>
      <c r="AA28" s="60"/>
      <c r="AB28" s="60"/>
    </row>
    <row r="29" spans="1:29" x14ac:dyDescent="0.2">
      <c r="A29" s="27">
        <f t="shared" si="0"/>
        <v>4</v>
      </c>
      <c r="B29" s="65"/>
      <c r="C29" s="65"/>
      <c r="D29" s="67">
        <f t="shared" si="1"/>
        <v>0</v>
      </c>
      <c r="E29" s="53"/>
      <c r="F29" s="51"/>
      <c r="G29" s="39"/>
      <c r="H29" s="53"/>
      <c r="I29" s="51"/>
      <c r="J29" s="39"/>
      <c r="K29" s="68">
        <f t="shared" si="2"/>
        <v>0</v>
      </c>
      <c r="L29" s="68">
        <f t="shared" ref="L29:L55" si="3">(D29+Q29-D28)</f>
        <v>0</v>
      </c>
      <c r="M29" s="34">
        <v>0</v>
      </c>
      <c r="N29" s="41">
        <v>0</v>
      </c>
      <c r="O29" s="34"/>
      <c r="P29" s="33"/>
      <c r="Q29" s="35"/>
      <c r="R29" s="35"/>
      <c r="S29" s="35"/>
      <c r="T29" s="35">
        <v>7</v>
      </c>
      <c r="U29" s="35">
        <v>2100</v>
      </c>
      <c r="V29" s="35">
        <v>20</v>
      </c>
      <c r="W29" s="60" t="s">
        <v>121</v>
      </c>
      <c r="X29" s="60"/>
      <c r="Y29" s="60"/>
      <c r="Z29" s="60"/>
      <c r="AA29" s="60"/>
      <c r="AB29" s="60"/>
      <c r="AC29" s="15"/>
    </row>
    <row r="30" spans="1:29" x14ac:dyDescent="0.2">
      <c r="A30" s="27">
        <f t="shared" si="0"/>
        <v>5</v>
      </c>
      <c r="B30" s="65"/>
      <c r="C30" s="65"/>
      <c r="D30" s="67">
        <f t="shared" si="1"/>
        <v>0</v>
      </c>
      <c r="E30" s="53"/>
      <c r="F30" s="51"/>
      <c r="G30" s="39"/>
      <c r="H30" s="53"/>
      <c r="I30" s="51"/>
      <c r="J30" s="39"/>
      <c r="K30" s="68">
        <f t="shared" si="2"/>
        <v>0</v>
      </c>
      <c r="L30" s="68">
        <f t="shared" si="3"/>
        <v>0</v>
      </c>
      <c r="M30" s="34">
        <v>0</v>
      </c>
      <c r="N30" s="41">
        <v>0</v>
      </c>
      <c r="O30" s="58"/>
      <c r="P30" s="33"/>
      <c r="Q30" s="35"/>
      <c r="R30" s="35"/>
      <c r="S30" s="35"/>
      <c r="T30" s="35">
        <v>7</v>
      </c>
      <c r="U30" s="35">
        <v>2100</v>
      </c>
      <c r="V30" s="35">
        <v>20</v>
      </c>
      <c r="W30" s="60" t="s">
        <v>121</v>
      </c>
      <c r="X30" s="60"/>
      <c r="Y30" s="60"/>
      <c r="Z30" s="60"/>
      <c r="AA30" s="60"/>
      <c r="AB30" s="60"/>
      <c r="AC30" s="15"/>
    </row>
    <row r="31" spans="1:29" x14ac:dyDescent="0.2">
      <c r="A31" s="27">
        <f t="shared" si="0"/>
        <v>6</v>
      </c>
      <c r="B31" s="65"/>
      <c r="C31" s="65"/>
      <c r="D31" s="67">
        <f t="shared" si="1"/>
        <v>0</v>
      </c>
      <c r="E31" s="53"/>
      <c r="F31" s="51"/>
      <c r="G31" s="39"/>
      <c r="H31" s="53"/>
      <c r="I31" s="51"/>
      <c r="J31" s="39"/>
      <c r="K31" s="68">
        <f t="shared" si="2"/>
        <v>0</v>
      </c>
      <c r="L31" s="68">
        <f t="shared" si="3"/>
        <v>0</v>
      </c>
      <c r="M31" s="34">
        <v>0</v>
      </c>
      <c r="N31" s="41">
        <v>0</v>
      </c>
      <c r="O31" s="34"/>
      <c r="P31" s="33"/>
      <c r="Q31" s="35"/>
      <c r="R31" s="35"/>
      <c r="S31" s="35"/>
      <c r="T31" s="35">
        <v>7</v>
      </c>
      <c r="U31" s="35">
        <v>2100</v>
      </c>
      <c r="V31" s="35">
        <v>20</v>
      </c>
      <c r="W31" s="60" t="s">
        <v>121</v>
      </c>
      <c r="X31" s="60"/>
      <c r="Y31" s="60"/>
      <c r="Z31" s="60"/>
      <c r="AA31" s="60"/>
      <c r="AB31" s="60"/>
      <c r="AC31" s="15"/>
    </row>
    <row r="32" spans="1:29" x14ac:dyDescent="0.2">
      <c r="A32" s="27">
        <f t="shared" si="0"/>
        <v>7</v>
      </c>
      <c r="B32" s="65"/>
      <c r="C32" s="65"/>
      <c r="D32" s="67">
        <f t="shared" si="1"/>
        <v>0</v>
      </c>
      <c r="E32" s="53"/>
      <c r="F32" s="51"/>
      <c r="G32" s="39"/>
      <c r="H32" s="53"/>
      <c r="I32" s="51"/>
      <c r="J32" s="39"/>
      <c r="K32" s="68">
        <f t="shared" si="2"/>
        <v>0</v>
      </c>
      <c r="L32" s="68">
        <f t="shared" si="3"/>
        <v>0</v>
      </c>
      <c r="M32" s="34">
        <v>0</v>
      </c>
      <c r="N32" s="41">
        <v>0</v>
      </c>
      <c r="O32" s="34"/>
      <c r="P32" s="33"/>
      <c r="Q32" s="35"/>
      <c r="R32" s="35"/>
      <c r="S32" s="35"/>
      <c r="T32" s="35">
        <v>7</v>
      </c>
      <c r="U32" s="35">
        <v>2100</v>
      </c>
      <c r="V32" s="35">
        <v>20</v>
      </c>
      <c r="W32" s="60" t="s">
        <v>121</v>
      </c>
      <c r="X32" s="60"/>
      <c r="Y32" s="60"/>
      <c r="Z32" s="60"/>
      <c r="AA32" s="60"/>
      <c r="AB32" s="60"/>
    </row>
    <row r="33" spans="1:29" x14ac:dyDescent="0.2">
      <c r="A33" s="27">
        <f t="shared" si="0"/>
        <v>8</v>
      </c>
      <c r="B33" s="65"/>
      <c r="C33" s="65"/>
      <c r="D33" s="67">
        <f t="shared" si="1"/>
        <v>0</v>
      </c>
      <c r="E33" s="53"/>
      <c r="F33" s="51"/>
      <c r="G33" s="39"/>
      <c r="H33" s="53"/>
      <c r="I33" s="51"/>
      <c r="J33" s="39"/>
      <c r="K33" s="68">
        <f t="shared" si="2"/>
        <v>0</v>
      </c>
      <c r="L33" s="68">
        <f t="shared" si="3"/>
        <v>0</v>
      </c>
      <c r="M33" s="34">
        <v>0</v>
      </c>
      <c r="N33" s="41">
        <v>0</v>
      </c>
      <c r="O33" s="34"/>
      <c r="P33" s="33"/>
      <c r="Q33" s="35"/>
      <c r="R33" s="35"/>
      <c r="S33" s="35"/>
      <c r="T33" s="35">
        <v>7</v>
      </c>
      <c r="U33" s="35">
        <v>2100</v>
      </c>
      <c r="V33" s="35">
        <v>20</v>
      </c>
      <c r="W33" s="60" t="s">
        <v>121</v>
      </c>
      <c r="X33" s="60"/>
      <c r="Y33" s="60"/>
      <c r="Z33" s="60"/>
      <c r="AA33" s="60"/>
      <c r="AB33" s="60"/>
    </row>
    <row r="34" spans="1:29" x14ac:dyDescent="0.2">
      <c r="A34" s="27">
        <f t="shared" si="0"/>
        <v>9</v>
      </c>
      <c r="B34" s="65"/>
      <c r="C34" s="65"/>
      <c r="D34" s="67">
        <f t="shared" si="1"/>
        <v>0</v>
      </c>
      <c r="E34" s="53"/>
      <c r="F34" s="51"/>
      <c r="G34" s="39"/>
      <c r="H34" s="53"/>
      <c r="I34" s="51"/>
      <c r="J34" s="39"/>
      <c r="K34" s="68">
        <f t="shared" si="2"/>
        <v>0</v>
      </c>
      <c r="L34" s="68">
        <f t="shared" si="3"/>
        <v>0</v>
      </c>
      <c r="M34" s="34">
        <v>0</v>
      </c>
      <c r="N34" s="41">
        <v>0</v>
      </c>
      <c r="O34" s="58"/>
      <c r="P34" s="33"/>
      <c r="Q34" s="35"/>
      <c r="R34" s="35"/>
      <c r="S34" s="35"/>
      <c r="T34" s="35">
        <v>7</v>
      </c>
      <c r="U34" s="35">
        <v>2100</v>
      </c>
      <c r="V34" s="35">
        <v>20</v>
      </c>
      <c r="W34" s="60" t="s">
        <v>123</v>
      </c>
      <c r="X34" s="60"/>
      <c r="Y34" s="60"/>
      <c r="Z34" s="60"/>
      <c r="AA34" s="60"/>
      <c r="AB34" s="60"/>
    </row>
    <row r="35" spans="1:29" x14ac:dyDescent="0.2">
      <c r="A35" s="27">
        <f t="shared" si="0"/>
        <v>10</v>
      </c>
      <c r="B35" s="65"/>
      <c r="C35" s="65"/>
      <c r="D35" s="67">
        <f t="shared" si="1"/>
        <v>0</v>
      </c>
      <c r="E35" s="53"/>
      <c r="F35" s="51"/>
      <c r="G35" s="39"/>
      <c r="H35" s="53"/>
      <c r="I35" s="51"/>
      <c r="J35" s="39"/>
      <c r="K35" s="68">
        <f t="shared" si="2"/>
        <v>0</v>
      </c>
      <c r="L35" s="68">
        <f t="shared" si="3"/>
        <v>0</v>
      </c>
      <c r="M35" s="34">
        <v>0</v>
      </c>
      <c r="N35" s="41">
        <v>29</v>
      </c>
      <c r="O35" s="58"/>
      <c r="P35" s="33"/>
      <c r="Q35" s="35"/>
      <c r="R35" s="35"/>
      <c r="S35" s="35"/>
      <c r="T35" s="35">
        <v>7</v>
      </c>
      <c r="U35" s="35">
        <v>940</v>
      </c>
      <c r="V35" s="35">
        <v>20</v>
      </c>
      <c r="W35" s="60"/>
      <c r="X35" s="61"/>
      <c r="Y35" s="61"/>
      <c r="Z35" s="61"/>
      <c r="AA35" s="61"/>
      <c r="AB35" s="62"/>
    </row>
    <row r="36" spans="1:29" x14ac:dyDescent="0.2">
      <c r="A36" s="27">
        <f t="shared" si="0"/>
        <v>11</v>
      </c>
      <c r="B36" s="65"/>
      <c r="C36" s="65"/>
      <c r="D36" s="67">
        <f t="shared" si="1"/>
        <v>0</v>
      </c>
      <c r="E36" s="53"/>
      <c r="F36" s="51"/>
      <c r="G36" s="39"/>
      <c r="H36" s="53"/>
      <c r="I36" s="51"/>
      <c r="J36" s="39"/>
      <c r="K36" s="68">
        <f t="shared" si="2"/>
        <v>0</v>
      </c>
      <c r="L36" s="68">
        <f t="shared" si="3"/>
        <v>0</v>
      </c>
      <c r="M36" s="34">
        <v>0.5</v>
      </c>
      <c r="N36" s="41">
        <v>45</v>
      </c>
      <c r="O36" s="58"/>
      <c r="P36" s="33"/>
      <c r="Q36" s="35"/>
      <c r="R36" s="35"/>
      <c r="S36" s="35"/>
      <c r="T36" s="35">
        <v>7</v>
      </c>
      <c r="U36" s="35">
        <v>950</v>
      </c>
      <c r="V36" s="35">
        <v>20</v>
      </c>
      <c r="W36" s="60"/>
      <c r="X36" s="61"/>
      <c r="Y36" s="61"/>
      <c r="Z36" s="61"/>
      <c r="AA36" s="61"/>
      <c r="AB36" s="62"/>
    </row>
    <row r="37" spans="1:29" x14ac:dyDescent="0.2">
      <c r="A37" s="27">
        <f t="shared" si="0"/>
        <v>12</v>
      </c>
      <c r="B37" s="65"/>
      <c r="C37" s="65"/>
      <c r="D37" s="67">
        <f t="shared" si="1"/>
        <v>0</v>
      </c>
      <c r="E37" s="53"/>
      <c r="F37" s="51"/>
      <c r="G37" s="39"/>
      <c r="H37" s="53"/>
      <c r="I37" s="51"/>
      <c r="J37" s="39"/>
      <c r="K37" s="68">
        <f t="shared" si="2"/>
        <v>0</v>
      </c>
      <c r="L37" s="68">
        <f t="shared" si="3"/>
        <v>0</v>
      </c>
      <c r="M37" s="34">
        <v>1</v>
      </c>
      <c r="N37" s="41">
        <v>63</v>
      </c>
      <c r="O37" s="58"/>
      <c r="P37" s="33"/>
      <c r="Q37" s="35"/>
      <c r="R37" s="35"/>
      <c r="S37" s="35"/>
      <c r="T37" s="35">
        <v>7</v>
      </c>
      <c r="U37" s="35">
        <v>940</v>
      </c>
      <c r="V37" s="35">
        <v>20</v>
      </c>
      <c r="W37" s="217"/>
      <c r="X37" s="267"/>
      <c r="Y37" s="267"/>
      <c r="Z37" s="267"/>
      <c r="AA37" s="267"/>
      <c r="AB37" s="268"/>
    </row>
    <row r="38" spans="1:29" x14ac:dyDescent="0.2">
      <c r="A38" s="27">
        <f t="shared" si="0"/>
        <v>13</v>
      </c>
      <c r="B38" s="65"/>
      <c r="C38" s="65"/>
      <c r="D38" s="67">
        <f t="shared" si="1"/>
        <v>0</v>
      </c>
      <c r="E38" s="53"/>
      <c r="F38" s="51"/>
      <c r="G38" s="39"/>
      <c r="H38" s="53"/>
      <c r="I38" s="51"/>
      <c r="J38" s="39"/>
      <c r="K38" s="68">
        <f t="shared" si="2"/>
        <v>0</v>
      </c>
      <c r="L38" s="68">
        <f t="shared" si="3"/>
        <v>0</v>
      </c>
      <c r="M38" s="34">
        <v>1</v>
      </c>
      <c r="N38" s="41">
        <v>65</v>
      </c>
      <c r="O38" s="58"/>
      <c r="P38" s="33"/>
      <c r="Q38" s="35"/>
      <c r="R38" s="35"/>
      <c r="S38" s="35"/>
      <c r="T38" s="35">
        <v>7</v>
      </c>
      <c r="U38" s="35">
        <v>940</v>
      </c>
      <c r="V38" s="35">
        <v>20</v>
      </c>
      <c r="W38" s="217"/>
      <c r="X38" s="267"/>
      <c r="Y38" s="267"/>
      <c r="Z38" s="267"/>
      <c r="AA38" s="267"/>
      <c r="AB38" s="268"/>
    </row>
    <row r="39" spans="1:29" x14ac:dyDescent="0.2">
      <c r="A39" s="27">
        <f t="shared" si="0"/>
        <v>14</v>
      </c>
      <c r="B39" s="65"/>
      <c r="C39" s="65"/>
      <c r="D39" s="67">
        <f t="shared" si="1"/>
        <v>0</v>
      </c>
      <c r="E39" s="53"/>
      <c r="F39" s="51"/>
      <c r="G39" s="39"/>
      <c r="H39" s="53"/>
      <c r="I39" s="51"/>
      <c r="J39" s="39"/>
      <c r="K39" s="68">
        <f t="shared" si="2"/>
        <v>0</v>
      </c>
      <c r="L39" s="68">
        <f t="shared" si="3"/>
        <v>0</v>
      </c>
      <c r="M39" s="34">
        <v>1</v>
      </c>
      <c r="N39" s="41">
        <v>70</v>
      </c>
      <c r="O39" s="58"/>
      <c r="P39" s="33"/>
      <c r="Q39" s="35"/>
      <c r="R39" s="35"/>
      <c r="S39" s="35"/>
      <c r="T39" s="35">
        <v>7</v>
      </c>
      <c r="U39" s="35">
        <v>950</v>
      </c>
      <c r="V39" s="35">
        <v>20</v>
      </c>
      <c r="W39" s="217"/>
      <c r="X39" s="267"/>
      <c r="Y39" s="267"/>
      <c r="Z39" s="267"/>
      <c r="AA39" s="267"/>
      <c r="AB39" s="268"/>
    </row>
    <row r="40" spans="1:29" x14ac:dyDescent="0.2">
      <c r="A40" s="27">
        <f t="shared" si="0"/>
        <v>15</v>
      </c>
      <c r="B40" s="65"/>
      <c r="C40" s="65"/>
      <c r="D40" s="67">
        <f t="shared" si="1"/>
        <v>0</v>
      </c>
      <c r="E40" s="53"/>
      <c r="F40" s="51"/>
      <c r="G40" s="39"/>
      <c r="H40" s="53"/>
      <c r="I40" s="51"/>
      <c r="J40" s="39"/>
      <c r="K40" s="68">
        <f t="shared" si="2"/>
        <v>0</v>
      </c>
      <c r="L40" s="68">
        <f t="shared" si="3"/>
        <v>0</v>
      </c>
      <c r="M40" s="34">
        <v>1</v>
      </c>
      <c r="N40" s="41">
        <v>75</v>
      </c>
      <c r="O40" s="58"/>
      <c r="P40" s="33"/>
      <c r="Q40" s="35"/>
      <c r="R40" s="35"/>
      <c r="S40" s="35"/>
      <c r="T40" s="35">
        <v>7</v>
      </c>
      <c r="U40" s="35">
        <v>940</v>
      </c>
      <c r="V40" s="35">
        <v>20</v>
      </c>
      <c r="W40" s="217"/>
      <c r="X40" s="267"/>
      <c r="Y40" s="267"/>
      <c r="Z40" s="267"/>
      <c r="AA40" s="267"/>
      <c r="AB40" s="268"/>
      <c r="AC40" s="15"/>
    </row>
    <row r="41" spans="1:29" x14ac:dyDescent="0.2">
      <c r="A41" s="27">
        <f t="shared" si="0"/>
        <v>16</v>
      </c>
      <c r="B41" s="65"/>
      <c r="C41" s="65"/>
      <c r="D41" s="67">
        <f t="shared" si="1"/>
        <v>0</v>
      </c>
      <c r="E41" s="53"/>
      <c r="F41" s="51"/>
      <c r="G41" s="39"/>
      <c r="H41" s="53"/>
      <c r="I41" s="51"/>
      <c r="J41" s="39"/>
      <c r="K41" s="68">
        <f t="shared" si="2"/>
        <v>0</v>
      </c>
      <c r="L41" s="68">
        <f t="shared" si="3"/>
        <v>0</v>
      </c>
      <c r="M41" s="34">
        <v>1</v>
      </c>
      <c r="N41" s="41">
        <v>79</v>
      </c>
      <c r="O41" s="58"/>
      <c r="P41" s="33"/>
      <c r="Q41" s="35"/>
      <c r="R41" s="35"/>
      <c r="S41" s="35"/>
      <c r="T41" s="35">
        <v>7</v>
      </c>
      <c r="U41" s="35">
        <v>940</v>
      </c>
      <c r="V41" s="35">
        <v>20</v>
      </c>
      <c r="W41" s="217"/>
      <c r="X41" s="267"/>
      <c r="Y41" s="267"/>
      <c r="Z41" s="267"/>
      <c r="AA41" s="267"/>
      <c r="AB41" s="268"/>
      <c r="AC41" s="15"/>
    </row>
    <row r="42" spans="1:29" x14ac:dyDescent="0.2">
      <c r="A42" s="27">
        <f t="shared" si="0"/>
        <v>17</v>
      </c>
      <c r="B42" s="65"/>
      <c r="C42" s="65"/>
      <c r="D42" s="67">
        <f t="shared" si="1"/>
        <v>0</v>
      </c>
      <c r="E42" s="53"/>
      <c r="F42" s="51"/>
      <c r="G42" s="39"/>
      <c r="H42" s="53"/>
      <c r="I42" s="51"/>
      <c r="J42" s="39"/>
      <c r="K42" s="68">
        <f t="shared" si="2"/>
        <v>0</v>
      </c>
      <c r="L42" s="68">
        <f t="shared" si="3"/>
        <v>0</v>
      </c>
      <c r="M42" s="34">
        <v>1</v>
      </c>
      <c r="N42" s="41">
        <v>78</v>
      </c>
      <c r="O42" s="58"/>
      <c r="P42" s="33"/>
      <c r="Q42" s="35"/>
      <c r="R42" s="35"/>
      <c r="S42" s="35"/>
      <c r="T42" s="35">
        <v>7</v>
      </c>
      <c r="U42" s="35">
        <v>940</v>
      </c>
      <c r="V42" s="35">
        <v>20</v>
      </c>
      <c r="W42" s="217"/>
      <c r="X42" s="267"/>
      <c r="Y42" s="267"/>
      <c r="Z42" s="267"/>
      <c r="AA42" s="267"/>
      <c r="AB42" s="268"/>
      <c r="AC42" s="15"/>
    </row>
    <row r="43" spans="1:29" x14ac:dyDescent="0.2">
      <c r="A43" s="27">
        <f t="shared" si="0"/>
        <v>18</v>
      </c>
      <c r="B43" s="65"/>
      <c r="C43" s="65"/>
      <c r="D43" s="67">
        <f t="shared" si="1"/>
        <v>0</v>
      </c>
      <c r="E43" s="53"/>
      <c r="F43" s="51"/>
      <c r="G43" s="39"/>
      <c r="H43" s="53"/>
      <c r="I43" s="51"/>
      <c r="J43" s="39"/>
      <c r="K43" s="68">
        <f t="shared" si="2"/>
        <v>0</v>
      </c>
      <c r="L43" s="68">
        <f t="shared" si="3"/>
        <v>0</v>
      </c>
      <c r="M43" s="34">
        <v>1</v>
      </c>
      <c r="N43" s="41">
        <v>76</v>
      </c>
      <c r="O43" s="58"/>
      <c r="P43" s="33"/>
      <c r="Q43" s="35"/>
      <c r="R43" s="35"/>
      <c r="S43" s="35"/>
      <c r="T43" s="35">
        <v>7</v>
      </c>
      <c r="U43" s="35">
        <v>940</v>
      </c>
      <c r="V43" s="35">
        <v>20</v>
      </c>
      <c r="W43" s="217"/>
      <c r="X43" s="267"/>
      <c r="Y43" s="267"/>
      <c r="Z43" s="267"/>
      <c r="AA43" s="267"/>
      <c r="AB43" s="268"/>
      <c r="AC43" s="15"/>
    </row>
    <row r="44" spans="1:29" x14ac:dyDescent="0.2">
      <c r="A44" s="27">
        <f t="shared" si="0"/>
        <v>19</v>
      </c>
      <c r="B44" s="65"/>
      <c r="C44" s="65"/>
      <c r="D44" s="67">
        <f t="shared" si="1"/>
        <v>0</v>
      </c>
      <c r="E44" s="53"/>
      <c r="F44" s="51"/>
      <c r="G44" s="39"/>
      <c r="H44" s="53"/>
      <c r="I44" s="51"/>
      <c r="J44" s="39"/>
      <c r="K44" s="68">
        <f t="shared" si="2"/>
        <v>0</v>
      </c>
      <c r="L44" s="68">
        <f t="shared" si="3"/>
        <v>0</v>
      </c>
      <c r="M44" s="34">
        <v>1</v>
      </c>
      <c r="N44" s="41">
        <v>77</v>
      </c>
      <c r="O44" s="58"/>
      <c r="P44" s="33"/>
      <c r="Q44" s="35"/>
      <c r="R44" s="35"/>
      <c r="S44" s="35"/>
      <c r="T44" s="35">
        <v>7</v>
      </c>
      <c r="U44" s="35">
        <v>940</v>
      </c>
      <c r="V44" s="35">
        <v>20</v>
      </c>
      <c r="W44" s="217"/>
      <c r="X44" s="267"/>
      <c r="Y44" s="267"/>
      <c r="Z44" s="267"/>
      <c r="AA44" s="267"/>
      <c r="AB44" s="268"/>
      <c r="AC44" s="15"/>
    </row>
    <row r="45" spans="1:29" x14ac:dyDescent="0.2">
      <c r="A45" s="27">
        <f t="shared" si="0"/>
        <v>20</v>
      </c>
      <c r="B45" s="65"/>
      <c r="C45" s="65"/>
      <c r="D45" s="67">
        <f t="shared" si="1"/>
        <v>0</v>
      </c>
      <c r="E45" s="53"/>
      <c r="F45" s="51"/>
      <c r="G45" s="39"/>
      <c r="H45" s="53"/>
      <c r="I45" s="51"/>
      <c r="J45" s="39"/>
      <c r="K45" s="68">
        <f t="shared" si="2"/>
        <v>0</v>
      </c>
      <c r="L45" s="68">
        <f t="shared" si="3"/>
        <v>0</v>
      </c>
      <c r="M45" s="34">
        <v>1</v>
      </c>
      <c r="N45" s="41">
        <v>77</v>
      </c>
      <c r="O45" s="58"/>
      <c r="P45" s="33"/>
      <c r="Q45" s="35"/>
      <c r="R45" s="35"/>
      <c r="S45" s="35"/>
      <c r="T45" s="35">
        <v>7</v>
      </c>
      <c r="U45" s="35">
        <v>950</v>
      </c>
      <c r="V45" s="35">
        <v>20</v>
      </c>
      <c r="W45" s="217"/>
      <c r="X45" s="267"/>
      <c r="Y45" s="267"/>
      <c r="Z45" s="267"/>
      <c r="AA45" s="267"/>
      <c r="AB45" s="268"/>
      <c r="AC45" s="15"/>
    </row>
    <row r="46" spans="1:29" x14ac:dyDescent="0.2">
      <c r="A46" s="27">
        <f t="shared" si="0"/>
        <v>21</v>
      </c>
      <c r="B46" s="65"/>
      <c r="C46" s="65"/>
      <c r="D46" s="67">
        <f t="shared" si="1"/>
        <v>0</v>
      </c>
      <c r="E46" s="53"/>
      <c r="F46" s="51"/>
      <c r="G46" s="39"/>
      <c r="H46" s="53"/>
      <c r="I46" s="51"/>
      <c r="J46" s="39"/>
      <c r="K46" s="68">
        <f t="shared" si="2"/>
        <v>0</v>
      </c>
      <c r="L46" s="68">
        <f t="shared" si="3"/>
        <v>0</v>
      </c>
      <c r="M46" s="34">
        <v>1</v>
      </c>
      <c r="N46" s="41">
        <v>78</v>
      </c>
      <c r="O46" s="58"/>
      <c r="P46" s="33"/>
      <c r="Q46" s="35"/>
      <c r="R46" s="35"/>
      <c r="S46" s="35"/>
      <c r="T46" s="35">
        <v>7</v>
      </c>
      <c r="U46" s="35">
        <v>940</v>
      </c>
      <c r="V46" s="35">
        <v>20</v>
      </c>
      <c r="W46" s="217"/>
      <c r="X46" s="267"/>
      <c r="Y46" s="267"/>
      <c r="Z46" s="267"/>
      <c r="AA46" s="267"/>
      <c r="AB46" s="268"/>
      <c r="AC46" s="15"/>
    </row>
    <row r="47" spans="1:29" x14ac:dyDescent="0.2">
      <c r="A47" s="27">
        <f t="shared" si="0"/>
        <v>22</v>
      </c>
      <c r="B47" s="65"/>
      <c r="C47" s="65"/>
      <c r="D47" s="67">
        <f t="shared" si="1"/>
        <v>0</v>
      </c>
      <c r="E47" s="53"/>
      <c r="F47" s="51"/>
      <c r="G47" s="39"/>
      <c r="H47" s="53"/>
      <c r="I47" s="51"/>
      <c r="J47" s="39"/>
      <c r="K47" s="68">
        <f t="shared" si="2"/>
        <v>0</v>
      </c>
      <c r="L47" s="68">
        <f t="shared" si="3"/>
        <v>0</v>
      </c>
      <c r="M47" s="34">
        <v>1</v>
      </c>
      <c r="N47" s="41">
        <v>77</v>
      </c>
      <c r="O47" s="58"/>
      <c r="P47" s="33"/>
      <c r="Q47" s="35"/>
      <c r="R47" s="35"/>
      <c r="S47" s="35"/>
      <c r="T47" s="35">
        <v>7</v>
      </c>
      <c r="U47" s="35">
        <v>940</v>
      </c>
      <c r="V47" s="35">
        <v>20</v>
      </c>
      <c r="W47" s="217"/>
      <c r="X47" s="267"/>
      <c r="Y47" s="267"/>
      <c r="Z47" s="267"/>
      <c r="AA47" s="267"/>
      <c r="AB47" s="268"/>
      <c r="AC47" s="15"/>
    </row>
    <row r="48" spans="1:29" x14ac:dyDescent="0.2">
      <c r="A48" s="27">
        <f t="shared" si="0"/>
        <v>23</v>
      </c>
      <c r="B48" s="65"/>
      <c r="C48" s="65"/>
      <c r="D48" s="67">
        <f t="shared" si="1"/>
        <v>0</v>
      </c>
      <c r="E48" s="53"/>
      <c r="F48" s="51"/>
      <c r="G48" s="39"/>
      <c r="H48" s="53"/>
      <c r="I48" s="51"/>
      <c r="J48" s="39"/>
      <c r="K48" s="68">
        <f t="shared" si="2"/>
        <v>0</v>
      </c>
      <c r="L48" s="68">
        <f t="shared" si="3"/>
        <v>0</v>
      </c>
      <c r="M48" s="34">
        <v>1</v>
      </c>
      <c r="N48" s="41">
        <v>77</v>
      </c>
      <c r="O48" s="58"/>
      <c r="P48" s="33"/>
      <c r="Q48" s="35"/>
      <c r="R48" s="35"/>
      <c r="S48" s="35"/>
      <c r="T48" s="35">
        <v>7</v>
      </c>
      <c r="U48" s="35">
        <v>940</v>
      </c>
      <c r="V48" s="35">
        <v>20</v>
      </c>
      <c r="W48" s="217"/>
      <c r="X48" s="267"/>
      <c r="Y48" s="267"/>
      <c r="Z48" s="267"/>
      <c r="AA48" s="267"/>
      <c r="AB48" s="268"/>
      <c r="AC48" s="15"/>
    </row>
    <row r="49" spans="1:29" x14ac:dyDescent="0.2">
      <c r="A49" s="27">
        <f t="shared" si="0"/>
        <v>24</v>
      </c>
      <c r="B49" s="65"/>
      <c r="C49" s="65"/>
      <c r="D49" s="67">
        <f t="shared" si="1"/>
        <v>0</v>
      </c>
      <c r="E49" s="53"/>
      <c r="F49" s="51"/>
      <c r="G49" s="39"/>
      <c r="H49" s="53"/>
      <c r="I49" s="51"/>
      <c r="J49" s="39"/>
      <c r="K49" s="68">
        <f t="shared" si="2"/>
        <v>0</v>
      </c>
      <c r="L49" s="68">
        <f t="shared" si="3"/>
        <v>0</v>
      </c>
      <c r="M49" s="34">
        <v>1</v>
      </c>
      <c r="N49" s="41">
        <v>77</v>
      </c>
      <c r="O49" s="58"/>
      <c r="P49" s="33"/>
      <c r="Q49" s="35"/>
      <c r="R49" s="35"/>
      <c r="S49" s="35"/>
      <c r="T49" s="35">
        <v>7</v>
      </c>
      <c r="U49" s="35">
        <v>940</v>
      </c>
      <c r="V49" s="35">
        <v>20</v>
      </c>
      <c r="W49" s="217"/>
      <c r="X49" s="267"/>
      <c r="Y49" s="267"/>
      <c r="Z49" s="267"/>
      <c r="AA49" s="267"/>
      <c r="AB49" s="268"/>
      <c r="AC49" s="15"/>
    </row>
    <row r="50" spans="1:29" x14ac:dyDescent="0.2">
      <c r="A50" s="27">
        <f t="shared" si="0"/>
        <v>25</v>
      </c>
      <c r="B50" s="65"/>
      <c r="C50" s="65"/>
      <c r="D50" s="67">
        <f t="shared" si="1"/>
        <v>0</v>
      </c>
      <c r="E50" s="53"/>
      <c r="F50" s="51"/>
      <c r="G50" s="39"/>
      <c r="H50" s="53"/>
      <c r="I50" s="51"/>
      <c r="J50" s="39"/>
      <c r="K50" s="68">
        <f t="shared" si="2"/>
        <v>0</v>
      </c>
      <c r="L50" s="68">
        <f t="shared" si="3"/>
        <v>0</v>
      </c>
      <c r="M50" s="34">
        <v>1</v>
      </c>
      <c r="N50" s="41">
        <v>78</v>
      </c>
      <c r="O50" s="58"/>
      <c r="P50" s="33"/>
      <c r="Q50" s="35"/>
      <c r="R50" s="35"/>
      <c r="S50" s="35"/>
      <c r="T50" s="35">
        <v>7</v>
      </c>
      <c r="U50" s="35">
        <v>940</v>
      </c>
      <c r="V50" s="35">
        <v>20</v>
      </c>
      <c r="W50" s="217"/>
      <c r="X50" s="267"/>
      <c r="Y50" s="267"/>
      <c r="Z50" s="267"/>
      <c r="AA50" s="267"/>
      <c r="AB50" s="268"/>
      <c r="AC50" s="15"/>
    </row>
    <row r="51" spans="1:29" x14ac:dyDescent="0.2">
      <c r="A51" s="27">
        <f t="shared" si="0"/>
        <v>26</v>
      </c>
      <c r="B51" s="65"/>
      <c r="C51" s="65"/>
      <c r="D51" s="67">
        <f t="shared" si="1"/>
        <v>0</v>
      </c>
      <c r="E51" s="53"/>
      <c r="F51" s="51"/>
      <c r="G51" s="39"/>
      <c r="H51" s="53"/>
      <c r="I51" s="51"/>
      <c r="J51" s="39"/>
      <c r="K51" s="68">
        <f t="shared" si="2"/>
        <v>0</v>
      </c>
      <c r="L51" s="68">
        <f t="shared" si="3"/>
        <v>0</v>
      </c>
      <c r="M51" s="34">
        <v>1</v>
      </c>
      <c r="N51" s="41">
        <v>77</v>
      </c>
      <c r="O51" s="58"/>
      <c r="P51" s="33"/>
      <c r="Q51" s="35"/>
      <c r="R51" s="35"/>
      <c r="S51" s="35"/>
      <c r="T51" s="35">
        <v>7</v>
      </c>
      <c r="U51" s="35">
        <v>940</v>
      </c>
      <c r="V51" s="35">
        <v>20</v>
      </c>
      <c r="W51" s="60"/>
      <c r="X51" s="61"/>
      <c r="Y51" s="61"/>
      <c r="Z51" s="61"/>
      <c r="AA51" s="61"/>
      <c r="AB51" s="62"/>
      <c r="AC51" s="15"/>
    </row>
    <row r="52" spans="1:29" x14ac:dyDescent="0.2">
      <c r="A52" s="27">
        <f t="shared" si="0"/>
        <v>27</v>
      </c>
      <c r="B52" s="65"/>
      <c r="C52" s="65"/>
      <c r="D52" s="67">
        <f t="shared" si="1"/>
        <v>0</v>
      </c>
      <c r="E52" s="53"/>
      <c r="F52" s="51"/>
      <c r="G52" s="39"/>
      <c r="H52" s="53"/>
      <c r="I52" s="51"/>
      <c r="J52" s="39"/>
      <c r="K52" s="68">
        <f t="shared" si="2"/>
        <v>0</v>
      </c>
      <c r="L52" s="68">
        <f t="shared" si="3"/>
        <v>0</v>
      </c>
      <c r="M52" s="34">
        <v>1</v>
      </c>
      <c r="N52" s="41">
        <v>77</v>
      </c>
      <c r="O52" s="58"/>
      <c r="P52" s="33"/>
      <c r="Q52" s="35"/>
      <c r="R52" s="35"/>
      <c r="S52" s="35"/>
      <c r="T52" s="35">
        <v>7</v>
      </c>
      <c r="U52" s="35">
        <v>940</v>
      </c>
      <c r="V52" s="35">
        <v>20</v>
      </c>
      <c r="W52" s="60"/>
      <c r="X52" s="60"/>
      <c r="Y52" s="60"/>
      <c r="Z52" s="60"/>
      <c r="AA52" s="60"/>
      <c r="AB52" s="60"/>
      <c r="AC52" s="15"/>
    </row>
    <row r="53" spans="1:29" x14ac:dyDescent="0.2">
      <c r="A53" s="27">
        <f t="shared" si="0"/>
        <v>28</v>
      </c>
      <c r="B53" s="65"/>
      <c r="C53" s="65"/>
      <c r="D53" s="67">
        <f t="shared" si="1"/>
        <v>0</v>
      </c>
      <c r="E53" s="53"/>
      <c r="F53" s="51"/>
      <c r="G53" s="39"/>
      <c r="H53" s="53"/>
      <c r="I53" s="51"/>
      <c r="J53" s="39"/>
      <c r="K53" s="68">
        <f t="shared" si="2"/>
        <v>0</v>
      </c>
      <c r="L53" s="68">
        <f t="shared" si="3"/>
        <v>0</v>
      </c>
      <c r="M53" s="34">
        <v>1</v>
      </c>
      <c r="N53" s="41">
        <v>78</v>
      </c>
      <c r="O53" s="58"/>
      <c r="P53" s="33"/>
      <c r="Q53" s="35"/>
      <c r="R53" s="35"/>
      <c r="S53" s="35"/>
      <c r="T53" s="35">
        <v>7</v>
      </c>
      <c r="U53" s="35">
        <v>940</v>
      </c>
      <c r="V53" s="35">
        <v>20</v>
      </c>
      <c r="W53" s="60"/>
      <c r="X53" s="60"/>
      <c r="Y53" s="60"/>
      <c r="Z53" s="60"/>
      <c r="AA53" s="60"/>
      <c r="AB53" s="60"/>
      <c r="AC53" s="15"/>
    </row>
    <row r="54" spans="1:29" x14ac:dyDescent="0.2">
      <c r="A54" s="27">
        <v>29</v>
      </c>
      <c r="B54" s="65"/>
      <c r="C54" s="65"/>
      <c r="D54" s="67">
        <f t="shared" si="1"/>
        <v>0</v>
      </c>
      <c r="E54" s="53"/>
      <c r="F54" s="51"/>
      <c r="G54" s="39"/>
      <c r="H54" s="53"/>
      <c r="I54" s="51"/>
      <c r="J54" s="39"/>
      <c r="K54" s="68">
        <f t="shared" si="2"/>
        <v>0</v>
      </c>
      <c r="L54" s="68">
        <f t="shared" si="3"/>
        <v>0</v>
      </c>
      <c r="M54" s="34">
        <v>1</v>
      </c>
      <c r="N54" s="41">
        <v>77</v>
      </c>
      <c r="O54" s="58"/>
      <c r="P54" s="33"/>
      <c r="Q54" s="35"/>
      <c r="R54" s="35"/>
      <c r="S54" s="35"/>
      <c r="T54" s="35">
        <v>7</v>
      </c>
      <c r="U54" s="35">
        <v>940</v>
      </c>
      <c r="V54" s="35">
        <v>20</v>
      </c>
      <c r="W54" s="60"/>
      <c r="X54" s="60"/>
      <c r="Y54" s="60"/>
      <c r="Z54" s="60"/>
      <c r="AA54" s="60"/>
      <c r="AB54" s="60"/>
      <c r="AC54" s="15"/>
    </row>
    <row r="55" spans="1:29" x14ac:dyDescent="0.2">
      <c r="A55" s="27">
        <v>30</v>
      </c>
      <c r="B55" s="65"/>
      <c r="C55" s="65"/>
      <c r="D55" s="67">
        <f t="shared" si="1"/>
        <v>0</v>
      </c>
      <c r="E55" s="53"/>
      <c r="F55" s="51"/>
      <c r="G55" s="39"/>
      <c r="H55" s="53"/>
      <c r="I55" s="51"/>
      <c r="J55" s="39"/>
      <c r="K55" s="68">
        <f t="shared" si="2"/>
        <v>0</v>
      </c>
      <c r="L55" s="68">
        <f t="shared" si="3"/>
        <v>0</v>
      </c>
      <c r="M55" s="34">
        <v>1</v>
      </c>
      <c r="N55" s="41">
        <v>75</v>
      </c>
      <c r="O55" s="58"/>
      <c r="P55" s="33"/>
      <c r="Q55" s="35"/>
      <c r="R55" s="35"/>
      <c r="S55" s="35"/>
      <c r="T55" s="35">
        <v>7</v>
      </c>
      <c r="U55" s="35">
        <v>940</v>
      </c>
      <c r="V55" s="35">
        <v>20</v>
      </c>
      <c r="W55" s="60"/>
      <c r="X55" s="60"/>
      <c r="Y55" s="60"/>
      <c r="Z55" s="60"/>
      <c r="AA55" s="60"/>
      <c r="AB55" s="60"/>
      <c r="AC55" s="15"/>
    </row>
    <row r="56" spans="1:29" x14ac:dyDescent="0.2">
      <c r="A56" s="27"/>
      <c r="B56" s="65"/>
      <c r="C56" s="65"/>
      <c r="D56" s="67">
        <f>IF(SUM((B56*12)+C56)*1.67=0,D55,SUM((B56*12)+C56)*1.67)</f>
        <v>0</v>
      </c>
      <c r="E56" s="53"/>
      <c r="F56" s="51"/>
      <c r="G56" s="39"/>
      <c r="H56" s="53"/>
      <c r="I56" s="51"/>
      <c r="J56" s="39"/>
      <c r="K56" s="68">
        <f>(D56)</f>
        <v>0</v>
      </c>
      <c r="L56" s="68">
        <f>(D56+Q56-D55)</f>
        <v>0</v>
      </c>
      <c r="M56" s="34"/>
      <c r="N56" s="41"/>
      <c r="O56" s="58"/>
      <c r="P56" s="33"/>
      <c r="Q56" s="35"/>
      <c r="R56" s="35"/>
      <c r="S56" s="35"/>
      <c r="T56" s="35">
        <v>7</v>
      </c>
      <c r="U56" s="35"/>
      <c r="V56" s="35"/>
      <c r="W56" s="60"/>
      <c r="X56" s="60"/>
      <c r="Y56" s="60"/>
      <c r="Z56" s="60"/>
      <c r="AA56" s="60"/>
      <c r="AB56" s="60"/>
      <c r="AC56" s="15"/>
    </row>
    <row r="57" spans="1:29" x14ac:dyDescent="0.2">
      <c r="A57" s="27">
        <v>1</v>
      </c>
      <c r="B57" s="65"/>
      <c r="C57" s="65"/>
      <c r="D57" s="67">
        <f>IF(SUM((B57*12)+C57)*1.67=0,D55,SUM((B57*12)+C57)*1.67)</f>
        <v>0</v>
      </c>
      <c r="E57" s="53"/>
      <c r="F57" s="51"/>
      <c r="G57" s="39"/>
      <c r="H57" s="53"/>
      <c r="I57" s="51"/>
      <c r="J57" s="39"/>
      <c r="K57" s="68">
        <f>(D57)</f>
        <v>0</v>
      </c>
      <c r="L57" s="68">
        <f>(D57+Q57-D55)</f>
        <v>0</v>
      </c>
      <c r="M57" s="34">
        <v>1</v>
      </c>
      <c r="N57" s="41">
        <v>77</v>
      </c>
      <c r="O57" s="58"/>
      <c r="P57" s="33"/>
      <c r="Q57" s="35"/>
      <c r="R57" s="35"/>
      <c r="S57" s="35"/>
      <c r="T57" s="35">
        <v>7</v>
      </c>
      <c r="U57" s="35">
        <v>940</v>
      </c>
      <c r="V57" s="35">
        <v>20</v>
      </c>
      <c r="W57" s="60"/>
      <c r="X57" s="60"/>
      <c r="Y57" s="60"/>
      <c r="Z57" s="60"/>
      <c r="AA57" s="60"/>
      <c r="AB57" s="60"/>
      <c r="AC57" s="15"/>
    </row>
    <row r="58" spans="1:29" x14ac:dyDescent="0.2">
      <c r="A58" s="47"/>
      <c r="B58" s="45"/>
      <c r="C58" s="45"/>
      <c r="D58" s="45"/>
      <c r="E58" s="45"/>
      <c r="F58" s="45"/>
      <c r="G58" s="69" t="s">
        <v>75</v>
      </c>
      <c r="H58" s="69"/>
      <c r="I58" s="69"/>
      <c r="J58" s="69"/>
      <c r="K58" s="69"/>
      <c r="L58" s="70">
        <f>SUM(L27:L57)</f>
        <v>0</v>
      </c>
      <c r="M58" s="70">
        <f>SUM(M27:M57)</f>
        <v>20.5</v>
      </c>
      <c r="N58" s="70">
        <f>SUM(N27:N57)</f>
        <v>1582</v>
      </c>
      <c r="O58" s="45"/>
      <c r="P58" s="45"/>
      <c r="Q58" s="45"/>
      <c r="R58" s="45"/>
      <c r="S58" s="45"/>
      <c r="T58" s="45"/>
      <c r="U58" s="45"/>
      <c r="V58" s="48"/>
      <c r="W58" s="45"/>
      <c r="X58" s="45"/>
      <c r="Y58" s="45"/>
      <c r="Z58" s="45"/>
      <c r="AA58" s="45"/>
      <c r="AB58" s="46"/>
      <c r="AC58" s="15"/>
    </row>
    <row r="59" spans="1:29" x14ac:dyDescent="0.2">
      <c r="A59" s="19"/>
      <c r="B59" s="42"/>
      <c r="C59" s="42"/>
      <c r="D59" s="42"/>
      <c r="E59" s="42"/>
      <c r="F59" s="42"/>
      <c r="G59" s="71" t="s">
        <v>76</v>
      </c>
      <c r="H59" s="71"/>
      <c r="I59" s="71"/>
      <c r="J59" s="71"/>
      <c r="K59" s="71"/>
      <c r="L59" s="70">
        <v>0</v>
      </c>
      <c r="M59" s="70">
        <v>0</v>
      </c>
      <c r="N59" s="70">
        <v>0</v>
      </c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3"/>
      <c r="AC59" s="19"/>
    </row>
    <row r="60" spans="1:29" x14ac:dyDescent="0.2">
      <c r="G60" s="72" t="s">
        <v>77</v>
      </c>
      <c r="H60" s="72"/>
      <c r="I60" s="72"/>
      <c r="J60" s="72"/>
      <c r="K60" s="72"/>
      <c r="L60" s="70">
        <f>SUM(L58:L59)</f>
        <v>0</v>
      </c>
      <c r="M60" s="70">
        <f>SUM(M58:M59)</f>
        <v>20.5</v>
      </c>
      <c r="N60" s="70">
        <f>SUM(N58:N59)</f>
        <v>1582</v>
      </c>
    </row>
  </sheetData>
  <mergeCells count="45">
    <mergeCell ref="A3:AA3"/>
    <mergeCell ref="A4:AA4"/>
    <mergeCell ref="B6:I6"/>
    <mergeCell ref="M6:O6"/>
    <mergeCell ref="Q6:R6"/>
    <mergeCell ref="U7:X7"/>
    <mergeCell ref="Y7:AA7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R14:S14"/>
    <mergeCell ref="U14:V14"/>
    <mergeCell ref="B17:D17"/>
    <mergeCell ref="E17:G17"/>
    <mergeCell ref="H17:J17"/>
    <mergeCell ref="C10:I10"/>
    <mergeCell ref="N10:O10"/>
    <mergeCell ref="Q10:R10"/>
    <mergeCell ref="U10:X10"/>
    <mergeCell ref="B19:D19"/>
    <mergeCell ref="E19:G19"/>
    <mergeCell ref="H19:J19"/>
    <mergeCell ref="A14:J14"/>
    <mergeCell ref="L14:N14"/>
    <mergeCell ref="P14:Q14"/>
    <mergeCell ref="W44:AB44"/>
    <mergeCell ref="W37:AB37"/>
    <mergeCell ref="W41:AB41"/>
    <mergeCell ref="W42:AB42"/>
    <mergeCell ref="W43:AB43"/>
    <mergeCell ref="W40:AB40"/>
    <mergeCell ref="W38:AB38"/>
    <mergeCell ref="W39:AB39"/>
    <mergeCell ref="W45:AB45"/>
    <mergeCell ref="W46:AB46"/>
    <mergeCell ref="W47:AB47"/>
    <mergeCell ref="W50:AB50"/>
    <mergeCell ref="W48:AB48"/>
    <mergeCell ref="W49:AB4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59"/>
  <sheetViews>
    <sheetView topLeftCell="A37" workbookViewId="0">
      <selection activeCell="W56" sqref="W56:AB56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38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3" t="s">
        <v>6</v>
      </c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</row>
    <row r="4" spans="1:29" x14ac:dyDescent="0.2">
      <c r="A4" s="254" t="s">
        <v>49</v>
      </c>
      <c r="B4" s="254"/>
      <c r="C4" s="254"/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  <c r="O4" s="254"/>
      <c r="P4" s="254"/>
      <c r="Q4" s="254"/>
      <c r="R4" s="254"/>
      <c r="S4" s="254"/>
      <c r="T4" s="254"/>
      <c r="U4" s="254"/>
      <c r="V4" s="254"/>
      <c r="W4" s="254"/>
      <c r="X4" s="254"/>
      <c r="Y4" s="254"/>
      <c r="Z4" s="254"/>
      <c r="AA4" s="254"/>
    </row>
    <row r="5" spans="1:29" ht="6.75" customHeight="1" x14ac:dyDescent="0.2"/>
    <row r="6" spans="1:29" x14ac:dyDescent="0.2">
      <c r="A6" t="s">
        <v>8</v>
      </c>
      <c r="B6" s="255" t="s">
        <v>85</v>
      </c>
      <c r="C6" s="255"/>
      <c r="D6" s="255"/>
      <c r="E6" s="255"/>
      <c r="F6" s="255"/>
      <c r="G6" s="255"/>
      <c r="H6" s="255"/>
      <c r="I6" s="255"/>
      <c r="K6" t="s">
        <v>4</v>
      </c>
      <c r="L6" s="1"/>
      <c r="M6" s="256" t="s">
        <v>58</v>
      </c>
      <c r="N6" s="256"/>
      <c r="O6" s="256"/>
      <c r="P6" t="s">
        <v>44</v>
      </c>
      <c r="Q6" s="257" t="s">
        <v>51</v>
      </c>
      <c r="R6" s="257"/>
    </row>
    <row r="7" spans="1:29" x14ac:dyDescent="0.2">
      <c r="U7" s="258" t="s">
        <v>37</v>
      </c>
      <c r="V7" s="258"/>
      <c r="W7" s="258"/>
      <c r="X7" s="258"/>
      <c r="Y7" s="234">
        <v>0</v>
      </c>
      <c r="Z7" s="234"/>
      <c r="AA7" s="234"/>
    </row>
    <row r="8" spans="1:29" x14ac:dyDescent="0.2">
      <c r="A8" t="s">
        <v>3</v>
      </c>
      <c r="C8" s="234" t="s">
        <v>122</v>
      </c>
      <c r="D8" s="234"/>
      <c r="E8" s="234"/>
      <c r="F8" s="234"/>
      <c r="G8" t="s">
        <v>45</v>
      </c>
      <c r="H8" s="234">
        <v>2020</v>
      </c>
      <c r="I8" s="234"/>
      <c r="K8" t="s">
        <v>33</v>
      </c>
      <c r="L8" s="1" t="s">
        <v>68</v>
      </c>
      <c r="M8" s="56"/>
      <c r="N8" s="1"/>
      <c r="O8" s="1"/>
      <c r="P8" s="1"/>
      <c r="Q8" s="1"/>
      <c r="R8" s="1"/>
      <c r="T8" s="26" t="s">
        <v>39</v>
      </c>
      <c r="U8" s="258" t="s">
        <v>38</v>
      </c>
      <c r="V8" s="258"/>
      <c r="W8" s="258"/>
      <c r="X8" s="258"/>
      <c r="Y8" s="259">
        <v>60.1</v>
      </c>
      <c r="Z8" s="259"/>
      <c r="AA8" s="259"/>
    </row>
    <row r="9" spans="1:29" x14ac:dyDescent="0.2">
      <c r="T9" s="26" t="s">
        <v>40</v>
      </c>
      <c r="U9" s="258" t="s">
        <v>36</v>
      </c>
      <c r="V9" s="258"/>
      <c r="W9" s="258"/>
      <c r="X9" s="258"/>
      <c r="Y9" s="259">
        <v>60.1</v>
      </c>
      <c r="Z9" s="259"/>
      <c r="AA9" s="259"/>
    </row>
    <row r="10" spans="1:29" x14ac:dyDescent="0.2">
      <c r="A10" t="s">
        <v>20</v>
      </c>
      <c r="C10" s="257" t="s">
        <v>52</v>
      </c>
      <c r="D10" s="257"/>
      <c r="E10" s="257"/>
      <c r="F10" s="257"/>
      <c r="G10" s="257"/>
      <c r="H10" s="257"/>
      <c r="I10" s="257"/>
      <c r="K10" s="10" t="s">
        <v>42</v>
      </c>
      <c r="N10" s="257">
        <v>0</v>
      </c>
      <c r="O10" s="257"/>
      <c r="P10" t="s">
        <v>43</v>
      </c>
      <c r="Q10" s="257">
        <v>0</v>
      </c>
      <c r="R10" s="257"/>
      <c r="T10" s="26" t="s">
        <v>41</v>
      </c>
      <c r="U10" s="258" t="s">
        <v>35</v>
      </c>
      <c r="V10" s="258"/>
      <c r="W10" s="258"/>
      <c r="X10" s="258"/>
      <c r="Y10" s="262">
        <v>60.1</v>
      </c>
      <c r="Z10" s="262"/>
      <c r="AA10" s="262"/>
    </row>
    <row r="11" spans="1:29" x14ac:dyDescent="0.2">
      <c r="T11" s="26" t="s">
        <v>40</v>
      </c>
      <c r="U11" s="261" t="s">
        <v>34</v>
      </c>
      <c r="V11" s="261"/>
      <c r="W11" s="261"/>
      <c r="X11" s="261"/>
      <c r="Y11" s="262">
        <v>0</v>
      </c>
      <c r="Z11" s="262"/>
      <c r="AA11" s="262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1" t="s">
        <v>9</v>
      </c>
      <c r="B14" s="261"/>
      <c r="C14" s="261"/>
      <c r="D14" s="261"/>
      <c r="E14" s="261"/>
      <c r="F14" s="261"/>
      <c r="G14" s="261"/>
      <c r="H14" s="261"/>
      <c r="I14" s="261"/>
      <c r="J14" s="261"/>
      <c r="K14" s="16" t="s">
        <v>19</v>
      </c>
      <c r="L14" s="263" t="s">
        <v>22</v>
      </c>
      <c r="M14" s="261"/>
      <c r="N14" s="264"/>
      <c r="O14" s="6"/>
      <c r="P14" s="263" t="s">
        <v>27</v>
      </c>
      <c r="Q14" s="261"/>
      <c r="R14" s="263" t="s">
        <v>28</v>
      </c>
      <c r="S14" s="261"/>
      <c r="T14" s="25" t="s">
        <v>29</v>
      </c>
      <c r="U14" s="265" t="s">
        <v>30</v>
      </c>
      <c r="V14" s="266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3">
        <v>300698</v>
      </c>
      <c r="C17" s="261"/>
      <c r="D17" s="261"/>
      <c r="E17" s="263">
        <v>300699</v>
      </c>
      <c r="F17" s="261"/>
      <c r="G17" s="261"/>
      <c r="H17" s="263"/>
      <c r="I17" s="261"/>
      <c r="J17" s="264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4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3" t="s">
        <v>53</v>
      </c>
      <c r="C19" s="261"/>
      <c r="D19" s="261"/>
      <c r="E19" s="263" t="s">
        <v>53</v>
      </c>
      <c r="F19" s="261"/>
      <c r="G19" s="261"/>
      <c r="H19" s="263"/>
      <c r="I19" s="261"/>
      <c r="J19" s="261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4">
        <v>60.1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5">
        <v>1</v>
      </c>
      <c r="C27" s="65">
        <v>3</v>
      </c>
      <c r="D27" s="67">
        <f t="shared" ref="D27:D35" si="0">IF(SUM((B27*12)+C27)*1.67=0,D26,SUM((B27*12)+C27)*1.67)</f>
        <v>25.049999999999997</v>
      </c>
      <c r="E27" s="65">
        <v>1</v>
      </c>
      <c r="F27" s="65">
        <v>9</v>
      </c>
      <c r="G27" s="67">
        <f t="shared" ref="G27:G35" si="1">IF(SUM((E27*12)+F27)*1.67=0,G26,SUM((E27*12)+F27)*1.67)</f>
        <v>35.07</v>
      </c>
      <c r="H27" s="53"/>
      <c r="I27" s="51"/>
      <c r="J27" s="39"/>
      <c r="K27" s="68">
        <f t="shared" ref="K27:K35" si="2">(D27+G27)</f>
        <v>60.12</v>
      </c>
      <c r="L27" s="68">
        <f>(D27+G27+Q27-K21)</f>
        <v>1.9999999999996021E-2</v>
      </c>
      <c r="M27" s="34">
        <v>0</v>
      </c>
      <c r="N27" s="41"/>
      <c r="O27" s="34"/>
      <c r="P27" s="33"/>
      <c r="Q27" s="35"/>
      <c r="R27" s="35"/>
      <c r="S27" s="35"/>
      <c r="T27" s="35">
        <v>48</v>
      </c>
      <c r="U27" s="35">
        <v>0</v>
      </c>
      <c r="V27" s="57">
        <v>0</v>
      </c>
      <c r="W27" s="217" t="s">
        <v>95</v>
      </c>
      <c r="X27" s="267"/>
      <c r="Y27" s="267"/>
      <c r="Z27" s="267"/>
      <c r="AA27" s="267"/>
      <c r="AB27" s="268"/>
      <c r="AC27" s="15"/>
    </row>
    <row r="28" spans="1:29" x14ac:dyDescent="0.2">
      <c r="A28" s="27">
        <f t="shared" ref="A28:A53" si="3">A27+1</f>
        <v>3</v>
      </c>
      <c r="B28" s="65">
        <v>1</v>
      </c>
      <c r="C28" s="65">
        <v>3</v>
      </c>
      <c r="D28" s="67">
        <f t="shared" si="0"/>
        <v>25.049999999999997</v>
      </c>
      <c r="E28" s="65">
        <v>1</v>
      </c>
      <c r="F28" s="65">
        <v>9</v>
      </c>
      <c r="G28" s="67">
        <f t="shared" si="1"/>
        <v>35.07</v>
      </c>
      <c r="H28" s="53"/>
      <c r="I28" s="51"/>
      <c r="J28" s="39"/>
      <c r="K28" s="68">
        <f t="shared" si="2"/>
        <v>60.12</v>
      </c>
      <c r="L28" s="68">
        <f t="shared" ref="L28:L57" si="4">(D28+G28+Q28-D27-G27)</f>
        <v>0</v>
      </c>
      <c r="M28" s="34">
        <v>0</v>
      </c>
      <c r="N28" s="41"/>
      <c r="O28" s="58"/>
      <c r="P28" s="33"/>
      <c r="Q28" s="35"/>
      <c r="R28" s="35"/>
      <c r="S28" s="35"/>
      <c r="T28" s="35">
        <v>48</v>
      </c>
      <c r="U28" s="35">
        <v>0</v>
      </c>
      <c r="V28" s="57">
        <v>0</v>
      </c>
      <c r="W28" s="60" t="s">
        <v>95</v>
      </c>
      <c r="X28" s="61"/>
      <c r="Y28" s="61"/>
      <c r="Z28" s="61"/>
      <c r="AA28" s="61"/>
      <c r="AB28" s="62"/>
      <c r="AC28" s="15"/>
    </row>
    <row r="29" spans="1:29" x14ac:dyDescent="0.2">
      <c r="A29" s="27">
        <f t="shared" si="3"/>
        <v>4</v>
      </c>
      <c r="B29" s="65">
        <v>1</v>
      </c>
      <c r="C29" s="65">
        <v>3</v>
      </c>
      <c r="D29" s="67">
        <f t="shared" si="0"/>
        <v>25.049999999999997</v>
      </c>
      <c r="E29" s="65">
        <v>1</v>
      </c>
      <c r="F29" s="65">
        <v>9</v>
      </c>
      <c r="G29" s="67">
        <f t="shared" si="1"/>
        <v>35.07</v>
      </c>
      <c r="H29" s="53"/>
      <c r="I29" s="51"/>
      <c r="J29" s="39"/>
      <c r="K29" s="68">
        <f t="shared" si="2"/>
        <v>60.12</v>
      </c>
      <c r="L29" s="68">
        <f t="shared" si="4"/>
        <v>0</v>
      </c>
      <c r="M29" s="34">
        <v>0</v>
      </c>
      <c r="N29" s="41"/>
      <c r="O29" s="58"/>
      <c r="P29" s="33"/>
      <c r="Q29" s="35"/>
      <c r="R29" s="35"/>
      <c r="S29" s="35"/>
      <c r="T29" s="35">
        <v>48</v>
      </c>
      <c r="U29" s="35">
        <v>0</v>
      </c>
      <c r="V29" s="57">
        <v>0</v>
      </c>
      <c r="W29" s="217" t="s">
        <v>95</v>
      </c>
      <c r="X29" s="267"/>
      <c r="Y29" s="267"/>
      <c r="Z29" s="267"/>
      <c r="AA29" s="267"/>
      <c r="AB29" s="268"/>
      <c r="AC29" s="15"/>
    </row>
    <row r="30" spans="1:29" x14ac:dyDescent="0.2">
      <c r="A30" s="27">
        <f t="shared" si="3"/>
        <v>5</v>
      </c>
      <c r="B30" s="65">
        <v>1</v>
      </c>
      <c r="C30" s="65">
        <v>3</v>
      </c>
      <c r="D30" s="67">
        <f t="shared" si="0"/>
        <v>25.049999999999997</v>
      </c>
      <c r="E30" s="65">
        <v>1</v>
      </c>
      <c r="F30" s="65">
        <v>9</v>
      </c>
      <c r="G30" s="67">
        <f t="shared" si="1"/>
        <v>35.07</v>
      </c>
      <c r="H30" s="53"/>
      <c r="I30" s="51"/>
      <c r="J30" s="39"/>
      <c r="K30" s="68">
        <f t="shared" si="2"/>
        <v>60.12</v>
      </c>
      <c r="L30" s="68">
        <f t="shared" si="4"/>
        <v>0</v>
      </c>
      <c r="M30" s="34">
        <v>0</v>
      </c>
      <c r="N30" s="41"/>
      <c r="O30" s="34"/>
      <c r="P30" s="33"/>
      <c r="Q30" s="35"/>
      <c r="R30" s="35"/>
      <c r="S30" s="35"/>
      <c r="T30" s="35">
        <v>48</v>
      </c>
      <c r="U30" s="35">
        <v>0</v>
      </c>
      <c r="V30" s="57">
        <v>0</v>
      </c>
      <c r="W30" s="217" t="s">
        <v>95</v>
      </c>
      <c r="X30" s="267"/>
      <c r="Y30" s="267"/>
      <c r="Z30" s="267"/>
      <c r="AA30" s="267"/>
      <c r="AB30" s="268"/>
      <c r="AC30" s="15"/>
    </row>
    <row r="31" spans="1:29" x14ac:dyDescent="0.2">
      <c r="A31" s="27">
        <f t="shared" si="3"/>
        <v>6</v>
      </c>
      <c r="B31" s="65">
        <v>1</v>
      </c>
      <c r="C31" s="65">
        <v>3</v>
      </c>
      <c r="D31" s="67">
        <f t="shared" si="0"/>
        <v>25.049999999999997</v>
      </c>
      <c r="E31" s="65">
        <v>1</v>
      </c>
      <c r="F31" s="65">
        <v>9</v>
      </c>
      <c r="G31" s="67">
        <f t="shared" si="1"/>
        <v>35.07</v>
      </c>
      <c r="H31" s="53"/>
      <c r="I31" s="51"/>
      <c r="J31" s="39"/>
      <c r="K31" s="68">
        <f>(D31+G31)</f>
        <v>60.12</v>
      </c>
      <c r="L31" s="68">
        <f t="shared" si="4"/>
        <v>0</v>
      </c>
      <c r="M31" s="34">
        <v>0</v>
      </c>
      <c r="N31" s="41"/>
      <c r="O31" s="34"/>
      <c r="P31" s="33"/>
      <c r="Q31" s="35"/>
      <c r="R31" s="35"/>
      <c r="S31" s="35"/>
      <c r="T31" s="35">
        <v>48</v>
      </c>
      <c r="U31" s="35">
        <v>0</v>
      </c>
      <c r="V31" s="57">
        <v>0</v>
      </c>
      <c r="W31" s="217" t="s">
        <v>95</v>
      </c>
      <c r="X31" s="267"/>
      <c r="Y31" s="267"/>
      <c r="Z31" s="267"/>
      <c r="AA31" s="267"/>
      <c r="AB31" s="268"/>
      <c r="AC31" s="15"/>
    </row>
    <row r="32" spans="1:29" x14ac:dyDescent="0.2">
      <c r="A32" s="27">
        <f t="shared" si="3"/>
        <v>7</v>
      </c>
      <c r="B32" s="65">
        <v>1</v>
      </c>
      <c r="C32" s="65">
        <v>3</v>
      </c>
      <c r="D32" s="67">
        <f t="shared" si="0"/>
        <v>25.049999999999997</v>
      </c>
      <c r="E32" s="65">
        <v>1</v>
      </c>
      <c r="F32" s="65">
        <v>9</v>
      </c>
      <c r="G32" s="67">
        <f t="shared" si="1"/>
        <v>35.07</v>
      </c>
      <c r="H32" s="53"/>
      <c r="I32" s="51"/>
      <c r="J32" s="39"/>
      <c r="K32" s="68">
        <f>(D32+G32)</f>
        <v>60.12</v>
      </c>
      <c r="L32" s="68">
        <f t="shared" si="4"/>
        <v>0</v>
      </c>
      <c r="M32" s="34">
        <v>0</v>
      </c>
      <c r="N32" s="41"/>
      <c r="O32" s="34"/>
      <c r="P32" s="33"/>
      <c r="Q32" s="35"/>
      <c r="R32" s="35"/>
      <c r="S32" s="35"/>
      <c r="T32" s="35">
        <v>48</v>
      </c>
      <c r="U32" s="35">
        <v>0</v>
      </c>
      <c r="V32" s="57">
        <v>0</v>
      </c>
      <c r="W32" s="217" t="s">
        <v>95</v>
      </c>
      <c r="X32" s="267"/>
      <c r="Y32" s="267"/>
      <c r="Z32" s="267"/>
      <c r="AA32" s="267"/>
      <c r="AB32" s="268"/>
      <c r="AC32" s="15"/>
    </row>
    <row r="33" spans="1:29" x14ac:dyDescent="0.2">
      <c r="A33" s="27">
        <f t="shared" si="3"/>
        <v>8</v>
      </c>
      <c r="B33" s="65">
        <v>1</v>
      </c>
      <c r="C33" s="65">
        <v>3</v>
      </c>
      <c r="D33" s="67">
        <f t="shared" si="0"/>
        <v>25.049999999999997</v>
      </c>
      <c r="E33" s="65">
        <v>1</v>
      </c>
      <c r="F33" s="65">
        <v>9</v>
      </c>
      <c r="G33" s="67">
        <f t="shared" si="1"/>
        <v>35.07</v>
      </c>
      <c r="H33" s="53"/>
      <c r="I33" s="51"/>
      <c r="J33" s="39"/>
      <c r="K33" s="68">
        <f>(D33+G33)</f>
        <v>60.12</v>
      </c>
      <c r="L33" s="68">
        <f t="shared" si="4"/>
        <v>0</v>
      </c>
      <c r="M33" s="34">
        <v>0</v>
      </c>
      <c r="N33" s="41"/>
      <c r="O33" s="34"/>
      <c r="P33" s="33"/>
      <c r="Q33" s="35"/>
      <c r="R33" s="35"/>
      <c r="S33" s="35"/>
      <c r="T33" s="35">
        <v>48</v>
      </c>
      <c r="U33" s="35">
        <v>0</v>
      </c>
      <c r="V33" s="57">
        <v>0</v>
      </c>
      <c r="W33" s="217" t="s">
        <v>95</v>
      </c>
      <c r="X33" s="267"/>
      <c r="Y33" s="267"/>
      <c r="Z33" s="267"/>
      <c r="AA33" s="267"/>
      <c r="AB33" s="268"/>
      <c r="AC33" s="15"/>
    </row>
    <row r="34" spans="1:29" x14ac:dyDescent="0.2">
      <c r="A34" s="27">
        <f t="shared" si="3"/>
        <v>9</v>
      </c>
      <c r="B34" s="65">
        <v>1</v>
      </c>
      <c r="C34" s="65">
        <v>3</v>
      </c>
      <c r="D34" s="67">
        <f t="shared" si="0"/>
        <v>25.049999999999997</v>
      </c>
      <c r="E34" s="65">
        <v>1</v>
      </c>
      <c r="F34" s="65">
        <v>9</v>
      </c>
      <c r="G34" s="67">
        <f t="shared" si="1"/>
        <v>35.07</v>
      </c>
      <c r="H34" s="53"/>
      <c r="I34" s="51"/>
      <c r="J34" s="39"/>
      <c r="K34" s="68">
        <f>(D34+G34)</f>
        <v>60.12</v>
      </c>
      <c r="L34" s="68">
        <f t="shared" si="4"/>
        <v>0</v>
      </c>
      <c r="M34" s="34">
        <v>0</v>
      </c>
      <c r="N34" s="41"/>
      <c r="O34" s="34"/>
      <c r="P34" s="33"/>
      <c r="Q34" s="35"/>
      <c r="R34" s="35"/>
      <c r="S34" s="35"/>
      <c r="T34" s="35">
        <v>48</v>
      </c>
      <c r="U34" s="35">
        <v>0</v>
      </c>
      <c r="V34" s="57">
        <v>0</v>
      </c>
      <c r="W34" s="217" t="s">
        <v>95</v>
      </c>
      <c r="X34" s="267"/>
      <c r="Y34" s="267"/>
      <c r="Z34" s="267"/>
      <c r="AA34" s="267"/>
      <c r="AB34" s="268"/>
      <c r="AC34" s="15"/>
    </row>
    <row r="35" spans="1:29" x14ac:dyDescent="0.2">
      <c r="A35" s="27">
        <f t="shared" si="3"/>
        <v>10</v>
      </c>
      <c r="B35" s="65">
        <v>1</v>
      </c>
      <c r="C35" s="65">
        <v>3</v>
      </c>
      <c r="D35" s="67">
        <f t="shared" si="0"/>
        <v>25.049999999999997</v>
      </c>
      <c r="E35" s="65">
        <v>1</v>
      </c>
      <c r="F35" s="65">
        <v>9</v>
      </c>
      <c r="G35" s="67">
        <f t="shared" si="1"/>
        <v>35.07</v>
      </c>
      <c r="H35" s="53"/>
      <c r="I35" s="51"/>
      <c r="J35" s="39"/>
      <c r="K35" s="68">
        <f t="shared" si="2"/>
        <v>60.12</v>
      </c>
      <c r="L35" s="68">
        <f t="shared" si="4"/>
        <v>0</v>
      </c>
      <c r="M35" s="34">
        <v>0</v>
      </c>
      <c r="N35" s="41"/>
      <c r="O35" s="34"/>
      <c r="P35" s="33"/>
      <c r="Q35" s="35"/>
      <c r="R35" s="35"/>
      <c r="S35" s="35"/>
      <c r="T35" s="35">
        <v>48</v>
      </c>
      <c r="U35" s="35">
        <v>0</v>
      </c>
      <c r="V35" s="57">
        <v>0</v>
      </c>
      <c r="W35" s="217" t="s">
        <v>95</v>
      </c>
      <c r="X35" s="267"/>
      <c r="Y35" s="267"/>
      <c r="Z35" s="267"/>
      <c r="AA35" s="267"/>
      <c r="AB35" s="268"/>
      <c r="AC35" s="15"/>
    </row>
    <row r="36" spans="1:29" x14ac:dyDescent="0.2">
      <c r="A36" s="27">
        <f t="shared" si="3"/>
        <v>11</v>
      </c>
      <c r="B36" s="65">
        <v>1</v>
      </c>
      <c r="C36" s="65">
        <v>3</v>
      </c>
      <c r="D36" s="67">
        <f t="shared" ref="D36:D46" si="5">IF(SUM((B36*12)+C36)*1.67=0,D35,SUM((B36*12)+C36)*1.67)</f>
        <v>25.049999999999997</v>
      </c>
      <c r="E36" s="65">
        <v>1</v>
      </c>
      <c r="F36" s="65">
        <v>9</v>
      </c>
      <c r="G36" s="67">
        <f t="shared" ref="G36:G46" si="6">IF(SUM((E36*12)+F36)*1.67=0,G35,SUM((E36*12)+F36)*1.67)</f>
        <v>35.07</v>
      </c>
      <c r="H36" s="53"/>
      <c r="I36" s="51"/>
      <c r="J36" s="39"/>
      <c r="K36" s="68">
        <f t="shared" ref="K36:K46" si="7">(D36+G36)</f>
        <v>60.12</v>
      </c>
      <c r="L36" s="68">
        <f>(D36+G36+Q36-D35-G35)</f>
        <v>0</v>
      </c>
      <c r="M36" s="34">
        <v>0</v>
      </c>
      <c r="N36" s="41"/>
      <c r="O36" s="34"/>
      <c r="P36" s="33"/>
      <c r="Q36" s="35"/>
      <c r="R36" s="35"/>
      <c r="S36" s="35"/>
      <c r="T36" s="35">
        <v>48</v>
      </c>
      <c r="U36" s="35">
        <v>0</v>
      </c>
      <c r="V36" s="57">
        <v>0</v>
      </c>
      <c r="W36" s="217" t="s">
        <v>95</v>
      </c>
      <c r="X36" s="267"/>
      <c r="Y36" s="267"/>
      <c r="Z36" s="267"/>
      <c r="AA36" s="267"/>
      <c r="AB36" s="268"/>
      <c r="AC36" s="15"/>
    </row>
    <row r="37" spans="1:29" x14ac:dyDescent="0.2">
      <c r="A37" s="27">
        <f t="shared" si="3"/>
        <v>12</v>
      </c>
      <c r="B37" s="65">
        <v>1</v>
      </c>
      <c r="C37" s="65">
        <v>3</v>
      </c>
      <c r="D37" s="67">
        <f t="shared" si="5"/>
        <v>25.049999999999997</v>
      </c>
      <c r="E37" s="65">
        <v>1</v>
      </c>
      <c r="F37" s="65">
        <v>9</v>
      </c>
      <c r="G37" s="67">
        <f t="shared" si="6"/>
        <v>35.07</v>
      </c>
      <c r="H37" s="53"/>
      <c r="I37" s="51"/>
      <c r="J37" s="39"/>
      <c r="K37" s="68">
        <f t="shared" si="7"/>
        <v>60.12</v>
      </c>
      <c r="L37" s="68">
        <f>(D37+G37+Q37-D36-G36)</f>
        <v>0</v>
      </c>
      <c r="M37" s="34">
        <v>0</v>
      </c>
      <c r="N37" s="41"/>
      <c r="O37" s="34"/>
      <c r="P37" s="33"/>
      <c r="Q37" s="35"/>
      <c r="R37" s="35"/>
      <c r="S37" s="35"/>
      <c r="T37" s="35">
        <v>48</v>
      </c>
      <c r="U37" s="35">
        <v>0</v>
      </c>
      <c r="V37" s="57">
        <v>0</v>
      </c>
      <c r="W37" s="217" t="s">
        <v>95</v>
      </c>
      <c r="X37" s="267"/>
      <c r="Y37" s="267"/>
      <c r="Z37" s="267"/>
      <c r="AA37" s="267"/>
      <c r="AB37" s="268"/>
      <c r="AC37" s="15"/>
    </row>
    <row r="38" spans="1:29" x14ac:dyDescent="0.2">
      <c r="A38" s="27">
        <f t="shared" si="3"/>
        <v>13</v>
      </c>
      <c r="B38" s="65">
        <v>1</v>
      </c>
      <c r="C38" s="65">
        <v>3</v>
      </c>
      <c r="D38" s="67">
        <f t="shared" si="5"/>
        <v>25.049999999999997</v>
      </c>
      <c r="E38" s="65">
        <v>1</v>
      </c>
      <c r="F38" s="65">
        <v>9</v>
      </c>
      <c r="G38" s="67">
        <f t="shared" si="6"/>
        <v>35.07</v>
      </c>
      <c r="H38" s="53"/>
      <c r="I38" s="51"/>
      <c r="J38" s="39"/>
      <c r="K38" s="68">
        <f t="shared" si="7"/>
        <v>60.12</v>
      </c>
      <c r="L38" s="68">
        <f>(D38+G38+Q38-D37-G37)</f>
        <v>0</v>
      </c>
      <c r="M38" s="34">
        <v>0</v>
      </c>
      <c r="N38" s="41"/>
      <c r="O38" s="34"/>
      <c r="P38" s="33"/>
      <c r="Q38" s="35"/>
      <c r="R38" s="35"/>
      <c r="S38" s="35"/>
      <c r="T38" s="35">
        <v>48</v>
      </c>
      <c r="U38" s="35">
        <v>0</v>
      </c>
      <c r="V38" s="57">
        <v>0</v>
      </c>
      <c r="W38" s="217" t="s">
        <v>95</v>
      </c>
      <c r="X38" s="267"/>
      <c r="Y38" s="267"/>
      <c r="Z38" s="267"/>
      <c r="AA38" s="267"/>
      <c r="AB38" s="268"/>
      <c r="AC38" s="15"/>
    </row>
    <row r="39" spans="1:29" x14ac:dyDescent="0.2">
      <c r="A39" s="27">
        <f t="shared" si="3"/>
        <v>14</v>
      </c>
      <c r="B39" s="65">
        <v>1</v>
      </c>
      <c r="C39" s="65">
        <v>3</v>
      </c>
      <c r="D39" s="67">
        <f t="shared" si="5"/>
        <v>25.049999999999997</v>
      </c>
      <c r="E39" s="65">
        <v>1</v>
      </c>
      <c r="F39" s="65">
        <v>9</v>
      </c>
      <c r="G39" s="67">
        <f t="shared" si="6"/>
        <v>35.07</v>
      </c>
      <c r="H39" s="53"/>
      <c r="I39" s="51"/>
      <c r="J39" s="39"/>
      <c r="K39" s="68">
        <f t="shared" si="7"/>
        <v>60.12</v>
      </c>
      <c r="L39" s="68">
        <f>(D39+G39+Q39-D38-G38)</f>
        <v>0</v>
      </c>
      <c r="M39" s="34">
        <v>0</v>
      </c>
      <c r="N39" s="41"/>
      <c r="O39" s="34"/>
      <c r="P39" s="33"/>
      <c r="Q39" s="35"/>
      <c r="R39" s="35"/>
      <c r="S39" s="35"/>
      <c r="T39" s="35">
        <v>48</v>
      </c>
      <c r="U39" s="35">
        <v>0</v>
      </c>
      <c r="V39" s="57">
        <v>0</v>
      </c>
      <c r="W39" s="217" t="s">
        <v>95</v>
      </c>
      <c r="X39" s="267"/>
      <c r="Y39" s="267"/>
      <c r="Z39" s="267"/>
      <c r="AA39" s="267"/>
      <c r="AB39" s="268"/>
      <c r="AC39" s="15"/>
    </row>
    <row r="40" spans="1:29" x14ac:dyDescent="0.2">
      <c r="A40" s="27">
        <f t="shared" si="3"/>
        <v>15</v>
      </c>
      <c r="B40" s="65">
        <v>1</v>
      </c>
      <c r="C40" s="65">
        <v>3</v>
      </c>
      <c r="D40" s="67">
        <f>IF(SUM((B40*12)+C40)*1.67=0,D39,SUM((B40*12)+C40)*1.67)</f>
        <v>25.049999999999997</v>
      </c>
      <c r="E40" s="65">
        <v>1</v>
      </c>
      <c r="F40" s="65">
        <v>9</v>
      </c>
      <c r="G40" s="67">
        <f t="shared" si="6"/>
        <v>35.07</v>
      </c>
      <c r="H40" s="53"/>
      <c r="I40" s="51"/>
      <c r="J40" s="39"/>
      <c r="K40" s="68">
        <f t="shared" si="7"/>
        <v>60.12</v>
      </c>
      <c r="L40" s="68">
        <f>(D40+G40+Q40-D39-G39)</f>
        <v>0</v>
      </c>
      <c r="M40" s="34">
        <v>0</v>
      </c>
      <c r="N40" s="41"/>
      <c r="O40" s="34"/>
      <c r="P40" s="33"/>
      <c r="Q40" s="35"/>
      <c r="R40" s="35"/>
      <c r="S40" s="35"/>
      <c r="T40" s="35">
        <v>48</v>
      </c>
      <c r="U40" s="35">
        <v>0</v>
      </c>
      <c r="V40" s="57">
        <v>0</v>
      </c>
      <c r="W40" s="217" t="s">
        <v>95</v>
      </c>
      <c r="X40" s="267"/>
      <c r="Y40" s="267"/>
      <c r="Z40" s="267"/>
      <c r="AA40" s="267"/>
      <c r="AB40" s="268"/>
      <c r="AC40" s="15"/>
    </row>
    <row r="41" spans="1:29" x14ac:dyDescent="0.2">
      <c r="A41" s="27">
        <f t="shared" si="3"/>
        <v>16</v>
      </c>
      <c r="B41" s="65">
        <v>1</v>
      </c>
      <c r="C41" s="65">
        <v>3</v>
      </c>
      <c r="D41" s="67">
        <f>IF(SUM((B41*12)+C41)*1.67=0,D40,SUM((B41*12)+C41)*1.67)</f>
        <v>25.049999999999997</v>
      </c>
      <c r="E41" s="65">
        <v>1</v>
      </c>
      <c r="F41" s="65">
        <v>9</v>
      </c>
      <c r="G41" s="67">
        <f t="shared" si="6"/>
        <v>35.07</v>
      </c>
      <c r="H41" s="53"/>
      <c r="I41" s="51"/>
      <c r="J41" s="39"/>
      <c r="K41" s="68">
        <f t="shared" si="7"/>
        <v>60.12</v>
      </c>
      <c r="L41" s="68">
        <f t="shared" si="4"/>
        <v>0</v>
      </c>
      <c r="M41" s="34">
        <v>0</v>
      </c>
      <c r="N41" s="41"/>
      <c r="O41" s="34"/>
      <c r="P41" s="33"/>
      <c r="Q41" s="35"/>
      <c r="R41" s="35"/>
      <c r="S41" s="35"/>
      <c r="T41" s="35">
        <v>48</v>
      </c>
      <c r="U41" s="35">
        <v>0</v>
      </c>
      <c r="V41" s="57">
        <v>0</v>
      </c>
      <c r="W41" s="217" t="s">
        <v>95</v>
      </c>
      <c r="X41" s="267"/>
      <c r="Y41" s="267"/>
      <c r="Z41" s="267"/>
      <c r="AA41" s="267"/>
      <c r="AB41" s="268"/>
      <c r="AC41" s="15"/>
    </row>
    <row r="42" spans="1:29" x14ac:dyDescent="0.2">
      <c r="A42" s="27">
        <f t="shared" si="3"/>
        <v>17</v>
      </c>
      <c r="B42" s="65">
        <v>1</v>
      </c>
      <c r="C42" s="65">
        <v>3</v>
      </c>
      <c r="D42" s="67">
        <f>IF(SUM((B42*12)+C42)*1.67=0,D41,SUM((B42*12)+C42)*1.67)</f>
        <v>25.049999999999997</v>
      </c>
      <c r="E42" s="65">
        <v>1</v>
      </c>
      <c r="F42" s="65">
        <v>9</v>
      </c>
      <c r="G42" s="67">
        <f t="shared" si="6"/>
        <v>35.07</v>
      </c>
      <c r="H42" s="53"/>
      <c r="I42" s="51"/>
      <c r="J42" s="39"/>
      <c r="K42" s="68">
        <f t="shared" si="7"/>
        <v>60.12</v>
      </c>
      <c r="L42" s="68">
        <f t="shared" si="4"/>
        <v>0</v>
      </c>
      <c r="M42" s="34">
        <v>0</v>
      </c>
      <c r="N42" s="41"/>
      <c r="O42" s="58"/>
      <c r="P42" s="33"/>
      <c r="Q42" s="35"/>
      <c r="R42" s="35"/>
      <c r="S42" s="35"/>
      <c r="T42" s="35">
        <v>48</v>
      </c>
      <c r="U42" s="35">
        <v>0</v>
      </c>
      <c r="V42" s="57">
        <v>0</v>
      </c>
      <c r="W42" s="217" t="s">
        <v>95</v>
      </c>
      <c r="X42" s="267"/>
      <c r="Y42" s="267"/>
      <c r="Z42" s="267"/>
      <c r="AA42" s="267"/>
      <c r="AB42" s="268"/>
      <c r="AC42" s="15"/>
    </row>
    <row r="43" spans="1:29" x14ac:dyDescent="0.2">
      <c r="A43" s="27">
        <f t="shared" si="3"/>
        <v>18</v>
      </c>
      <c r="B43" s="65">
        <v>1</v>
      </c>
      <c r="C43" s="65">
        <v>3</v>
      </c>
      <c r="D43" s="67">
        <f t="shared" si="5"/>
        <v>25.049999999999997</v>
      </c>
      <c r="E43" s="65">
        <v>1</v>
      </c>
      <c r="F43" s="65">
        <v>9</v>
      </c>
      <c r="G43" s="67">
        <f t="shared" si="6"/>
        <v>35.07</v>
      </c>
      <c r="H43" s="53"/>
      <c r="I43" s="51"/>
      <c r="J43" s="39"/>
      <c r="K43" s="68">
        <f t="shared" si="7"/>
        <v>60.12</v>
      </c>
      <c r="L43" s="68">
        <f t="shared" si="4"/>
        <v>0</v>
      </c>
      <c r="M43" s="34">
        <v>0</v>
      </c>
      <c r="N43" s="41"/>
      <c r="O43" s="34"/>
      <c r="P43" s="33"/>
      <c r="Q43" s="35"/>
      <c r="R43" s="35"/>
      <c r="S43" s="35"/>
      <c r="T43" s="35">
        <v>48</v>
      </c>
      <c r="U43" s="35">
        <v>0</v>
      </c>
      <c r="V43" s="57">
        <v>0</v>
      </c>
      <c r="W43" s="217" t="s">
        <v>95</v>
      </c>
      <c r="X43" s="267"/>
      <c r="Y43" s="267"/>
      <c r="Z43" s="267"/>
      <c r="AA43" s="267"/>
      <c r="AB43" s="268"/>
      <c r="AC43" s="15"/>
    </row>
    <row r="44" spans="1:29" x14ac:dyDescent="0.2">
      <c r="A44" s="27">
        <f t="shared" si="3"/>
        <v>19</v>
      </c>
      <c r="B44" s="65">
        <v>1</v>
      </c>
      <c r="C44" s="65">
        <v>3</v>
      </c>
      <c r="D44" s="67">
        <f t="shared" si="5"/>
        <v>25.049999999999997</v>
      </c>
      <c r="E44" s="65">
        <v>1</v>
      </c>
      <c r="F44" s="65">
        <v>9</v>
      </c>
      <c r="G44" s="67">
        <f t="shared" si="6"/>
        <v>35.07</v>
      </c>
      <c r="H44" s="53"/>
      <c r="I44" s="51"/>
      <c r="J44" s="39"/>
      <c r="K44" s="68">
        <f t="shared" si="7"/>
        <v>60.12</v>
      </c>
      <c r="L44" s="68">
        <f t="shared" si="4"/>
        <v>0</v>
      </c>
      <c r="M44" s="34">
        <v>0</v>
      </c>
      <c r="N44" s="41"/>
      <c r="O44" s="58"/>
      <c r="P44" s="33"/>
      <c r="Q44" s="35"/>
      <c r="R44" s="35"/>
      <c r="S44" s="35"/>
      <c r="T44" s="35">
        <v>48</v>
      </c>
      <c r="U44" s="35">
        <v>0</v>
      </c>
      <c r="V44" s="57">
        <v>0</v>
      </c>
      <c r="W44" s="217" t="s">
        <v>95</v>
      </c>
      <c r="X44" s="267"/>
      <c r="Y44" s="267"/>
      <c r="Z44" s="267"/>
      <c r="AA44" s="267"/>
      <c r="AB44" s="268"/>
      <c r="AC44" s="15"/>
    </row>
    <row r="45" spans="1:29" x14ac:dyDescent="0.2">
      <c r="A45" s="27">
        <f t="shared" si="3"/>
        <v>20</v>
      </c>
      <c r="B45" s="65">
        <v>1</v>
      </c>
      <c r="C45" s="65">
        <v>3</v>
      </c>
      <c r="D45" s="67">
        <f t="shared" si="5"/>
        <v>25.049999999999997</v>
      </c>
      <c r="E45" s="65">
        <v>1</v>
      </c>
      <c r="F45" s="65">
        <v>9</v>
      </c>
      <c r="G45" s="67">
        <f t="shared" si="6"/>
        <v>35.07</v>
      </c>
      <c r="H45" s="53"/>
      <c r="I45" s="51"/>
      <c r="J45" s="39"/>
      <c r="K45" s="68">
        <f t="shared" si="7"/>
        <v>60.12</v>
      </c>
      <c r="L45" s="68">
        <f t="shared" si="4"/>
        <v>0</v>
      </c>
      <c r="M45" s="34">
        <v>0</v>
      </c>
      <c r="N45" s="41"/>
      <c r="O45" s="34"/>
      <c r="P45" s="33"/>
      <c r="Q45" s="35"/>
      <c r="R45" s="35"/>
      <c r="S45" s="35"/>
      <c r="T45" s="35">
        <v>48</v>
      </c>
      <c r="U45" s="35">
        <v>0</v>
      </c>
      <c r="V45" s="57">
        <v>0</v>
      </c>
      <c r="W45" s="217" t="s">
        <v>95</v>
      </c>
      <c r="X45" s="267"/>
      <c r="Y45" s="267"/>
      <c r="Z45" s="267"/>
      <c r="AA45" s="267"/>
      <c r="AB45" s="268"/>
      <c r="AC45" s="15"/>
    </row>
    <row r="46" spans="1:29" x14ac:dyDescent="0.2">
      <c r="A46" s="27">
        <f t="shared" si="3"/>
        <v>21</v>
      </c>
      <c r="B46" s="65">
        <v>1</v>
      </c>
      <c r="C46" s="65">
        <v>3</v>
      </c>
      <c r="D46" s="67">
        <f t="shared" si="5"/>
        <v>25.049999999999997</v>
      </c>
      <c r="E46" s="65">
        <v>1</v>
      </c>
      <c r="F46" s="65">
        <v>9</v>
      </c>
      <c r="G46" s="67">
        <f t="shared" si="6"/>
        <v>35.07</v>
      </c>
      <c r="H46" s="53"/>
      <c r="I46" s="51"/>
      <c r="J46" s="39"/>
      <c r="K46" s="68">
        <f t="shared" si="7"/>
        <v>60.12</v>
      </c>
      <c r="L46" s="68">
        <f t="shared" si="4"/>
        <v>0</v>
      </c>
      <c r="M46" s="34">
        <v>0</v>
      </c>
      <c r="N46" s="41"/>
      <c r="O46" s="34"/>
      <c r="P46" s="33"/>
      <c r="Q46" s="35"/>
      <c r="R46" s="35"/>
      <c r="S46" s="35"/>
      <c r="T46" s="35">
        <v>48</v>
      </c>
      <c r="U46" s="35">
        <v>0</v>
      </c>
      <c r="V46" s="57">
        <v>0</v>
      </c>
      <c r="W46" s="217" t="s">
        <v>95</v>
      </c>
      <c r="X46" s="267"/>
      <c r="Y46" s="267"/>
      <c r="Z46" s="267"/>
      <c r="AA46" s="267"/>
      <c r="AB46" s="268"/>
      <c r="AC46" s="15"/>
    </row>
    <row r="47" spans="1:29" x14ac:dyDescent="0.2">
      <c r="A47" s="27">
        <f t="shared" si="3"/>
        <v>22</v>
      </c>
      <c r="B47" s="65">
        <v>1</v>
      </c>
      <c r="C47" s="65">
        <v>3</v>
      </c>
      <c r="D47" s="67">
        <f t="shared" ref="D47:D57" si="8">IF(SUM((B47*12)+C47)*1.67=0,D46,SUM((B47*12)+C47)*1.67)</f>
        <v>25.049999999999997</v>
      </c>
      <c r="E47" s="65">
        <v>1</v>
      </c>
      <c r="F47" s="65">
        <v>9</v>
      </c>
      <c r="G47" s="67">
        <f t="shared" ref="G47:G53" si="9">IF(SUM((E47*12)+F47)*1.67=0,G46,SUM((E47*12)+F47)*1.67)</f>
        <v>35.07</v>
      </c>
      <c r="H47" s="53"/>
      <c r="I47" s="51"/>
      <c r="J47" s="39"/>
      <c r="K47" s="68">
        <f t="shared" ref="K47:K53" si="10">(D47+G47)</f>
        <v>60.12</v>
      </c>
      <c r="L47" s="68">
        <f t="shared" si="4"/>
        <v>0</v>
      </c>
      <c r="M47" s="34">
        <v>0</v>
      </c>
      <c r="N47" s="41"/>
      <c r="O47" s="34"/>
      <c r="P47" s="33"/>
      <c r="Q47" s="35"/>
      <c r="R47" s="35"/>
      <c r="S47" s="35"/>
      <c r="T47" s="35">
        <v>48</v>
      </c>
      <c r="U47" s="35">
        <v>0</v>
      </c>
      <c r="V47" s="57">
        <v>0</v>
      </c>
      <c r="W47" s="217" t="s">
        <v>95</v>
      </c>
      <c r="X47" s="267"/>
      <c r="Y47" s="267"/>
      <c r="Z47" s="267"/>
      <c r="AA47" s="267"/>
      <c r="AB47" s="268"/>
      <c r="AC47" s="15"/>
    </row>
    <row r="48" spans="1:29" x14ac:dyDescent="0.2">
      <c r="A48" s="27">
        <f t="shared" si="3"/>
        <v>23</v>
      </c>
      <c r="B48" s="65">
        <v>1</v>
      </c>
      <c r="C48" s="65">
        <v>3</v>
      </c>
      <c r="D48" s="67">
        <f t="shared" ref="D48:D53" si="11">IF(SUM((B48*12)+C48)*1.67=0,D47,SUM((B48*12)+C48)*1.67)</f>
        <v>25.049999999999997</v>
      </c>
      <c r="E48" s="65">
        <v>1</v>
      </c>
      <c r="F48" s="65">
        <v>9</v>
      </c>
      <c r="G48" s="67">
        <f>IF(SUM((E48*12)+F48)*1.67=0,G47,SUM((E48*12)+F48)*1.67)</f>
        <v>35.07</v>
      </c>
      <c r="H48" s="53"/>
      <c r="I48" s="51"/>
      <c r="J48" s="39"/>
      <c r="K48" s="68">
        <f>(D48+G48)</f>
        <v>60.12</v>
      </c>
      <c r="L48" s="68">
        <f t="shared" si="4"/>
        <v>0</v>
      </c>
      <c r="M48" s="34">
        <v>0</v>
      </c>
      <c r="N48" s="41"/>
      <c r="O48" s="58"/>
      <c r="P48" s="33"/>
      <c r="Q48" s="35"/>
      <c r="R48" s="35"/>
      <c r="S48" s="35"/>
      <c r="T48" s="35">
        <v>48</v>
      </c>
      <c r="U48" s="35">
        <v>0</v>
      </c>
      <c r="V48" s="57">
        <v>0</v>
      </c>
      <c r="W48" s="217" t="s">
        <v>95</v>
      </c>
      <c r="X48" s="267"/>
      <c r="Y48" s="267"/>
      <c r="Z48" s="267"/>
      <c r="AA48" s="267"/>
      <c r="AB48" s="268"/>
      <c r="AC48" s="15"/>
    </row>
    <row r="49" spans="1:29" x14ac:dyDescent="0.2">
      <c r="A49" s="27">
        <f t="shared" si="3"/>
        <v>24</v>
      </c>
      <c r="B49" s="65">
        <v>1</v>
      </c>
      <c r="C49" s="65">
        <v>3</v>
      </c>
      <c r="D49" s="67">
        <f t="shared" si="11"/>
        <v>25.049999999999997</v>
      </c>
      <c r="E49" s="65">
        <v>1</v>
      </c>
      <c r="F49" s="65">
        <v>9</v>
      </c>
      <c r="G49" s="67">
        <f>IF(SUM((E49*12)+F49)*1.67=0,G48,SUM((E49*12)+F49)*1.67)</f>
        <v>35.07</v>
      </c>
      <c r="H49" s="53"/>
      <c r="I49" s="51"/>
      <c r="J49" s="39"/>
      <c r="K49" s="68">
        <f>(D49+G49)</f>
        <v>60.12</v>
      </c>
      <c r="L49" s="68">
        <f t="shared" si="4"/>
        <v>0</v>
      </c>
      <c r="M49" s="34">
        <v>0</v>
      </c>
      <c r="N49" s="41"/>
      <c r="O49" s="34"/>
      <c r="P49" s="33"/>
      <c r="Q49" s="35"/>
      <c r="R49" s="35"/>
      <c r="S49" s="35"/>
      <c r="T49" s="35">
        <v>48</v>
      </c>
      <c r="U49" s="35">
        <v>0</v>
      </c>
      <c r="V49" s="57">
        <v>0</v>
      </c>
      <c r="W49" s="217" t="s">
        <v>95</v>
      </c>
      <c r="X49" s="267"/>
      <c r="Y49" s="267"/>
      <c r="Z49" s="267"/>
      <c r="AA49" s="267"/>
      <c r="AB49" s="268"/>
      <c r="AC49" s="15"/>
    </row>
    <row r="50" spans="1:29" x14ac:dyDescent="0.2">
      <c r="A50" s="27">
        <f t="shared" si="3"/>
        <v>25</v>
      </c>
      <c r="B50" s="65">
        <v>1</v>
      </c>
      <c r="C50" s="65">
        <v>3</v>
      </c>
      <c r="D50" s="67">
        <f t="shared" si="11"/>
        <v>25.049999999999997</v>
      </c>
      <c r="E50" s="65">
        <v>1</v>
      </c>
      <c r="F50" s="65">
        <v>9</v>
      </c>
      <c r="G50" s="67">
        <f>IF(SUM((E50*12)+F50)*1.67=0,G49,SUM((E50*12)+F50)*1.67)</f>
        <v>35.07</v>
      </c>
      <c r="H50" s="53"/>
      <c r="I50" s="51"/>
      <c r="J50" s="39"/>
      <c r="K50" s="68">
        <f>(D50+G50)</f>
        <v>60.12</v>
      </c>
      <c r="L50" s="68">
        <f t="shared" si="4"/>
        <v>0</v>
      </c>
      <c r="M50" s="34">
        <v>0</v>
      </c>
      <c r="N50" s="41"/>
      <c r="O50" s="58"/>
      <c r="P50" s="33"/>
      <c r="Q50" s="35"/>
      <c r="R50" s="35"/>
      <c r="S50" s="35"/>
      <c r="T50" s="35">
        <v>48</v>
      </c>
      <c r="U50" s="35">
        <v>0</v>
      </c>
      <c r="V50" s="57">
        <v>0</v>
      </c>
      <c r="W50" s="217" t="s">
        <v>95</v>
      </c>
      <c r="X50" s="267"/>
      <c r="Y50" s="267"/>
      <c r="Z50" s="267"/>
      <c r="AA50" s="267"/>
      <c r="AB50" s="268"/>
      <c r="AC50" s="15"/>
    </row>
    <row r="51" spans="1:29" x14ac:dyDescent="0.2">
      <c r="A51" s="27">
        <f t="shared" si="3"/>
        <v>26</v>
      </c>
      <c r="B51" s="65">
        <v>1</v>
      </c>
      <c r="C51" s="65">
        <v>3</v>
      </c>
      <c r="D51" s="67">
        <f>IF(SUM((B51*12)+C51)*1.67=0,D50,SUM((B51*12)+C51)*1.67)</f>
        <v>25.049999999999997</v>
      </c>
      <c r="E51" s="65">
        <v>1</v>
      </c>
      <c r="F51" s="65">
        <v>9</v>
      </c>
      <c r="G51" s="67">
        <f>IF(SUM((E51*12)+F51)*1.67=0,G50,SUM((E51*12)+F51)*1.67)</f>
        <v>35.07</v>
      </c>
      <c r="H51" s="53"/>
      <c r="I51" s="51"/>
      <c r="J51" s="39"/>
      <c r="K51" s="68">
        <f>(D51+G51)</f>
        <v>60.12</v>
      </c>
      <c r="L51" s="68">
        <f t="shared" si="4"/>
        <v>0</v>
      </c>
      <c r="M51" s="34">
        <v>0</v>
      </c>
      <c r="N51" s="41"/>
      <c r="O51" s="34"/>
      <c r="P51" s="33"/>
      <c r="Q51" s="35"/>
      <c r="R51" s="35"/>
      <c r="S51" s="35"/>
      <c r="T51" s="35">
        <v>48</v>
      </c>
      <c r="U51" s="35">
        <v>0</v>
      </c>
      <c r="V51" s="57">
        <v>0</v>
      </c>
      <c r="W51" s="217" t="s">
        <v>95</v>
      </c>
      <c r="X51" s="267"/>
      <c r="Y51" s="267"/>
      <c r="Z51" s="267"/>
      <c r="AA51" s="267"/>
      <c r="AB51" s="268"/>
      <c r="AC51" s="15"/>
    </row>
    <row r="52" spans="1:29" x14ac:dyDescent="0.2">
      <c r="A52" s="27">
        <f t="shared" si="3"/>
        <v>27</v>
      </c>
      <c r="B52" s="65">
        <v>1</v>
      </c>
      <c r="C52" s="65">
        <v>3</v>
      </c>
      <c r="D52" s="67">
        <f t="shared" si="11"/>
        <v>25.049999999999997</v>
      </c>
      <c r="E52" s="65">
        <v>1</v>
      </c>
      <c r="F52" s="65">
        <v>9</v>
      </c>
      <c r="G52" s="67">
        <f t="shared" si="9"/>
        <v>35.07</v>
      </c>
      <c r="H52" s="53"/>
      <c r="I52" s="51"/>
      <c r="J52" s="39"/>
      <c r="K52" s="68">
        <f t="shared" si="10"/>
        <v>60.12</v>
      </c>
      <c r="L52" s="68">
        <f t="shared" si="4"/>
        <v>0</v>
      </c>
      <c r="M52" s="34">
        <v>0</v>
      </c>
      <c r="N52" s="41"/>
      <c r="O52" s="34"/>
      <c r="P52" s="33"/>
      <c r="Q52" s="35"/>
      <c r="R52" s="35"/>
      <c r="S52" s="35"/>
      <c r="T52" s="35">
        <v>48</v>
      </c>
      <c r="U52" s="35">
        <v>0</v>
      </c>
      <c r="V52" s="57">
        <v>0</v>
      </c>
      <c r="W52" s="217" t="s">
        <v>95</v>
      </c>
      <c r="X52" s="267"/>
      <c r="Y52" s="267"/>
      <c r="Z52" s="267"/>
      <c r="AA52" s="267"/>
      <c r="AB52" s="268"/>
      <c r="AC52" s="15"/>
    </row>
    <row r="53" spans="1:29" x14ac:dyDescent="0.2">
      <c r="A53" s="27">
        <f t="shared" si="3"/>
        <v>28</v>
      </c>
      <c r="B53" s="65">
        <v>1</v>
      </c>
      <c r="C53" s="65">
        <v>3</v>
      </c>
      <c r="D53" s="67">
        <f t="shared" si="11"/>
        <v>25.049999999999997</v>
      </c>
      <c r="E53" s="65">
        <v>1</v>
      </c>
      <c r="F53" s="65">
        <v>9</v>
      </c>
      <c r="G53" s="67">
        <f t="shared" si="9"/>
        <v>35.07</v>
      </c>
      <c r="H53" s="53"/>
      <c r="I53" s="51"/>
      <c r="J53" s="39"/>
      <c r="K53" s="68">
        <f t="shared" si="10"/>
        <v>60.12</v>
      </c>
      <c r="L53" s="68">
        <f t="shared" si="4"/>
        <v>0</v>
      </c>
      <c r="M53" s="34">
        <v>0</v>
      </c>
      <c r="N53" s="41"/>
      <c r="O53" s="58"/>
      <c r="P53" s="33"/>
      <c r="Q53" s="35"/>
      <c r="R53" s="35"/>
      <c r="S53" s="35"/>
      <c r="T53" s="35">
        <v>48</v>
      </c>
      <c r="U53" s="35">
        <v>0</v>
      </c>
      <c r="V53" s="57">
        <v>0</v>
      </c>
      <c r="W53" s="217" t="s">
        <v>95</v>
      </c>
      <c r="X53" s="267"/>
      <c r="Y53" s="267"/>
      <c r="Z53" s="267"/>
      <c r="AA53" s="267"/>
      <c r="AB53" s="268"/>
      <c r="AC53" s="15"/>
    </row>
    <row r="54" spans="1:29" x14ac:dyDescent="0.2">
      <c r="A54" s="27">
        <v>29</v>
      </c>
      <c r="B54" s="65">
        <v>1</v>
      </c>
      <c r="C54" s="65">
        <v>3</v>
      </c>
      <c r="D54" s="67">
        <f t="shared" si="8"/>
        <v>25.049999999999997</v>
      </c>
      <c r="E54" s="65">
        <v>1</v>
      </c>
      <c r="F54" s="65">
        <v>9</v>
      </c>
      <c r="G54" s="67">
        <f>IF(SUM((E54*12)+F54)*1.67=0,G53,SUM((E54*12)+F54)*1.67)</f>
        <v>35.07</v>
      </c>
      <c r="H54" s="53"/>
      <c r="I54" s="51"/>
      <c r="J54" s="39"/>
      <c r="K54" s="68">
        <f>(D54+G54)</f>
        <v>60.12</v>
      </c>
      <c r="L54" s="68">
        <f t="shared" si="4"/>
        <v>0</v>
      </c>
      <c r="M54" s="34">
        <v>0</v>
      </c>
      <c r="N54" s="36"/>
      <c r="O54" s="34"/>
      <c r="P54" s="33"/>
      <c r="Q54" s="35"/>
      <c r="R54" s="35"/>
      <c r="S54" s="35"/>
      <c r="T54" s="35">
        <v>48</v>
      </c>
      <c r="U54" s="35">
        <v>0</v>
      </c>
      <c r="V54" s="57">
        <v>0</v>
      </c>
      <c r="W54" s="217" t="s">
        <v>95</v>
      </c>
      <c r="X54" s="267"/>
      <c r="Y54" s="267"/>
      <c r="Z54" s="267"/>
      <c r="AA54" s="267"/>
      <c r="AB54" s="268"/>
      <c r="AC54" s="15"/>
    </row>
    <row r="55" spans="1:29" x14ac:dyDescent="0.2">
      <c r="A55" s="27">
        <v>30</v>
      </c>
      <c r="B55" s="65">
        <v>1</v>
      </c>
      <c r="C55" s="65">
        <v>3</v>
      </c>
      <c r="D55" s="67">
        <f t="shared" si="8"/>
        <v>25.049999999999997</v>
      </c>
      <c r="E55" s="65">
        <v>1</v>
      </c>
      <c r="F55" s="65">
        <v>9</v>
      </c>
      <c r="G55" s="67">
        <f>IF(SUM((E55*12)+F55)*1.67=0,G54,SUM((E55*12)+F55)*1.67)</f>
        <v>35.07</v>
      </c>
      <c r="H55" s="53"/>
      <c r="I55" s="51"/>
      <c r="J55" s="39"/>
      <c r="K55" s="68">
        <f>(D55+G55)</f>
        <v>60.12</v>
      </c>
      <c r="L55" s="68">
        <f t="shared" si="4"/>
        <v>0</v>
      </c>
      <c r="M55" s="34">
        <v>0</v>
      </c>
      <c r="N55" s="36"/>
      <c r="O55" s="34"/>
      <c r="P55" s="33"/>
      <c r="Q55" s="35"/>
      <c r="R55" s="35"/>
      <c r="S55" s="35"/>
      <c r="T55" s="35">
        <v>48</v>
      </c>
      <c r="U55" s="35">
        <v>0</v>
      </c>
      <c r="V55" s="57">
        <v>0</v>
      </c>
      <c r="W55" s="217" t="s">
        <v>95</v>
      </c>
      <c r="X55" s="267"/>
      <c r="Y55" s="267"/>
      <c r="Z55" s="267"/>
      <c r="AA55" s="267"/>
      <c r="AB55" s="268"/>
      <c r="AC55" s="15"/>
    </row>
    <row r="56" spans="1:29" x14ac:dyDescent="0.2">
      <c r="A56" s="27"/>
      <c r="B56" s="65">
        <v>1</v>
      </c>
      <c r="C56" s="65">
        <v>3</v>
      </c>
      <c r="D56" s="67">
        <f t="shared" si="8"/>
        <v>25.049999999999997</v>
      </c>
      <c r="E56" s="65">
        <v>1</v>
      </c>
      <c r="F56" s="65">
        <v>9</v>
      </c>
      <c r="G56" s="67">
        <f>IF(SUM((E56*12)+F56)*1.67=0,G55,SUM((E56*12)+F56)*1.67)</f>
        <v>35.07</v>
      </c>
      <c r="H56" s="53"/>
      <c r="I56" s="51"/>
      <c r="J56" s="39"/>
      <c r="K56" s="68">
        <f>(D56+G56)</f>
        <v>60.12</v>
      </c>
      <c r="L56" s="68">
        <f t="shared" si="4"/>
        <v>0</v>
      </c>
      <c r="M56" s="34">
        <v>0</v>
      </c>
      <c r="N56" s="36"/>
      <c r="O56" s="34"/>
      <c r="P56" s="33"/>
      <c r="Q56" s="35"/>
      <c r="R56" s="35"/>
      <c r="S56" s="35"/>
      <c r="T56" s="35">
        <v>48</v>
      </c>
      <c r="U56" s="35"/>
      <c r="V56" s="57"/>
      <c r="W56" s="217"/>
      <c r="X56" s="267"/>
      <c r="Y56" s="267"/>
      <c r="Z56" s="267"/>
      <c r="AA56" s="267"/>
      <c r="AB56" s="268"/>
      <c r="AC56" s="15"/>
    </row>
    <row r="57" spans="1:29" x14ac:dyDescent="0.2">
      <c r="A57" s="27">
        <v>1</v>
      </c>
      <c r="B57" s="65">
        <v>1</v>
      </c>
      <c r="C57" s="65">
        <v>3</v>
      </c>
      <c r="D57" s="67">
        <f t="shared" si="8"/>
        <v>25.049999999999997</v>
      </c>
      <c r="E57" s="65">
        <v>1</v>
      </c>
      <c r="F57" s="65">
        <v>9</v>
      </c>
      <c r="G57" s="67">
        <f>IF(SUM((E57*12)+F57)*1.67=0,G56,SUM((E57*12)+F57)*1.67)</f>
        <v>35.07</v>
      </c>
      <c r="H57" s="53"/>
      <c r="I57" s="51"/>
      <c r="J57" s="39"/>
      <c r="K57" s="68">
        <f>(D57+G57)</f>
        <v>60.12</v>
      </c>
      <c r="L57" s="68">
        <f t="shared" si="4"/>
        <v>0</v>
      </c>
      <c r="M57" s="34">
        <v>0</v>
      </c>
      <c r="N57" s="36"/>
      <c r="O57" s="58"/>
      <c r="P57" s="33"/>
      <c r="Q57" s="35"/>
      <c r="R57" s="35"/>
      <c r="S57" s="35"/>
      <c r="T57" s="35">
        <v>48</v>
      </c>
      <c r="U57" s="35">
        <v>0</v>
      </c>
      <c r="V57" s="57">
        <v>0</v>
      </c>
      <c r="W57" s="217" t="s">
        <v>95</v>
      </c>
      <c r="X57" s="267"/>
      <c r="Y57" s="267"/>
      <c r="Z57" s="267"/>
      <c r="AA57" s="267"/>
      <c r="AB57" s="268"/>
      <c r="AC57" s="15"/>
    </row>
    <row r="58" spans="1:29" x14ac:dyDescent="0.2">
      <c r="A58" s="47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8">
        <f>SUM(L27:L57)</f>
        <v>1.9999999999996021E-2</v>
      </c>
      <c r="M58" s="48">
        <f>SUM(M27:M57)</f>
        <v>0</v>
      </c>
      <c r="N58" s="48">
        <f>SUM(N27:N57)</f>
        <v>0</v>
      </c>
      <c r="O58" s="45"/>
      <c r="P58" s="45"/>
      <c r="Q58" s="48">
        <f>SUM(Q27:Q57)</f>
        <v>0</v>
      </c>
      <c r="R58" s="45"/>
      <c r="S58" s="45"/>
      <c r="T58" s="45"/>
      <c r="U58" s="45"/>
      <c r="V58" s="48"/>
      <c r="W58" s="45"/>
      <c r="X58" s="45"/>
      <c r="Y58" s="45"/>
      <c r="Z58" s="45"/>
      <c r="AA58" s="45"/>
      <c r="AB58" s="46"/>
      <c r="AC58" s="15"/>
    </row>
    <row r="59" spans="1:29" x14ac:dyDescent="0.2">
      <c r="A59" s="19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3"/>
      <c r="AC59" s="19"/>
    </row>
  </sheetData>
  <mergeCells count="61">
    <mergeCell ref="A3:AA3"/>
    <mergeCell ref="A4:AA4"/>
    <mergeCell ref="B6:I6"/>
    <mergeCell ref="M6:O6"/>
    <mergeCell ref="Q6:R6"/>
    <mergeCell ref="U7:X7"/>
    <mergeCell ref="Y7:AA7"/>
    <mergeCell ref="C8:F8"/>
    <mergeCell ref="H8:I8"/>
    <mergeCell ref="U8:X8"/>
    <mergeCell ref="Y8:AA8"/>
    <mergeCell ref="U9:X9"/>
    <mergeCell ref="Y9:AA9"/>
    <mergeCell ref="C10:I10"/>
    <mergeCell ref="N10:O10"/>
    <mergeCell ref="Q10:R10"/>
    <mergeCell ref="U10:X10"/>
    <mergeCell ref="Y10:AA10"/>
    <mergeCell ref="U11:X11"/>
    <mergeCell ref="Y11:AA11"/>
    <mergeCell ref="A14:J14"/>
    <mergeCell ref="L14:N14"/>
    <mergeCell ref="P14:Q14"/>
    <mergeCell ref="R14:S14"/>
    <mergeCell ref="U14:V14"/>
    <mergeCell ref="B17:D17"/>
    <mergeCell ref="E17:G17"/>
    <mergeCell ref="H17:J17"/>
    <mergeCell ref="B19:D19"/>
    <mergeCell ref="E19:G19"/>
    <mergeCell ref="H19:J19"/>
    <mergeCell ref="W27:AB27"/>
    <mergeCell ref="W29:AB29"/>
    <mergeCell ref="W30:AB30"/>
    <mergeCell ref="W31:AB31"/>
    <mergeCell ref="W32:AB32"/>
    <mergeCell ref="W33:AB33"/>
    <mergeCell ref="W34:AB34"/>
    <mergeCell ref="W35:AB35"/>
    <mergeCell ref="W36:AB36"/>
    <mergeCell ref="W37:AB37"/>
    <mergeCell ref="W40:AB40"/>
    <mergeCell ref="W41:AB41"/>
    <mergeCell ref="W42:AB42"/>
    <mergeCell ref="W43:AB43"/>
    <mergeCell ref="W38:AB38"/>
    <mergeCell ref="W39:AB39"/>
    <mergeCell ref="W44:AB44"/>
    <mergeCell ref="W45:AB45"/>
    <mergeCell ref="W46:AB46"/>
    <mergeCell ref="W47:AB47"/>
    <mergeCell ref="W54:AB54"/>
    <mergeCell ref="W55:AB55"/>
    <mergeCell ref="W57:AB57"/>
    <mergeCell ref="W48:AB48"/>
    <mergeCell ref="W49:AB49"/>
    <mergeCell ref="W50:AB50"/>
    <mergeCell ref="W51:AB51"/>
    <mergeCell ref="W52:AB52"/>
    <mergeCell ref="W53:AB53"/>
    <mergeCell ref="W56:AB5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59"/>
  <sheetViews>
    <sheetView topLeftCell="A37" zoomScaleNormal="100" workbookViewId="0">
      <selection activeCell="P56" sqref="P56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38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3" t="s">
        <v>6</v>
      </c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</row>
    <row r="4" spans="1:29" x14ac:dyDescent="0.2">
      <c r="A4" s="254" t="s">
        <v>49</v>
      </c>
      <c r="B4" s="254"/>
      <c r="C4" s="254"/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  <c r="O4" s="254"/>
      <c r="P4" s="254"/>
      <c r="Q4" s="254"/>
      <c r="R4" s="254"/>
      <c r="S4" s="254"/>
      <c r="T4" s="254"/>
      <c r="U4" s="254"/>
      <c r="V4" s="254"/>
      <c r="W4" s="254"/>
      <c r="X4" s="254"/>
      <c r="Y4" s="254"/>
      <c r="Z4" s="254"/>
      <c r="AA4" s="254"/>
    </row>
    <row r="5" spans="1:29" ht="6.75" customHeight="1" x14ac:dyDescent="0.2"/>
    <row r="6" spans="1:29" x14ac:dyDescent="0.2">
      <c r="A6" t="s">
        <v>8</v>
      </c>
      <c r="B6" s="255" t="s">
        <v>88</v>
      </c>
      <c r="C6" s="255"/>
      <c r="D6" s="255"/>
      <c r="E6" s="255"/>
      <c r="F6" s="255"/>
      <c r="G6" s="255"/>
      <c r="H6" s="255"/>
      <c r="I6" s="255"/>
      <c r="K6" t="s">
        <v>4</v>
      </c>
      <c r="L6" s="1"/>
      <c r="M6" s="256" t="s">
        <v>58</v>
      </c>
      <c r="N6" s="256"/>
      <c r="O6" s="256"/>
      <c r="P6" t="s">
        <v>44</v>
      </c>
      <c r="Q6" s="257" t="s">
        <v>51</v>
      </c>
      <c r="R6" s="257"/>
    </row>
    <row r="7" spans="1:29" x14ac:dyDescent="0.2">
      <c r="U7" s="258" t="s">
        <v>37</v>
      </c>
      <c r="V7" s="258"/>
      <c r="W7" s="258"/>
      <c r="X7" s="258"/>
      <c r="Y7" s="234"/>
      <c r="Z7" s="234"/>
      <c r="AA7" s="234"/>
    </row>
    <row r="8" spans="1:29" x14ac:dyDescent="0.2">
      <c r="A8" t="s">
        <v>3</v>
      </c>
      <c r="C8" s="234" t="s">
        <v>122</v>
      </c>
      <c r="D8" s="234"/>
      <c r="E8" s="234"/>
      <c r="F8" s="234"/>
      <c r="G8" t="s">
        <v>45</v>
      </c>
      <c r="H8" s="234">
        <v>2020</v>
      </c>
      <c r="I8" s="234"/>
      <c r="K8" t="s">
        <v>33</v>
      </c>
      <c r="L8" s="1" t="s">
        <v>68</v>
      </c>
      <c r="M8" s="56"/>
      <c r="N8" s="1"/>
      <c r="O8" s="1"/>
      <c r="P8" s="1"/>
      <c r="Q8" s="1"/>
      <c r="R8" s="1"/>
      <c r="T8" s="26" t="s">
        <v>39</v>
      </c>
      <c r="U8" s="258" t="s">
        <v>38</v>
      </c>
      <c r="V8" s="258"/>
      <c r="W8" s="258"/>
      <c r="X8" s="258"/>
      <c r="Y8" s="259"/>
      <c r="Z8" s="259"/>
      <c r="AA8" s="259"/>
    </row>
    <row r="9" spans="1:29" x14ac:dyDescent="0.2">
      <c r="T9" s="26" t="s">
        <v>40</v>
      </c>
      <c r="U9" s="258" t="s">
        <v>36</v>
      </c>
      <c r="V9" s="258"/>
      <c r="W9" s="258"/>
      <c r="X9" s="258"/>
      <c r="Y9" s="259"/>
      <c r="Z9" s="259"/>
      <c r="AA9" s="259"/>
    </row>
    <row r="10" spans="1:29" x14ac:dyDescent="0.2">
      <c r="A10" t="s">
        <v>20</v>
      </c>
      <c r="C10" s="257" t="s">
        <v>52</v>
      </c>
      <c r="D10" s="257"/>
      <c r="E10" s="257"/>
      <c r="F10" s="257"/>
      <c r="G10" s="257"/>
      <c r="H10" s="257"/>
      <c r="I10" s="257"/>
      <c r="K10" s="10" t="s">
        <v>94</v>
      </c>
      <c r="N10" s="257">
        <v>0</v>
      </c>
      <c r="O10" s="257"/>
      <c r="P10" t="s">
        <v>43</v>
      </c>
      <c r="Q10" s="257">
        <v>0</v>
      </c>
      <c r="R10" s="257"/>
      <c r="T10" s="26" t="s">
        <v>41</v>
      </c>
      <c r="U10" s="258" t="s">
        <v>35</v>
      </c>
      <c r="V10" s="258"/>
      <c r="W10" s="258"/>
      <c r="X10" s="258"/>
      <c r="Y10" s="262">
        <v>0</v>
      </c>
      <c r="Z10" s="262"/>
      <c r="AA10" s="262"/>
    </row>
    <row r="11" spans="1:29" x14ac:dyDescent="0.2">
      <c r="T11" s="26" t="s">
        <v>40</v>
      </c>
      <c r="U11" s="261" t="s">
        <v>34</v>
      </c>
      <c r="V11" s="261"/>
      <c r="W11" s="261"/>
      <c r="X11" s="261"/>
      <c r="Y11" s="262"/>
      <c r="Z11" s="262"/>
      <c r="AA11" s="262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1" t="s">
        <v>9</v>
      </c>
      <c r="B14" s="261"/>
      <c r="C14" s="261"/>
      <c r="D14" s="261"/>
      <c r="E14" s="261"/>
      <c r="F14" s="261"/>
      <c r="G14" s="261"/>
      <c r="H14" s="261"/>
      <c r="I14" s="261"/>
      <c r="J14" s="261"/>
      <c r="K14" s="16" t="s">
        <v>19</v>
      </c>
      <c r="L14" s="263" t="s">
        <v>22</v>
      </c>
      <c r="M14" s="261"/>
      <c r="N14" s="264"/>
      <c r="O14" s="6"/>
      <c r="P14" s="263" t="s">
        <v>27</v>
      </c>
      <c r="Q14" s="261"/>
      <c r="R14" s="263" t="s">
        <v>28</v>
      </c>
      <c r="S14" s="261"/>
      <c r="T14" s="25" t="s">
        <v>29</v>
      </c>
      <c r="U14" s="265" t="s">
        <v>30</v>
      </c>
      <c r="V14" s="266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3"/>
      <c r="C17" s="261"/>
      <c r="D17" s="261"/>
      <c r="E17" s="263"/>
      <c r="F17" s="261"/>
      <c r="G17" s="261"/>
      <c r="H17" s="263"/>
      <c r="I17" s="261"/>
      <c r="J17" s="264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4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3"/>
      <c r="C19" s="261"/>
      <c r="D19" s="261"/>
      <c r="E19" s="263"/>
      <c r="F19" s="261"/>
      <c r="G19" s="261"/>
      <c r="H19" s="263"/>
      <c r="I19" s="261"/>
      <c r="J19" s="261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4">
        <v>0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5"/>
      <c r="C27" s="65"/>
      <c r="D27" s="67">
        <f t="shared" ref="D27:D34" si="0">IF(SUM((B27*12)+C27)*1.67=0,D26,SUM((B27*12)+C27)*1.67)</f>
        <v>0</v>
      </c>
      <c r="E27" s="65"/>
      <c r="F27" s="65"/>
      <c r="G27" s="67">
        <f t="shared" ref="G27:G32" si="1">IF(SUM((E27*12)+F27)*1.67=0,G26,SUM((E27*12)+F27)*1.67)</f>
        <v>0</v>
      </c>
      <c r="H27" s="53"/>
      <c r="I27" s="51"/>
      <c r="J27" s="39"/>
      <c r="K27" s="68">
        <f t="shared" ref="K27:K32" si="2">(D27+G27)</f>
        <v>0</v>
      </c>
      <c r="L27" s="68">
        <v>0</v>
      </c>
      <c r="M27" s="34"/>
      <c r="N27" s="36">
        <v>0</v>
      </c>
      <c r="O27" s="34"/>
      <c r="P27" s="33"/>
      <c r="Q27" s="35"/>
      <c r="R27" s="35"/>
      <c r="S27" s="35"/>
      <c r="T27" s="35"/>
      <c r="U27" s="35"/>
      <c r="V27" s="57"/>
      <c r="W27" s="217"/>
      <c r="X27" s="267"/>
      <c r="Y27" s="267"/>
      <c r="Z27" s="267"/>
      <c r="AA27" s="267"/>
      <c r="AB27" s="268"/>
      <c r="AC27" s="15"/>
    </row>
    <row r="28" spans="1:29" x14ac:dyDescent="0.2">
      <c r="A28" s="27">
        <f t="shared" ref="A28:A51" si="3">A27+1</f>
        <v>3</v>
      </c>
      <c r="B28" s="65"/>
      <c r="C28" s="65"/>
      <c r="D28" s="67">
        <f t="shared" si="0"/>
        <v>0</v>
      </c>
      <c r="E28" s="65"/>
      <c r="F28" s="65"/>
      <c r="G28" s="67">
        <f t="shared" si="1"/>
        <v>0</v>
      </c>
      <c r="H28" s="53"/>
      <c r="I28" s="51"/>
      <c r="J28" s="39"/>
      <c r="K28" s="68">
        <f t="shared" si="2"/>
        <v>0</v>
      </c>
      <c r="L28" s="68">
        <v>0</v>
      </c>
      <c r="M28" s="34"/>
      <c r="N28" s="36">
        <v>0</v>
      </c>
      <c r="O28" s="34"/>
      <c r="P28" s="33"/>
      <c r="Q28" s="35"/>
      <c r="R28" s="35"/>
      <c r="S28" s="35"/>
      <c r="T28" s="35"/>
      <c r="U28" s="35"/>
      <c r="V28" s="57"/>
      <c r="W28" s="217"/>
      <c r="X28" s="267"/>
      <c r="Y28" s="267"/>
      <c r="Z28" s="267"/>
      <c r="AA28" s="267"/>
      <c r="AB28" s="268"/>
      <c r="AC28" s="15"/>
    </row>
    <row r="29" spans="1:29" x14ac:dyDescent="0.2">
      <c r="A29" s="27">
        <f t="shared" si="3"/>
        <v>4</v>
      </c>
      <c r="B29" s="65"/>
      <c r="C29" s="65"/>
      <c r="D29" s="67">
        <f t="shared" si="0"/>
        <v>0</v>
      </c>
      <c r="E29" s="65"/>
      <c r="F29" s="65"/>
      <c r="G29" s="67">
        <f t="shared" si="1"/>
        <v>0</v>
      </c>
      <c r="H29" s="53"/>
      <c r="I29" s="51"/>
      <c r="J29" s="39"/>
      <c r="K29" s="68">
        <f t="shared" si="2"/>
        <v>0</v>
      </c>
      <c r="L29" s="68">
        <v>0</v>
      </c>
      <c r="M29" s="34"/>
      <c r="N29" s="36">
        <v>0</v>
      </c>
      <c r="O29" s="34"/>
      <c r="P29" s="33"/>
      <c r="Q29" s="35"/>
      <c r="R29" s="35"/>
      <c r="S29" s="35"/>
      <c r="T29" s="35"/>
      <c r="U29" s="35"/>
      <c r="V29" s="57"/>
      <c r="W29" s="217"/>
      <c r="X29" s="267"/>
      <c r="Y29" s="267"/>
      <c r="Z29" s="267"/>
      <c r="AA29" s="267"/>
      <c r="AB29" s="268"/>
      <c r="AC29" s="15"/>
    </row>
    <row r="30" spans="1:29" x14ac:dyDescent="0.2">
      <c r="A30" s="27">
        <f t="shared" si="3"/>
        <v>5</v>
      </c>
      <c r="B30" s="65"/>
      <c r="C30" s="65"/>
      <c r="D30" s="67">
        <f t="shared" si="0"/>
        <v>0</v>
      </c>
      <c r="E30" s="65"/>
      <c r="F30" s="65"/>
      <c r="G30" s="67">
        <f t="shared" si="1"/>
        <v>0</v>
      </c>
      <c r="H30" s="53"/>
      <c r="I30" s="51"/>
      <c r="J30" s="39"/>
      <c r="K30" s="68">
        <f t="shared" si="2"/>
        <v>0</v>
      </c>
      <c r="L30" s="68">
        <v>0</v>
      </c>
      <c r="M30" s="34"/>
      <c r="N30" s="36">
        <v>0</v>
      </c>
      <c r="O30" s="34"/>
      <c r="P30" s="33"/>
      <c r="Q30" s="35"/>
      <c r="R30" s="35"/>
      <c r="S30" s="35"/>
      <c r="T30" s="35"/>
      <c r="U30" s="35"/>
      <c r="V30" s="57"/>
      <c r="W30" s="217"/>
      <c r="X30" s="267"/>
      <c r="Y30" s="267"/>
      <c r="Z30" s="267"/>
      <c r="AA30" s="267"/>
      <c r="AB30" s="268"/>
      <c r="AC30" s="15"/>
    </row>
    <row r="31" spans="1:29" x14ac:dyDescent="0.2">
      <c r="A31" s="27">
        <f t="shared" si="3"/>
        <v>6</v>
      </c>
      <c r="B31" s="65"/>
      <c r="C31" s="65"/>
      <c r="D31" s="67">
        <f t="shared" si="0"/>
        <v>0</v>
      </c>
      <c r="E31" s="65"/>
      <c r="F31" s="65"/>
      <c r="G31" s="67">
        <f t="shared" si="1"/>
        <v>0</v>
      </c>
      <c r="H31" s="53"/>
      <c r="I31" s="51"/>
      <c r="J31" s="39"/>
      <c r="K31" s="68">
        <f t="shared" si="2"/>
        <v>0</v>
      </c>
      <c r="L31" s="68">
        <v>0</v>
      </c>
      <c r="M31" s="34"/>
      <c r="N31" s="36">
        <v>0</v>
      </c>
      <c r="O31" s="34"/>
      <c r="P31" s="33"/>
      <c r="Q31" s="35"/>
      <c r="R31" s="35"/>
      <c r="S31" s="35"/>
      <c r="T31" s="35"/>
      <c r="U31" s="35"/>
      <c r="V31" s="57"/>
      <c r="W31" s="217"/>
      <c r="X31" s="267"/>
      <c r="Y31" s="267"/>
      <c r="Z31" s="267"/>
      <c r="AA31" s="267"/>
      <c r="AB31" s="268"/>
      <c r="AC31" s="15"/>
    </row>
    <row r="32" spans="1:29" x14ac:dyDescent="0.2">
      <c r="A32" s="27">
        <f t="shared" si="3"/>
        <v>7</v>
      </c>
      <c r="B32" s="65"/>
      <c r="C32" s="65"/>
      <c r="D32" s="67">
        <f t="shared" si="0"/>
        <v>0</v>
      </c>
      <c r="E32" s="65"/>
      <c r="F32" s="65"/>
      <c r="G32" s="67">
        <f t="shared" si="1"/>
        <v>0</v>
      </c>
      <c r="H32" s="53"/>
      <c r="I32" s="51"/>
      <c r="J32" s="39"/>
      <c r="K32" s="68">
        <f t="shared" si="2"/>
        <v>0</v>
      </c>
      <c r="L32" s="68">
        <v>0</v>
      </c>
      <c r="M32" s="34"/>
      <c r="N32" s="36">
        <v>0</v>
      </c>
      <c r="O32" s="34"/>
      <c r="P32" s="33"/>
      <c r="Q32" s="35"/>
      <c r="R32" s="35"/>
      <c r="S32" s="35"/>
      <c r="T32" s="35"/>
      <c r="U32" s="35"/>
      <c r="V32" s="57"/>
      <c r="W32" s="217"/>
      <c r="X32" s="267"/>
      <c r="Y32" s="267"/>
      <c r="Z32" s="267"/>
      <c r="AA32" s="267"/>
      <c r="AB32" s="268"/>
      <c r="AC32" s="15"/>
    </row>
    <row r="33" spans="1:29" x14ac:dyDescent="0.2">
      <c r="A33" s="27">
        <f t="shared" si="3"/>
        <v>8</v>
      </c>
      <c r="B33" s="65"/>
      <c r="C33" s="65"/>
      <c r="D33" s="67">
        <f t="shared" si="0"/>
        <v>0</v>
      </c>
      <c r="E33" s="65"/>
      <c r="F33" s="65"/>
      <c r="G33" s="67">
        <f t="shared" ref="G33:G45" si="4">IF(SUM((E33*12)+F33)*1.67=0,G32,SUM((E33*12)+F33)*1.67)</f>
        <v>0</v>
      </c>
      <c r="H33" s="53"/>
      <c r="I33" s="51"/>
      <c r="J33" s="39"/>
      <c r="K33" s="68">
        <f t="shared" ref="K33:K48" si="5">(D33+G33)</f>
        <v>0</v>
      </c>
      <c r="L33" s="68">
        <v>0</v>
      </c>
      <c r="M33" s="34"/>
      <c r="N33" s="36">
        <v>0</v>
      </c>
      <c r="O33" s="34"/>
      <c r="P33" s="33"/>
      <c r="Q33" s="35"/>
      <c r="R33" s="35"/>
      <c r="S33" s="35"/>
      <c r="T33" s="35"/>
      <c r="U33" s="35"/>
      <c r="V33" s="57"/>
      <c r="W33" s="217"/>
      <c r="X33" s="267"/>
      <c r="Y33" s="267"/>
      <c r="Z33" s="267"/>
      <c r="AA33" s="267"/>
      <c r="AB33" s="268"/>
      <c r="AC33" s="15"/>
    </row>
    <row r="34" spans="1:29" x14ac:dyDescent="0.2">
      <c r="A34" s="27">
        <f t="shared" si="3"/>
        <v>9</v>
      </c>
      <c r="B34" s="65"/>
      <c r="C34" s="65"/>
      <c r="D34" s="67">
        <f t="shared" si="0"/>
        <v>0</v>
      </c>
      <c r="E34" s="65"/>
      <c r="F34" s="65"/>
      <c r="G34" s="67">
        <f t="shared" si="4"/>
        <v>0</v>
      </c>
      <c r="H34" s="53"/>
      <c r="I34" s="51"/>
      <c r="J34" s="39"/>
      <c r="K34" s="68">
        <f t="shared" si="5"/>
        <v>0</v>
      </c>
      <c r="L34" s="68">
        <v>0</v>
      </c>
      <c r="M34" s="34"/>
      <c r="N34" s="36">
        <v>0</v>
      </c>
      <c r="O34" s="34"/>
      <c r="P34" s="33"/>
      <c r="Q34" s="35"/>
      <c r="R34" s="35"/>
      <c r="S34" s="35"/>
      <c r="T34" s="35"/>
      <c r="U34" s="35"/>
      <c r="V34" s="57"/>
      <c r="W34" s="217"/>
      <c r="X34" s="267"/>
      <c r="Y34" s="267"/>
      <c r="Z34" s="267"/>
      <c r="AA34" s="267"/>
      <c r="AB34" s="268"/>
      <c r="AC34" s="15"/>
    </row>
    <row r="35" spans="1:29" x14ac:dyDescent="0.2">
      <c r="A35" s="27">
        <f t="shared" si="3"/>
        <v>10</v>
      </c>
      <c r="B35" s="65"/>
      <c r="C35" s="65"/>
      <c r="D35" s="67">
        <f t="shared" ref="D35:D45" si="6">IF(SUM((B35*12)+C35)*1.67=0,D34,SUM((B35*12)+C35)*1.67)</f>
        <v>0</v>
      </c>
      <c r="E35" s="65"/>
      <c r="F35" s="65"/>
      <c r="G35" s="67">
        <f t="shared" si="4"/>
        <v>0</v>
      </c>
      <c r="H35" s="53"/>
      <c r="I35" s="51"/>
      <c r="J35" s="39"/>
      <c r="K35" s="68">
        <f t="shared" si="5"/>
        <v>0</v>
      </c>
      <c r="L35" s="68">
        <f t="shared" ref="L35:L41" si="7">(D35+G35+Q35-D34-G34)</f>
        <v>0</v>
      </c>
      <c r="M35" s="34"/>
      <c r="N35" s="36">
        <v>0</v>
      </c>
      <c r="O35" s="34"/>
      <c r="P35" s="33"/>
      <c r="Q35" s="35"/>
      <c r="R35" s="35"/>
      <c r="S35" s="35"/>
      <c r="T35" s="31"/>
      <c r="U35" s="35"/>
      <c r="V35" s="57"/>
      <c r="W35" s="217"/>
      <c r="X35" s="267"/>
      <c r="Y35" s="267"/>
      <c r="Z35" s="267"/>
      <c r="AA35" s="267"/>
      <c r="AB35" s="268"/>
      <c r="AC35" s="15"/>
    </row>
    <row r="36" spans="1:29" x14ac:dyDescent="0.2">
      <c r="A36" s="27">
        <f t="shared" si="3"/>
        <v>11</v>
      </c>
      <c r="B36" s="65"/>
      <c r="C36" s="65"/>
      <c r="D36" s="67">
        <f t="shared" si="6"/>
        <v>0</v>
      </c>
      <c r="E36" s="65"/>
      <c r="F36" s="65"/>
      <c r="G36" s="67">
        <f t="shared" si="4"/>
        <v>0</v>
      </c>
      <c r="H36" s="53"/>
      <c r="I36" s="51"/>
      <c r="J36" s="39"/>
      <c r="K36" s="68">
        <f t="shared" si="5"/>
        <v>0</v>
      </c>
      <c r="L36" s="68">
        <f t="shared" si="7"/>
        <v>0</v>
      </c>
      <c r="M36" s="34"/>
      <c r="N36" s="36">
        <v>0</v>
      </c>
      <c r="O36" s="34"/>
      <c r="P36" s="33"/>
      <c r="Q36" s="35"/>
      <c r="R36" s="35"/>
      <c r="S36" s="35"/>
      <c r="T36" s="31"/>
      <c r="U36" s="35"/>
      <c r="V36" s="57"/>
      <c r="W36" s="217"/>
      <c r="X36" s="267"/>
      <c r="Y36" s="267"/>
      <c r="Z36" s="267"/>
      <c r="AA36" s="267"/>
      <c r="AB36" s="268"/>
      <c r="AC36" s="15"/>
    </row>
    <row r="37" spans="1:29" x14ac:dyDescent="0.2">
      <c r="A37" s="27">
        <f t="shared" si="3"/>
        <v>12</v>
      </c>
      <c r="B37" s="65"/>
      <c r="C37" s="65"/>
      <c r="D37" s="67">
        <f t="shared" si="6"/>
        <v>0</v>
      </c>
      <c r="E37" s="65"/>
      <c r="F37" s="65"/>
      <c r="G37" s="67">
        <f t="shared" si="4"/>
        <v>0</v>
      </c>
      <c r="H37" s="53"/>
      <c r="I37" s="51"/>
      <c r="J37" s="39"/>
      <c r="K37" s="68">
        <f t="shared" si="5"/>
        <v>0</v>
      </c>
      <c r="L37" s="68">
        <f t="shared" si="7"/>
        <v>0</v>
      </c>
      <c r="M37" s="34"/>
      <c r="N37" s="36">
        <v>0</v>
      </c>
      <c r="O37" s="34"/>
      <c r="P37" s="33"/>
      <c r="Q37" s="35"/>
      <c r="R37" s="35"/>
      <c r="S37" s="35"/>
      <c r="T37" s="31"/>
      <c r="U37" s="35"/>
      <c r="V37" s="57"/>
      <c r="W37" s="217"/>
      <c r="X37" s="267"/>
      <c r="Y37" s="267"/>
      <c r="Z37" s="267"/>
      <c r="AA37" s="267"/>
      <c r="AB37" s="268"/>
      <c r="AC37" s="15"/>
    </row>
    <row r="38" spans="1:29" x14ac:dyDescent="0.2">
      <c r="A38" s="27">
        <f t="shared" si="3"/>
        <v>13</v>
      </c>
      <c r="B38" s="65"/>
      <c r="C38" s="65"/>
      <c r="D38" s="67">
        <f t="shared" si="6"/>
        <v>0</v>
      </c>
      <c r="E38" s="65"/>
      <c r="F38" s="65"/>
      <c r="G38" s="67">
        <f t="shared" si="4"/>
        <v>0</v>
      </c>
      <c r="H38" s="53"/>
      <c r="I38" s="51"/>
      <c r="J38" s="39"/>
      <c r="K38" s="68">
        <f t="shared" si="5"/>
        <v>0</v>
      </c>
      <c r="L38" s="68">
        <f t="shared" si="7"/>
        <v>0</v>
      </c>
      <c r="M38" s="34"/>
      <c r="N38" s="36">
        <v>0</v>
      </c>
      <c r="O38" s="34"/>
      <c r="P38" s="33"/>
      <c r="Q38" s="35"/>
      <c r="R38" s="35"/>
      <c r="S38" s="35"/>
      <c r="T38" s="31"/>
      <c r="U38" s="35"/>
      <c r="V38" s="57"/>
      <c r="W38" s="217"/>
      <c r="X38" s="267"/>
      <c r="Y38" s="267"/>
      <c r="Z38" s="267"/>
      <c r="AA38" s="267"/>
      <c r="AB38" s="268"/>
      <c r="AC38" s="15"/>
    </row>
    <row r="39" spans="1:29" x14ac:dyDescent="0.2">
      <c r="A39" s="27">
        <f t="shared" si="3"/>
        <v>14</v>
      </c>
      <c r="B39" s="65"/>
      <c r="C39" s="65"/>
      <c r="D39" s="67">
        <f t="shared" si="6"/>
        <v>0</v>
      </c>
      <c r="E39" s="65"/>
      <c r="F39" s="65"/>
      <c r="G39" s="67">
        <f t="shared" si="4"/>
        <v>0</v>
      </c>
      <c r="H39" s="53"/>
      <c r="I39" s="51"/>
      <c r="J39" s="39"/>
      <c r="K39" s="68">
        <f t="shared" si="5"/>
        <v>0</v>
      </c>
      <c r="L39" s="68">
        <f t="shared" si="7"/>
        <v>0</v>
      </c>
      <c r="M39" s="34"/>
      <c r="N39" s="41">
        <v>0</v>
      </c>
      <c r="O39" s="34"/>
      <c r="P39" s="33"/>
      <c r="Q39" s="35"/>
      <c r="R39" s="35"/>
      <c r="S39" s="35"/>
      <c r="T39" s="31"/>
      <c r="U39" s="35"/>
      <c r="V39" s="57"/>
      <c r="W39" s="217"/>
      <c r="X39" s="267"/>
      <c r="Y39" s="267"/>
      <c r="Z39" s="267"/>
      <c r="AA39" s="267"/>
      <c r="AB39" s="268"/>
      <c r="AC39" s="15"/>
    </row>
    <row r="40" spans="1:29" x14ac:dyDescent="0.2">
      <c r="A40" s="27">
        <f t="shared" si="3"/>
        <v>15</v>
      </c>
      <c r="B40" s="65"/>
      <c r="C40" s="65"/>
      <c r="D40" s="67">
        <f t="shared" si="6"/>
        <v>0</v>
      </c>
      <c r="E40" s="65"/>
      <c r="F40" s="65"/>
      <c r="G40" s="67">
        <f t="shared" si="4"/>
        <v>0</v>
      </c>
      <c r="H40" s="53"/>
      <c r="I40" s="51"/>
      <c r="J40" s="39"/>
      <c r="K40" s="68">
        <f t="shared" si="5"/>
        <v>0</v>
      </c>
      <c r="L40" s="68">
        <f t="shared" si="7"/>
        <v>0</v>
      </c>
      <c r="M40" s="34"/>
      <c r="N40" s="41">
        <v>0</v>
      </c>
      <c r="O40" s="34"/>
      <c r="P40" s="33"/>
      <c r="Q40" s="35"/>
      <c r="R40" s="35"/>
      <c r="S40" s="35"/>
      <c r="T40" s="31"/>
      <c r="U40" s="35"/>
      <c r="V40" s="57"/>
      <c r="W40" s="217"/>
      <c r="X40" s="267"/>
      <c r="Y40" s="267"/>
      <c r="Z40" s="267"/>
      <c r="AA40" s="267"/>
      <c r="AB40" s="268"/>
      <c r="AC40" s="15"/>
    </row>
    <row r="41" spans="1:29" x14ac:dyDescent="0.2">
      <c r="A41" s="27">
        <f t="shared" si="3"/>
        <v>16</v>
      </c>
      <c r="B41" s="65"/>
      <c r="C41" s="65"/>
      <c r="D41" s="67">
        <f t="shared" si="6"/>
        <v>0</v>
      </c>
      <c r="E41" s="65"/>
      <c r="F41" s="65"/>
      <c r="G41" s="67">
        <f t="shared" si="4"/>
        <v>0</v>
      </c>
      <c r="H41" s="53"/>
      <c r="I41" s="51"/>
      <c r="J41" s="39"/>
      <c r="K41" s="68">
        <f t="shared" si="5"/>
        <v>0</v>
      </c>
      <c r="L41" s="68">
        <f t="shared" si="7"/>
        <v>0</v>
      </c>
      <c r="M41" s="34"/>
      <c r="N41" s="36">
        <v>0</v>
      </c>
      <c r="O41" s="34"/>
      <c r="P41" s="33"/>
      <c r="Q41" s="35"/>
      <c r="R41" s="35"/>
      <c r="S41" s="35"/>
      <c r="T41" s="31"/>
      <c r="U41" s="35"/>
      <c r="V41" s="57"/>
      <c r="W41" s="217"/>
      <c r="X41" s="267"/>
      <c r="Y41" s="267"/>
      <c r="Z41" s="267"/>
      <c r="AA41" s="267"/>
      <c r="AB41" s="268"/>
      <c r="AC41" s="15"/>
    </row>
    <row r="42" spans="1:29" x14ac:dyDescent="0.2">
      <c r="A42" s="27">
        <f t="shared" si="3"/>
        <v>17</v>
      </c>
      <c r="B42" s="65"/>
      <c r="C42" s="65"/>
      <c r="D42" s="67">
        <f t="shared" si="6"/>
        <v>0</v>
      </c>
      <c r="E42" s="65"/>
      <c r="F42" s="65"/>
      <c r="G42" s="67">
        <f t="shared" si="4"/>
        <v>0</v>
      </c>
      <c r="H42" s="53"/>
      <c r="I42" s="51"/>
      <c r="J42" s="39"/>
      <c r="K42" s="68">
        <f t="shared" si="5"/>
        <v>0</v>
      </c>
      <c r="L42" s="68">
        <f t="shared" ref="L42:L48" si="8">(D42+G42+Q42-D41-G41)</f>
        <v>0</v>
      </c>
      <c r="M42" s="34"/>
      <c r="N42" s="36">
        <v>0</v>
      </c>
      <c r="O42" s="34"/>
      <c r="P42" s="33"/>
      <c r="Q42" s="35"/>
      <c r="R42" s="35"/>
      <c r="S42" s="35"/>
      <c r="T42" s="31"/>
      <c r="U42" s="35"/>
      <c r="V42" s="57"/>
      <c r="W42" s="217"/>
      <c r="X42" s="267"/>
      <c r="Y42" s="267"/>
      <c r="Z42" s="267"/>
      <c r="AA42" s="267"/>
      <c r="AB42" s="268"/>
      <c r="AC42" s="15"/>
    </row>
    <row r="43" spans="1:29" x14ac:dyDescent="0.2">
      <c r="A43" s="27">
        <f t="shared" si="3"/>
        <v>18</v>
      </c>
      <c r="B43" s="65"/>
      <c r="C43" s="65"/>
      <c r="D43" s="67">
        <f t="shared" si="6"/>
        <v>0</v>
      </c>
      <c r="E43" s="65"/>
      <c r="F43" s="65"/>
      <c r="G43" s="67">
        <f t="shared" si="4"/>
        <v>0</v>
      </c>
      <c r="H43" s="53"/>
      <c r="I43" s="51"/>
      <c r="J43" s="39"/>
      <c r="K43" s="68">
        <f t="shared" si="5"/>
        <v>0</v>
      </c>
      <c r="L43" s="68">
        <f t="shared" si="8"/>
        <v>0</v>
      </c>
      <c r="M43" s="34"/>
      <c r="N43" s="36">
        <v>0</v>
      </c>
      <c r="O43" s="34"/>
      <c r="P43" s="33"/>
      <c r="Q43" s="35"/>
      <c r="R43" s="35"/>
      <c r="S43" s="35"/>
      <c r="T43" s="31"/>
      <c r="U43" s="35"/>
      <c r="V43" s="57"/>
      <c r="W43" s="217"/>
      <c r="X43" s="267"/>
      <c r="Y43" s="267"/>
      <c r="Z43" s="267"/>
      <c r="AA43" s="267"/>
      <c r="AB43" s="268"/>
      <c r="AC43" s="15"/>
    </row>
    <row r="44" spans="1:29" x14ac:dyDescent="0.2">
      <c r="A44" s="27">
        <f t="shared" si="3"/>
        <v>19</v>
      </c>
      <c r="B44" s="65"/>
      <c r="C44" s="65"/>
      <c r="D44" s="67">
        <f t="shared" si="6"/>
        <v>0</v>
      </c>
      <c r="E44" s="65"/>
      <c r="F44" s="65"/>
      <c r="G44" s="67">
        <f t="shared" si="4"/>
        <v>0</v>
      </c>
      <c r="H44" s="53"/>
      <c r="I44" s="51"/>
      <c r="J44" s="39"/>
      <c r="K44" s="68">
        <f t="shared" si="5"/>
        <v>0</v>
      </c>
      <c r="L44" s="68">
        <f t="shared" si="8"/>
        <v>0</v>
      </c>
      <c r="M44" s="34"/>
      <c r="N44" s="36">
        <v>0</v>
      </c>
      <c r="O44" s="34"/>
      <c r="P44" s="33"/>
      <c r="Q44" s="35"/>
      <c r="R44" s="35"/>
      <c r="S44" s="35"/>
      <c r="T44" s="31"/>
      <c r="U44" s="35"/>
      <c r="V44" s="57"/>
      <c r="W44" s="217"/>
      <c r="X44" s="267"/>
      <c r="Y44" s="267"/>
      <c r="Z44" s="267"/>
      <c r="AA44" s="267"/>
      <c r="AB44" s="268"/>
      <c r="AC44" s="15"/>
    </row>
    <row r="45" spans="1:29" x14ac:dyDescent="0.2">
      <c r="A45" s="27">
        <f t="shared" si="3"/>
        <v>20</v>
      </c>
      <c r="B45" s="65"/>
      <c r="C45" s="65"/>
      <c r="D45" s="67">
        <f t="shared" si="6"/>
        <v>0</v>
      </c>
      <c r="E45" s="65"/>
      <c r="F45" s="65"/>
      <c r="G45" s="67">
        <f t="shared" si="4"/>
        <v>0</v>
      </c>
      <c r="H45" s="53"/>
      <c r="I45" s="51"/>
      <c r="J45" s="39"/>
      <c r="K45" s="68">
        <f t="shared" si="5"/>
        <v>0</v>
      </c>
      <c r="L45" s="68">
        <f t="shared" si="8"/>
        <v>0</v>
      </c>
      <c r="M45" s="34"/>
      <c r="N45" s="36">
        <v>0</v>
      </c>
      <c r="O45" s="34"/>
      <c r="P45" s="33"/>
      <c r="Q45" s="35"/>
      <c r="R45" s="35"/>
      <c r="S45" s="35"/>
      <c r="T45" s="31"/>
      <c r="U45" s="35"/>
      <c r="V45" s="57"/>
      <c r="W45" s="217"/>
      <c r="X45" s="267"/>
      <c r="Y45" s="267"/>
      <c r="Z45" s="267"/>
      <c r="AA45" s="267"/>
      <c r="AB45" s="268"/>
      <c r="AC45" s="15"/>
    </row>
    <row r="46" spans="1:29" x14ac:dyDescent="0.2">
      <c r="A46" s="27">
        <f t="shared" si="3"/>
        <v>21</v>
      </c>
      <c r="B46" s="65"/>
      <c r="C46" s="65"/>
      <c r="D46" s="67">
        <f t="shared" ref="D46:D55" si="9">IF(SUM((B46*12)+C46)*1.67=0,D45,SUM((B46*12)+C46)*1.67)</f>
        <v>0</v>
      </c>
      <c r="E46" s="65"/>
      <c r="F46" s="65"/>
      <c r="G46" s="67">
        <f t="shared" ref="G46:G52" si="10">IF(SUM((E46*12)+F46)*1.67=0,G45,SUM((E46*12)+F46)*1.67)</f>
        <v>0</v>
      </c>
      <c r="H46" s="53"/>
      <c r="I46" s="51"/>
      <c r="J46" s="39"/>
      <c r="K46" s="68">
        <f t="shared" si="5"/>
        <v>0</v>
      </c>
      <c r="L46" s="68">
        <f t="shared" si="8"/>
        <v>0</v>
      </c>
      <c r="M46" s="34"/>
      <c r="N46" s="36">
        <v>0</v>
      </c>
      <c r="O46" s="34"/>
      <c r="P46" s="33"/>
      <c r="Q46" s="35"/>
      <c r="R46" s="35"/>
      <c r="S46" s="35"/>
      <c r="T46" s="35"/>
      <c r="U46" s="35"/>
      <c r="V46" s="57"/>
      <c r="W46" s="217"/>
      <c r="X46" s="267"/>
      <c r="Y46" s="267"/>
      <c r="Z46" s="267"/>
      <c r="AA46" s="267"/>
      <c r="AB46" s="268"/>
      <c r="AC46" s="15"/>
    </row>
    <row r="47" spans="1:29" x14ac:dyDescent="0.2">
      <c r="A47" s="27">
        <f t="shared" si="3"/>
        <v>22</v>
      </c>
      <c r="B47" s="65"/>
      <c r="C47" s="65"/>
      <c r="D47" s="67">
        <f t="shared" si="9"/>
        <v>0</v>
      </c>
      <c r="E47" s="65"/>
      <c r="F47" s="65"/>
      <c r="G47" s="67">
        <f t="shared" si="10"/>
        <v>0</v>
      </c>
      <c r="H47" s="53"/>
      <c r="I47" s="51"/>
      <c r="J47" s="39"/>
      <c r="K47" s="68">
        <f t="shared" si="5"/>
        <v>0</v>
      </c>
      <c r="L47" s="68">
        <f t="shared" si="8"/>
        <v>0</v>
      </c>
      <c r="M47" s="34"/>
      <c r="N47" s="36">
        <v>0</v>
      </c>
      <c r="O47" s="34"/>
      <c r="P47" s="33"/>
      <c r="Q47" s="35"/>
      <c r="R47" s="35"/>
      <c r="S47" s="35"/>
      <c r="T47" s="35"/>
      <c r="U47" s="35"/>
      <c r="V47" s="57"/>
      <c r="W47" s="217"/>
      <c r="X47" s="267"/>
      <c r="Y47" s="267"/>
      <c r="Z47" s="267"/>
      <c r="AA47" s="267"/>
      <c r="AB47" s="268"/>
      <c r="AC47" s="15"/>
    </row>
    <row r="48" spans="1:29" x14ac:dyDescent="0.2">
      <c r="A48" s="27">
        <f t="shared" si="3"/>
        <v>23</v>
      </c>
      <c r="B48" s="65"/>
      <c r="C48" s="65"/>
      <c r="D48" s="67">
        <f t="shared" si="9"/>
        <v>0</v>
      </c>
      <c r="E48" s="65"/>
      <c r="F48" s="65"/>
      <c r="G48" s="67">
        <f t="shared" si="10"/>
        <v>0</v>
      </c>
      <c r="H48" s="53"/>
      <c r="I48" s="51"/>
      <c r="J48" s="39"/>
      <c r="K48" s="68">
        <f t="shared" si="5"/>
        <v>0</v>
      </c>
      <c r="L48" s="68">
        <f t="shared" si="8"/>
        <v>0</v>
      </c>
      <c r="M48" s="34"/>
      <c r="N48" s="41">
        <v>0</v>
      </c>
      <c r="O48" s="34"/>
      <c r="P48" s="33"/>
      <c r="Q48" s="35"/>
      <c r="R48" s="35"/>
      <c r="S48" s="35"/>
      <c r="T48" s="35"/>
      <c r="U48" s="35"/>
      <c r="V48" s="57"/>
      <c r="W48" s="217"/>
      <c r="X48" s="267"/>
      <c r="Y48" s="267"/>
      <c r="Z48" s="267"/>
      <c r="AA48" s="267"/>
      <c r="AB48" s="268"/>
      <c r="AC48" s="15"/>
    </row>
    <row r="49" spans="1:29" x14ac:dyDescent="0.2">
      <c r="A49" s="27">
        <f t="shared" si="3"/>
        <v>24</v>
      </c>
      <c r="B49" s="65"/>
      <c r="C49" s="65"/>
      <c r="D49" s="67">
        <f t="shared" si="9"/>
        <v>0</v>
      </c>
      <c r="E49" s="65"/>
      <c r="F49" s="65"/>
      <c r="G49" s="67">
        <f t="shared" si="10"/>
        <v>0</v>
      </c>
      <c r="H49" s="53"/>
      <c r="I49" s="51"/>
      <c r="J49" s="39"/>
      <c r="K49" s="68">
        <f t="shared" ref="K49:K57" si="11">(D49+G49)</f>
        <v>0</v>
      </c>
      <c r="L49" s="68">
        <f t="shared" ref="L49:L57" si="12">(D49+G49+Q49-D48-G48)</f>
        <v>0</v>
      </c>
      <c r="M49" s="34"/>
      <c r="N49" s="41">
        <v>0</v>
      </c>
      <c r="O49" s="34"/>
      <c r="P49" s="33"/>
      <c r="Q49" s="35"/>
      <c r="R49" s="35"/>
      <c r="S49" s="35"/>
      <c r="T49" s="35"/>
      <c r="U49" s="35"/>
      <c r="V49" s="57"/>
      <c r="W49" s="217"/>
      <c r="X49" s="267"/>
      <c r="Y49" s="267"/>
      <c r="Z49" s="267"/>
      <c r="AA49" s="267"/>
      <c r="AB49" s="268"/>
      <c r="AC49" s="15"/>
    </row>
    <row r="50" spans="1:29" x14ac:dyDescent="0.2">
      <c r="A50" s="27">
        <f t="shared" si="3"/>
        <v>25</v>
      </c>
      <c r="B50" s="65"/>
      <c r="C50" s="65"/>
      <c r="D50" s="67">
        <f t="shared" si="9"/>
        <v>0</v>
      </c>
      <c r="E50" s="65"/>
      <c r="F50" s="65"/>
      <c r="G50" s="67">
        <f t="shared" si="10"/>
        <v>0</v>
      </c>
      <c r="H50" s="53"/>
      <c r="I50" s="51"/>
      <c r="J50" s="39"/>
      <c r="K50" s="68">
        <f t="shared" si="11"/>
        <v>0</v>
      </c>
      <c r="L50" s="68">
        <f t="shared" si="12"/>
        <v>0</v>
      </c>
      <c r="M50" s="34"/>
      <c r="N50" s="41">
        <v>0</v>
      </c>
      <c r="O50" s="34"/>
      <c r="P50" s="33"/>
      <c r="Q50" s="35"/>
      <c r="R50" s="35"/>
      <c r="S50" s="35"/>
      <c r="T50" s="35"/>
      <c r="U50" s="35"/>
      <c r="V50" s="57"/>
      <c r="W50" s="217"/>
      <c r="X50" s="267"/>
      <c r="Y50" s="267"/>
      <c r="Z50" s="267"/>
      <c r="AA50" s="267"/>
      <c r="AB50" s="268"/>
      <c r="AC50" s="15"/>
    </row>
    <row r="51" spans="1:29" x14ac:dyDescent="0.2">
      <c r="A51" s="27">
        <f t="shared" si="3"/>
        <v>26</v>
      </c>
      <c r="B51" s="65"/>
      <c r="C51" s="65"/>
      <c r="D51" s="67">
        <f t="shared" si="9"/>
        <v>0</v>
      </c>
      <c r="E51" s="65"/>
      <c r="F51" s="65"/>
      <c r="G51" s="67">
        <f t="shared" si="10"/>
        <v>0</v>
      </c>
      <c r="H51" s="53"/>
      <c r="I51" s="51"/>
      <c r="J51" s="39"/>
      <c r="K51" s="68">
        <f t="shared" si="11"/>
        <v>0</v>
      </c>
      <c r="L51" s="68">
        <f t="shared" si="12"/>
        <v>0</v>
      </c>
      <c r="M51" s="34"/>
      <c r="N51" s="41">
        <v>0</v>
      </c>
      <c r="O51" s="34"/>
      <c r="P51" s="33"/>
      <c r="Q51" s="35"/>
      <c r="R51" s="35"/>
      <c r="S51" s="35"/>
      <c r="T51" s="35"/>
      <c r="U51" s="35"/>
      <c r="V51" s="57"/>
      <c r="W51" s="217"/>
      <c r="X51" s="267"/>
      <c r="Y51" s="267"/>
      <c r="Z51" s="267"/>
      <c r="AA51" s="267"/>
      <c r="AB51" s="268"/>
      <c r="AC51" s="15"/>
    </row>
    <row r="52" spans="1:29" x14ac:dyDescent="0.2">
      <c r="A52" s="27">
        <v>27</v>
      </c>
      <c r="B52" s="65"/>
      <c r="C52" s="65"/>
      <c r="D52" s="67">
        <f t="shared" si="9"/>
        <v>0</v>
      </c>
      <c r="E52" s="65"/>
      <c r="F52" s="65"/>
      <c r="G52" s="67">
        <f t="shared" si="10"/>
        <v>0</v>
      </c>
      <c r="H52" s="53"/>
      <c r="I52" s="51"/>
      <c r="J52" s="39"/>
      <c r="K52" s="68">
        <f t="shared" si="11"/>
        <v>0</v>
      </c>
      <c r="L52" s="68">
        <f t="shared" si="12"/>
        <v>0</v>
      </c>
      <c r="M52" s="34"/>
      <c r="N52" s="41">
        <v>0</v>
      </c>
      <c r="O52" s="34"/>
      <c r="P52" s="33"/>
      <c r="Q52" s="35"/>
      <c r="R52" s="35"/>
      <c r="S52" s="35"/>
      <c r="T52" s="35"/>
      <c r="U52" s="35"/>
      <c r="V52" s="57"/>
      <c r="W52" s="217"/>
      <c r="X52" s="267"/>
      <c r="Y52" s="267"/>
      <c r="Z52" s="267"/>
      <c r="AA52" s="267"/>
      <c r="AB52" s="268"/>
      <c r="AC52" s="15"/>
    </row>
    <row r="53" spans="1:29" x14ac:dyDescent="0.2">
      <c r="A53" s="27">
        <v>28</v>
      </c>
      <c r="B53" s="65"/>
      <c r="C53" s="65"/>
      <c r="D53" s="67">
        <f t="shared" si="9"/>
        <v>0</v>
      </c>
      <c r="E53" s="65"/>
      <c r="F53" s="65"/>
      <c r="G53" s="67">
        <f>IF(SUM((E53*12)+F53)*1.67=0,G52,SUM((E53*12)+F53)*1.67)</f>
        <v>0</v>
      </c>
      <c r="H53" s="53"/>
      <c r="I53" s="51"/>
      <c r="J53" s="39"/>
      <c r="K53" s="68">
        <f>(D53+G53)</f>
        <v>0</v>
      </c>
      <c r="L53" s="68">
        <f t="shared" si="12"/>
        <v>0</v>
      </c>
      <c r="M53" s="34"/>
      <c r="N53" s="36">
        <v>0</v>
      </c>
      <c r="O53" s="34"/>
      <c r="P53" s="33"/>
      <c r="Q53" s="35"/>
      <c r="R53" s="35"/>
      <c r="S53" s="35"/>
      <c r="T53" s="35"/>
      <c r="U53" s="35"/>
      <c r="V53" s="57"/>
      <c r="W53" s="217"/>
      <c r="X53" s="267"/>
      <c r="Y53" s="267"/>
      <c r="Z53" s="267"/>
      <c r="AA53" s="267"/>
      <c r="AB53" s="268"/>
      <c r="AC53" s="15"/>
    </row>
    <row r="54" spans="1:29" x14ac:dyDescent="0.2">
      <c r="A54" s="27">
        <v>29</v>
      </c>
      <c r="B54" s="65"/>
      <c r="C54" s="65"/>
      <c r="D54" s="67">
        <f t="shared" si="9"/>
        <v>0</v>
      </c>
      <c r="E54" s="65"/>
      <c r="F54" s="65"/>
      <c r="G54" s="67">
        <f>IF(SUM((E54*12)+F54)*1.67=0,G53,SUM((E54*12)+F54)*1.67)</f>
        <v>0</v>
      </c>
      <c r="H54" s="53"/>
      <c r="I54" s="51"/>
      <c r="J54" s="39"/>
      <c r="K54" s="68">
        <f>(D54+G54)</f>
        <v>0</v>
      </c>
      <c r="L54" s="68">
        <f t="shared" si="12"/>
        <v>0</v>
      </c>
      <c r="M54" s="34"/>
      <c r="N54" s="36">
        <v>0</v>
      </c>
      <c r="O54" s="34"/>
      <c r="P54" s="33"/>
      <c r="Q54" s="35"/>
      <c r="R54" s="35"/>
      <c r="S54" s="35"/>
      <c r="T54" s="35"/>
      <c r="U54" s="35"/>
      <c r="V54" s="57"/>
      <c r="W54" s="217"/>
      <c r="X54" s="267"/>
      <c r="Y54" s="267"/>
      <c r="Z54" s="267"/>
      <c r="AA54" s="267"/>
      <c r="AB54" s="268"/>
      <c r="AC54" s="15"/>
    </row>
    <row r="55" spans="1:29" x14ac:dyDescent="0.2">
      <c r="A55" s="27">
        <v>30</v>
      </c>
      <c r="B55" s="65"/>
      <c r="C55" s="65"/>
      <c r="D55" s="67">
        <f t="shared" si="9"/>
        <v>0</v>
      </c>
      <c r="E55" s="65"/>
      <c r="F55" s="65"/>
      <c r="G55" s="67">
        <f>IF(SUM((E55*12)+F55)*1.67=0,G54,SUM((E55*12)+F55)*1.67)</f>
        <v>0</v>
      </c>
      <c r="H55" s="53"/>
      <c r="I55" s="51"/>
      <c r="J55" s="39"/>
      <c r="K55" s="68">
        <f>(D55+G55)</f>
        <v>0</v>
      </c>
      <c r="L55" s="68">
        <f t="shared" si="12"/>
        <v>0</v>
      </c>
      <c r="M55" s="34"/>
      <c r="N55" s="36">
        <v>0</v>
      </c>
      <c r="O55" s="34"/>
      <c r="P55" s="33"/>
      <c r="Q55" s="35"/>
      <c r="R55" s="35"/>
      <c r="S55" s="35"/>
      <c r="T55" s="35"/>
      <c r="U55" s="35"/>
      <c r="V55" s="57"/>
      <c r="W55" s="217"/>
      <c r="X55" s="267"/>
      <c r="Y55" s="267"/>
      <c r="Z55" s="267"/>
      <c r="AA55" s="267"/>
      <c r="AB55" s="268"/>
      <c r="AC55" s="15"/>
    </row>
    <row r="56" spans="1:29" x14ac:dyDescent="0.2">
      <c r="A56" s="27"/>
      <c r="B56" s="65"/>
      <c r="C56" s="65"/>
      <c r="D56" s="67">
        <f>IF(SUM((B56*12)+C56)*1.67=0,D55,SUM((B56*12)+C56)*1.67)</f>
        <v>0</v>
      </c>
      <c r="E56" s="65"/>
      <c r="F56" s="65"/>
      <c r="G56" s="67">
        <f>IF(SUM((E56*12)+F56)*1.67=0,G55,SUM((E56*12)+F56)*1.67)</f>
        <v>0</v>
      </c>
      <c r="H56" s="53"/>
      <c r="I56" s="51"/>
      <c r="J56" s="39"/>
      <c r="K56" s="68">
        <f>(D56+G56)</f>
        <v>0</v>
      </c>
      <c r="L56" s="68">
        <f>(D56+G56+Q56-D55-G55)</f>
        <v>0</v>
      </c>
      <c r="M56" s="34"/>
      <c r="N56" s="36">
        <v>0</v>
      </c>
      <c r="O56" s="34"/>
      <c r="P56" s="33"/>
      <c r="Q56" s="35"/>
      <c r="R56" s="35"/>
      <c r="S56" s="35"/>
      <c r="T56" s="35"/>
      <c r="U56" s="35"/>
      <c r="V56" s="57"/>
      <c r="W56" s="217"/>
      <c r="X56" s="267"/>
      <c r="Y56" s="267"/>
      <c r="Z56" s="267"/>
      <c r="AA56" s="267"/>
      <c r="AB56" s="268"/>
      <c r="AC56" s="15"/>
    </row>
    <row r="57" spans="1:29" x14ac:dyDescent="0.2">
      <c r="A57" s="27">
        <v>1</v>
      </c>
      <c r="B57" s="65"/>
      <c r="C57" s="65"/>
      <c r="D57" s="67">
        <f>IF(SUM((B57*12)+C57)*1.67=0,D55,SUM((B57*12)+C57)*1.67)</f>
        <v>0</v>
      </c>
      <c r="E57" s="65"/>
      <c r="F57" s="65"/>
      <c r="G57" s="67">
        <f>IF(SUM((E57*12)+F57)*1.67=0,G55,SUM((E57*12)+F57)*1.67)</f>
        <v>0</v>
      </c>
      <c r="H57" s="53"/>
      <c r="I57" s="51"/>
      <c r="J57" s="39"/>
      <c r="K57" s="68">
        <f t="shared" si="11"/>
        <v>0</v>
      </c>
      <c r="L57" s="68">
        <f t="shared" si="12"/>
        <v>0</v>
      </c>
      <c r="M57" s="34"/>
      <c r="N57" s="36">
        <v>0</v>
      </c>
      <c r="O57" s="34"/>
      <c r="P57" s="33"/>
      <c r="Q57" s="35"/>
      <c r="R57" s="35"/>
      <c r="S57" s="35"/>
      <c r="T57" s="35"/>
      <c r="U57" s="35"/>
      <c r="V57" s="57"/>
      <c r="W57" s="217"/>
      <c r="X57" s="267"/>
      <c r="Y57" s="267"/>
      <c r="Z57" s="267"/>
      <c r="AA57" s="267"/>
      <c r="AB57" s="268"/>
      <c r="AC57" s="15"/>
    </row>
    <row r="58" spans="1:29" x14ac:dyDescent="0.2">
      <c r="A58" s="47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8"/>
      <c r="M58" s="48">
        <f>SUM(M27:M57)</f>
        <v>0</v>
      </c>
      <c r="N58" s="48">
        <v>0</v>
      </c>
      <c r="O58" s="45"/>
      <c r="P58" s="45"/>
      <c r="Q58" s="45"/>
      <c r="R58" s="45"/>
      <c r="S58" s="45"/>
      <c r="T58" s="45"/>
      <c r="U58" s="45"/>
      <c r="V58" s="48"/>
      <c r="W58" s="45"/>
      <c r="X58" s="45"/>
      <c r="Y58" s="45"/>
      <c r="Z58" s="45"/>
      <c r="AA58" s="45"/>
      <c r="AB58" s="46"/>
      <c r="AC58" s="15"/>
    </row>
    <row r="59" spans="1:29" x14ac:dyDescent="0.2">
      <c r="A59" s="19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3"/>
      <c r="AC59" s="19"/>
    </row>
  </sheetData>
  <mergeCells count="62">
    <mergeCell ref="W57:AB57"/>
    <mergeCell ref="W54:AB54"/>
    <mergeCell ref="W55:AB55"/>
    <mergeCell ref="W48:AB48"/>
    <mergeCell ref="W49:AB49"/>
    <mergeCell ref="W50:AB50"/>
    <mergeCell ref="W51:AB51"/>
    <mergeCell ref="W52:AB52"/>
    <mergeCell ref="W53:AB53"/>
    <mergeCell ref="W56:AB56"/>
    <mergeCell ref="W42:AB42"/>
    <mergeCell ref="W43:AB43"/>
    <mergeCell ref="W44:AB44"/>
    <mergeCell ref="W45:AB45"/>
    <mergeCell ref="W46:AB46"/>
    <mergeCell ref="W47:AB47"/>
    <mergeCell ref="W36:AB36"/>
    <mergeCell ref="W37:AB37"/>
    <mergeCell ref="W38:AB38"/>
    <mergeCell ref="W39:AB39"/>
    <mergeCell ref="W40:AB40"/>
    <mergeCell ref="W41:AB41"/>
    <mergeCell ref="W30:AB30"/>
    <mergeCell ref="W31:AB31"/>
    <mergeCell ref="W32:AB32"/>
    <mergeCell ref="W33:AB33"/>
    <mergeCell ref="W34:AB34"/>
    <mergeCell ref="W35:AB35"/>
    <mergeCell ref="B19:D19"/>
    <mergeCell ref="E19:G19"/>
    <mergeCell ref="H19:J19"/>
    <mergeCell ref="W27:AB27"/>
    <mergeCell ref="W28:AB28"/>
    <mergeCell ref="W29:AB29"/>
    <mergeCell ref="A14:J14"/>
    <mergeCell ref="L14:N14"/>
    <mergeCell ref="P14:Q14"/>
    <mergeCell ref="R14:S14"/>
    <mergeCell ref="U14:V14"/>
    <mergeCell ref="B17:D17"/>
    <mergeCell ref="E17:G17"/>
    <mergeCell ref="H17:J17"/>
    <mergeCell ref="C10:I10"/>
    <mergeCell ref="N10:O10"/>
    <mergeCell ref="Q10:R10"/>
    <mergeCell ref="U10:X10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A3:AA3"/>
    <mergeCell ref="A4:AA4"/>
    <mergeCell ref="B6:I6"/>
    <mergeCell ref="M6:O6"/>
    <mergeCell ref="Q6:R6"/>
    <mergeCell ref="U7:X7"/>
    <mergeCell ref="Y7:AA7"/>
  </mergeCells>
  <pageMargins left="0.43" right="0.34" top="0.5" bottom="0.5" header="0.5" footer="0.5"/>
  <pageSetup paperSize="5" scale="8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C59"/>
  <sheetViews>
    <sheetView topLeftCell="A28" workbookViewId="0">
      <selection activeCell="S56" sqref="S56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38.570312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3" t="s">
        <v>6</v>
      </c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</row>
    <row r="4" spans="1:29" x14ac:dyDescent="0.2">
      <c r="A4" s="254" t="s">
        <v>49</v>
      </c>
      <c r="B4" s="254"/>
      <c r="C4" s="254"/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  <c r="O4" s="254"/>
      <c r="P4" s="254"/>
      <c r="Q4" s="254"/>
      <c r="R4" s="254"/>
      <c r="S4" s="254"/>
      <c r="T4" s="254"/>
      <c r="U4" s="254"/>
      <c r="V4" s="254"/>
      <c r="W4" s="254"/>
      <c r="X4" s="254"/>
      <c r="Y4" s="254"/>
      <c r="Z4" s="254"/>
      <c r="AA4" s="254"/>
    </row>
    <row r="5" spans="1:29" ht="6.75" customHeight="1" x14ac:dyDescent="0.2"/>
    <row r="6" spans="1:29" x14ac:dyDescent="0.2">
      <c r="A6" t="s">
        <v>8</v>
      </c>
      <c r="B6" s="255" t="s">
        <v>71</v>
      </c>
      <c r="C6" s="255"/>
      <c r="D6" s="255"/>
      <c r="E6" s="255"/>
      <c r="F6" s="255"/>
      <c r="G6" s="255"/>
      <c r="H6" s="255"/>
      <c r="I6" s="255"/>
      <c r="K6" t="s">
        <v>4</v>
      </c>
      <c r="L6" s="1"/>
      <c r="M6" s="256" t="s">
        <v>58</v>
      </c>
      <c r="N6" s="256"/>
      <c r="O6" s="256"/>
      <c r="P6" t="s">
        <v>44</v>
      </c>
      <c r="Q6" s="257" t="s">
        <v>51</v>
      </c>
      <c r="R6" s="257"/>
    </row>
    <row r="7" spans="1:29" x14ac:dyDescent="0.2">
      <c r="U7" s="258" t="s">
        <v>37</v>
      </c>
      <c r="V7" s="258"/>
      <c r="W7" s="258"/>
      <c r="X7" s="258"/>
      <c r="Y7" s="234">
        <v>0</v>
      </c>
      <c r="Z7" s="234"/>
      <c r="AA7" s="234"/>
    </row>
    <row r="8" spans="1:29" x14ac:dyDescent="0.2">
      <c r="A8" t="s">
        <v>3</v>
      </c>
      <c r="C8" s="234" t="s">
        <v>122</v>
      </c>
      <c r="D8" s="234"/>
      <c r="E8" s="234"/>
      <c r="F8" s="234"/>
      <c r="G8" t="s">
        <v>45</v>
      </c>
      <c r="H8" s="234">
        <v>2020</v>
      </c>
      <c r="I8" s="234"/>
      <c r="K8" t="s">
        <v>33</v>
      </c>
      <c r="L8" s="1"/>
      <c r="M8" s="1" t="s">
        <v>68</v>
      </c>
      <c r="N8" s="56"/>
      <c r="O8" s="1"/>
      <c r="P8" s="1"/>
      <c r="Q8" s="1"/>
      <c r="R8" s="1"/>
      <c r="T8" s="26" t="s">
        <v>39</v>
      </c>
      <c r="U8" s="258" t="s">
        <v>38</v>
      </c>
      <c r="V8" s="258"/>
      <c r="W8" s="258"/>
      <c r="X8" s="258"/>
      <c r="Y8" s="259">
        <v>0</v>
      </c>
      <c r="Z8" s="259"/>
      <c r="AA8" s="259"/>
    </row>
    <row r="9" spans="1:29" x14ac:dyDescent="0.2">
      <c r="T9" s="26" t="s">
        <v>40</v>
      </c>
      <c r="U9" s="258" t="s">
        <v>36</v>
      </c>
      <c r="V9" s="258"/>
      <c r="W9" s="258"/>
      <c r="X9" s="258"/>
      <c r="Y9" s="260">
        <v>0</v>
      </c>
      <c r="Z9" s="260"/>
      <c r="AA9" s="260"/>
    </row>
    <row r="10" spans="1:29" x14ac:dyDescent="0.2">
      <c r="A10" t="s">
        <v>20</v>
      </c>
      <c r="C10" s="257" t="s">
        <v>52</v>
      </c>
      <c r="D10" s="257"/>
      <c r="E10" s="257"/>
      <c r="F10" s="257"/>
      <c r="G10" s="257"/>
      <c r="H10" s="257"/>
      <c r="I10" s="257"/>
      <c r="K10" s="10" t="s">
        <v>42</v>
      </c>
      <c r="N10" s="257">
        <v>0</v>
      </c>
      <c r="O10" s="257"/>
      <c r="P10" t="s">
        <v>43</v>
      </c>
      <c r="Q10" s="257"/>
      <c r="R10" s="257"/>
      <c r="T10" s="26" t="s">
        <v>41</v>
      </c>
      <c r="U10" s="258" t="s">
        <v>35</v>
      </c>
      <c r="V10" s="258"/>
      <c r="W10" s="258"/>
      <c r="X10" s="258"/>
      <c r="Y10" s="262">
        <v>26.7</v>
      </c>
      <c r="Z10" s="262"/>
      <c r="AA10" s="262"/>
    </row>
    <row r="11" spans="1:29" x14ac:dyDescent="0.2">
      <c r="T11" s="26" t="s">
        <v>40</v>
      </c>
      <c r="U11" s="261" t="s">
        <v>34</v>
      </c>
      <c r="V11" s="261"/>
      <c r="W11" s="261"/>
      <c r="X11" s="261"/>
      <c r="Y11" s="260">
        <f>SUM(Y9:AA9)-(Y10:AA10)</f>
        <v>-26.7</v>
      </c>
      <c r="Z11" s="260"/>
      <c r="AA11" s="260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1" t="s">
        <v>9</v>
      </c>
      <c r="B14" s="261"/>
      <c r="C14" s="261"/>
      <c r="D14" s="261"/>
      <c r="E14" s="261"/>
      <c r="F14" s="261"/>
      <c r="G14" s="261"/>
      <c r="H14" s="261"/>
      <c r="I14" s="261"/>
      <c r="J14" s="261"/>
      <c r="K14" s="16" t="s">
        <v>19</v>
      </c>
      <c r="L14" s="263" t="s">
        <v>22</v>
      </c>
      <c r="M14" s="261"/>
      <c r="N14" s="264"/>
      <c r="O14" s="6"/>
      <c r="P14" s="263" t="s">
        <v>27</v>
      </c>
      <c r="Q14" s="261"/>
      <c r="R14" s="263" t="s">
        <v>28</v>
      </c>
      <c r="S14" s="261"/>
      <c r="T14" s="25" t="s">
        <v>29</v>
      </c>
      <c r="U14" s="265" t="s">
        <v>30</v>
      </c>
      <c r="V14" s="266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3">
        <v>258475</v>
      </c>
      <c r="C17" s="261"/>
      <c r="D17" s="261"/>
      <c r="E17" s="263">
        <v>258476</v>
      </c>
      <c r="F17" s="261"/>
      <c r="G17" s="261"/>
      <c r="H17" s="263" t="s">
        <v>70</v>
      </c>
      <c r="I17" s="261"/>
      <c r="J17" s="264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4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3" t="s">
        <v>59</v>
      </c>
      <c r="C19" s="261"/>
      <c r="D19" s="261"/>
      <c r="E19" s="263" t="s">
        <v>59</v>
      </c>
      <c r="F19" s="261"/>
      <c r="G19" s="261"/>
      <c r="H19" s="263" t="s">
        <v>62</v>
      </c>
      <c r="I19" s="261"/>
      <c r="J19" s="264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4">
        <v>26.7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5">
        <v>1</v>
      </c>
      <c r="C27" s="65">
        <v>4</v>
      </c>
      <c r="D27" s="67">
        <f>IF(SUM((B27*12)+C27)*1.67=0,D26,SUM((B27*12)+C27)*1.67)</f>
        <v>26.72</v>
      </c>
      <c r="E27" s="65"/>
      <c r="F27" s="65"/>
      <c r="G27" s="67">
        <f>IF(SUM((E27*12)+F27)*1.67=0,G26,SUM((E27*12)+F27)*1.67)</f>
        <v>0</v>
      </c>
      <c r="H27" s="65">
        <v>0</v>
      </c>
      <c r="I27" s="65">
        <v>0</v>
      </c>
      <c r="J27" s="67">
        <f>IF(SUM((H27*12)+I27)*1.16=0,J26,SUM((H27*12)+I27)*1.16)</f>
        <v>0</v>
      </c>
      <c r="K27" s="68">
        <f>(D27+G27+J27)</f>
        <v>26.72</v>
      </c>
      <c r="L27" s="68">
        <f>(D27+G27+J27+Q27-K21)</f>
        <v>1.9999999999999574E-2</v>
      </c>
      <c r="M27" s="30">
        <v>0</v>
      </c>
      <c r="N27" s="32"/>
      <c r="O27" s="59"/>
      <c r="P27" s="29"/>
      <c r="Q27" s="31"/>
      <c r="R27" s="31"/>
      <c r="S27" s="31"/>
      <c r="T27" s="35">
        <v>48</v>
      </c>
      <c r="U27" s="35">
        <v>5</v>
      </c>
      <c r="V27" s="57">
        <v>30</v>
      </c>
      <c r="W27" s="217" t="s">
        <v>95</v>
      </c>
      <c r="X27" s="267"/>
      <c r="Y27" s="267"/>
      <c r="Z27" s="267"/>
      <c r="AA27" s="267"/>
      <c r="AB27" s="268"/>
      <c r="AC27" s="15"/>
    </row>
    <row r="28" spans="1:29" x14ac:dyDescent="0.2">
      <c r="A28" s="27">
        <f t="shared" ref="A28:A53" si="0">A27+1</f>
        <v>3</v>
      </c>
      <c r="B28" s="65">
        <v>1</v>
      </c>
      <c r="C28" s="65">
        <v>4</v>
      </c>
      <c r="D28" s="67">
        <f>IF(SUM((B28*12)+C28)*1.67=0,D27,SUM((B28*12)+C28)*1.67)</f>
        <v>26.72</v>
      </c>
      <c r="E28" s="65"/>
      <c r="F28" s="65"/>
      <c r="G28" s="67">
        <f t="shared" ref="G28:G57" si="1">IF(SUM((E28*12)+F28)*1.67=0,G27,SUM((E28*12)+F28)*1.67)</f>
        <v>0</v>
      </c>
      <c r="H28" s="65">
        <v>0</v>
      </c>
      <c r="I28" s="65">
        <v>0</v>
      </c>
      <c r="J28" s="67">
        <f t="shared" ref="J28:J57" si="2">IF(SUM((H28*12)+I28)*1.16=0,J27,SUM((H28*12)+I28)*1.16)</f>
        <v>0</v>
      </c>
      <c r="K28" s="68">
        <f>(D28+G28+J28)</f>
        <v>26.72</v>
      </c>
      <c r="L28" s="68">
        <f>(D28+G28+J28+Q28-D27-G27-J27)</f>
        <v>0</v>
      </c>
      <c r="M28" s="30">
        <v>0</v>
      </c>
      <c r="N28" s="32"/>
      <c r="O28" s="59"/>
      <c r="P28" s="29"/>
      <c r="Q28" s="31"/>
      <c r="R28" s="31"/>
      <c r="S28" s="31"/>
      <c r="T28" s="35">
        <v>48</v>
      </c>
      <c r="U28" s="35">
        <v>5</v>
      </c>
      <c r="V28" s="57">
        <v>30</v>
      </c>
      <c r="W28" s="217" t="s">
        <v>95</v>
      </c>
      <c r="X28" s="267"/>
      <c r="Y28" s="267"/>
      <c r="Z28" s="267"/>
      <c r="AA28" s="267"/>
      <c r="AB28" s="268"/>
      <c r="AC28" s="15"/>
    </row>
    <row r="29" spans="1:29" x14ac:dyDescent="0.2">
      <c r="A29" s="27">
        <f t="shared" si="0"/>
        <v>4</v>
      </c>
      <c r="B29" s="65">
        <v>1</v>
      </c>
      <c r="C29" s="65">
        <v>4</v>
      </c>
      <c r="D29" s="67">
        <f>IF(SUM((B29*12)+C29)*1.67=0,D28,SUM((B29*12)+C29)*1.67)</f>
        <v>26.72</v>
      </c>
      <c r="E29" s="65"/>
      <c r="F29" s="65"/>
      <c r="G29" s="67">
        <v>0</v>
      </c>
      <c r="H29" s="65">
        <v>0</v>
      </c>
      <c r="I29" s="65">
        <v>0</v>
      </c>
      <c r="J29" s="67">
        <f t="shared" si="2"/>
        <v>0</v>
      </c>
      <c r="K29" s="68">
        <f>(D29+G29+J29)</f>
        <v>26.72</v>
      </c>
      <c r="L29" s="68">
        <f>(D29+G29+J29+Q29-D28-G28-J28)</f>
        <v>0</v>
      </c>
      <c r="M29" s="30">
        <v>0</v>
      </c>
      <c r="N29" s="32"/>
      <c r="O29" s="30"/>
      <c r="P29" s="29"/>
      <c r="Q29" s="31"/>
      <c r="R29" s="31"/>
      <c r="S29" s="31"/>
      <c r="T29" s="35">
        <v>48</v>
      </c>
      <c r="U29" s="35">
        <v>5</v>
      </c>
      <c r="V29" s="57">
        <v>30</v>
      </c>
      <c r="W29" s="217" t="s">
        <v>95</v>
      </c>
      <c r="X29" s="267"/>
      <c r="Y29" s="267"/>
      <c r="Z29" s="267"/>
      <c r="AA29" s="267"/>
      <c r="AB29" s="268"/>
      <c r="AC29" s="15"/>
    </row>
    <row r="30" spans="1:29" x14ac:dyDescent="0.2">
      <c r="A30" s="27">
        <f t="shared" si="0"/>
        <v>5</v>
      </c>
      <c r="B30" s="65">
        <v>1</v>
      </c>
      <c r="C30" s="65">
        <v>4</v>
      </c>
      <c r="D30" s="67">
        <f>IF(SUM((B30*12)+C30)*1.67=0,D29,SUM((B30*12)+C30)*1.67)</f>
        <v>26.72</v>
      </c>
      <c r="E30" s="65"/>
      <c r="F30" s="65"/>
      <c r="G30" s="67">
        <f>IF(SUM((E30*12)+F30)*1.67=0,G29,SUM((E30*12)+F30)*1.67)</f>
        <v>0</v>
      </c>
      <c r="H30" s="65">
        <v>0</v>
      </c>
      <c r="I30" s="65">
        <v>0</v>
      </c>
      <c r="J30" s="67">
        <f t="shared" si="2"/>
        <v>0</v>
      </c>
      <c r="K30" s="68">
        <f>(D30+G30+J30)</f>
        <v>26.72</v>
      </c>
      <c r="L30" s="68">
        <f t="shared" ref="L30:L37" si="3">(D30+G30+J30+Q30-D29-G29-J29)</f>
        <v>0</v>
      </c>
      <c r="M30" s="30">
        <v>0</v>
      </c>
      <c r="N30" s="32"/>
      <c r="O30" s="30"/>
      <c r="P30" s="29"/>
      <c r="Q30" s="31"/>
      <c r="R30" s="31"/>
      <c r="S30" s="31"/>
      <c r="T30" s="35">
        <v>48</v>
      </c>
      <c r="U30" s="35">
        <v>5</v>
      </c>
      <c r="V30" s="57">
        <v>30</v>
      </c>
      <c r="W30" s="217" t="s">
        <v>95</v>
      </c>
      <c r="X30" s="267"/>
      <c r="Y30" s="267"/>
      <c r="Z30" s="267"/>
      <c r="AA30" s="267"/>
      <c r="AB30" s="268"/>
      <c r="AC30" s="15"/>
    </row>
    <row r="31" spans="1:29" x14ac:dyDescent="0.2">
      <c r="A31" s="27">
        <f t="shared" si="0"/>
        <v>6</v>
      </c>
      <c r="B31" s="65">
        <v>1</v>
      </c>
      <c r="C31" s="65">
        <v>4</v>
      </c>
      <c r="D31" s="67">
        <f t="shared" ref="D31:D37" si="4">IF(SUM((B31*12)+C31)*1.67=0,D30,SUM((B31*12)+C31)*1.67)</f>
        <v>26.72</v>
      </c>
      <c r="E31" s="65"/>
      <c r="F31" s="65"/>
      <c r="G31" s="67">
        <f t="shared" si="1"/>
        <v>0</v>
      </c>
      <c r="H31" s="65">
        <v>0</v>
      </c>
      <c r="I31" s="65">
        <v>0</v>
      </c>
      <c r="J31" s="67">
        <f t="shared" si="2"/>
        <v>0</v>
      </c>
      <c r="K31" s="68">
        <f t="shared" ref="K31:K37" si="5">(D31+G31+J31)</f>
        <v>26.72</v>
      </c>
      <c r="L31" s="68">
        <f t="shared" si="3"/>
        <v>0</v>
      </c>
      <c r="M31" s="30">
        <v>0</v>
      </c>
      <c r="N31" s="32"/>
      <c r="O31" s="30"/>
      <c r="P31" s="29"/>
      <c r="Q31" s="31"/>
      <c r="R31" s="31"/>
      <c r="S31" s="31"/>
      <c r="T31" s="35">
        <v>48</v>
      </c>
      <c r="U31" s="35">
        <v>5</v>
      </c>
      <c r="V31" s="57">
        <v>30</v>
      </c>
      <c r="W31" s="217" t="s">
        <v>95</v>
      </c>
      <c r="X31" s="267"/>
      <c r="Y31" s="267"/>
      <c r="Z31" s="267"/>
      <c r="AA31" s="267"/>
      <c r="AB31" s="268"/>
      <c r="AC31" s="15"/>
    </row>
    <row r="32" spans="1:29" x14ac:dyDescent="0.2">
      <c r="A32" s="27">
        <f t="shared" si="0"/>
        <v>7</v>
      </c>
      <c r="B32" s="65">
        <v>1</v>
      </c>
      <c r="C32" s="65">
        <v>4</v>
      </c>
      <c r="D32" s="67">
        <f t="shared" si="4"/>
        <v>26.72</v>
      </c>
      <c r="E32" s="65"/>
      <c r="F32" s="65"/>
      <c r="G32" s="67">
        <f t="shared" si="1"/>
        <v>0</v>
      </c>
      <c r="H32" s="65">
        <v>0</v>
      </c>
      <c r="I32" s="65">
        <v>0</v>
      </c>
      <c r="J32" s="67">
        <f t="shared" si="2"/>
        <v>0</v>
      </c>
      <c r="K32" s="68">
        <f t="shared" si="5"/>
        <v>26.72</v>
      </c>
      <c r="L32" s="68">
        <f t="shared" si="3"/>
        <v>0</v>
      </c>
      <c r="M32" s="30">
        <v>0</v>
      </c>
      <c r="N32" s="32"/>
      <c r="O32" s="30"/>
      <c r="P32" s="29"/>
      <c r="Q32" s="31"/>
      <c r="R32" s="31"/>
      <c r="S32" s="31"/>
      <c r="T32" s="35">
        <v>48</v>
      </c>
      <c r="U32" s="35">
        <v>5</v>
      </c>
      <c r="V32" s="57">
        <v>30</v>
      </c>
      <c r="W32" s="217" t="s">
        <v>95</v>
      </c>
      <c r="X32" s="267"/>
      <c r="Y32" s="267"/>
      <c r="Z32" s="267"/>
      <c r="AA32" s="267"/>
      <c r="AB32" s="268"/>
      <c r="AC32" s="15"/>
    </row>
    <row r="33" spans="1:29" x14ac:dyDescent="0.2">
      <c r="A33" s="27">
        <f t="shared" si="0"/>
        <v>8</v>
      </c>
      <c r="B33" s="65">
        <v>1</v>
      </c>
      <c r="C33" s="65">
        <v>4</v>
      </c>
      <c r="D33" s="67">
        <f t="shared" si="4"/>
        <v>26.72</v>
      </c>
      <c r="E33" s="65"/>
      <c r="F33" s="65"/>
      <c r="G33" s="67">
        <f t="shared" si="1"/>
        <v>0</v>
      </c>
      <c r="H33" s="65">
        <v>0</v>
      </c>
      <c r="I33" s="65">
        <v>0</v>
      </c>
      <c r="J33" s="67">
        <f t="shared" si="2"/>
        <v>0</v>
      </c>
      <c r="K33" s="68">
        <f t="shared" si="5"/>
        <v>26.72</v>
      </c>
      <c r="L33" s="68">
        <f t="shared" si="3"/>
        <v>0</v>
      </c>
      <c r="M33" s="30">
        <v>0</v>
      </c>
      <c r="N33" s="32"/>
      <c r="O33" s="30"/>
      <c r="P33" s="29"/>
      <c r="Q33" s="31"/>
      <c r="R33" s="31"/>
      <c r="S33" s="31"/>
      <c r="T33" s="35">
        <v>48</v>
      </c>
      <c r="U33" s="35">
        <v>5</v>
      </c>
      <c r="V33" s="57">
        <v>30</v>
      </c>
      <c r="W33" s="217" t="s">
        <v>95</v>
      </c>
      <c r="X33" s="267"/>
      <c r="Y33" s="267"/>
      <c r="Z33" s="267"/>
      <c r="AA33" s="267"/>
      <c r="AB33" s="268"/>
      <c r="AC33" s="15"/>
    </row>
    <row r="34" spans="1:29" x14ac:dyDescent="0.2">
      <c r="A34" s="27">
        <f t="shared" si="0"/>
        <v>9</v>
      </c>
      <c r="B34" s="65">
        <v>1</v>
      </c>
      <c r="C34" s="65">
        <v>4</v>
      </c>
      <c r="D34" s="67">
        <f t="shared" si="4"/>
        <v>26.72</v>
      </c>
      <c r="E34" s="65"/>
      <c r="F34" s="65"/>
      <c r="G34" s="67">
        <f t="shared" si="1"/>
        <v>0</v>
      </c>
      <c r="H34" s="65">
        <v>0</v>
      </c>
      <c r="I34" s="65">
        <v>0</v>
      </c>
      <c r="J34" s="67">
        <f t="shared" si="2"/>
        <v>0</v>
      </c>
      <c r="K34" s="68">
        <f t="shared" si="5"/>
        <v>26.72</v>
      </c>
      <c r="L34" s="68">
        <f t="shared" si="3"/>
        <v>0</v>
      </c>
      <c r="M34" s="30">
        <v>0</v>
      </c>
      <c r="N34" s="32"/>
      <c r="O34" s="30"/>
      <c r="P34" s="29"/>
      <c r="Q34" s="31"/>
      <c r="R34" s="31"/>
      <c r="S34" s="31"/>
      <c r="T34" s="35">
        <v>48</v>
      </c>
      <c r="U34" s="35">
        <v>5</v>
      </c>
      <c r="V34" s="57">
        <v>30</v>
      </c>
      <c r="W34" s="217" t="s">
        <v>95</v>
      </c>
      <c r="X34" s="267"/>
      <c r="Y34" s="267"/>
      <c r="Z34" s="267"/>
      <c r="AA34" s="267"/>
      <c r="AB34" s="268"/>
      <c r="AC34" s="15"/>
    </row>
    <row r="35" spans="1:29" x14ac:dyDescent="0.2">
      <c r="A35" s="27">
        <f t="shared" si="0"/>
        <v>10</v>
      </c>
      <c r="B35" s="65">
        <v>1</v>
      </c>
      <c r="C35" s="65">
        <v>4</v>
      </c>
      <c r="D35" s="67">
        <f t="shared" si="4"/>
        <v>26.72</v>
      </c>
      <c r="E35" s="65"/>
      <c r="F35" s="65"/>
      <c r="G35" s="67">
        <f t="shared" si="1"/>
        <v>0</v>
      </c>
      <c r="H35" s="65">
        <v>0</v>
      </c>
      <c r="I35" s="65">
        <v>0</v>
      </c>
      <c r="J35" s="67">
        <f t="shared" si="2"/>
        <v>0</v>
      </c>
      <c r="K35" s="68">
        <f t="shared" si="5"/>
        <v>26.72</v>
      </c>
      <c r="L35" s="68">
        <f t="shared" si="3"/>
        <v>0</v>
      </c>
      <c r="M35" s="30">
        <v>0</v>
      </c>
      <c r="N35" s="32"/>
      <c r="O35" s="30"/>
      <c r="P35" s="29"/>
      <c r="Q35" s="31"/>
      <c r="R35" s="31"/>
      <c r="S35" s="31"/>
      <c r="T35" s="35">
        <v>48</v>
      </c>
      <c r="U35" s="35">
        <v>5</v>
      </c>
      <c r="V35" s="57">
        <v>30</v>
      </c>
      <c r="W35" s="217" t="s">
        <v>95</v>
      </c>
      <c r="X35" s="267"/>
      <c r="Y35" s="267"/>
      <c r="Z35" s="267"/>
      <c r="AA35" s="267"/>
      <c r="AB35" s="268"/>
      <c r="AC35" s="15"/>
    </row>
    <row r="36" spans="1:29" x14ac:dyDescent="0.2">
      <c r="A36" s="27">
        <f t="shared" si="0"/>
        <v>11</v>
      </c>
      <c r="B36" s="65">
        <v>1</v>
      </c>
      <c r="C36" s="65">
        <v>4</v>
      </c>
      <c r="D36" s="67">
        <f t="shared" si="4"/>
        <v>26.72</v>
      </c>
      <c r="E36" s="65"/>
      <c r="F36" s="65"/>
      <c r="G36" s="67">
        <f t="shared" si="1"/>
        <v>0</v>
      </c>
      <c r="H36" s="65">
        <v>0</v>
      </c>
      <c r="I36" s="65">
        <v>0</v>
      </c>
      <c r="J36" s="67">
        <f t="shared" si="2"/>
        <v>0</v>
      </c>
      <c r="K36" s="68">
        <f t="shared" si="5"/>
        <v>26.72</v>
      </c>
      <c r="L36" s="68">
        <f t="shared" si="3"/>
        <v>0</v>
      </c>
      <c r="M36" s="30">
        <v>0</v>
      </c>
      <c r="N36" s="32"/>
      <c r="O36" s="30"/>
      <c r="P36" s="29"/>
      <c r="Q36" s="31"/>
      <c r="R36" s="31"/>
      <c r="S36" s="31"/>
      <c r="T36" s="35">
        <v>48</v>
      </c>
      <c r="U36" s="35">
        <v>5</v>
      </c>
      <c r="V36" s="57">
        <v>30</v>
      </c>
      <c r="W36" s="217" t="s">
        <v>95</v>
      </c>
      <c r="X36" s="267"/>
      <c r="Y36" s="267"/>
      <c r="Z36" s="267"/>
      <c r="AA36" s="267"/>
      <c r="AB36" s="268"/>
      <c r="AC36" s="15"/>
    </row>
    <row r="37" spans="1:29" x14ac:dyDescent="0.2">
      <c r="A37" s="27">
        <f t="shared" si="0"/>
        <v>12</v>
      </c>
      <c r="B37" s="65">
        <v>1</v>
      </c>
      <c r="C37" s="65">
        <v>4</v>
      </c>
      <c r="D37" s="67">
        <f t="shared" si="4"/>
        <v>26.72</v>
      </c>
      <c r="E37" s="65"/>
      <c r="F37" s="65"/>
      <c r="G37" s="67">
        <f t="shared" si="1"/>
        <v>0</v>
      </c>
      <c r="H37" s="65">
        <v>0</v>
      </c>
      <c r="I37" s="65">
        <v>0</v>
      </c>
      <c r="J37" s="67">
        <f t="shared" si="2"/>
        <v>0</v>
      </c>
      <c r="K37" s="68">
        <f t="shared" si="5"/>
        <v>26.72</v>
      </c>
      <c r="L37" s="68">
        <f t="shared" si="3"/>
        <v>0</v>
      </c>
      <c r="M37" s="30">
        <v>0</v>
      </c>
      <c r="N37" s="32"/>
      <c r="O37" s="30"/>
      <c r="P37" s="29"/>
      <c r="Q37" s="31"/>
      <c r="R37" s="31"/>
      <c r="S37" s="31"/>
      <c r="T37" s="35">
        <v>48</v>
      </c>
      <c r="U37" s="35">
        <v>5</v>
      </c>
      <c r="V37" s="57">
        <v>30</v>
      </c>
      <c r="W37" s="217" t="s">
        <v>95</v>
      </c>
      <c r="X37" s="267"/>
      <c r="Y37" s="267"/>
      <c r="Z37" s="267"/>
      <c r="AA37" s="267"/>
      <c r="AB37" s="268"/>
      <c r="AC37" s="15"/>
    </row>
    <row r="38" spans="1:29" x14ac:dyDescent="0.2">
      <c r="A38" s="27">
        <f t="shared" si="0"/>
        <v>13</v>
      </c>
      <c r="B38" s="65">
        <v>1</v>
      </c>
      <c r="C38" s="65">
        <v>4</v>
      </c>
      <c r="D38" s="67">
        <f t="shared" ref="D38:D43" si="6">IF(SUM((B38*12)+C38)*1.67=0,D37,SUM((B38*12)+C38)*1.67)</f>
        <v>26.72</v>
      </c>
      <c r="E38" s="65"/>
      <c r="F38" s="65"/>
      <c r="G38" s="67">
        <f t="shared" si="1"/>
        <v>0</v>
      </c>
      <c r="H38" s="65">
        <v>0</v>
      </c>
      <c r="I38" s="65">
        <v>0</v>
      </c>
      <c r="J38" s="67">
        <f t="shared" si="2"/>
        <v>0</v>
      </c>
      <c r="K38" s="68">
        <f t="shared" ref="K38:K44" si="7">(D38+G38+J38)</f>
        <v>26.72</v>
      </c>
      <c r="L38" s="68">
        <f t="shared" ref="L38:L47" si="8">(D38+G38+J38+Q38-D37-G37-J37)</f>
        <v>0</v>
      </c>
      <c r="M38" s="30">
        <v>0</v>
      </c>
      <c r="N38" s="32"/>
      <c r="O38" s="34"/>
      <c r="P38" s="33"/>
      <c r="Q38" s="35"/>
      <c r="R38" s="35"/>
      <c r="S38" s="35"/>
      <c r="T38" s="31">
        <v>48</v>
      </c>
      <c r="U38" s="35">
        <v>5</v>
      </c>
      <c r="V38" s="57">
        <v>30</v>
      </c>
      <c r="W38" s="217" t="s">
        <v>95</v>
      </c>
      <c r="X38" s="267"/>
      <c r="Y38" s="267"/>
      <c r="Z38" s="267"/>
      <c r="AA38" s="267"/>
      <c r="AB38" s="268"/>
      <c r="AC38" s="15"/>
    </row>
    <row r="39" spans="1:29" x14ac:dyDescent="0.2">
      <c r="A39" s="27">
        <f t="shared" si="0"/>
        <v>14</v>
      </c>
      <c r="B39" s="65">
        <v>1</v>
      </c>
      <c r="C39" s="65">
        <v>4</v>
      </c>
      <c r="D39" s="67">
        <f t="shared" si="6"/>
        <v>26.72</v>
      </c>
      <c r="E39" s="65"/>
      <c r="F39" s="65"/>
      <c r="G39" s="67">
        <f t="shared" si="1"/>
        <v>0</v>
      </c>
      <c r="H39" s="65">
        <v>0</v>
      </c>
      <c r="I39" s="65">
        <v>0</v>
      </c>
      <c r="J39" s="67">
        <f t="shared" si="2"/>
        <v>0</v>
      </c>
      <c r="K39" s="68">
        <f>(D39+G39+J39)</f>
        <v>26.72</v>
      </c>
      <c r="L39" s="68">
        <f t="shared" si="8"/>
        <v>0</v>
      </c>
      <c r="M39" s="30">
        <v>0</v>
      </c>
      <c r="N39" s="32"/>
      <c r="O39" s="58"/>
      <c r="P39" s="33"/>
      <c r="Q39" s="35"/>
      <c r="R39" s="35"/>
      <c r="S39" s="35"/>
      <c r="T39" s="31">
        <v>48</v>
      </c>
      <c r="U39" s="35">
        <v>5</v>
      </c>
      <c r="V39" s="57">
        <v>30</v>
      </c>
      <c r="W39" s="217" t="s">
        <v>95</v>
      </c>
      <c r="X39" s="267"/>
      <c r="Y39" s="267"/>
      <c r="Z39" s="267"/>
      <c r="AA39" s="267"/>
      <c r="AB39" s="268"/>
      <c r="AC39" s="15"/>
    </row>
    <row r="40" spans="1:29" x14ac:dyDescent="0.2">
      <c r="A40" s="27">
        <f t="shared" si="0"/>
        <v>15</v>
      </c>
      <c r="B40" s="65">
        <v>1</v>
      </c>
      <c r="C40" s="65">
        <v>4</v>
      </c>
      <c r="D40" s="67">
        <f t="shared" si="6"/>
        <v>26.72</v>
      </c>
      <c r="E40" s="65"/>
      <c r="F40" s="65"/>
      <c r="G40" s="67">
        <f t="shared" si="1"/>
        <v>0</v>
      </c>
      <c r="H40" s="65">
        <v>0</v>
      </c>
      <c r="I40" s="65">
        <v>0</v>
      </c>
      <c r="J40" s="67">
        <f t="shared" si="2"/>
        <v>0</v>
      </c>
      <c r="K40" s="68">
        <f t="shared" si="7"/>
        <v>26.72</v>
      </c>
      <c r="L40" s="68">
        <f t="shared" si="8"/>
        <v>0</v>
      </c>
      <c r="M40" s="30">
        <v>0</v>
      </c>
      <c r="N40" s="32"/>
      <c r="O40" s="34"/>
      <c r="P40" s="33"/>
      <c r="Q40" s="35"/>
      <c r="R40" s="35"/>
      <c r="S40" s="35"/>
      <c r="T40" s="31">
        <v>48</v>
      </c>
      <c r="U40" s="35">
        <v>5</v>
      </c>
      <c r="V40" s="57">
        <v>30</v>
      </c>
      <c r="W40" s="217" t="s">
        <v>95</v>
      </c>
      <c r="X40" s="267"/>
      <c r="Y40" s="267"/>
      <c r="Z40" s="267"/>
      <c r="AA40" s="267"/>
      <c r="AB40" s="268"/>
      <c r="AC40" s="15"/>
    </row>
    <row r="41" spans="1:29" x14ac:dyDescent="0.2">
      <c r="A41" s="27">
        <f t="shared" si="0"/>
        <v>16</v>
      </c>
      <c r="B41" s="65">
        <v>1</v>
      </c>
      <c r="C41" s="65">
        <v>4</v>
      </c>
      <c r="D41" s="67">
        <f t="shared" si="6"/>
        <v>26.72</v>
      </c>
      <c r="E41" s="65"/>
      <c r="F41" s="65"/>
      <c r="G41" s="67">
        <f t="shared" si="1"/>
        <v>0</v>
      </c>
      <c r="H41" s="65">
        <v>0</v>
      </c>
      <c r="I41" s="65">
        <v>0</v>
      </c>
      <c r="J41" s="67">
        <f t="shared" si="2"/>
        <v>0</v>
      </c>
      <c r="K41" s="68">
        <f t="shared" si="7"/>
        <v>26.72</v>
      </c>
      <c r="L41" s="68">
        <f>(D41+G41+J41+Q41-D40-G40-J40)</f>
        <v>0</v>
      </c>
      <c r="M41" s="34">
        <v>0</v>
      </c>
      <c r="N41" s="36"/>
      <c r="O41" s="58"/>
      <c r="P41" s="33"/>
      <c r="Q41" s="35"/>
      <c r="R41" s="35"/>
      <c r="S41" s="35"/>
      <c r="T41" s="31">
        <v>48</v>
      </c>
      <c r="U41" s="35">
        <v>5</v>
      </c>
      <c r="V41" s="57">
        <v>30</v>
      </c>
      <c r="W41" s="217" t="s">
        <v>95</v>
      </c>
      <c r="X41" s="267"/>
      <c r="Y41" s="267"/>
      <c r="Z41" s="267"/>
      <c r="AA41" s="267"/>
      <c r="AB41" s="268"/>
      <c r="AC41" s="15"/>
    </row>
    <row r="42" spans="1:29" x14ac:dyDescent="0.2">
      <c r="A42" s="27">
        <f t="shared" si="0"/>
        <v>17</v>
      </c>
      <c r="B42" s="65">
        <v>1</v>
      </c>
      <c r="C42" s="65">
        <v>4</v>
      </c>
      <c r="D42" s="67">
        <f t="shared" si="6"/>
        <v>26.72</v>
      </c>
      <c r="E42" s="65"/>
      <c r="F42" s="65"/>
      <c r="G42" s="67">
        <f t="shared" si="1"/>
        <v>0</v>
      </c>
      <c r="H42" s="65">
        <v>0</v>
      </c>
      <c r="I42" s="65">
        <v>0</v>
      </c>
      <c r="J42" s="67">
        <v>0</v>
      </c>
      <c r="K42" s="68">
        <f t="shared" si="7"/>
        <v>26.72</v>
      </c>
      <c r="L42" s="68">
        <v>0</v>
      </c>
      <c r="M42" s="34">
        <v>0</v>
      </c>
      <c r="N42" s="36"/>
      <c r="O42" s="34"/>
      <c r="P42" s="33"/>
      <c r="Q42" s="35"/>
      <c r="R42" s="35"/>
      <c r="S42" s="35"/>
      <c r="T42" s="31">
        <v>48</v>
      </c>
      <c r="U42" s="35">
        <v>5</v>
      </c>
      <c r="V42" s="57">
        <v>30</v>
      </c>
      <c r="W42" s="217" t="s">
        <v>95</v>
      </c>
      <c r="X42" s="267"/>
      <c r="Y42" s="267"/>
      <c r="Z42" s="267"/>
      <c r="AA42" s="267"/>
      <c r="AB42" s="268"/>
      <c r="AC42" s="15"/>
    </row>
    <row r="43" spans="1:29" x14ac:dyDescent="0.2">
      <c r="A43" s="27">
        <f t="shared" si="0"/>
        <v>18</v>
      </c>
      <c r="B43" s="65">
        <v>1</v>
      </c>
      <c r="C43" s="65">
        <v>4</v>
      </c>
      <c r="D43" s="67">
        <f t="shared" si="6"/>
        <v>26.72</v>
      </c>
      <c r="E43" s="65"/>
      <c r="F43" s="65"/>
      <c r="G43" s="67">
        <f t="shared" si="1"/>
        <v>0</v>
      </c>
      <c r="H43" s="65">
        <v>0</v>
      </c>
      <c r="I43" s="65">
        <v>0</v>
      </c>
      <c r="J43" s="67">
        <f t="shared" si="2"/>
        <v>0</v>
      </c>
      <c r="K43" s="68">
        <f t="shared" si="7"/>
        <v>26.72</v>
      </c>
      <c r="L43" s="68">
        <f t="shared" si="8"/>
        <v>0</v>
      </c>
      <c r="M43" s="34">
        <v>0</v>
      </c>
      <c r="N43" s="36"/>
      <c r="O43" s="58"/>
      <c r="P43" s="33"/>
      <c r="Q43" s="35"/>
      <c r="R43" s="35"/>
      <c r="S43" s="35"/>
      <c r="T43" s="31">
        <v>48</v>
      </c>
      <c r="U43" s="35">
        <v>5</v>
      </c>
      <c r="V43" s="57">
        <v>30</v>
      </c>
      <c r="W43" s="217" t="s">
        <v>95</v>
      </c>
      <c r="X43" s="267"/>
      <c r="Y43" s="267"/>
      <c r="Z43" s="267"/>
      <c r="AA43" s="267"/>
      <c r="AB43" s="268"/>
      <c r="AC43" s="15"/>
    </row>
    <row r="44" spans="1:29" x14ac:dyDescent="0.2">
      <c r="A44" s="27">
        <f t="shared" si="0"/>
        <v>19</v>
      </c>
      <c r="B44" s="65">
        <v>1</v>
      </c>
      <c r="C44" s="65">
        <v>4</v>
      </c>
      <c r="D44" s="67">
        <f>IF(SUM((B44*12)+C44)*1.67=0,D43,SUM((B44*12)+C44)*1.67)</f>
        <v>26.72</v>
      </c>
      <c r="E44" s="65"/>
      <c r="F44" s="65"/>
      <c r="G44" s="67">
        <f t="shared" si="1"/>
        <v>0</v>
      </c>
      <c r="H44" s="65">
        <v>0</v>
      </c>
      <c r="I44" s="65">
        <v>0</v>
      </c>
      <c r="J44" s="67">
        <f t="shared" si="2"/>
        <v>0</v>
      </c>
      <c r="K44" s="68">
        <f t="shared" si="7"/>
        <v>26.72</v>
      </c>
      <c r="L44" s="68">
        <f t="shared" si="8"/>
        <v>0</v>
      </c>
      <c r="M44" s="34">
        <v>0</v>
      </c>
      <c r="N44" s="36"/>
      <c r="O44" s="58"/>
      <c r="P44" s="33"/>
      <c r="Q44" s="35"/>
      <c r="R44" s="35"/>
      <c r="S44" s="35"/>
      <c r="T44" s="31">
        <v>48</v>
      </c>
      <c r="U44" s="35">
        <v>5</v>
      </c>
      <c r="V44" s="57">
        <v>30</v>
      </c>
      <c r="W44" s="217" t="s">
        <v>95</v>
      </c>
      <c r="X44" s="267"/>
      <c r="Y44" s="267"/>
      <c r="Z44" s="267"/>
      <c r="AA44" s="267"/>
      <c r="AB44" s="268"/>
      <c r="AC44" s="15"/>
    </row>
    <row r="45" spans="1:29" x14ac:dyDescent="0.2">
      <c r="A45" s="27">
        <f t="shared" si="0"/>
        <v>20</v>
      </c>
      <c r="B45" s="65">
        <v>1</v>
      </c>
      <c r="C45" s="65">
        <v>4</v>
      </c>
      <c r="D45" s="67">
        <f t="shared" ref="D45:D56" si="9">IF(SUM((B45*12)+C45)*1.67=0,D44,SUM((B45*12)+C45)*1.67)</f>
        <v>26.72</v>
      </c>
      <c r="E45" s="65"/>
      <c r="F45" s="65"/>
      <c r="G45" s="67">
        <f t="shared" si="1"/>
        <v>0</v>
      </c>
      <c r="H45" s="65">
        <v>0</v>
      </c>
      <c r="I45" s="65">
        <v>0</v>
      </c>
      <c r="J45" s="67">
        <f t="shared" si="2"/>
        <v>0</v>
      </c>
      <c r="K45" s="68">
        <f t="shared" ref="K45:K51" si="10">(D45+G45+J45)</f>
        <v>26.72</v>
      </c>
      <c r="L45" s="68">
        <f t="shared" si="8"/>
        <v>0</v>
      </c>
      <c r="M45" s="34">
        <v>0</v>
      </c>
      <c r="N45" s="36"/>
      <c r="O45" s="58"/>
      <c r="P45" s="33"/>
      <c r="Q45" s="35"/>
      <c r="R45" s="35"/>
      <c r="S45" s="35"/>
      <c r="T45" s="31">
        <v>48</v>
      </c>
      <c r="U45" s="35">
        <v>5</v>
      </c>
      <c r="V45" s="57">
        <v>30</v>
      </c>
      <c r="W45" s="217" t="s">
        <v>95</v>
      </c>
      <c r="X45" s="267"/>
      <c r="Y45" s="267"/>
      <c r="Z45" s="267"/>
      <c r="AA45" s="267"/>
      <c r="AB45" s="268"/>
      <c r="AC45" s="15"/>
    </row>
    <row r="46" spans="1:29" x14ac:dyDescent="0.2">
      <c r="A46" s="27">
        <f t="shared" si="0"/>
        <v>21</v>
      </c>
      <c r="B46" s="65">
        <v>1</v>
      </c>
      <c r="C46" s="65">
        <v>4</v>
      </c>
      <c r="D46" s="67">
        <f t="shared" si="9"/>
        <v>26.72</v>
      </c>
      <c r="E46" s="65"/>
      <c r="F46" s="65"/>
      <c r="G46" s="67">
        <f t="shared" si="1"/>
        <v>0</v>
      </c>
      <c r="H46" s="65">
        <v>0</v>
      </c>
      <c r="I46" s="65">
        <v>0</v>
      </c>
      <c r="J46" s="67">
        <f t="shared" si="2"/>
        <v>0</v>
      </c>
      <c r="K46" s="68">
        <f t="shared" si="10"/>
        <v>26.72</v>
      </c>
      <c r="L46" s="68">
        <f t="shared" si="8"/>
        <v>0</v>
      </c>
      <c r="M46" s="34">
        <v>0</v>
      </c>
      <c r="N46" s="36"/>
      <c r="O46" s="34"/>
      <c r="P46" s="33"/>
      <c r="Q46" s="35"/>
      <c r="R46" s="35"/>
      <c r="S46" s="35"/>
      <c r="T46" s="31">
        <v>48</v>
      </c>
      <c r="U46" s="35">
        <v>5</v>
      </c>
      <c r="V46" s="57">
        <v>30</v>
      </c>
      <c r="W46" s="217" t="s">
        <v>95</v>
      </c>
      <c r="X46" s="267"/>
      <c r="Y46" s="267"/>
      <c r="Z46" s="267"/>
      <c r="AA46" s="267"/>
      <c r="AB46" s="268"/>
      <c r="AC46" s="15"/>
    </row>
    <row r="47" spans="1:29" x14ac:dyDescent="0.2">
      <c r="A47" s="27">
        <f t="shared" si="0"/>
        <v>22</v>
      </c>
      <c r="B47" s="65">
        <v>1</v>
      </c>
      <c r="C47" s="65">
        <v>4</v>
      </c>
      <c r="D47" s="67">
        <f t="shared" si="9"/>
        <v>26.72</v>
      </c>
      <c r="E47" s="65"/>
      <c r="F47" s="65"/>
      <c r="G47" s="67">
        <f t="shared" si="1"/>
        <v>0</v>
      </c>
      <c r="H47" s="65">
        <v>0</v>
      </c>
      <c r="I47" s="65">
        <v>0</v>
      </c>
      <c r="J47" s="67">
        <f t="shared" si="2"/>
        <v>0</v>
      </c>
      <c r="K47" s="68">
        <f t="shared" si="10"/>
        <v>26.72</v>
      </c>
      <c r="L47" s="68">
        <f t="shared" si="8"/>
        <v>0</v>
      </c>
      <c r="M47" s="34">
        <v>0</v>
      </c>
      <c r="N47" s="36"/>
      <c r="O47" s="58"/>
      <c r="P47" s="33"/>
      <c r="Q47" s="35"/>
      <c r="R47" s="35"/>
      <c r="S47" s="35"/>
      <c r="T47" s="31">
        <v>48</v>
      </c>
      <c r="U47" s="35">
        <v>5</v>
      </c>
      <c r="V47" s="57">
        <v>30</v>
      </c>
      <c r="W47" s="217" t="s">
        <v>95</v>
      </c>
      <c r="X47" s="267"/>
      <c r="Y47" s="267"/>
      <c r="Z47" s="267"/>
      <c r="AA47" s="267"/>
      <c r="AB47" s="268"/>
      <c r="AC47" s="15"/>
    </row>
    <row r="48" spans="1:29" x14ac:dyDescent="0.2">
      <c r="A48" s="27">
        <f t="shared" si="0"/>
        <v>23</v>
      </c>
      <c r="B48" s="65">
        <v>1</v>
      </c>
      <c r="C48" s="65">
        <v>4</v>
      </c>
      <c r="D48" s="67">
        <f t="shared" si="9"/>
        <v>26.72</v>
      </c>
      <c r="E48" s="65"/>
      <c r="F48" s="65"/>
      <c r="G48" s="67">
        <f t="shared" si="1"/>
        <v>0</v>
      </c>
      <c r="H48" s="65">
        <v>0</v>
      </c>
      <c r="I48" s="65">
        <v>0</v>
      </c>
      <c r="J48" s="67">
        <f t="shared" si="2"/>
        <v>0</v>
      </c>
      <c r="K48" s="68">
        <f t="shared" si="10"/>
        <v>26.72</v>
      </c>
      <c r="L48" s="68">
        <f t="shared" ref="L48:L55" si="11">(D48+G48+J48+Q48-D47-G47-J47)</f>
        <v>0</v>
      </c>
      <c r="M48" s="34">
        <v>0</v>
      </c>
      <c r="N48" s="36"/>
      <c r="O48" s="58"/>
      <c r="P48" s="33"/>
      <c r="Q48" s="35"/>
      <c r="R48" s="35"/>
      <c r="S48" s="35"/>
      <c r="T48" s="31">
        <v>48</v>
      </c>
      <c r="U48" s="35">
        <v>5</v>
      </c>
      <c r="V48" s="57">
        <v>30</v>
      </c>
      <c r="W48" s="217" t="s">
        <v>95</v>
      </c>
      <c r="X48" s="267"/>
      <c r="Y48" s="267"/>
      <c r="Z48" s="267"/>
      <c r="AA48" s="267"/>
      <c r="AB48" s="268"/>
      <c r="AC48" s="15"/>
    </row>
    <row r="49" spans="1:29" x14ac:dyDescent="0.2">
      <c r="A49" s="27">
        <f t="shared" si="0"/>
        <v>24</v>
      </c>
      <c r="B49" s="65">
        <v>1</v>
      </c>
      <c r="C49" s="65">
        <v>4</v>
      </c>
      <c r="D49" s="67">
        <f t="shared" si="9"/>
        <v>26.72</v>
      </c>
      <c r="E49" s="65"/>
      <c r="F49" s="65"/>
      <c r="G49" s="67">
        <f t="shared" si="1"/>
        <v>0</v>
      </c>
      <c r="H49" s="65">
        <v>0</v>
      </c>
      <c r="I49" s="65">
        <v>0</v>
      </c>
      <c r="J49" s="67">
        <f t="shared" si="2"/>
        <v>0</v>
      </c>
      <c r="K49" s="68">
        <f t="shared" si="10"/>
        <v>26.72</v>
      </c>
      <c r="L49" s="68">
        <f t="shared" si="11"/>
        <v>0</v>
      </c>
      <c r="M49" s="34">
        <v>0</v>
      </c>
      <c r="N49" s="36"/>
      <c r="O49" s="58"/>
      <c r="P49" s="33"/>
      <c r="Q49" s="35"/>
      <c r="R49" s="35"/>
      <c r="S49" s="35"/>
      <c r="T49" s="31">
        <v>48</v>
      </c>
      <c r="U49" s="35">
        <v>5</v>
      </c>
      <c r="V49" s="57">
        <v>30</v>
      </c>
      <c r="W49" s="217" t="s">
        <v>95</v>
      </c>
      <c r="X49" s="267"/>
      <c r="Y49" s="267"/>
      <c r="Z49" s="267"/>
      <c r="AA49" s="267"/>
      <c r="AB49" s="268"/>
      <c r="AC49" s="15"/>
    </row>
    <row r="50" spans="1:29" x14ac:dyDescent="0.2">
      <c r="A50" s="27">
        <f t="shared" si="0"/>
        <v>25</v>
      </c>
      <c r="B50" s="65">
        <v>1</v>
      </c>
      <c r="C50" s="65">
        <v>4</v>
      </c>
      <c r="D50" s="67">
        <f t="shared" si="9"/>
        <v>26.72</v>
      </c>
      <c r="E50" s="65"/>
      <c r="F50" s="65"/>
      <c r="G50" s="67">
        <f t="shared" si="1"/>
        <v>0</v>
      </c>
      <c r="H50" s="65">
        <v>0</v>
      </c>
      <c r="I50" s="65">
        <v>0</v>
      </c>
      <c r="J50" s="67">
        <f t="shared" si="2"/>
        <v>0</v>
      </c>
      <c r="K50" s="68">
        <f>(D50+G50+J50)</f>
        <v>26.72</v>
      </c>
      <c r="L50" s="68">
        <f t="shared" si="11"/>
        <v>0</v>
      </c>
      <c r="M50" s="34">
        <v>0</v>
      </c>
      <c r="N50" s="36"/>
      <c r="O50" s="58"/>
      <c r="P50" s="33"/>
      <c r="Q50" s="35"/>
      <c r="R50" s="35"/>
      <c r="S50" s="35"/>
      <c r="T50" s="31">
        <v>48</v>
      </c>
      <c r="U50" s="35">
        <v>5</v>
      </c>
      <c r="V50" s="57">
        <v>30</v>
      </c>
      <c r="W50" s="217" t="s">
        <v>95</v>
      </c>
      <c r="X50" s="267"/>
      <c r="Y50" s="267"/>
      <c r="Z50" s="267"/>
      <c r="AA50" s="267"/>
      <c r="AB50" s="268"/>
      <c r="AC50" s="15"/>
    </row>
    <row r="51" spans="1:29" x14ac:dyDescent="0.2">
      <c r="A51" s="27">
        <f t="shared" si="0"/>
        <v>26</v>
      </c>
      <c r="B51" s="65">
        <v>1</v>
      </c>
      <c r="C51" s="65">
        <v>4</v>
      </c>
      <c r="D51" s="67">
        <f t="shared" si="9"/>
        <v>26.72</v>
      </c>
      <c r="E51" s="65"/>
      <c r="F51" s="65"/>
      <c r="G51" s="67">
        <f t="shared" si="1"/>
        <v>0</v>
      </c>
      <c r="H51" s="65">
        <v>0</v>
      </c>
      <c r="I51" s="65">
        <v>0</v>
      </c>
      <c r="J51" s="67">
        <f t="shared" si="2"/>
        <v>0</v>
      </c>
      <c r="K51" s="68">
        <f t="shared" si="10"/>
        <v>26.72</v>
      </c>
      <c r="L51" s="68">
        <v>0</v>
      </c>
      <c r="M51" s="34">
        <v>0</v>
      </c>
      <c r="N51" s="36"/>
      <c r="O51" s="58"/>
      <c r="P51" s="33"/>
      <c r="Q51" s="35"/>
      <c r="R51" s="35"/>
      <c r="S51" s="35"/>
      <c r="T51" s="31">
        <v>48</v>
      </c>
      <c r="U51" s="35">
        <v>5</v>
      </c>
      <c r="V51" s="57">
        <v>30</v>
      </c>
      <c r="W51" s="217" t="s">
        <v>95</v>
      </c>
      <c r="X51" s="267"/>
      <c r="Y51" s="267"/>
      <c r="Z51" s="267"/>
      <c r="AA51" s="267"/>
      <c r="AB51" s="268"/>
      <c r="AC51" s="15"/>
    </row>
    <row r="52" spans="1:29" x14ac:dyDescent="0.2">
      <c r="A52" s="27">
        <v>27</v>
      </c>
      <c r="B52" s="65">
        <v>1</v>
      </c>
      <c r="C52" s="65">
        <v>4</v>
      </c>
      <c r="D52" s="67">
        <f t="shared" si="9"/>
        <v>26.72</v>
      </c>
      <c r="E52" s="65"/>
      <c r="F52" s="65"/>
      <c r="G52" s="67">
        <f t="shared" si="1"/>
        <v>0</v>
      </c>
      <c r="H52" s="65">
        <v>0</v>
      </c>
      <c r="I52" s="65">
        <v>0</v>
      </c>
      <c r="J52" s="67">
        <f t="shared" si="2"/>
        <v>0</v>
      </c>
      <c r="K52" s="68">
        <f t="shared" ref="K52:K57" si="12">(D52+G52+J52)</f>
        <v>26.72</v>
      </c>
      <c r="L52" s="68">
        <f t="shared" si="11"/>
        <v>0</v>
      </c>
      <c r="M52" s="34">
        <v>0</v>
      </c>
      <c r="N52" s="36"/>
      <c r="O52" s="58"/>
      <c r="P52" s="33"/>
      <c r="Q52" s="35"/>
      <c r="R52" s="35"/>
      <c r="S52" s="35"/>
      <c r="T52" s="31">
        <v>48</v>
      </c>
      <c r="U52" s="35">
        <v>5</v>
      </c>
      <c r="V52" s="57">
        <v>30</v>
      </c>
      <c r="W52" s="217" t="s">
        <v>95</v>
      </c>
      <c r="X52" s="267"/>
      <c r="Y52" s="267"/>
      <c r="Z52" s="267"/>
      <c r="AA52" s="267"/>
      <c r="AB52" s="268"/>
      <c r="AC52" s="15"/>
    </row>
    <row r="53" spans="1:29" x14ac:dyDescent="0.2">
      <c r="A53" s="27">
        <f t="shared" si="0"/>
        <v>28</v>
      </c>
      <c r="B53" s="65">
        <v>1</v>
      </c>
      <c r="C53" s="65">
        <v>4</v>
      </c>
      <c r="D53" s="67">
        <f>IF(SUM((B53*12)+C53)*1.67=0,D52,SUM((B53*12)+C53)*1.67)</f>
        <v>26.72</v>
      </c>
      <c r="E53" s="65"/>
      <c r="F53" s="65"/>
      <c r="G53" s="67">
        <f t="shared" si="1"/>
        <v>0</v>
      </c>
      <c r="H53" s="65">
        <v>0</v>
      </c>
      <c r="I53" s="65">
        <v>0</v>
      </c>
      <c r="J53" s="67">
        <f t="shared" si="2"/>
        <v>0</v>
      </c>
      <c r="K53" s="68">
        <f t="shared" si="12"/>
        <v>26.72</v>
      </c>
      <c r="L53" s="68">
        <f>(D53+G53+J53+Q53-D52-G52-J52)</f>
        <v>0</v>
      </c>
      <c r="M53" s="34">
        <v>0</v>
      </c>
      <c r="N53" s="36"/>
      <c r="O53" s="58"/>
      <c r="P53" s="33"/>
      <c r="Q53" s="35"/>
      <c r="R53" s="35"/>
      <c r="S53" s="35"/>
      <c r="T53" s="31">
        <v>48</v>
      </c>
      <c r="U53" s="35">
        <v>5</v>
      </c>
      <c r="V53" s="57">
        <v>30</v>
      </c>
      <c r="W53" s="217" t="s">
        <v>95</v>
      </c>
      <c r="X53" s="267"/>
      <c r="Y53" s="267"/>
      <c r="Z53" s="267"/>
      <c r="AA53" s="267"/>
      <c r="AB53" s="268"/>
      <c r="AC53" s="15"/>
    </row>
    <row r="54" spans="1:29" x14ac:dyDescent="0.2">
      <c r="A54" s="27">
        <v>29</v>
      </c>
      <c r="B54" s="65">
        <v>1</v>
      </c>
      <c r="C54" s="65">
        <v>4</v>
      </c>
      <c r="D54" s="67">
        <f>IF(SUM((B54*12)+C54)*1.67=0,D53,SUM((B54*12)+C54)*1.67)</f>
        <v>26.72</v>
      </c>
      <c r="E54" s="65"/>
      <c r="F54" s="65"/>
      <c r="G54" s="67">
        <f t="shared" si="1"/>
        <v>0</v>
      </c>
      <c r="H54" s="65">
        <v>0</v>
      </c>
      <c r="I54" s="65">
        <v>0</v>
      </c>
      <c r="J54" s="67">
        <f t="shared" si="2"/>
        <v>0</v>
      </c>
      <c r="K54" s="68">
        <f t="shared" si="12"/>
        <v>26.72</v>
      </c>
      <c r="L54" s="68">
        <f>(D54+G54+J54+Q54-D53-G53-J53)</f>
        <v>0</v>
      </c>
      <c r="M54" s="34">
        <v>0</v>
      </c>
      <c r="N54" s="36"/>
      <c r="O54" s="58"/>
      <c r="P54" s="33"/>
      <c r="Q54" s="35"/>
      <c r="R54" s="35"/>
      <c r="S54" s="35"/>
      <c r="T54" s="31">
        <v>48</v>
      </c>
      <c r="U54" s="35">
        <v>5</v>
      </c>
      <c r="V54" s="57">
        <v>30</v>
      </c>
      <c r="W54" s="217" t="s">
        <v>95</v>
      </c>
      <c r="X54" s="267"/>
      <c r="Y54" s="267"/>
      <c r="Z54" s="267"/>
      <c r="AA54" s="267"/>
      <c r="AB54" s="268"/>
      <c r="AC54" s="15"/>
    </row>
    <row r="55" spans="1:29" x14ac:dyDescent="0.2">
      <c r="A55" s="27">
        <v>30</v>
      </c>
      <c r="B55" s="65">
        <v>1</v>
      </c>
      <c r="C55" s="65">
        <v>4</v>
      </c>
      <c r="D55" s="67">
        <f t="shared" si="9"/>
        <v>26.72</v>
      </c>
      <c r="E55" s="65"/>
      <c r="F55" s="65"/>
      <c r="G55" s="67">
        <f t="shared" si="1"/>
        <v>0</v>
      </c>
      <c r="H55" s="65">
        <v>0</v>
      </c>
      <c r="I55" s="65">
        <v>0</v>
      </c>
      <c r="J55" s="67">
        <f t="shared" si="2"/>
        <v>0</v>
      </c>
      <c r="K55" s="68">
        <f t="shared" si="12"/>
        <v>26.72</v>
      </c>
      <c r="L55" s="68">
        <f t="shared" si="11"/>
        <v>0</v>
      </c>
      <c r="M55" s="34">
        <v>0</v>
      </c>
      <c r="N55" s="36"/>
      <c r="O55" s="58"/>
      <c r="P55" s="33"/>
      <c r="Q55" s="35"/>
      <c r="R55" s="35"/>
      <c r="S55" s="35"/>
      <c r="T55" s="31">
        <v>48</v>
      </c>
      <c r="U55" s="35">
        <v>5</v>
      </c>
      <c r="V55" s="57">
        <v>30</v>
      </c>
      <c r="W55" s="217" t="s">
        <v>95</v>
      </c>
      <c r="X55" s="267"/>
      <c r="Y55" s="267"/>
      <c r="Z55" s="267"/>
      <c r="AA55" s="267"/>
      <c r="AB55" s="268"/>
      <c r="AC55" s="15"/>
    </row>
    <row r="56" spans="1:29" x14ac:dyDescent="0.2">
      <c r="A56" s="27"/>
      <c r="B56" s="65">
        <v>1</v>
      </c>
      <c r="C56" s="65">
        <v>4</v>
      </c>
      <c r="D56" s="67">
        <f t="shared" si="9"/>
        <v>26.72</v>
      </c>
      <c r="E56" s="65"/>
      <c r="F56" s="65"/>
      <c r="G56" s="67">
        <f t="shared" si="1"/>
        <v>0</v>
      </c>
      <c r="H56" s="65">
        <v>0</v>
      </c>
      <c r="I56" s="65">
        <v>0</v>
      </c>
      <c r="J56" s="67">
        <f t="shared" si="2"/>
        <v>0</v>
      </c>
      <c r="K56" s="68">
        <f t="shared" si="12"/>
        <v>26.72</v>
      </c>
      <c r="L56" s="68">
        <f>(D56+G56+J56+Q56-D55-G55-J55)</f>
        <v>0</v>
      </c>
      <c r="M56" s="34">
        <v>0</v>
      </c>
      <c r="N56" s="36"/>
      <c r="O56" s="58"/>
      <c r="P56" s="33"/>
      <c r="Q56" s="35"/>
      <c r="R56" s="35"/>
      <c r="S56" s="35"/>
      <c r="T56" s="31">
        <v>48</v>
      </c>
      <c r="U56" s="35"/>
      <c r="V56" s="57"/>
      <c r="W56" s="217"/>
      <c r="X56" s="267"/>
      <c r="Y56" s="267"/>
      <c r="Z56" s="267"/>
      <c r="AA56" s="267"/>
      <c r="AB56" s="268"/>
      <c r="AC56" s="15"/>
    </row>
    <row r="57" spans="1:29" x14ac:dyDescent="0.2">
      <c r="A57" s="27">
        <v>1</v>
      </c>
      <c r="B57" s="65">
        <v>1</v>
      </c>
      <c r="C57" s="65">
        <v>4</v>
      </c>
      <c r="D57" s="67">
        <f>IF(SUM((B57*12)+C57)*1.67=0,D56,SUM((B57*12)+C57)*1.67)</f>
        <v>26.72</v>
      </c>
      <c r="E57" s="65"/>
      <c r="F57" s="65"/>
      <c r="G57" s="67">
        <f t="shared" si="1"/>
        <v>0</v>
      </c>
      <c r="H57" s="65">
        <v>0</v>
      </c>
      <c r="I57" s="65">
        <v>0</v>
      </c>
      <c r="J57" s="67">
        <f t="shared" si="2"/>
        <v>0</v>
      </c>
      <c r="K57" s="68">
        <f t="shared" si="12"/>
        <v>26.72</v>
      </c>
      <c r="L57" s="68">
        <f>(D57+G57+J57+Q57-D56-G56-J56)</f>
        <v>0</v>
      </c>
      <c r="M57" s="34">
        <v>0</v>
      </c>
      <c r="N57" s="36"/>
      <c r="O57" s="58"/>
      <c r="P57" s="33"/>
      <c r="Q57" s="35"/>
      <c r="R57" s="35"/>
      <c r="S57" s="35"/>
      <c r="T57" s="31">
        <v>48</v>
      </c>
      <c r="U57" s="35">
        <v>5</v>
      </c>
      <c r="V57" s="57">
        <v>30</v>
      </c>
      <c r="W57" s="217" t="s">
        <v>95</v>
      </c>
      <c r="X57" s="267"/>
      <c r="Y57" s="267"/>
      <c r="Z57" s="267"/>
      <c r="AA57" s="267"/>
      <c r="AB57" s="268"/>
      <c r="AC57" s="15"/>
    </row>
    <row r="58" spans="1:29" x14ac:dyDescent="0.2">
      <c r="A58" s="47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8">
        <f>SUM(L27:L57)</f>
        <v>1.9999999999999574E-2</v>
      </c>
      <c r="M58" s="48">
        <f>SUM(M27:M57)</f>
        <v>0</v>
      </c>
      <c r="N58" s="48">
        <f>SUM(N27:N57)</f>
        <v>0</v>
      </c>
      <c r="O58" s="45"/>
      <c r="P58" s="45"/>
      <c r="Q58" s="48">
        <f>SUM(Q27:Q57)</f>
        <v>0</v>
      </c>
      <c r="R58" s="45"/>
      <c r="S58" s="45"/>
      <c r="T58" s="45"/>
      <c r="U58" s="45"/>
      <c r="V58" s="48"/>
      <c r="W58" s="45"/>
      <c r="X58" s="45"/>
      <c r="Y58" s="45"/>
      <c r="Z58" s="45"/>
      <c r="AA58" s="45"/>
      <c r="AB58" s="46"/>
      <c r="AC58" s="15"/>
    </row>
    <row r="59" spans="1:29" x14ac:dyDescent="0.2">
      <c r="A59" s="19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3"/>
      <c r="AC59" s="19"/>
    </row>
  </sheetData>
  <mergeCells count="62">
    <mergeCell ref="W56:AB56"/>
    <mergeCell ref="A3:AA3"/>
    <mergeCell ref="A4:AA4"/>
    <mergeCell ref="B6:I6"/>
    <mergeCell ref="M6:O6"/>
    <mergeCell ref="Q6:R6"/>
    <mergeCell ref="U7:X7"/>
    <mergeCell ref="Y7:AA7"/>
    <mergeCell ref="C8:F8"/>
    <mergeCell ref="H8:I8"/>
    <mergeCell ref="U8:X8"/>
    <mergeCell ref="Y8:AA8"/>
    <mergeCell ref="U9:X9"/>
    <mergeCell ref="Y9:AA9"/>
    <mergeCell ref="H17:J17"/>
    <mergeCell ref="C10:I10"/>
    <mergeCell ref="N10:O10"/>
    <mergeCell ref="Q10:R10"/>
    <mergeCell ref="U10:X10"/>
    <mergeCell ref="Y10:AA10"/>
    <mergeCell ref="U11:X11"/>
    <mergeCell ref="Y11:AA11"/>
    <mergeCell ref="W30:AB30"/>
    <mergeCell ref="W31:AB31"/>
    <mergeCell ref="W32:AB32"/>
    <mergeCell ref="A14:J14"/>
    <mergeCell ref="L14:N14"/>
    <mergeCell ref="P14:Q14"/>
    <mergeCell ref="R14:S14"/>
    <mergeCell ref="U14:V14"/>
    <mergeCell ref="B17:D17"/>
    <mergeCell ref="E17:G17"/>
    <mergeCell ref="B19:D19"/>
    <mergeCell ref="E19:G19"/>
    <mergeCell ref="H19:J19"/>
    <mergeCell ref="W27:AB27"/>
    <mergeCell ref="W28:AB28"/>
    <mergeCell ref="W29:AB29"/>
    <mergeCell ref="W33:AB33"/>
    <mergeCell ref="W34:AB34"/>
    <mergeCell ref="W35:AB35"/>
    <mergeCell ref="W37:AB37"/>
    <mergeCell ref="W38:AB38"/>
    <mergeCell ref="W39:AB39"/>
    <mergeCell ref="W36:AB36"/>
    <mergeCell ref="W48:AB48"/>
    <mergeCell ref="W40:AB40"/>
    <mergeCell ref="W41:AB41"/>
    <mergeCell ref="W45:AB45"/>
    <mergeCell ref="W42:AB42"/>
    <mergeCell ref="W43:AB43"/>
    <mergeCell ref="W44:AB44"/>
    <mergeCell ref="W52:AB52"/>
    <mergeCell ref="W53:AB53"/>
    <mergeCell ref="W57:AB57"/>
    <mergeCell ref="W54:AB54"/>
    <mergeCell ref="W55:AB55"/>
    <mergeCell ref="W46:AB46"/>
    <mergeCell ref="W47:AB47"/>
    <mergeCell ref="W49:AB49"/>
    <mergeCell ref="W50:AB50"/>
    <mergeCell ref="W51:AB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D59"/>
  <sheetViews>
    <sheetView topLeftCell="A49" zoomScaleNormal="100" workbookViewId="0">
      <selection activeCell="X56" sqref="X56:AC56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5" width="7.7109375" customWidth="1"/>
    <col min="16" max="17" width="8.7109375" customWidth="1"/>
    <col min="18" max="18" width="7.7109375" customWidth="1"/>
    <col min="20" max="20" width="9" customWidth="1"/>
    <col min="21" max="21" width="6" customWidth="1"/>
    <col min="22" max="22" width="6.7109375" customWidth="1"/>
    <col min="23" max="23" width="7.42578125" customWidth="1"/>
    <col min="24" max="25" width="3.7109375" customWidth="1"/>
    <col min="26" max="26" width="4.28515625" customWidth="1"/>
    <col min="27" max="27" width="5.5703125" customWidth="1"/>
    <col min="28" max="28" width="6.5703125" customWidth="1"/>
    <col min="29" max="29" width="40.5703125" customWidth="1"/>
  </cols>
  <sheetData>
    <row r="1" spans="1:30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2"/>
      <c r="R1" s="5"/>
      <c r="Z1" s="7"/>
      <c r="AA1" s="7"/>
      <c r="AB1" s="7"/>
    </row>
    <row r="2" spans="1:30" ht="4.5" customHeight="1" x14ac:dyDescent="0.2"/>
    <row r="3" spans="1:30" ht="18" x14ac:dyDescent="0.25">
      <c r="A3" s="253" t="s">
        <v>6</v>
      </c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  <c r="AB3" s="253"/>
    </row>
    <row r="4" spans="1:30" x14ac:dyDescent="0.2">
      <c r="A4" s="254" t="s">
        <v>49</v>
      </c>
      <c r="B4" s="254"/>
      <c r="C4" s="254"/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  <c r="O4" s="254"/>
      <c r="P4" s="254"/>
      <c r="Q4" s="254"/>
      <c r="R4" s="254"/>
      <c r="S4" s="254"/>
      <c r="T4" s="254"/>
      <c r="U4" s="254"/>
      <c r="V4" s="254"/>
      <c r="W4" s="254"/>
      <c r="X4" s="254"/>
      <c r="Y4" s="254"/>
      <c r="Z4" s="254"/>
      <c r="AA4" s="254"/>
      <c r="AB4" s="254"/>
    </row>
    <row r="5" spans="1:30" ht="6.75" customHeight="1" x14ac:dyDescent="0.2"/>
    <row r="6" spans="1:30" x14ac:dyDescent="0.2">
      <c r="A6" t="s">
        <v>8</v>
      </c>
      <c r="B6" s="255" t="s">
        <v>79</v>
      </c>
      <c r="C6" s="255"/>
      <c r="D6" s="255"/>
      <c r="E6" s="255"/>
      <c r="F6" s="255"/>
      <c r="G6" s="255"/>
      <c r="H6" s="255"/>
      <c r="I6" s="255"/>
      <c r="K6" t="s">
        <v>4</v>
      </c>
      <c r="L6" s="1"/>
      <c r="M6" s="256" t="s">
        <v>58</v>
      </c>
      <c r="N6" s="256"/>
      <c r="O6" s="256"/>
      <c r="P6" s="256"/>
      <c r="Q6" t="s">
        <v>44</v>
      </c>
      <c r="R6" s="257" t="s">
        <v>51</v>
      </c>
      <c r="S6" s="257"/>
    </row>
    <row r="7" spans="1:30" x14ac:dyDescent="0.2">
      <c r="V7" s="258" t="s">
        <v>37</v>
      </c>
      <c r="W7" s="258"/>
      <c r="X7" s="258"/>
      <c r="Y7" s="258"/>
      <c r="Z7" s="234"/>
      <c r="AA7" s="234"/>
      <c r="AB7" s="234"/>
    </row>
    <row r="8" spans="1:30" x14ac:dyDescent="0.2">
      <c r="A8" t="s">
        <v>3</v>
      </c>
      <c r="C8" s="234" t="s">
        <v>122</v>
      </c>
      <c r="D8" s="234"/>
      <c r="E8" s="234"/>
      <c r="F8" s="234"/>
      <c r="G8" t="s">
        <v>45</v>
      </c>
      <c r="H8" s="234">
        <v>2020</v>
      </c>
      <c r="I8" s="234"/>
      <c r="K8" t="s">
        <v>33</v>
      </c>
      <c r="L8" s="1" t="s">
        <v>68</v>
      </c>
      <c r="M8" s="56"/>
      <c r="N8" s="1"/>
      <c r="O8" s="1"/>
      <c r="P8" s="1"/>
      <c r="Q8" s="1"/>
      <c r="R8" s="1"/>
      <c r="S8" s="1"/>
      <c r="U8" s="26" t="s">
        <v>39</v>
      </c>
      <c r="V8" s="258" t="s">
        <v>38</v>
      </c>
      <c r="W8" s="258"/>
      <c r="X8" s="258"/>
      <c r="Y8" s="258"/>
      <c r="Z8" s="259"/>
      <c r="AA8" s="259"/>
      <c r="AB8" s="259"/>
    </row>
    <row r="9" spans="1:30" x14ac:dyDescent="0.2">
      <c r="U9" s="26" t="s">
        <v>40</v>
      </c>
      <c r="V9" s="258" t="s">
        <v>36</v>
      </c>
      <c r="W9" s="258"/>
      <c r="X9" s="258"/>
      <c r="Y9" s="258"/>
      <c r="Z9" s="259"/>
      <c r="AA9" s="259"/>
      <c r="AB9" s="259"/>
    </row>
    <row r="10" spans="1:30" x14ac:dyDescent="0.2">
      <c r="A10" t="s">
        <v>20</v>
      </c>
      <c r="C10" s="257" t="s">
        <v>52</v>
      </c>
      <c r="D10" s="257"/>
      <c r="E10" s="257"/>
      <c r="F10" s="257"/>
      <c r="G10" s="257"/>
      <c r="H10" s="257"/>
      <c r="I10" s="257"/>
      <c r="K10" s="10" t="s">
        <v>42</v>
      </c>
      <c r="N10" s="257">
        <v>0</v>
      </c>
      <c r="O10" s="257"/>
      <c r="P10" s="257"/>
      <c r="Q10" t="s">
        <v>43</v>
      </c>
      <c r="R10" s="257">
        <v>0</v>
      </c>
      <c r="S10" s="257"/>
      <c r="U10" s="26" t="s">
        <v>41</v>
      </c>
      <c r="V10" s="258" t="s">
        <v>35</v>
      </c>
      <c r="W10" s="258"/>
      <c r="X10" s="258"/>
      <c r="Y10" s="258"/>
      <c r="Z10" s="262"/>
      <c r="AA10" s="262"/>
      <c r="AB10" s="262"/>
    </row>
    <row r="11" spans="1:30" x14ac:dyDescent="0.2">
      <c r="U11" s="26" t="s">
        <v>40</v>
      </c>
      <c r="V11" s="261" t="s">
        <v>34</v>
      </c>
      <c r="W11" s="261"/>
      <c r="X11" s="261"/>
      <c r="Y11" s="261"/>
      <c r="Z11" s="262"/>
      <c r="AA11" s="262"/>
      <c r="AB11" s="262"/>
    </row>
    <row r="12" spans="1:30" ht="5.25" customHeight="1" x14ac:dyDescent="0.2"/>
    <row r="13" spans="1:30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20"/>
      <c r="P13" s="3"/>
      <c r="Q13" s="9"/>
      <c r="R13" s="9"/>
      <c r="S13" s="14"/>
      <c r="T13" s="9"/>
      <c r="U13" s="14"/>
      <c r="V13" s="14"/>
      <c r="W13" s="9"/>
      <c r="X13" s="14"/>
      <c r="Y13" s="9"/>
      <c r="Z13" s="9"/>
      <c r="AA13" s="9"/>
      <c r="AB13" s="9"/>
      <c r="AC13" s="9"/>
      <c r="AD13" s="15"/>
    </row>
    <row r="14" spans="1:30" x14ac:dyDescent="0.2">
      <c r="A14" s="261" t="s">
        <v>9</v>
      </c>
      <c r="B14" s="261"/>
      <c r="C14" s="261"/>
      <c r="D14" s="261"/>
      <c r="E14" s="261"/>
      <c r="F14" s="261"/>
      <c r="G14" s="261"/>
      <c r="H14" s="261"/>
      <c r="I14" s="261"/>
      <c r="J14" s="261"/>
      <c r="K14" s="16" t="s">
        <v>19</v>
      </c>
      <c r="L14" s="263" t="s">
        <v>22</v>
      </c>
      <c r="M14" s="261"/>
      <c r="N14" s="264"/>
      <c r="O14" s="18"/>
      <c r="P14" s="6"/>
      <c r="Q14" s="263" t="s">
        <v>27</v>
      </c>
      <c r="R14" s="261"/>
      <c r="S14" s="263" t="s">
        <v>28</v>
      </c>
      <c r="T14" s="261"/>
      <c r="U14" s="25" t="s">
        <v>29</v>
      </c>
      <c r="V14" s="265" t="s">
        <v>30</v>
      </c>
      <c r="W14" s="266"/>
      <c r="X14" s="24"/>
      <c r="AD14" s="15"/>
    </row>
    <row r="15" spans="1:30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21"/>
      <c r="P15" s="4"/>
      <c r="Q15" s="1"/>
      <c r="R15" s="1"/>
      <c r="S15" s="19"/>
      <c r="T15" s="1"/>
      <c r="U15" s="19"/>
      <c r="V15" s="19"/>
      <c r="W15" s="1"/>
      <c r="X15" s="19"/>
      <c r="Y15" s="1"/>
      <c r="Z15" s="1"/>
      <c r="AA15" s="1"/>
      <c r="AB15" s="1"/>
      <c r="AC15" s="1"/>
      <c r="AD15" s="15"/>
    </row>
    <row r="16" spans="1:30" ht="4.5" customHeight="1" x14ac:dyDescent="0.2">
      <c r="A16" s="3"/>
      <c r="E16" s="14"/>
      <c r="H16" s="14"/>
      <c r="K16" s="16"/>
      <c r="L16" s="15"/>
      <c r="M16" s="3"/>
      <c r="N16" s="22"/>
      <c r="O16" s="22"/>
      <c r="P16" s="6"/>
      <c r="R16" s="14"/>
      <c r="S16" s="15"/>
      <c r="T16" s="14"/>
      <c r="U16" s="15"/>
      <c r="V16" s="15"/>
      <c r="W16" s="14"/>
      <c r="X16" s="15"/>
      <c r="AD16" s="15"/>
    </row>
    <row r="17" spans="1:30" x14ac:dyDescent="0.2">
      <c r="A17" s="13" t="s">
        <v>1</v>
      </c>
      <c r="B17" s="263" t="s">
        <v>91</v>
      </c>
      <c r="C17" s="261"/>
      <c r="D17" s="261"/>
      <c r="E17" s="263"/>
      <c r="F17" s="261"/>
      <c r="G17" s="261"/>
      <c r="H17" s="263"/>
      <c r="I17" s="261"/>
      <c r="J17" s="264"/>
      <c r="K17" s="16" t="s">
        <v>2</v>
      </c>
      <c r="L17" s="15"/>
      <c r="M17" s="6"/>
      <c r="N17" s="18" t="s">
        <v>90</v>
      </c>
      <c r="O17" s="22"/>
      <c r="P17" s="6"/>
      <c r="R17" s="15"/>
      <c r="S17" s="15"/>
      <c r="T17" s="15"/>
      <c r="U17" s="15"/>
      <c r="V17" s="15"/>
      <c r="W17" s="15"/>
      <c r="X17" s="54" t="s">
        <v>47</v>
      </c>
      <c r="AD17" s="15"/>
    </row>
    <row r="18" spans="1:30" ht="0.75" customHeight="1" x14ac:dyDescent="0.2">
      <c r="A18" s="13"/>
      <c r="E18" s="15"/>
      <c r="H18" s="15"/>
      <c r="J18" s="22"/>
      <c r="K18" s="16"/>
      <c r="L18" s="15"/>
      <c r="M18" s="6"/>
      <c r="N18" s="22"/>
      <c r="O18" s="22"/>
      <c r="P18" s="6"/>
      <c r="R18" s="15"/>
      <c r="S18" s="15"/>
      <c r="T18" s="15"/>
      <c r="U18" s="15"/>
      <c r="V18" s="15"/>
      <c r="W18" s="15"/>
      <c r="X18" s="15"/>
      <c r="AD18" s="15"/>
    </row>
    <row r="19" spans="1:30" x14ac:dyDescent="0.2">
      <c r="A19" s="13" t="s">
        <v>10</v>
      </c>
      <c r="B19" s="263" t="s">
        <v>53</v>
      </c>
      <c r="C19" s="261"/>
      <c r="D19" s="261"/>
      <c r="E19" s="263"/>
      <c r="F19" s="261"/>
      <c r="G19" s="261"/>
      <c r="H19" s="263"/>
      <c r="I19" s="261"/>
      <c r="J19" s="261"/>
      <c r="K19" s="16" t="s">
        <v>17</v>
      </c>
      <c r="L19" s="17" t="s">
        <v>18</v>
      </c>
      <c r="M19" s="16" t="s">
        <v>23</v>
      </c>
      <c r="N19" s="18" t="s">
        <v>24</v>
      </c>
      <c r="O19" s="18" t="s">
        <v>89</v>
      </c>
      <c r="P19" s="16" t="s">
        <v>11</v>
      </c>
      <c r="Q19" s="17" t="s">
        <v>5</v>
      </c>
      <c r="R19" s="17" t="s">
        <v>26</v>
      </c>
      <c r="S19" s="17" t="s">
        <v>5</v>
      </c>
      <c r="T19" s="17" t="s">
        <v>26</v>
      </c>
      <c r="U19" s="15"/>
      <c r="V19" s="17" t="s">
        <v>32</v>
      </c>
      <c r="W19" s="17" t="s">
        <v>31</v>
      </c>
      <c r="X19" s="28" t="s">
        <v>46</v>
      </c>
      <c r="AD19" s="15"/>
    </row>
    <row r="20" spans="1:30" ht="12.75" hidden="1" customHeight="1" x14ac:dyDescent="0.2">
      <c r="A20" s="13"/>
      <c r="E20" s="15"/>
      <c r="H20" s="15"/>
      <c r="J20" s="22"/>
      <c r="K20" s="6"/>
      <c r="L20" s="15"/>
      <c r="M20" s="6"/>
      <c r="N20" s="22"/>
      <c r="O20" s="22"/>
      <c r="P20" s="6"/>
      <c r="Q20" s="8"/>
      <c r="R20" s="17"/>
      <c r="S20" s="15"/>
      <c r="T20" s="17"/>
      <c r="U20" s="15"/>
      <c r="V20" s="15"/>
      <c r="W20" s="15"/>
      <c r="X20" s="15"/>
      <c r="AD20" s="15"/>
    </row>
    <row r="21" spans="1:30" ht="12" customHeight="1" x14ac:dyDescent="0.2">
      <c r="A21" s="6"/>
      <c r="D21" s="10"/>
      <c r="E21" s="15"/>
      <c r="G21" s="10"/>
      <c r="H21" s="15"/>
      <c r="J21" s="37"/>
      <c r="K21" s="44">
        <v>5</v>
      </c>
      <c r="L21" s="15"/>
      <c r="M21" s="6"/>
      <c r="N21" s="22"/>
      <c r="O21" s="22"/>
      <c r="P21" s="6"/>
      <c r="Q21" s="8" t="s">
        <v>25</v>
      </c>
      <c r="R21" s="17" t="s">
        <v>18</v>
      </c>
      <c r="S21" s="17" t="s">
        <v>25</v>
      </c>
      <c r="T21" s="17" t="s">
        <v>23</v>
      </c>
      <c r="U21" s="15"/>
      <c r="V21" s="15"/>
      <c r="W21" s="15"/>
      <c r="X21" s="15"/>
      <c r="AD21" s="15"/>
    </row>
    <row r="22" spans="1:30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22"/>
      <c r="P22" s="6"/>
      <c r="R22" s="15"/>
      <c r="S22" s="15"/>
      <c r="T22" s="15"/>
      <c r="U22" s="15"/>
      <c r="V22" s="15"/>
      <c r="W22" s="15"/>
      <c r="X22" s="15"/>
      <c r="AD22" s="15"/>
    </row>
    <row r="23" spans="1:30" ht="4.5" customHeight="1" x14ac:dyDescent="0.2">
      <c r="A23" s="6"/>
      <c r="E23" s="15"/>
      <c r="H23" s="15"/>
      <c r="K23" s="6"/>
      <c r="L23" s="15"/>
      <c r="M23" s="6"/>
      <c r="N23" s="22"/>
      <c r="O23" s="22"/>
      <c r="P23" s="6"/>
      <c r="R23" s="15"/>
      <c r="S23" s="15"/>
      <c r="T23" s="15"/>
      <c r="U23" s="15"/>
      <c r="V23" s="15"/>
      <c r="W23" s="15"/>
      <c r="X23" s="15"/>
      <c r="AD23" s="15"/>
    </row>
    <row r="24" spans="1:30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20"/>
      <c r="P24" s="3"/>
      <c r="Q24" s="9"/>
      <c r="R24" s="14"/>
      <c r="S24" s="14"/>
      <c r="T24" s="14"/>
      <c r="U24" s="14"/>
      <c r="V24" s="14"/>
      <c r="W24" s="14"/>
      <c r="X24" s="14"/>
      <c r="Y24" s="9"/>
      <c r="Z24" s="9"/>
      <c r="AA24" s="9"/>
      <c r="AB24" s="9"/>
      <c r="AC24" s="9"/>
      <c r="AD24" s="15"/>
    </row>
    <row r="25" spans="1:30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8" t="s">
        <v>14</v>
      </c>
      <c r="P25" s="16"/>
      <c r="R25" s="17" t="s">
        <v>13</v>
      </c>
      <c r="S25" s="17"/>
      <c r="T25" s="17" t="s">
        <v>13</v>
      </c>
      <c r="U25" s="23" t="s">
        <v>16</v>
      </c>
      <c r="V25" s="17" t="s">
        <v>15</v>
      </c>
      <c r="W25" s="17" t="s">
        <v>15</v>
      </c>
      <c r="X25" s="17"/>
      <c r="AD25" s="17"/>
    </row>
    <row r="26" spans="1:30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22"/>
      <c r="P26" s="6"/>
      <c r="R26" s="15"/>
      <c r="S26" s="15"/>
      <c r="T26" s="15"/>
      <c r="U26" s="15"/>
      <c r="V26" s="15"/>
      <c r="W26" s="15"/>
      <c r="X26" s="15"/>
      <c r="AD26" s="15"/>
    </row>
    <row r="27" spans="1:30" x14ac:dyDescent="0.2">
      <c r="A27" s="12">
        <v>2</v>
      </c>
      <c r="B27" s="65">
        <v>0</v>
      </c>
      <c r="C27" s="65">
        <v>3</v>
      </c>
      <c r="D27" s="67">
        <f t="shared" ref="D27:D33" si="0">IF(SUM((B27*12)+C27)*1.67=0,D26,SUM((B27*12)+C27)*1.67)</f>
        <v>5.01</v>
      </c>
      <c r="E27" s="65"/>
      <c r="F27" s="65"/>
      <c r="G27" s="67">
        <f t="shared" ref="G27:G40" si="1">IF(SUM((E27*12)+F27)*1.67=0,G26,SUM((E27*12)+F27)*1.67)</f>
        <v>0</v>
      </c>
      <c r="H27" s="65"/>
      <c r="I27" s="65"/>
      <c r="J27" s="67">
        <f t="shared" ref="J27:J33" si="2">IF(SUM((H27*12)+I27)*1.67=0,J26,SUM((H27*12)+I27)*1.67)</f>
        <v>0</v>
      </c>
      <c r="K27" s="68">
        <f t="shared" ref="K27:K33" si="3">(D27+G27+J27)</f>
        <v>5.01</v>
      </c>
      <c r="L27" s="68">
        <f>(D27+G27+J27+Q27-K21)</f>
        <v>9.9999999999997868E-3</v>
      </c>
      <c r="M27" s="40">
        <v>0</v>
      </c>
      <c r="N27" s="32">
        <v>0</v>
      </c>
      <c r="O27" s="32">
        <v>0</v>
      </c>
      <c r="P27" s="30"/>
      <c r="Q27" s="29"/>
      <c r="R27" s="31"/>
      <c r="S27" s="31"/>
      <c r="T27" s="31"/>
      <c r="U27" s="55" t="s">
        <v>92</v>
      </c>
      <c r="V27" s="31">
        <v>100</v>
      </c>
      <c r="W27" s="31">
        <v>600</v>
      </c>
      <c r="X27" s="272" t="s">
        <v>110</v>
      </c>
      <c r="Y27" s="273"/>
      <c r="Z27" s="273"/>
      <c r="AA27" s="273"/>
      <c r="AB27" s="273"/>
      <c r="AC27" s="274"/>
      <c r="AD27" s="15"/>
    </row>
    <row r="28" spans="1:30" x14ac:dyDescent="0.2">
      <c r="A28" s="27">
        <f t="shared" ref="A28:A53" si="4">A27+1</f>
        <v>3</v>
      </c>
      <c r="B28" s="65">
        <v>0</v>
      </c>
      <c r="C28" s="65">
        <v>3</v>
      </c>
      <c r="D28" s="67">
        <f t="shared" si="0"/>
        <v>5.01</v>
      </c>
      <c r="E28" s="65"/>
      <c r="F28" s="65"/>
      <c r="G28" s="67">
        <f t="shared" si="1"/>
        <v>0</v>
      </c>
      <c r="H28" s="65"/>
      <c r="I28" s="65"/>
      <c r="J28" s="67">
        <f t="shared" si="2"/>
        <v>0</v>
      </c>
      <c r="K28" s="68">
        <f t="shared" si="3"/>
        <v>5.01</v>
      </c>
      <c r="L28" s="68">
        <f t="shared" ref="L28:L33" si="5">(D28+G28+J28+R28-D27-G27-J27)</f>
        <v>0</v>
      </c>
      <c r="M28" s="40">
        <v>0</v>
      </c>
      <c r="N28" s="32">
        <v>0</v>
      </c>
      <c r="O28" s="32">
        <v>0</v>
      </c>
      <c r="P28" s="30"/>
      <c r="Q28" s="29"/>
      <c r="R28" s="31"/>
      <c r="S28" s="31"/>
      <c r="T28" s="31"/>
      <c r="U28" s="55" t="s">
        <v>92</v>
      </c>
      <c r="V28" s="31">
        <v>100</v>
      </c>
      <c r="W28" s="31">
        <v>600</v>
      </c>
      <c r="X28" s="272" t="s">
        <v>110</v>
      </c>
      <c r="Y28" s="273"/>
      <c r="Z28" s="273"/>
      <c r="AA28" s="273"/>
      <c r="AB28" s="273"/>
      <c r="AC28" s="274"/>
      <c r="AD28" s="15"/>
    </row>
    <row r="29" spans="1:30" x14ac:dyDescent="0.2">
      <c r="A29" s="27">
        <f t="shared" si="4"/>
        <v>4</v>
      </c>
      <c r="B29" s="65">
        <v>0</v>
      </c>
      <c r="C29" s="65">
        <v>3</v>
      </c>
      <c r="D29" s="67">
        <f t="shared" si="0"/>
        <v>5.01</v>
      </c>
      <c r="E29" s="65"/>
      <c r="F29" s="65"/>
      <c r="G29" s="67">
        <f t="shared" si="1"/>
        <v>0</v>
      </c>
      <c r="H29" s="65"/>
      <c r="I29" s="65"/>
      <c r="J29" s="67">
        <f t="shared" si="2"/>
        <v>0</v>
      </c>
      <c r="K29" s="68">
        <f t="shared" si="3"/>
        <v>5.01</v>
      </c>
      <c r="L29" s="68">
        <f t="shared" si="5"/>
        <v>0</v>
      </c>
      <c r="M29" s="40">
        <v>0</v>
      </c>
      <c r="N29" s="32">
        <v>0</v>
      </c>
      <c r="O29" s="32">
        <v>0</v>
      </c>
      <c r="P29" s="30"/>
      <c r="Q29" s="29"/>
      <c r="R29" s="31"/>
      <c r="S29" s="31"/>
      <c r="T29" s="31"/>
      <c r="U29" s="55" t="s">
        <v>92</v>
      </c>
      <c r="V29" s="31">
        <v>100</v>
      </c>
      <c r="W29" s="31">
        <v>600</v>
      </c>
      <c r="X29" s="272" t="s">
        <v>110</v>
      </c>
      <c r="Y29" s="273"/>
      <c r="Z29" s="273"/>
      <c r="AA29" s="273"/>
      <c r="AB29" s="273"/>
      <c r="AC29" s="274"/>
      <c r="AD29" s="15"/>
    </row>
    <row r="30" spans="1:30" x14ac:dyDescent="0.2">
      <c r="A30" s="27">
        <f t="shared" si="4"/>
        <v>5</v>
      </c>
      <c r="B30" s="65">
        <v>0</v>
      </c>
      <c r="C30" s="65">
        <v>3</v>
      </c>
      <c r="D30" s="67">
        <f t="shared" si="0"/>
        <v>5.01</v>
      </c>
      <c r="E30" s="65"/>
      <c r="F30" s="65"/>
      <c r="G30" s="67">
        <f t="shared" si="1"/>
        <v>0</v>
      </c>
      <c r="H30" s="65"/>
      <c r="I30" s="65"/>
      <c r="J30" s="67">
        <f t="shared" si="2"/>
        <v>0</v>
      </c>
      <c r="K30" s="68">
        <f t="shared" si="3"/>
        <v>5.01</v>
      </c>
      <c r="L30" s="68">
        <f t="shared" si="5"/>
        <v>0</v>
      </c>
      <c r="M30" s="40">
        <v>0</v>
      </c>
      <c r="N30" s="32">
        <v>0</v>
      </c>
      <c r="O30" s="32">
        <v>0</v>
      </c>
      <c r="P30" s="30"/>
      <c r="Q30" s="29"/>
      <c r="R30" s="31"/>
      <c r="S30" s="31"/>
      <c r="T30" s="31"/>
      <c r="U30" s="55" t="s">
        <v>92</v>
      </c>
      <c r="V30" s="31">
        <v>100</v>
      </c>
      <c r="W30" s="31">
        <v>600</v>
      </c>
      <c r="X30" s="272" t="s">
        <v>110</v>
      </c>
      <c r="Y30" s="273"/>
      <c r="Z30" s="273"/>
      <c r="AA30" s="273"/>
      <c r="AB30" s="273"/>
      <c r="AC30" s="274"/>
      <c r="AD30" s="15"/>
    </row>
    <row r="31" spans="1:30" x14ac:dyDescent="0.2">
      <c r="A31" s="27">
        <f t="shared" si="4"/>
        <v>6</v>
      </c>
      <c r="B31" s="65">
        <v>0</v>
      </c>
      <c r="C31" s="65">
        <v>3</v>
      </c>
      <c r="D31" s="67">
        <f t="shared" si="0"/>
        <v>5.01</v>
      </c>
      <c r="E31" s="65"/>
      <c r="F31" s="65"/>
      <c r="G31" s="67">
        <f t="shared" si="1"/>
        <v>0</v>
      </c>
      <c r="H31" s="65"/>
      <c r="I31" s="65"/>
      <c r="J31" s="67">
        <f t="shared" si="2"/>
        <v>0</v>
      </c>
      <c r="K31" s="68">
        <f t="shared" si="3"/>
        <v>5.01</v>
      </c>
      <c r="L31" s="68">
        <f t="shared" si="5"/>
        <v>0</v>
      </c>
      <c r="M31" s="40">
        <v>0</v>
      </c>
      <c r="N31" s="32">
        <v>0</v>
      </c>
      <c r="O31" s="32">
        <v>0</v>
      </c>
      <c r="P31" s="30"/>
      <c r="Q31" s="29"/>
      <c r="R31" s="31"/>
      <c r="S31" s="31"/>
      <c r="T31" s="31"/>
      <c r="U31" s="55" t="s">
        <v>92</v>
      </c>
      <c r="V31" s="31">
        <v>100</v>
      </c>
      <c r="W31" s="31">
        <v>600</v>
      </c>
      <c r="X31" s="272" t="s">
        <v>110</v>
      </c>
      <c r="Y31" s="273"/>
      <c r="Z31" s="273"/>
      <c r="AA31" s="273"/>
      <c r="AB31" s="273"/>
      <c r="AC31" s="274"/>
      <c r="AD31" s="15"/>
    </row>
    <row r="32" spans="1:30" x14ac:dyDescent="0.2">
      <c r="A32" s="27">
        <f t="shared" si="4"/>
        <v>7</v>
      </c>
      <c r="B32" s="65">
        <v>0</v>
      </c>
      <c r="C32" s="65">
        <v>3</v>
      </c>
      <c r="D32" s="67">
        <f t="shared" si="0"/>
        <v>5.01</v>
      </c>
      <c r="E32" s="65"/>
      <c r="F32" s="65"/>
      <c r="G32" s="67">
        <f t="shared" si="1"/>
        <v>0</v>
      </c>
      <c r="H32" s="65"/>
      <c r="I32" s="65"/>
      <c r="J32" s="67">
        <f t="shared" si="2"/>
        <v>0</v>
      </c>
      <c r="K32" s="68">
        <f t="shared" si="3"/>
        <v>5.01</v>
      </c>
      <c r="L32" s="68">
        <f t="shared" si="5"/>
        <v>0</v>
      </c>
      <c r="M32" s="40">
        <v>0</v>
      </c>
      <c r="N32" s="32">
        <v>0</v>
      </c>
      <c r="O32" s="32">
        <v>0</v>
      </c>
      <c r="P32" s="30"/>
      <c r="Q32" s="29"/>
      <c r="R32" s="31"/>
      <c r="S32" s="31"/>
      <c r="T32" s="31"/>
      <c r="U32" s="55" t="s">
        <v>92</v>
      </c>
      <c r="V32" s="31">
        <v>100</v>
      </c>
      <c r="W32" s="31">
        <v>600</v>
      </c>
      <c r="X32" s="272" t="s">
        <v>110</v>
      </c>
      <c r="Y32" s="273"/>
      <c r="Z32" s="273"/>
      <c r="AA32" s="273"/>
      <c r="AB32" s="273"/>
      <c r="AC32" s="274"/>
      <c r="AD32" s="15"/>
    </row>
    <row r="33" spans="1:30" x14ac:dyDescent="0.2">
      <c r="A33" s="27">
        <f t="shared" si="4"/>
        <v>8</v>
      </c>
      <c r="B33" s="65">
        <v>0</v>
      </c>
      <c r="C33" s="65">
        <v>3</v>
      </c>
      <c r="D33" s="67">
        <f t="shared" si="0"/>
        <v>5.01</v>
      </c>
      <c r="E33" s="65"/>
      <c r="F33" s="65"/>
      <c r="G33" s="67">
        <f t="shared" si="1"/>
        <v>0</v>
      </c>
      <c r="H33" s="65"/>
      <c r="I33" s="65"/>
      <c r="J33" s="67">
        <f t="shared" si="2"/>
        <v>0</v>
      </c>
      <c r="K33" s="68">
        <f t="shared" si="3"/>
        <v>5.01</v>
      </c>
      <c r="L33" s="68">
        <f t="shared" si="5"/>
        <v>0</v>
      </c>
      <c r="M33" s="40">
        <v>0</v>
      </c>
      <c r="N33" s="32">
        <v>0</v>
      </c>
      <c r="O33" s="32">
        <v>0</v>
      </c>
      <c r="P33" s="30"/>
      <c r="Q33" s="29"/>
      <c r="R33" s="31"/>
      <c r="S33" s="31"/>
      <c r="T33" s="31"/>
      <c r="U33" s="55" t="s">
        <v>92</v>
      </c>
      <c r="V33" s="31">
        <v>100</v>
      </c>
      <c r="W33" s="31">
        <v>600</v>
      </c>
      <c r="X33" s="272" t="s">
        <v>110</v>
      </c>
      <c r="Y33" s="273"/>
      <c r="Z33" s="273"/>
      <c r="AA33" s="273"/>
      <c r="AB33" s="273"/>
      <c r="AC33" s="274"/>
      <c r="AD33" s="15"/>
    </row>
    <row r="34" spans="1:30" x14ac:dyDescent="0.2">
      <c r="A34" s="27">
        <f t="shared" si="4"/>
        <v>9</v>
      </c>
      <c r="B34" s="65">
        <v>0</v>
      </c>
      <c r="C34" s="65">
        <v>3</v>
      </c>
      <c r="D34" s="67">
        <f t="shared" ref="D34:D40" si="6">IF(SUM((B34*12)+C34)*1.67=0,D33,SUM((B34*12)+C34)*1.67)</f>
        <v>5.01</v>
      </c>
      <c r="E34" s="65"/>
      <c r="F34" s="65"/>
      <c r="G34" s="67">
        <f t="shared" si="1"/>
        <v>0</v>
      </c>
      <c r="H34" s="65"/>
      <c r="I34" s="65"/>
      <c r="J34" s="67">
        <f t="shared" ref="J34:J44" si="7">IF(SUM((H34*12)+I34)*1.67=0,J33,SUM((H34*12)+I34)*1.67)</f>
        <v>0</v>
      </c>
      <c r="K34" s="68">
        <f t="shared" ref="K34:K44" si="8">(D34+G34+J34)</f>
        <v>5.01</v>
      </c>
      <c r="L34" s="68">
        <f t="shared" ref="L34:L44" si="9">(D34+G34+J34+R34-D33-G33-J33)</f>
        <v>0</v>
      </c>
      <c r="M34" s="40">
        <v>0</v>
      </c>
      <c r="N34" s="32">
        <v>0</v>
      </c>
      <c r="O34" s="32">
        <v>0</v>
      </c>
      <c r="P34" s="30"/>
      <c r="Q34" s="29"/>
      <c r="R34" s="31"/>
      <c r="S34" s="31"/>
      <c r="T34" s="31"/>
      <c r="U34" s="55" t="s">
        <v>105</v>
      </c>
      <c r="V34" s="31">
        <v>100</v>
      </c>
      <c r="W34" s="31">
        <v>600</v>
      </c>
      <c r="X34" s="272" t="s">
        <v>110</v>
      </c>
      <c r="Y34" s="273"/>
      <c r="Z34" s="273"/>
      <c r="AA34" s="273"/>
      <c r="AB34" s="273"/>
      <c r="AC34" s="274"/>
      <c r="AD34" s="15"/>
    </row>
    <row r="35" spans="1:30" x14ac:dyDescent="0.2">
      <c r="A35" s="27">
        <f t="shared" si="4"/>
        <v>10</v>
      </c>
      <c r="B35" s="65">
        <v>0</v>
      </c>
      <c r="C35" s="65">
        <v>3</v>
      </c>
      <c r="D35" s="67">
        <f t="shared" si="6"/>
        <v>5.01</v>
      </c>
      <c r="E35" s="65"/>
      <c r="F35" s="65"/>
      <c r="G35" s="67">
        <f t="shared" si="1"/>
        <v>0</v>
      </c>
      <c r="H35" s="65"/>
      <c r="I35" s="65"/>
      <c r="J35" s="67">
        <f t="shared" si="7"/>
        <v>0</v>
      </c>
      <c r="K35" s="68">
        <f t="shared" si="8"/>
        <v>5.01</v>
      </c>
      <c r="L35" s="68">
        <f>(D35+G35+J35+R35-D34-G34-J34)</f>
        <v>0</v>
      </c>
      <c r="M35" s="40">
        <v>0</v>
      </c>
      <c r="N35" s="32">
        <v>0</v>
      </c>
      <c r="O35" s="32">
        <v>0</v>
      </c>
      <c r="P35" s="59"/>
      <c r="Q35" s="29"/>
      <c r="R35" s="31"/>
      <c r="S35" s="31"/>
      <c r="T35" s="31"/>
      <c r="U35" s="55" t="s">
        <v>105</v>
      </c>
      <c r="V35" s="31">
        <v>100</v>
      </c>
      <c r="W35" s="31">
        <v>600</v>
      </c>
      <c r="X35" s="272" t="s">
        <v>110</v>
      </c>
      <c r="Y35" s="273"/>
      <c r="Z35" s="273"/>
      <c r="AA35" s="273"/>
      <c r="AB35" s="273"/>
      <c r="AC35" s="274"/>
      <c r="AD35" s="15"/>
    </row>
    <row r="36" spans="1:30" x14ac:dyDescent="0.2">
      <c r="A36" s="27">
        <f t="shared" si="4"/>
        <v>11</v>
      </c>
      <c r="B36" s="65">
        <v>0</v>
      </c>
      <c r="C36" s="65">
        <v>3</v>
      </c>
      <c r="D36" s="67">
        <f t="shared" si="6"/>
        <v>5.01</v>
      </c>
      <c r="E36" s="65"/>
      <c r="F36" s="65"/>
      <c r="G36" s="67">
        <f t="shared" si="1"/>
        <v>0</v>
      </c>
      <c r="H36" s="65"/>
      <c r="I36" s="65"/>
      <c r="J36" s="67">
        <f t="shared" si="7"/>
        <v>0</v>
      </c>
      <c r="K36" s="68">
        <f t="shared" si="8"/>
        <v>5.01</v>
      </c>
      <c r="L36" s="68">
        <f t="shared" si="9"/>
        <v>0</v>
      </c>
      <c r="M36" s="40">
        <v>0</v>
      </c>
      <c r="N36" s="32">
        <v>0</v>
      </c>
      <c r="O36" s="32">
        <v>0</v>
      </c>
      <c r="P36" s="59"/>
      <c r="Q36" s="29"/>
      <c r="R36" s="31"/>
      <c r="S36" s="31"/>
      <c r="T36" s="31"/>
      <c r="U36" s="55" t="s">
        <v>105</v>
      </c>
      <c r="V36" s="31">
        <v>100</v>
      </c>
      <c r="W36" s="31">
        <v>600</v>
      </c>
      <c r="X36" s="272" t="s">
        <v>110</v>
      </c>
      <c r="Y36" s="273"/>
      <c r="Z36" s="273"/>
      <c r="AA36" s="273"/>
      <c r="AB36" s="273"/>
      <c r="AC36" s="274"/>
      <c r="AD36" s="15"/>
    </row>
    <row r="37" spans="1:30" x14ac:dyDescent="0.2">
      <c r="A37" s="27">
        <f t="shared" si="4"/>
        <v>12</v>
      </c>
      <c r="B37" s="65">
        <v>0</v>
      </c>
      <c r="C37" s="65">
        <v>3</v>
      </c>
      <c r="D37" s="67">
        <f t="shared" si="6"/>
        <v>5.01</v>
      </c>
      <c r="E37" s="65"/>
      <c r="F37" s="65"/>
      <c r="G37" s="67">
        <f t="shared" si="1"/>
        <v>0</v>
      </c>
      <c r="H37" s="65"/>
      <c r="I37" s="65"/>
      <c r="J37" s="67">
        <f t="shared" si="7"/>
        <v>0</v>
      </c>
      <c r="K37" s="68">
        <f t="shared" si="8"/>
        <v>5.01</v>
      </c>
      <c r="L37" s="68">
        <f t="shared" si="9"/>
        <v>0</v>
      </c>
      <c r="M37" s="40">
        <v>0</v>
      </c>
      <c r="N37" s="32">
        <v>0</v>
      </c>
      <c r="O37" s="32">
        <v>0</v>
      </c>
      <c r="P37" s="30"/>
      <c r="Q37" s="29"/>
      <c r="R37" s="31"/>
      <c r="S37" s="31"/>
      <c r="T37" s="31"/>
      <c r="U37" s="55" t="s">
        <v>105</v>
      </c>
      <c r="V37" s="31">
        <v>100</v>
      </c>
      <c r="W37" s="31">
        <v>600</v>
      </c>
      <c r="X37" s="272" t="s">
        <v>110</v>
      </c>
      <c r="Y37" s="273"/>
      <c r="Z37" s="273"/>
      <c r="AA37" s="273"/>
      <c r="AB37" s="273"/>
      <c r="AC37" s="274"/>
      <c r="AD37" s="15"/>
    </row>
    <row r="38" spans="1:30" x14ac:dyDescent="0.2">
      <c r="A38" s="27">
        <f t="shared" si="4"/>
        <v>13</v>
      </c>
      <c r="B38" s="65">
        <v>0</v>
      </c>
      <c r="C38" s="65">
        <v>3</v>
      </c>
      <c r="D38" s="67">
        <f t="shared" si="6"/>
        <v>5.01</v>
      </c>
      <c r="E38" s="65"/>
      <c r="F38" s="65"/>
      <c r="G38" s="67">
        <f t="shared" si="1"/>
        <v>0</v>
      </c>
      <c r="H38" s="65"/>
      <c r="I38" s="65"/>
      <c r="J38" s="67">
        <f t="shared" si="7"/>
        <v>0</v>
      </c>
      <c r="K38" s="68">
        <f t="shared" si="8"/>
        <v>5.01</v>
      </c>
      <c r="L38" s="68">
        <f t="shared" si="9"/>
        <v>0</v>
      </c>
      <c r="M38" s="40">
        <v>0</v>
      </c>
      <c r="N38" s="32">
        <v>0</v>
      </c>
      <c r="O38" s="32">
        <v>0</v>
      </c>
      <c r="P38" s="30"/>
      <c r="Q38" s="29"/>
      <c r="R38" s="31"/>
      <c r="S38" s="31"/>
      <c r="T38" s="31"/>
      <c r="U38" s="55" t="s">
        <v>105</v>
      </c>
      <c r="V38" s="31">
        <v>100</v>
      </c>
      <c r="W38" s="31">
        <v>600</v>
      </c>
      <c r="X38" s="272" t="s">
        <v>110</v>
      </c>
      <c r="Y38" s="273"/>
      <c r="Z38" s="273"/>
      <c r="AA38" s="273"/>
      <c r="AB38" s="273"/>
      <c r="AC38" s="274"/>
      <c r="AD38" s="15"/>
    </row>
    <row r="39" spans="1:30" x14ac:dyDescent="0.2">
      <c r="A39" s="27">
        <f t="shared" si="4"/>
        <v>14</v>
      </c>
      <c r="B39" s="65">
        <v>0</v>
      </c>
      <c r="C39" s="65">
        <v>3</v>
      </c>
      <c r="D39" s="67">
        <f t="shared" si="6"/>
        <v>5.01</v>
      </c>
      <c r="E39" s="65"/>
      <c r="F39" s="65"/>
      <c r="G39" s="67">
        <f t="shared" si="1"/>
        <v>0</v>
      </c>
      <c r="H39" s="65"/>
      <c r="I39" s="65"/>
      <c r="J39" s="67">
        <f t="shared" si="7"/>
        <v>0</v>
      </c>
      <c r="K39" s="68">
        <f t="shared" si="8"/>
        <v>5.01</v>
      </c>
      <c r="L39" s="68">
        <f t="shared" si="9"/>
        <v>0</v>
      </c>
      <c r="M39" s="40">
        <v>0</v>
      </c>
      <c r="N39" s="32">
        <v>0</v>
      </c>
      <c r="O39" s="32">
        <v>0</v>
      </c>
      <c r="P39" s="30"/>
      <c r="Q39" s="29"/>
      <c r="R39" s="31"/>
      <c r="S39" s="31"/>
      <c r="T39" s="31"/>
      <c r="U39" s="55" t="s">
        <v>105</v>
      </c>
      <c r="V39" s="31">
        <v>100</v>
      </c>
      <c r="W39" s="31">
        <v>600</v>
      </c>
      <c r="X39" s="272" t="s">
        <v>110</v>
      </c>
      <c r="Y39" s="273"/>
      <c r="Z39" s="273"/>
      <c r="AA39" s="273"/>
      <c r="AB39" s="273"/>
      <c r="AC39" s="274"/>
      <c r="AD39" s="15"/>
    </row>
    <row r="40" spans="1:30" x14ac:dyDescent="0.2">
      <c r="A40" s="27">
        <f t="shared" si="4"/>
        <v>15</v>
      </c>
      <c r="B40" s="65">
        <v>0</v>
      </c>
      <c r="C40" s="65">
        <v>3</v>
      </c>
      <c r="D40" s="67">
        <f t="shared" si="6"/>
        <v>5.01</v>
      </c>
      <c r="E40" s="65"/>
      <c r="F40" s="65"/>
      <c r="G40" s="67">
        <f t="shared" si="1"/>
        <v>0</v>
      </c>
      <c r="H40" s="65"/>
      <c r="I40" s="65"/>
      <c r="J40" s="67">
        <f t="shared" si="7"/>
        <v>0</v>
      </c>
      <c r="K40" s="68">
        <f t="shared" si="8"/>
        <v>5.01</v>
      </c>
      <c r="L40" s="68">
        <f t="shared" si="9"/>
        <v>0</v>
      </c>
      <c r="M40" s="40">
        <v>0</v>
      </c>
      <c r="N40" s="32">
        <v>0</v>
      </c>
      <c r="O40" s="32">
        <v>0</v>
      </c>
      <c r="P40" s="30"/>
      <c r="Q40" s="29"/>
      <c r="R40" s="31"/>
      <c r="S40" s="31"/>
      <c r="T40" s="31"/>
      <c r="U40" s="55" t="s">
        <v>105</v>
      </c>
      <c r="V40" s="31">
        <v>100</v>
      </c>
      <c r="W40" s="31">
        <v>600</v>
      </c>
      <c r="X40" s="272" t="s">
        <v>110</v>
      </c>
      <c r="Y40" s="273"/>
      <c r="Z40" s="273"/>
      <c r="AA40" s="273"/>
      <c r="AB40" s="273"/>
      <c r="AC40" s="274"/>
      <c r="AD40" s="15"/>
    </row>
    <row r="41" spans="1:30" x14ac:dyDescent="0.2">
      <c r="A41" s="27">
        <f t="shared" si="4"/>
        <v>16</v>
      </c>
      <c r="B41" s="65">
        <v>0</v>
      </c>
      <c r="C41" s="65">
        <v>3</v>
      </c>
      <c r="D41" s="67">
        <f>IF(SUM((B41*12)+C41)*1.67=0,D40,SUM((B41*12)+C41)*1.67)</f>
        <v>5.01</v>
      </c>
      <c r="E41" s="65"/>
      <c r="F41" s="65"/>
      <c r="G41" s="67">
        <f>IF(SUM((E41*12)+F41)*1.67=0,G40,SUM((E41*12)+F41)*1.67)</f>
        <v>0</v>
      </c>
      <c r="H41" s="65"/>
      <c r="I41" s="65"/>
      <c r="J41" s="67">
        <f t="shared" si="7"/>
        <v>0</v>
      </c>
      <c r="K41" s="68">
        <f t="shared" si="8"/>
        <v>5.01</v>
      </c>
      <c r="L41" s="68">
        <f t="shared" si="9"/>
        <v>0</v>
      </c>
      <c r="M41" s="40">
        <v>0</v>
      </c>
      <c r="N41" s="32">
        <v>0</v>
      </c>
      <c r="O41" s="32">
        <v>0</v>
      </c>
      <c r="P41" s="30"/>
      <c r="Q41" s="29"/>
      <c r="R41" s="31"/>
      <c r="S41" s="31"/>
      <c r="T41" s="31"/>
      <c r="U41" s="55" t="s">
        <v>105</v>
      </c>
      <c r="V41" s="31">
        <v>100</v>
      </c>
      <c r="W41" s="31">
        <v>600</v>
      </c>
      <c r="X41" s="272" t="s">
        <v>110</v>
      </c>
      <c r="Y41" s="273"/>
      <c r="Z41" s="273"/>
      <c r="AA41" s="273"/>
      <c r="AB41" s="273"/>
      <c r="AC41" s="274"/>
      <c r="AD41" s="15"/>
    </row>
    <row r="42" spans="1:30" x14ac:dyDescent="0.2">
      <c r="A42" s="27">
        <f t="shared" si="4"/>
        <v>17</v>
      </c>
      <c r="B42" s="65">
        <v>0</v>
      </c>
      <c r="C42" s="65">
        <v>3</v>
      </c>
      <c r="D42" s="67">
        <f>IF(SUM((B42*12)+C42)*1.67=0,D41,SUM((B42*12)+C42)*1.67)</f>
        <v>5.01</v>
      </c>
      <c r="E42" s="65"/>
      <c r="F42" s="65"/>
      <c r="G42" s="67">
        <f t="shared" ref="G42:G55" si="10">IF(SUM((E42*12)+F42)*1.67=0,G41,SUM((E42*12)+F42)*1.67)</f>
        <v>0</v>
      </c>
      <c r="H42" s="65"/>
      <c r="I42" s="65"/>
      <c r="J42" s="67">
        <f t="shared" si="7"/>
        <v>0</v>
      </c>
      <c r="K42" s="68">
        <f t="shared" si="8"/>
        <v>5.01</v>
      </c>
      <c r="L42" s="68">
        <f t="shared" si="9"/>
        <v>0</v>
      </c>
      <c r="M42" s="40">
        <v>0</v>
      </c>
      <c r="N42" s="32">
        <v>0</v>
      </c>
      <c r="O42" s="32">
        <v>0</v>
      </c>
      <c r="P42" s="30"/>
      <c r="Q42" s="29"/>
      <c r="R42" s="31"/>
      <c r="S42" s="31"/>
      <c r="T42" s="31"/>
      <c r="U42" s="55" t="s">
        <v>107</v>
      </c>
      <c r="V42" s="31">
        <v>100</v>
      </c>
      <c r="W42" s="31">
        <v>600</v>
      </c>
      <c r="X42" s="272" t="s">
        <v>110</v>
      </c>
      <c r="Y42" s="273"/>
      <c r="Z42" s="273"/>
      <c r="AA42" s="273"/>
      <c r="AB42" s="273"/>
      <c r="AC42" s="274"/>
      <c r="AD42" s="15"/>
    </row>
    <row r="43" spans="1:30" x14ac:dyDescent="0.2">
      <c r="A43" s="27">
        <f t="shared" si="4"/>
        <v>18</v>
      </c>
      <c r="B43" s="65">
        <v>0</v>
      </c>
      <c r="C43" s="65">
        <v>3</v>
      </c>
      <c r="D43" s="67">
        <f>IF(SUM((B43*12)+C43)*1.67=0,D42,SUM((B43*12)+C43)*1.67)</f>
        <v>5.01</v>
      </c>
      <c r="E43" s="65"/>
      <c r="F43" s="65"/>
      <c r="G43" s="67">
        <f t="shared" si="10"/>
        <v>0</v>
      </c>
      <c r="H43" s="65"/>
      <c r="I43" s="65"/>
      <c r="J43" s="67">
        <f t="shared" si="7"/>
        <v>0</v>
      </c>
      <c r="K43" s="68">
        <f t="shared" si="8"/>
        <v>5.01</v>
      </c>
      <c r="L43" s="68">
        <f t="shared" si="9"/>
        <v>0</v>
      </c>
      <c r="M43" s="40">
        <v>0</v>
      </c>
      <c r="N43" s="32">
        <v>0</v>
      </c>
      <c r="O43" s="32">
        <v>0</v>
      </c>
      <c r="P43" s="30"/>
      <c r="Q43" s="29"/>
      <c r="R43" s="31"/>
      <c r="S43" s="31"/>
      <c r="T43" s="31"/>
      <c r="U43" s="55" t="s">
        <v>107</v>
      </c>
      <c r="V43" s="31">
        <v>100</v>
      </c>
      <c r="W43" s="31">
        <v>600</v>
      </c>
      <c r="X43" s="272" t="s">
        <v>110</v>
      </c>
      <c r="Y43" s="273"/>
      <c r="Z43" s="273"/>
      <c r="AA43" s="273"/>
      <c r="AB43" s="273"/>
      <c r="AC43" s="274"/>
      <c r="AD43" s="15"/>
    </row>
    <row r="44" spans="1:30" x14ac:dyDescent="0.2">
      <c r="A44" s="27">
        <f t="shared" si="4"/>
        <v>19</v>
      </c>
      <c r="B44" s="65">
        <v>0</v>
      </c>
      <c r="C44" s="65">
        <v>3</v>
      </c>
      <c r="D44" s="67">
        <f>IF(SUM((B44*12)+C44)*1.67=0,D43,SUM((B44*12)+C44)*1.67)</f>
        <v>5.01</v>
      </c>
      <c r="E44" s="65"/>
      <c r="F44" s="65"/>
      <c r="G44" s="67">
        <f t="shared" si="10"/>
        <v>0</v>
      </c>
      <c r="H44" s="65"/>
      <c r="I44" s="65"/>
      <c r="J44" s="67">
        <f t="shared" si="7"/>
        <v>0</v>
      </c>
      <c r="K44" s="68">
        <f t="shared" si="8"/>
        <v>5.01</v>
      </c>
      <c r="L44" s="68">
        <f t="shared" si="9"/>
        <v>0</v>
      </c>
      <c r="M44" s="40">
        <v>0</v>
      </c>
      <c r="N44" s="32">
        <v>0</v>
      </c>
      <c r="O44" s="32">
        <v>0</v>
      </c>
      <c r="P44" s="30"/>
      <c r="Q44" s="29"/>
      <c r="R44" s="31"/>
      <c r="S44" s="31"/>
      <c r="T44" s="31"/>
      <c r="U44" s="55" t="s">
        <v>107</v>
      </c>
      <c r="V44" s="31">
        <v>100</v>
      </c>
      <c r="W44" s="31">
        <v>600</v>
      </c>
      <c r="X44" s="272" t="s">
        <v>110</v>
      </c>
      <c r="Y44" s="273"/>
      <c r="Z44" s="273"/>
      <c r="AA44" s="273"/>
      <c r="AB44" s="273"/>
      <c r="AC44" s="274"/>
      <c r="AD44" s="15"/>
    </row>
    <row r="45" spans="1:30" x14ac:dyDescent="0.2">
      <c r="A45" s="27">
        <f t="shared" si="4"/>
        <v>20</v>
      </c>
      <c r="B45" s="65">
        <v>0</v>
      </c>
      <c r="C45" s="65">
        <v>3</v>
      </c>
      <c r="D45" s="67">
        <f t="shared" ref="D45:D50" si="11">IF(SUM((B45*12)+C45)*1.67=0,D44,SUM((B45*12)+C45)*1.67)</f>
        <v>5.01</v>
      </c>
      <c r="E45" s="65"/>
      <c r="F45" s="65"/>
      <c r="G45" s="67">
        <f t="shared" si="10"/>
        <v>0</v>
      </c>
      <c r="H45" s="65"/>
      <c r="I45" s="65"/>
      <c r="J45" s="67">
        <f t="shared" ref="J45:J50" si="12">IF(SUM((H45*12)+I45)*1.67=0,J44,SUM((H45*12)+I45)*1.67)</f>
        <v>0</v>
      </c>
      <c r="K45" s="68">
        <f t="shared" ref="K45:K50" si="13">(D45+G45+J45)</f>
        <v>5.01</v>
      </c>
      <c r="L45" s="68">
        <f>(D45+G45+J45+R45-D44-G44-J44)</f>
        <v>0</v>
      </c>
      <c r="M45" s="40">
        <v>0</v>
      </c>
      <c r="N45" s="32">
        <v>0</v>
      </c>
      <c r="O45" s="32">
        <v>0</v>
      </c>
      <c r="P45" s="30"/>
      <c r="Q45" s="29"/>
      <c r="R45" s="31"/>
      <c r="S45" s="31"/>
      <c r="T45" s="31"/>
      <c r="U45" s="55" t="s">
        <v>107</v>
      </c>
      <c r="V45" s="31">
        <v>100</v>
      </c>
      <c r="W45" s="31">
        <v>600</v>
      </c>
      <c r="X45" s="272" t="s">
        <v>110</v>
      </c>
      <c r="Y45" s="273"/>
      <c r="Z45" s="273"/>
      <c r="AA45" s="273"/>
      <c r="AB45" s="273"/>
      <c r="AC45" s="274"/>
      <c r="AD45" s="15"/>
    </row>
    <row r="46" spans="1:30" x14ac:dyDescent="0.2">
      <c r="A46" s="27">
        <f t="shared" si="4"/>
        <v>21</v>
      </c>
      <c r="B46" s="65">
        <v>0</v>
      </c>
      <c r="C46" s="65">
        <v>3</v>
      </c>
      <c r="D46" s="67">
        <f t="shared" si="11"/>
        <v>5.01</v>
      </c>
      <c r="E46" s="65"/>
      <c r="F46" s="65"/>
      <c r="G46" s="67">
        <f t="shared" si="10"/>
        <v>0</v>
      </c>
      <c r="H46" s="65"/>
      <c r="I46" s="65"/>
      <c r="J46" s="67">
        <f t="shared" si="12"/>
        <v>0</v>
      </c>
      <c r="K46" s="68">
        <f t="shared" si="13"/>
        <v>5.01</v>
      </c>
      <c r="L46" s="68">
        <f>(D46+G46+J46+R46-D45-G45-J45)</f>
        <v>0</v>
      </c>
      <c r="M46" s="40">
        <v>0</v>
      </c>
      <c r="N46" s="32">
        <v>0</v>
      </c>
      <c r="O46" s="32">
        <v>0</v>
      </c>
      <c r="P46" s="59"/>
      <c r="Q46" s="29"/>
      <c r="R46" s="31"/>
      <c r="S46" s="31"/>
      <c r="T46" s="31"/>
      <c r="U46" s="55" t="s">
        <v>107</v>
      </c>
      <c r="V46" s="31">
        <v>100</v>
      </c>
      <c r="W46" s="31">
        <v>600</v>
      </c>
      <c r="X46" s="272" t="s">
        <v>110</v>
      </c>
      <c r="Y46" s="273"/>
      <c r="Z46" s="273"/>
      <c r="AA46" s="273"/>
      <c r="AB46" s="273"/>
      <c r="AC46" s="274"/>
      <c r="AD46" s="15"/>
    </row>
    <row r="47" spans="1:30" x14ac:dyDescent="0.2">
      <c r="A47" s="27">
        <f t="shared" si="4"/>
        <v>22</v>
      </c>
      <c r="B47" s="65">
        <v>0</v>
      </c>
      <c r="C47" s="65">
        <v>3</v>
      </c>
      <c r="D47" s="67">
        <f t="shared" si="11"/>
        <v>5.01</v>
      </c>
      <c r="E47" s="65"/>
      <c r="F47" s="65"/>
      <c r="G47" s="67">
        <f t="shared" si="10"/>
        <v>0</v>
      </c>
      <c r="H47" s="65"/>
      <c r="I47" s="65"/>
      <c r="J47" s="67">
        <f t="shared" si="12"/>
        <v>0</v>
      </c>
      <c r="K47" s="68">
        <f t="shared" si="13"/>
        <v>5.01</v>
      </c>
      <c r="L47" s="68">
        <f>(D47+G47+J47+R47-D46-G46-J46)</f>
        <v>0</v>
      </c>
      <c r="M47" s="40">
        <v>0</v>
      </c>
      <c r="N47" s="32">
        <v>0</v>
      </c>
      <c r="O47" s="32">
        <v>0</v>
      </c>
      <c r="P47" s="30"/>
      <c r="Q47" s="29"/>
      <c r="R47" s="31"/>
      <c r="S47" s="31"/>
      <c r="T47" s="31"/>
      <c r="U47" s="55" t="s">
        <v>107</v>
      </c>
      <c r="V47" s="31">
        <v>100</v>
      </c>
      <c r="W47" s="31">
        <v>600</v>
      </c>
      <c r="X47" s="272" t="s">
        <v>110</v>
      </c>
      <c r="Y47" s="273"/>
      <c r="Z47" s="273"/>
      <c r="AA47" s="273"/>
      <c r="AB47" s="273"/>
      <c r="AC47" s="274"/>
      <c r="AD47" s="15"/>
    </row>
    <row r="48" spans="1:30" x14ac:dyDescent="0.2">
      <c r="A48" s="27">
        <f t="shared" si="4"/>
        <v>23</v>
      </c>
      <c r="B48" s="65">
        <v>0</v>
      </c>
      <c r="C48" s="65">
        <v>3</v>
      </c>
      <c r="D48" s="67">
        <f t="shared" si="11"/>
        <v>5.01</v>
      </c>
      <c r="E48" s="65"/>
      <c r="F48" s="65"/>
      <c r="G48" s="67">
        <f t="shared" si="10"/>
        <v>0</v>
      </c>
      <c r="H48" s="65"/>
      <c r="I48" s="65"/>
      <c r="J48" s="67">
        <f t="shared" si="12"/>
        <v>0</v>
      </c>
      <c r="K48" s="68">
        <f t="shared" si="13"/>
        <v>5.01</v>
      </c>
      <c r="L48" s="68">
        <f t="shared" ref="L48:L54" si="14">(D48+G48+J48+R48-D47-G47-J47)</f>
        <v>0</v>
      </c>
      <c r="M48" s="40">
        <v>0</v>
      </c>
      <c r="N48" s="32">
        <v>0</v>
      </c>
      <c r="O48" s="32">
        <v>0</v>
      </c>
      <c r="P48" s="30"/>
      <c r="Q48" s="29"/>
      <c r="R48" s="31"/>
      <c r="S48" s="31"/>
      <c r="T48" s="31"/>
      <c r="U48" s="55" t="s">
        <v>107</v>
      </c>
      <c r="V48" s="31">
        <v>100</v>
      </c>
      <c r="W48" s="31">
        <v>600</v>
      </c>
      <c r="X48" s="272" t="s">
        <v>110</v>
      </c>
      <c r="Y48" s="273"/>
      <c r="Z48" s="273"/>
      <c r="AA48" s="273"/>
      <c r="AB48" s="273"/>
      <c r="AC48" s="274"/>
      <c r="AD48" s="15"/>
    </row>
    <row r="49" spans="1:30" x14ac:dyDescent="0.2">
      <c r="A49" s="27">
        <v>24</v>
      </c>
      <c r="B49" s="65">
        <v>0</v>
      </c>
      <c r="C49" s="65">
        <v>3</v>
      </c>
      <c r="D49" s="67">
        <f t="shared" si="11"/>
        <v>5.01</v>
      </c>
      <c r="E49" s="65"/>
      <c r="F49" s="65"/>
      <c r="G49" s="67">
        <f t="shared" si="10"/>
        <v>0</v>
      </c>
      <c r="H49" s="65"/>
      <c r="I49" s="65"/>
      <c r="J49" s="67">
        <f t="shared" si="12"/>
        <v>0</v>
      </c>
      <c r="K49" s="68">
        <f t="shared" si="13"/>
        <v>5.01</v>
      </c>
      <c r="L49" s="68">
        <f t="shared" si="14"/>
        <v>0</v>
      </c>
      <c r="M49" s="40">
        <v>0</v>
      </c>
      <c r="N49" s="32">
        <v>0</v>
      </c>
      <c r="O49" s="32">
        <v>0</v>
      </c>
      <c r="P49" s="30"/>
      <c r="Q49" s="29"/>
      <c r="R49" s="31"/>
      <c r="S49" s="31"/>
      <c r="T49" s="31"/>
      <c r="U49" s="55" t="s">
        <v>107</v>
      </c>
      <c r="V49" s="31">
        <v>100</v>
      </c>
      <c r="W49" s="31">
        <v>600</v>
      </c>
      <c r="X49" s="272" t="s">
        <v>110</v>
      </c>
      <c r="Y49" s="273"/>
      <c r="Z49" s="273"/>
      <c r="AA49" s="273"/>
      <c r="AB49" s="273"/>
      <c r="AC49" s="274"/>
      <c r="AD49" s="15"/>
    </row>
    <row r="50" spans="1:30" x14ac:dyDescent="0.2">
      <c r="A50" s="27">
        <f t="shared" si="4"/>
        <v>25</v>
      </c>
      <c r="B50" s="65">
        <v>0</v>
      </c>
      <c r="C50" s="65">
        <v>3</v>
      </c>
      <c r="D50" s="67">
        <f t="shared" si="11"/>
        <v>5.01</v>
      </c>
      <c r="E50" s="65"/>
      <c r="F50" s="65"/>
      <c r="G50" s="67">
        <f t="shared" si="10"/>
        <v>0</v>
      </c>
      <c r="H50" s="65"/>
      <c r="I50" s="65"/>
      <c r="J50" s="67">
        <f t="shared" si="12"/>
        <v>0</v>
      </c>
      <c r="K50" s="68">
        <f t="shared" si="13"/>
        <v>5.01</v>
      </c>
      <c r="L50" s="68">
        <f t="shared" si="14"/>
        <v>0</v>
      </c>
      <c r="M50" s="40">
        <v>0</v>
      </c>
      <c r="N50" s="32">
        <v>0</v>
      </c>
      <c r="O50" s="32">
        <v>0</v>
      </c>
      <c r="P50" s="30"/>
      <c r="Q50" s="29"/>
      <c r="R50" s="31"/>
      <c r="S50" s="31"/>
      <c r="T50" s="31"/>
      <c r="U50" s="55" t="s">
        <v>107</v>
      </c>
      <c r="V50" s="31">
        <v>100</v>
      </c>
      <c r="W50" s="31">
        <v>600</v>
      </c>
      <c r="X50" s="272" t="s">
        <v>110</v>
      </c>
      <c r="Y50" s="273"/>
      <c r="Z50" s="273"/>
      <c r="AA50" s="273"/>
      <c r="AB50" s="273"/>
      <c r="AC50" s="274"/>
      <c r="AD50" s="15"/>
    </row>
    <row r="51" spans="1:30" x14ac:dyDescent="0.2">
      <c r="A51" s="27">
        <f t="shared" si="4"/>
        <v>26</v>
      </c>
      <c r="B51" s="65">
        <v>0</v>
      </c>
      <c r="C51" s="65">
        <v>3</v>
      </c>
      <c r="D51" s="67">
        <f t="shared" ref="D51:D56" si="15">IF(SUM((B51*12)+C51)*1.67=0,D50,SUM((B51*12)+C51)*1.67)</f>
        <v>5.01</v>
      </c>
      <c r="E51" s="65"/>
      <c r="F51" s="65"/>
      <c r="G51" s="67">
        <f t="shared" si="10"/>
        <v>0</v>
      </c>
      <c r="H51" s="65"/>
      <c r="I51" s="65"/>
      <c r="J51" s="67">
        <f t="shared" ref="J51:J56" si="16">IF(SUM((H51*12)+I51)*1.67=0,J50,SUM((H51*12)+I51)*1.67)</f>
        <v>0</v>
      </c>
      <c r="K51" s="68">
        <f t="shared" ref="K51:K57" si="17">(D51+G51+J51)</f>
        <v>5.01</v>
      </c>
      <c r="L51" s="68">
        <f t="shared" si="14"/>
        <v>0</v>
      </c>
      <c r="M51" s="40">
        <v>0</v>
      </c>
      <c r="N51" s="32">
        <v>0</v>
      </c>
      <c r="O51" s="32">
        <v>0</v>
      </c>
      <c r="P51" s="30"/>
      <c r="Q51" s="29"/>
      <c r="R51" s="31"/>
      <c r="S51" s="31"/>
      <c r="T51" s="31"/>
      <c r="U51" s="55" t="s">
        <v>107</v>
      </c>
      <c r="V51" s="31">
        <v>100</v>
      </c>
      <c r="W51" s="31">
        <v>600</v>
      </c>
      <c r="X51" s="272" t="s">
        <v>110</v>
      </c>
      <c r="Y51" s="273"/>
      <c r="Z51" s="273"/>
      <c r="AA51" s="273"/>
      <c r="AB51" s="273"/>
      <c r="AC51" s="274"/>
      <c r="AD51" s="15"/>
    </row>
    <row r="52" spans="1:30" x14ac:dyDescent="0.2">
      <c r="A52" s="27">
        <f t="shared" si="4"/>
        <v>27</v>
      </c>
      <c r="B52" s="65">
        <v>0</v>
      </c>
      <c r="C52" s="65">
        <v>3</v>
      </c>
      <c r="D52" s="67">
        <f t="shared" si="15"/>
        <v>5.01</v>
      </c>
      <c r="E52" s="65"/>
      <c r="F52" s="65"/>
      <c r="G52" s="67">
        <f t="shared" si="10"/>
        <v>0</v>
      </c>
      <c r="H52" s="65"/>
      <c r="I52" s="65"/>
      <c r="J52" s="67">
        <f t="shared" si="16"/>
        <v>0</v>
      </c>
      <c r="K52" s="68">
        <f t="shared" si="17"/>
        <v>5.01</v>
      </c>
      <c r="L52" s="68">
        <f>(D52+G52+J52+R52-D51-G51-J51)</f>
        <v>0</v>
      </c>
      <c r="M52" s="40">
        <v>0</v>
      </c>
      <c r="N52" s="32">
        <v>0</v>
      </c>
      <c r="O52" s="32">
        <v>0</v>
      </c>
      <c r="P52" s="30"/>
      <c r="Q52" s="29"/>
      <c r="R52" s="31"/>
      <c r="S52" s="31"/>
      <c r="T52" s="31"/>
      <c r="U52" s="55" t="s">
        <v>107</v>
      </c>
      <c r="V52" s="31">
        <v>100</v>
      </c>
      <c r="W52" s="31">
        <v>600</v>
      </c>
      <c r="X52" s="272" t="s">
        <v>110</v>
      </c>
      <c r="Y52" s="273"/>
      <c r="Z52" s="273"/>
      <c r="AA52" s="273"/>
      <c r="AB52" s="273"/>
      <c r="AC52" s="274"/>
      <c r="AD52" s="15"/>
    </row>
    <row r="53" spans="1:30" x14ac:dyDescent="0.2">
      <c r="A53" s="27">
        <f t="shared" si="4"/>
        <v>28</v>
      </c>
      <c r="B53" s="65">
        <v>0</v>
      </c>
      <c r="C53" s="65">
        <v>3</v>
      </c>
      <c r="D53" s="67">
        <f>IF(SUM((B53*12)+C53)*1.67=0,D52,SUM((B53*12)+C53)*1.67)</f>
        <v>5.01</v>
      </c>
      <c r="E53" s="65"/>
      <c r="F53" s="65"/>
      <c r="G53" s="67">
        <f t="shared" si="10"/>
        <v>0</v>
      </c>
      <c r="H53" s="65"/>
      <c r="I53" s="65"/>
      <c r="J53" s="67">
        <f t="shared" si="16"/>
        <v>0</v>
      </c>
      <c r="K53" s="68">
        <f t="shared" si="17"/>
        <v>5.01</v>
      </c>
      <c r="L53" s="68">
        <f t="shared" si="14"/>
        <v>0</v>
      </c>
      <c r="M53" s="40">
        <v>0</v>
      </c>
      <c r="N53" s="32">
        <v>0</v>
      </c>
      <c r="O53" s="32">
        <v>0</v>
      </c>
      <c r="P53" s="30"/>
      <c r="Q53" s="29"/>
      <c r="R53" s="31"/>
      <c r="S53" s="31"/>
      <c r="T53" s="31"/>
      <c r="U53" s="55" t="s">
        <v>107</v>
      </c>
      <c r="V53" s="31">
        <v>100</v>
      </c>
      <c r="W53" s="31">
        <v>600</v>
      </c>
      <c r="X53" s="272" t="s">
        <v>110</v>
      </c>
      <c r="Y53" s="273"/>
      <c r="Z53" s="273"/>
      <c r="AA53" s="273"/>
      <c r="AB53" s="273"/>
      <c r="AC53" s="274"/>
      <c r="AD53" s="15"/>
    </row>
    <row r="54" spans="1:30" x14ac:dyDescent="0.2">
      <c r="A54" s="27">
        <v>29</v>
      </c>
      <c r="B54" s="65">
        <v>0</v>
      </c>
      <c r="C54" s="65">
        <v>3</v>
      </c>
      <c r="D54" s="67">
        <f t="shared" si="15"/>
        <v>5.01</v>
      </c>
      <c r="E54" s="65"/>
      <c r="F54" s="65"/>
      <c r="G54" s="67">
        <f t="shared" si="10"/>
        <v>0</v>
      </c>
      <c r="H54" s="65"/>
      <c r="I54" s="65"/>
      <c r="J54" s="67">
        <f t="shared" si="16"/>
        <v>0</v>
      </c>
      <c r="K54" s="68">
        <f t="shared" si="17"/>
        <v>5.01</v>
      </c>
      <c r="L54" s="68">
        <f t="shared" si="14"/>
        <v>0</v>
      </c>
      <c r="M54" s="40">
        <v>0</v>
      </c>
      <c r="N54" s="32">
        <v>0</v>
      </c>
      <c r="O54" s="32">
        <v>0</v>
      </c>
      <c r="P54" s="30"/>
      <c r="Q54" s="29"/>
      <c r="R54" s="31"/>
      <c r="S54" s="31"/>
      <c r="T54" s="31"/>
      <c r="U54" s="55" t="s">
        <v>107</v>
      </c>
      <c r="V54" s="31">
        <v>100</v>
      </c>
      <c r="W54" s="31">
        <v>600</v>
      </c>
      <c r="X54" s="272" t="s">
        <v>110</v>
      </c>
      <c r="Y54" s="273"/>
      <c r="Z54" s="273"/>
      <c r="AA54" s="273"/>
      <c r="AB54" s="273"/>
      <c r="AC54" s="274"/>
      <c r="AD54" s="15"/>
    </row>
    <row r="55" spans="1:30" x14ac:dyDescent="0.2">
      <c r="A55" s="27">
        <v>30</v>
      </c>
      <c r="B55" s="65">
        <v>0</v>
      </c>
      <c r="C55" s="65">
        <v>3</v>
      </c>
      <c r="D55" s="67">
        <f t="shared" si="15"/>
        <v>5.01</v>
      </c>
      <c r="E55" s="65"/>
      <c r="F55" s="65"/>
      <c r="G55" s="67">
        <f t="shared" si="10"/>
        <v>0</v>
      </c>
      <c r="H55" s="65"/>
      <c r="I55" s="65"/>
      <c r="J55" s="67">
        <f t="shared" si="16"/>
        <v>0</v>
      </c>
      <c r="K55" s="68">
        <f t="shared" si="17"/>
        <v>5.01</v>
      </c>
      <c r="L55" s="68">
        <f>(D55+G55+J55+R55-D54-G54-J54)</f>
        <v>0</v>
      </c>
      <c r="M55" s="40">
        <v>0</v>
      </c>
      <c r="N55" s="32">
        <v>0</v>
      </c>
      <c r="O55" s="32">
        <v>0</v>
      </c>
      <c r="P55" s="30"/>
      <c r="Q55" s="29"/>
      <c r="R55" s="31"/>
      <c r="S55" s="31"/>
      <c r="T55" s="31"/>
      <c r="U55" s="55" t="s">
        <v>107</v>
      </c>
      <c r="V55" s="31">
        <v>100</v>
      </c>
      <c r="W55" s="31">
        <v>600</v>
      </c>
      <c r="X55" s="272" t="s">
        <v>110</v>
      </c>
      <c r="Y55" s="273"/>
      <c r="Z55" s="273"/>
      <c r="AA55" s="273"/>
      <c r="AB55" s="273"/>
      <c r="AC55" s="274"/>
      <c r="AD55" s="15"/>
    </row>
    <row r="56" spans="1:30" x14ac:dyDescent="0.2">
      <c r="A56" s="27"/>
      <c r="B56" s="65">
        <v>0</v>
      </c>
      <c r="C56" s="65">
        <v>3</v>
      </c>
      <c r="D56" s="67">
        <f t="shared" si="15"/>
        <v>5.01</v>
      </c>
      <c r="E56" s="65"/>
      <c r="F56" s="65"/>
      <c r="G56" s="67">
        <f>IF(SUM((E56*12)+F56)*1.67=0,G55,SUM((E56*12)+F56)*1.67)</f>
        <v>0</v>
      </c>
      <c r="H56" s="65"/>
      <c r="I56" s="65"/>
      <c r="J56" s="67">
        <f t="shared" si="16"/>
        <v>0</v>
      </c>
      <c r="K56" s="68">
        <f>(D56+G56+J56)</f>
        <v>5.01</v>
      </c>
      <c r="L56" s="68">
        <f>(D56+G56+J56+R56-D55-G55-J55)</f>
        <v>0</v>
      </c>
      <c r="M56" s="40">
        <v>0</v>
      </c>
      <c r="N56" s="32">
        <v>0</v>
      </c>
      <c r="O56" s="32">
        <v>0</v>
      </c>
      <c r="P56" s="30"/>
      <c r="Q56" s="29"/>
      <c r="R56" s="31"/>
      <c r="S56" s="31"/>
      <c r="T56" s="31"/>
      <c r="U56" s="55" t="s">
        <v>107</v>
      </c>
      <c r="V56" s="31"/>
      <c r="W56" s="31"/>
      <c r="X56" s="272"/>
      <c r="Y56" s="273"/>
      <c r="Z56" s="273"/>
      <c r="AA56" s="273"/>
      <c r="AB56" s="273"/>
      <c r="AC56" s="274"/>
      <c r="AD56" s="15"/>
    </row>
    <row r="57" spans="1:30" x14ac:dyDescent="0.2">
      <c r="A57" s="27">
        <v>1</v>
      </c>
      <c r="B57" s="65">
        <v>0</v>
      </c>
      <c r="C57" s="65">
        <v>3</v>
      </c>
      <c r="D57" s="67">
        <f>IF(SUM((B57*12)+C57)*1.67=0,D55,SUM((B57*12)+C57)*1.67)</f>
        <v>5.01</v>
      </c>
      <c r="E57" s="65"/>
      <c r="F57" s="65"/>
      <c r="G57" s="67">
        <f>IF(SUM((E57*12)+F57)*1.67=0,G55,SUM((E57*12)+F57)*1.67)</f>
        <v>0</v>
      </c>
      <c r="H57" s="65"/>
      <c r="I57" s="65"/>
      <c r="J57" s="67">
        <f>IF(SUM((H57*12)+I57)*1.67=0,J55,SUM((H57*12)+I57)*1.67)</f>
        <v>0</v>
      </c>
      <c r="K57" s="68">
        <f t="shared" si="17"/>
        <v>5.01</v>
      </c>
      <c r="L57" s="68">
        <f>(D57+G57+J57+R57-D56-G56-J56)</f>
        <v>0</v>
      </c>
      <c r="M57" s="40">
        <v>0</v>
      </c>
      <c r="N57" s="32">
        <v>0</v>
      </c>
      <c r="O57" s="32">
        <v>0</v>
      </c>
      <c r="P57" s="59"/>
      <c r="Q57" s="29"/>
      <c r="R57" s="31"/>
      <c r="S57" s="31"/>
      <c r="T57" s="31"/>
      <c r="U57" s="55" t="s">
        <v>107</v>
      </c>
      <c r="V57" s="31">
        <v>100</v>
      </c>
      <c r="W57" s="31">
        <v>600</v>
      </c>
      <c r="X57" s="272" t="s">
        <v>110</v>
      </c>
      <c r="Y57" s="273"/>
      <c r="Z57" s="273"/>
      <c r="AA57" s="273"/>
      <c r="AB57" s="273"/>
      <c r="AC57" s="274"/>
      <c r="AD57" s="15"/>
    </row>
    <row r="58" spans="1:30" x14ac:dyDescent="0.2">
      <c r="A58" s="47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8">
        <v>0</v>
      </c>
      <c r="M58" s="48">
        <f>SUM(M27:M57)</f>
        <v>0</v>
      </c>
      <c r="N58" s="48">
        <f>SUM(N27:N57)</f>
        <v>0</v>
      </c>
      <c r="O58" s="48">
        <f>SUM(O27:O57)</f>
        <v>0</v>
      </c>
      <c r="P58" s="45"/>
      <c r="Q58" s="45"/>
      <c r="R58" s="48">
        <f>SUM(R27:R57)</f>
        <v>0</v>
      </c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6"/>
      <c r="AD58" s="15"/>
    </row>
    <row r="59" spans="1:30" x14ac:dyDescent="0.2">
      <c r="A59" s="19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3"/>
      <c r="AD59" s="19"/>
    </row>
  </sheetData>
  <mergeCells count="62">
    <mergeCell ref="X40:AC40"/>
    <mergeCell ref="X27:AC27"/>
    <mergeCell ref="X30:AC30"/>
    <mergeCell ref="X37:AC37"/>
    <mergeCell ref="H19:J19"/>
    <mergeCell ref="B17:D17"/>
    <mergeCell ref="X32:AC32"/>
    <mergeCell ref="Z9:AB9"/>
    <mergeCell ref="Z10:AB10"/>
    <mergeCell ref="V9:Y9"/>
    <mergeCell ref="X29:AC29"/>
    <mergeCell ref="X28:AC28"/>
    <mergeCell ref="V11:Y11"/>
    <mergeCell ref="V10:Y10"/>
    <mergeCell ref="Z11:AB11"/>
    <mergeCell ref="A3:AB3"/>
    <mergeCell ref="A4:AB4"/>
    <mergeCell ref="N10:P10"/>
    <mergeCell ref="Z7:AB7"/>
    <mergeCell ref="Z8:AB8"/>
    <mergeCell ref="B19:D19"/>
    <mergeCell ref="S14:T14"/>
    <mergeCell ref="R6:S6"/>
    <mergeCell ref="M6:P6"/>
    <mergeCell ref="B6:I6"/>
    <mergeCell ref="C8:F8"/>
    <mergeCell ref="H8:I8"/>
    <mergeCell ref="A14:J14"/>
    <mergeCell ref="L14:N14"/>
    <mergeCell ref="C10:I10"/>
    <mergeCell ref="Q14:R14"/>
    <mergeCell ref="R10:S10"/>
    <mergeCell ref="X53:AC53"/>
    <mergeCell ref="X45:AC45"/>
    <mergeCell ref="V7:Y7"/>
    <mergeCell ref="V8:Y8"/>
    <mergeCell ref="E19:G19"/>
    <mergeCell ref="V14:W14"/>
    <mergeCell ref="E17:G17"/>
    <mergeCell ref="H17:J17"/>
    <mergeCell ref="X39:AC39"/>
    <mergeCell ref="X43:AC43"/>
    <mergeCell ref="X56:AC56"/>
    <mergeCell ref="X47:AC47"/>
    <mergeCell ref="X48:AC48"/>
    <mergeCell ref="X55:AC55"/>
    <mergeCell ref="X52:AC52"/>
    <mergeCell ref="X31:AC31"/>
    <mergeCell ref="X44:AC44"/>
    <mergeCell ref="X34:AC34"/>
    <mergeCell ref="X33:AC33"/>
    <mergeCell ref="X42:AC42"/>
    <mergeCell ref="X57:AC57"/>
    <mergeCell ref="X35:AC35"/>
    <mergeCell ref="X36:AC36"/>
    <mergeCell ref="X38:AC38"/>
    <mergeCell ref="X49:AC49"/>
    <mergeCell ref="X50:AC50"/>
    <mergeCell ref="X46:AC46"/>
    <mergeCell ref="X41:AC41"/>
    <mergeCell ref="X51:AC51"/>
    <mergeCell ref="X54:AC54"/>
  </mergeCells>
  <phoneticPr fontId="3" type="noConversion"/>
  <pageMargins left="0.43" right="0.34" top="0.5" bottom="0.5" header="0.5" footer="0.5"/>
  <pageSetup paperSize="5" scale="8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3</vt:i4>
      </vt:variant>
    </vt:vector>
  </HeadingPairs>
  <TitlesOfParts>
    <vt:vector size="20" baseType="lpstr">
      <vt:lpstr>Ola-McCann#2-A &amp; #1-L tank</vt:lpstr>
      <vt:lpstr>Scarborough #1</vt:lpstr>
      <vt:lpstr>C.A. Miller #1</vt:lpstr>
      <vt:lpstr>Ola-McCann #1-L</vt:lpstr>
      <vt:lpstr>Ola-McCann#2-A</vt:lpstr>
      <vt:lpstr>Ola McCann #A-1</vt:lpstr>
      <vt:lpstr>Triple-A fuel gas</vt:lpstr>
      <vt:lpstr>Beyer #1</vt:lpstr>
      <vt:lpstr>Nelson #8</vt:lpstr>
      <vt:lpstr>Nelson #4</vt:lpstr>
      <vt:lpstr>Nelson#4 &amp; Nelson #8 oil tank</vt:lpstr>
      <vt:lpstr>Nelson SWD</vt:lpstr>
      <vt:lpstr>Monroe Beyer#2</vt:lpstr>
      <vt:lpstr>McKamey #2</vt:lpstr>
      <vt:lpstr>State Track 750-A #1</vt:lpstr>
      <vt:lpstr>Shut In Pumping Unit PSI</vt:lpstr>
      <vt:lpstr>Sheet1</vt:lpstr>
      <vt:lpstr>'McKamey #2'!Print_Area</vt:lpstr>
      <vt:lpstr>'Nelson SWD'!Print_Area</vt:lpstr>
      <vt:lpstr>'State Track 750-A #1'!Print_Area</vt:lpstr>
    </vt:vector>
  </TitlesOfParts>
  <Company>IntelliStar Communications,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Bugge</dc:creator>
  <cp:lastModifiedBy>Mishaun Bhakta</cp:lastModifiedBy>
  <cp:lastPrinted>2010-01-12T00:04:27Z</cp:lastPrinted>
  <dcterms:created xsi:type="dcterms:W3CDTF">2002-02-04T01:33:39Z</dcterms:created>
  <dcterms:modified xsi:type="dcterms:W3CDTF">2020-08-31T18:29:39Z</dcterms:modified>
</cp:coreProperties>
</file>