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GNUM\Shared Accounting\ALLOCATIONS\"/>
    </mc:Choice>
  </mc:AlternateContent>
  <xr:revisionPtr revIDLastSave="0" documentId="13_ncr:1_{41DFD0DF-4E0F-4C68-8302-B2BBE11C22D5}" xr6:coauthVersionLast="45" xr6:coauthVersionMax="45" xr10:uidLastSave="{00000000-0000-0000-0000-000000000000}"/>
  <bookViews>
    <workbookView xWindow="28680" yWindow="-120" windowWidth="29040" windowHeight="16440" firstSheet="9" activeTab="12" xr2:uid="{00000000-000D-0000-FFFF-FFFF00000000}"/>
  </bookViews>
  <sheets>
    <sheet name="Void" sheetId="1" r:id="rId1"/>
    <sheet name="Sheet2" sheetId="2" r:id="rId2"/>
    <sheet name="August 19 Vols" sheetId="3" r:id="rId3"/>
    <sheet name="Sept 19" sheetId="4" r:id="rId4"/>
    <sheet name="OCT 19" sheetId="5" r:id="rId5"/>
    <sheet name="Nov 19" sheetId="6" r:id="rId6"/>
    <sheet name="DEC 19" sheetId="7" r:id="rId7"/>
    <sheet name="JAN 20" sheetId="8" r:id="rId8"/>
    <sheet name="FEB 20" sheetId="9" r:id="rId9"/>
    <sheet name="MAR 20" sheetId="10" r:id="rId10"/>
    <sheet name="APR 20" sheetId="11" r:id="rId11"/>
    <sheet name="MAY 20" sheetId="12" r:id="rId12"/>
    <sheet name="JUNE 20" sheetId="13" r:id="rId13"/>
  </sheets>
  <definedNames>
    <definedName name="_xlnm.Print_Area" localSheetId="7">'JAN 20'!$A$1:$I$114</definedName>
    <definedName name="_xlnm.Print_Titles" localSheetId="7">'JAN 20'!$4:$4</definedName>
    <definedName name="_xlnm.Print_Titles" localSheetId="5">'Nov 19'!$4:$4</definedName>
    <definedName name="_xlnm.Print_Titles" localSheetId="4">'OCT 19'!$4:$4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3" i="13" l="1"/>
  <c r="E100" i="13"/>
  <c r="A98" i="13"/>
  <c r="E95" i="13"/>
  <c r="E94" i="13"/>
  <c r="E92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2" i="13"/>
  <c r="E57" i="13"/>
  <c r="E56" i="13"/>
  <c r="E55" i="13"/>
  <c r="E53" i="13"/>
  <c r="E52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8" i="13"/>
  <c r="A103" i="12" l="1"/>
  <c r="E100" i="12"/>
  <c r="A98" i="12"/>
  <c r="E95" i="12"/>
  <c r="E94" i="12"/>
  <c r="E92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2" i="12"/>
  <c r="E57" i="12"/>
  <c r="E56" i="12"/>
  <c r="E55" i="12"/>
  <c r="E53" i="12"/>
  <c r="E52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8" i="12"/>
  <c r="C14" i="11" l="1"/>
  <c r="A103" i="11" l="1"/>
  <c r="E100" i="11"/>
  <c r="A98" i="11"/>
  <c r="E81" i="11"/>
  <c r="E80" i="11"/>
  <c r="E76" i="11"/>
  <c r="E33" i="11"/>
  <c r="E87" i="11"/>
  <c r="E88" i="11"/>
  <c r="E89" i="11"/>
  <c r="E19" i="11"/>
  <c r="E17" i="11"/>
  <c r="E18" i="11"/>
  <c r="E16" i="11"/>
  <c r="E48" i="11"/>
  <c r="E83" i="11"/>
  <c r="E69" i="11"/>
  <c r="E22" i="11"/>
  <c r="E84" i="11"/>
  <c r="E75" i="11"/>
  <c r="E15" i="11"/>
  <c r="E8" i="11"/>
  <c r="E20" i="11"/>
  <c r="E21" i="11"/>
  <c r="E90" i="11"/>
  <c r="E57" i="11"/>
  <c r="E94" i="11"/>
  <c r="E92" i="11"/>
  <c r="E11" i="11"/>
  <c r="E26" i="11"/>
  <c r="E86" i="11"/>
  <c r="E52" i="11"/>
  <c r="E77" i="11"/>
  <c r="E68" i="11"/>
  <c r="E66" i="11"/>
  <c r="E65" i="11"/>
  <c r="E67" i="11"/>
  <c r="E45" i="11"/>
  <c r="E62" i="11"/>
  <c r="E73" i="11"/>
  <c r="E42" i="11"/>
  <c r="E41" i="11"/>
  <c r="E40" i="11"/>
  <c r="E27" i="11"/>
  <c r="E25" i="11"/>
  <c r="E46" i="11"/>
  <c r="E47" i="11"/>
  <c r="E56" i="11"/>
  <c r="E74" i="11"/>
  <c r="E24" i="11"/>
  <c r="E36" i="11"/>
  <c r="E49" i="11"/>
  <c r="E35" i="11"/>
  <c r="E34" i="11"/>
  <c r="E85" i="11"/>
  <c r="E78" i="11"/>
  <c r="E50" i="11"/>
  <c r="E28" i="11"/>
  <c r="E32" i="11"/>
  <c r="E39" i="11"/>
  <c r="E38" i="11"/>
  <c r="E37" i="11"/>
  <c r="E53" i="11"/>
  <c r="E23" i="11"/>
  <c r="E82" i="11"/>
  <c r="E70" i="11"/>
  <c r="E43" i="11"/>
  <c r="E71" i="11"/>
  <c r="E72" i="11"/>
  <c r="E12" i="11"/>
  <c r="E14" i="11"/>
  <c r="E44" i="11"/>
  <c r="E31" i="11"/>
  <c r="E10" i="11"/>
  <c r="E55" i="11"/>
  <c r="E13" i="11"/>
  <c r="E95" i="11"/>
  <c r="E30" i="11"/>
  <c r="E79" i="11"/>
  <c r="A103" i="10" l="1"/>
  <c r="E100" i="10"/>
  <c r="A98" i="10"/>
  <c r="E7" i="10"/>
  <c r="E62" i="10"/>
  <c r="E60" i="10"/>
  <c r="E64" i="10"/>
  <c r="E88" i="10"/>
  <c r="E90" i="10"/>
  <c r="E91" i="10"/>
  <c r="E57" i="10"/>
  <c r="E31" i="10"/>
  <c r="E71" i="10"/>
  <c r="E80" i="10"/>
  <c r="E21" i="10"/>
  <c r="E95" i="10"/>
  <c r="E94" i="10"/>
  <c r="E5" i="10"/>
  <c r="E30" i="10"/>
  <c r="E54" i="10"/>
  <c r="E93" i="10"/>
  <c r="E70" i="10"/>
  <c r="E37" i="10"/>
  <c r="E46" i="10"/>
  <c r="E17" i="10"/>
  <c r="E18" i="10"/>
  <c r="E20" i="10"/>
  <c r="E73" i="10"/>
  <c r="E53" i="10"/>
  <c r="E50" i="10"/>
  <c r="E52" i="10"/>
  <c r="E51" i="10"/>
  <c r="E47" i="10"/>
  <c r="E63" i="10"/>
  <c r="E38" i="10"/>
  <c r="E9" i="10"/>
  <c r="E23" i="10"/>
  <c r="E56" i="10"/>
  <c r="E29" i="10"/>
  <c r="E34" i="10"/>
  <c r="E81" i="10"/>
  <c r="E39" i="10"/>
  <c r="E40" i="10"/>
  <c r="E48" i="10"/>
  <c r="E13" i="10"/>
  <c r="E19" i="10"/>
  <c r="E45" i="10"/>
  <c r="E44" i="10"/>
  <c r="E43" i="10"/>
  <c r="E26" i="10"/>
  <c r="E25" i="10"/>
  <c r="E24" i="10"/>
  <c r="E35" i="10"/>
  <c r="E33" i="10"/>
  <c r="E32" i="10"/>
  <c r="E92" i="10"/>
  <c r="E27" i="10"/>
  <c r="E11" i="10"/>
  <c r="E6" i="10"/>
  <c r="E28" i="10"/>
  <c r="E42" i="10"/>
  <c r="E58" i="10"/>
  <c r="E41" i="10"/>
  <c r="E36" i="10"/>
  <c r="E22" i="10"/>
  <c r="E72" i="10"/>
  <c r="E65" i="10"/>
  <c r="E67" i="10"/>
  <c r="E87" i="10"/>
  <c r="E85" i="10"/>
  <c r="E86" i="10"/>
  <c r="E83" i="10"/>
  <c r="E69" i="10"/>
  <c r="E15" i="10"/>
  <c r="E8" i="10"/>
  <c r="E16" i="10"/>
  <c r="E59" i="10"/>
  <c r="E10" i="10"/>
  <c r="E68" i="10"/>
  <c r="A103" i="9"/>
  <c r="E100" i="9"/>
  <c r="A98" i="9"/>
  <c r="E81" i="9"/>
  <c r="E80" i="9"/>
  <c r="E76" i="9"/>
  <c r="E33" i="9"/>
  <c r="E87" i="9"/>
  <c r="E88" i="9"/>
  <c r="E89" i="9"/>
  <c r="E19" i="9"/>
  <c r="E17" i="9"/>
  <c r="E18" i="9"/>
  <c r="E16" i="9"/>
  <c r="E48" i="9"/>
  <c r="E83" i="9"/>
  <c r="E69" i="9"/>
  <c r="E22" i="9"/>
  <c r="E84" i="9"/>
  <c r="E75" i="9"/>
  <c r="E15" i="9"/>
  <c r="E8" i="9"/>
  <c r="E20" i="9"/>
  <c r="E21" i="9"/>
  <c r="E90" i="9"/>
  <c r="E57" i="9"/>
  <c r="E94" i="9"/>
  <c r="E92" i="9"/>
  <c r="E11" i="9"/>
  <c r="E26" i="9"/>
  <c r="E86" i="9"/>
  <c r="E52" i="9"/>
  <c r="E77" i="9"/>
  <c r="E68" i="9"/>
  <c r="E66" i="9"/>
  <c r="E65" i="9"/>
  <c r="E67" i="9"/>
  <c r="E45" i="9"/>
  <c r="E62" i="9"/>
  <c r="E73" i="9"/>
  <c r="E42" i="9"/>
  <c r="E41" i="9"/>
  <c r="E40" i="9"/>
  <c r="E27" i="9"/>
  <c r="E25" i="9"/>
  <c r="E46" i="9"/>
  <c r="E47" i="9"/>
  <c r="E56" i="9"/>
  <c r="E74" i="9"/>
  <c r="E24" i="9"/>
  <c r="E36" i="9"/>
  <c r="E49" i="9"/>
  <c r="E35" i="9"/>
  <c r="E34" i="9"/>
  <c r="E85" i="9"/>
  <c r="E78" i="9"/>
  <c r="E50" i="9"/>
  <c r="E28" i="9"/>
  <c r="E32" i="9"/>
  <c r="E39" i="9"/>
  <c r="E38" i="9"/>
  <c r="E37" i="9"/>
  <c r="E53" i="9"/>
  <c r="E23" i="9"/>
  <c r="E82" i="9"/>
  <c r="E70" i="9"/>
  <c r="E43" i="9"/>
  <c r="E71" i="9"/>
  <c r="E72" i="9"/>
  <c r="E12" i="9"/>
  <c r="E14" i="9"/>
  <c r="E44" i="9"/>
  <c r="E31" i="9"/>
  <c r="E10" i="9"/>
  <c r="E55" i="9"/>
  <c r="E13" i="9"/>
  <c r="E95" i="9"/>
  <c r="E30" i="9"/>
  <c r="E79" i="9"/>
  <c r="A101" i="8"/>
  <c r="E98" i="8"/>
  <c r="A96" i="8"/>
  <c r="E93" i="8"/>
  <c r="E92" i="8"/>
  <c r="E91" i="8"/>
  <c r="E90" i="8"/>
  <c r="E89" i="8"/>
  <c r="E88" i="8"/>
  <c r="E86" i="8"/>
  <c r="E85" i="8"/>
  <c r="E84" i="8"/>
  <c r="E83" i="8"/>
  <c r="E81" i="8"/>
  <c r="E80" i="8"/>
  <c r="E79" i="8"/>
  <c r="E72" i="8"/>
  <c r="E71" i="8"/>
  <c r="E70" i="8"/>
  <c r="E69" i="8"/>
  <c r="E68" i="8"/>
  <c r="E67" i="8"/>
  <c r="E66" i="8"/>
  <c r="E64" i="8"/>
  <c r="E63" i="8"/>
  <c r="E62" i="8"/>
  <c r="E61" i="8"/>
  <c r="E59" i="8"/>
  <c r="E58" i="8"/>
  <c r="E57" i="8"/>
  <c r="E56" i="8"/>
  <c r="E55" i="8"/>
  <c r="E54" i="8"/>
  <c r="E53" i="8"/>
  <c r="E52" i="8"/>
  <c r="E51" i="8"/>
  <c r="E50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3" i="8"/>
  <c r="E11" i="8"/>
  <c r="E10" i="8"/>
  <c r="E9" i="8"/>
  <c r="E8" i="8"/>
  <c r="E7" i="8"/>
  <c r="E6" i="8"/>
  <c r="E5" i="8"/>
  <c r="E80" i="7"/>
  <c r="E79" i="7"/>
  <c r="E70" i="7"/>
  <c r="A101" i="7"/>
  <c r="E98" i="7"/>
  <c r="A96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72" i="7"/>
  <c r="E71" i="7"/>
  <c r="E69" i="7"/>
  <c r="E68" i="7"/>
  <c r="E67" i="7"/>
  <c r="E66" i="7"/>
  <c r="E64" i="7"/>
  <c r="E63" i="7"/>
  <c r="E62" i="7"/>
  <c r="E61" i="7"/>
  <c r="E59" i="7"/>
  <c r="E58" i="7"/>
  <c r="E57" i="7"/>
  <c r="E56" i="7"/>
  <c r="E55" i="7"/>
  <c r="E54" i="7"/>
  <c r="E53" i="7"/>
  <c r="E52" i="7"/>
  <c r="E51" i="7"/>
  <c r="E50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3" i="7"/>
  <c r="E11" i="7"/>
  <c r="E10" i="7"/>
  <c r="E9" i="7"/>
  <c r="E8" i="7"/>
  <c r="E7" i="7"/>
  <c r="E6" i="7"/>
  <c r="E5" i="7"/>
  <c r="A100" i="6"/>
  <c r="E97" i="6"/>
  <c r="A95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2" i="6"/>
  <c r="E71" i="6"/>
  <c r="E70" i="6"/>
  <c r="E68" i="6"/>
  <c r="E67" i="6"/>
  <c r="E66" i="6"/>
  <c r="E65" i="6"/>
  <c r="E63" i="6"/>
  <c r="E62" i="6"/>
  <c r="E61" i="6"/>
  <c r="E60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3" i="6"/>
  <c r="E11" i="6"/>
  <c r="E10" i="6"/>
  <c r="E9" i="6"/>
  <c r="E8" i="6"/>
  <c r="E7" i="6"/>
  <c r="E6" i="6"/>
  <c r="E5" i="6"/>
  <c r="A100" i="5"/>
  <c r="A95" i="5"/>
  <c r="E97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2" i="5"/>
  <c r="E71" i="5"/>
  <c r="E70" i="5"/>
  <c r="E68" i="5"/>
  <c r="E67" i="5"/>
  <c r="E66" i="5"/>
  <c r="E65" i="5"/>
  <c r="E63" i="5"/>
  <c r="E62" i="5"/>
  <c r="E61" i="5"/>
  <c r="E60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3" i="5"/>
  <c r="E11" i="5"/>
  <c r="E10" i="5"/>
  <c r="E9" i="5"/>
  <c r="E8" i="5"/>
  <c r="E7" i="5"/>
  <c r="E6" i="5"/>
  <c r="E5" i="5"/>
  <c r="E72" i="4"/>
  <c r="E71" i="4"/>
  <c r="E70" i="4"/>
  <c r="E69" i="4"/>
  <c r="E68" i="4"/>
  <c r="E92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5" i="4"/>
  <c r="E5" i="3"/>
  <c r="E87" i="3"/>
  <c r="A85" i="3"/>
  <c r="A90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5" i="1"/>
  <c r="E87" i="1"/>
  <c r="I69" i="2"/>
  <c r="L69" i="2"/>
  <c r="H69" i="2"/>
  <c r="I68" i="2"/>
  <c r="L68" i="2"/>
  <c r="H68" i="2"/>
  <c r="I67" i="2"/>
  <c r="L67" i="2"/>
  <c r="H67" i="2"/>
  <c r="I66" i="2"/>
  <c r="L66" i="2"/>
  <c r="H66" i="2"/>
  <c r="I63" i="2"/>
  <c r="L63" i="2"/>
  <c r="H63" i="2"/>
  <c r="I62" i="2"/>
  <c r="L62" i="2"/>
  <c r="H62" i="2"/>
  <c r="I60" i="2"/>
  <c r="L60" i="2"/>
  <c r="H60" i="2"/>
  <c r="I59" i="2"/>
  <c r="L59" i="2"/>
  <c r="H59" i="2"/>
  <c r="I57" i="2"/>
  <c r="L57" i="2"/>
  <c r="H57" i="2"/>
  <c r="I56" i="2"/>
  <c r="L56" i="2"/>
  <c r="H56" i="2"/>
  <c r="I54" i="2"/>
  <c r="L54" i="2"/>
  <c r="H54" i="2"/>
  <c r="I51" i="2"/>
  <c r="L51" i="2"/>
  <c r="H51" i="2"/>
  <c r="I50" i="2"/>
  <c r="L50" i="2"/>
  <c r="H50" i="2"/>
  <c r="I49" i="2"/>
  <c r="L49" i="2"/>
  <c r="H49" i="2"/>
  <c r="I47" i="2"/>
  <c r="L47" i="2"/>
  <c r="H47" i="2"/>
  <c r="I45" i="2"/>
  <c r="L45" i="2"/>
  <c r="H45" i="2"/>
  <c r="I44" i="2"/>
  <c r="L44" i="2"/>
  <c r="H44" i="2"/>
  <c r="I42" i="2"/>
  <c r="L42" i="2"/>
  <c r="H42" i="2"/>
  <c r="I41" i="2"/>
  <c r="L41" i="2"/>
  <c r="H41" i="2"/>
  <c r="I40" i="2"/>
  <c r="L40" i="2"/>
  <c r="H40" i="2"/>
  <c r="I39" i="2"/>
  <c r="L39" i="2"/>
  <c r="H39" i="2"/>
  <c r="I35" i="2"/>
  <c r="L35" i="2"/>
  <c r="H35" i="2"/>
  <c r="I34" i="2"/>
  <c r="L34" i="2"/>
  <c r="H34" i="2"/>
  <c r="I33" i="2"/>
  <c r="L33" i="2"/>
  <c r="H33" i="2"/>
  <c r="I32" i="2"/>
  <c r="L32" i="2"/>
  <c r="H32" i="2"/>
  <c r="I31" i="2"/>
  <c r="L31" i="2"/>
  <c r="H31" i="2"/>
  <c r="I30" i="2"/>
  <c r="L30" i="2"/>
  <c r="H30" i="2"/>
  <c r="I29" i="2"/>
  <c r="L29" i="2"/>
  <c r="H29" i="2"/>
  <c r="I28" i="2"/>
  <c r="L28" i="2"/>
  <c r="H28" i="2"/>
  <c r="I27" i="2"/>
  <c r="L27" i="2"/>
  <c r="H27" i="2"/>
  <c r="I26" i="2"/>
  <c r="L26" i="2"/>
  <c r="H26" i="2"/>
  <c r="I25" i="2"/>
  <c r="L25" i="2"/>
  <c r="H25" i="2"/>
  <c r="I24" i="2"/>
  <c r="L24" i="2"/>
  <c r="H24" i="2"/>
  <c r="I23" i="2"/>
  <c r="L23" i="2"/>
  <c r="H23" i="2"/>
  <c r="I22" i="2"/>
  <c r="L22" i="2"/>
  <c r="H22" i="2"/>
  <c r="I21" i="2"/>
  <c r="L21" i="2"/>
  <c r="H21" i="2"/>
  <c r="I19" i="2"/>
  <c r="L19" i="2"/>
  <c r="H19" i="2"/>
  <c r="I18" i="2"/>
  <c r="L18" i="2"/>
  <c r="H18" i="2"/>
  <c r="I17" i="2"/>
  <c r="L17" i="2"/>
  <c r="H17" i="2"/>
  <c r="I15" i="2"/>
  <c r="L15" i="2"/>
  <c r="H15" i="2"/>
  <c r="I14" i="2"/>
  <c r="L14" i="2"/>
  <c r="H14" i="2"/>
  <c r="I13" i="2"/>
  <c r="L13" i="2"/>
  <c r="H13" i="2"/>
  <c r="I12" i="2"/>
  <c r="L12" i="2"/>
  <c r="H12" i="2"/>
  <c r="I11" i="2"/>
  <c r="L11" i="2"/>
  <c r="H11" i="2"/>
  <c r="I9" i="2"/>
  <c r="L9" i="2"/>
  <c r="H9" i="2"/>
  <c r="I8" i="2"/>
  <c r="L8" i="2"/>
  <c r="H8" i="2"/>
  <c r="I7" i="2"/>
  <c r="L7" i="2"/>
  <c r="H7" i="2"/>
  <c r="I5" i="2"/>
  <c r="L5" i="2"/>
  <c r="H5" i="2"/>
  <c r="I4" i="2"/>
  <c r="H4" i="2"/>
  <c r="A85" i="1"/>
  <c r="A90" i="1"/>
</calcChain>
</file>

<file path=xl/sharedStrings.xml><?xml version="1.0" encoding="utf-8"?>
<sst xmlns="http://schemas.openxmlformats.org/spreadsheetml/2006/main" count="1742" uniqueCount="240">
  <si>
    <t>OIL</t>
  </si>
  <si>
    <t>GAS</t>
  </si>
  <si>
    <t>KEYSTONE MILLS 3W</t>
  </si>
  <si>
    <t>CHILDS 14</t>
  </si>
  <si>
    <t>MAYFIELD 24L</t>
  </si>
  <si>
    <t>BLACK STONE 2C</t>
  </si>
  <si>
    <t>BLACK STONE 2T</t>
  </si>
  <si>
    <t>BLACK STONE 3C</t>
  </si>
  <si>
    <t>BLACK STONE 4</t>
  </si>
  <si>
    <t>SPOHN FOUNDATION</t>
  </si>
  <si>
    <t>MENNING #1</t>
  </si>
  <si>
    <t>ROBESON 1C</t>
  </si>
  <si>
    <t>ROBESON 1T</t>
  </si>
  <si>
    <t>HARRISON 2</t>
  </si>
  <si>
    <t>LEASE USE</t>
  </si>
  <si>
    <t>KAUFER B-2U</t>
  </si>
  <si>
    <t>KAUFER B-2L</t>
  </si>
  <si>
    <t>KAUFER 1</t>
  </si>
  <si>
    <t>KOTARA 2L</t>
  </si>
  <si>
    <t>KOTARA 2U</t>
  </si>
  <si>
    <t>PETTUS HEIRS</t>
  </si>
  <si>
    <t>LANCASTER 5</t>
  </si>
  <si>
    <t>SPIES 4</t>
  </si>
  <si>
    <t>BRADFORD 1</t>
  </si>
  <si>
    <t>SMGU 6-23</t>
  </si>
  <si>
    <t>SMGU 10-5</t>
  </si>
  <si>
    <t>HINTZ 1</t>
  </si>
  <si>
    <t>HINTZ A-1</t>
  </si>
  <si>
    <t>HINTZ A-3</t>
  </si>
  <si>
    <t>LIEBERMAN</t>
  </si>
  <si>
    <t>HILLBOLDT 1</t>
  </si>
  <si>
    <t>HILLBOLDT 2</t>
  </si>
  <si>
    <t>HILLBOLDT 6</t>
  </si>
  <si>
    <t>BRF #1</t>
  </si>
  <si>
    <t>HOFFMAN 2</t>
  </si>
  <si>
    <t>HOFFMAN 3</t>
  </si>
  <si>
    <t>HOFFMAN 5</t>
  </si>
  <si>
    <t>MCLEAN #4</t>
  </si>
  <si>
    <t>BA JOHNSON A-1</t>
  </si>
  <si>
    <t>BA JOHNSON D-1</t>
  </si>
  <si>
    <t>BA JOHNSON E-1</t>
  </si>
  <si>
    <t>EAST HAMEL 4-3</t>
  </si>
  <si>
    <t>CHICOLETTE CREEK</t>
  </si>
  <si>
    <t>BMB INVESTMENTS</t>
  </si>
  <si>
    <t>COLLIN BEVAN</t>
  </si>
  <si>
    <t>ANDERSON 1C</t>
  </si>
  <si>
    <t>POOLE B-2</t>
  </si>
  <si>
    <t>PRIESMEYER 1</t>
  </si>
  <si>
    <t>ZAHRADNICK #1</t>
  </si>
  <si>
    <t>JERRY MIKESKA 1</t>
  </si>
  <si>
    <t>FRANK SUROVIK</t>
  </si>
  <si>
    <t>BAPTIST FOUNDATION 2</t>
  </si>
  <si>
    <t>SCARBOROUGH</t>
  </si>
  <si>
    <t xml:space="preserve">RANCHO CULLEN </t>
  </si>
  <si>
    <t>98955B</t>
  </si>
  <si>
    <t xml:space="preserve">SCHAEFFER </t>
  </si>
  <si>
    <t>GEARY</t>
  </si>
  <si>
    <t>JS KEAN</t>
  </si>
  <si>
    <t>PLOW REALTY</t>
  </si>
  <si>
    <t>BURDITT</t>
  </si>
  <si>
    <t>HANNAH NASH</t>
  </si>
  <si>
    <t>ROYAL #1</t>
  </si>
  <si>
    <t>STEWART 6</t>
  </si>
  <si>
    <t>CLAYTON FRANKS</t>
  </si>
  <si>
    <t>ARKANSAS</t>
  </si>
  <si>
    <t>LOUISIANA</t>
  </si>
  <si>
    <t>ARTIE NIPPER</t>
  </si>
  <si>
    <t>WHITEHEAD 1-19</t>
  </si>
  <si>
    <t>WHITEHEAD 3-19</t>
  </si>
  <si>
    <t>BP AMERICA</t>
  </si>
  <si>
    <t>TICONDEROGA D-1</t>
  </si>
  <si>
    <t>TICONDEROGA B-1</t>
  </si>
  <si>
    <t>TICONDEROGA A-1</t>
  </si>
  <si>
    <t>ROBERTS MUELLER</t>
  </si>
  <si>
    <t>OLA MCCANN 1L</t>
  </si>
  <si>
    <t>OLA MCCANN 2A</t>
  </si>
  <si>
    <t>MCINTYRE #1</t>
  </si>
  <si>
    <t>ANGERSTEIN</t>
  </si>
  <si>
    <t>99026I</t>
  </si>
  <si>
    <t>99109C</t>
  </si>
  <si>
    <t>99109D</t>
  </si>
  <si>
    <t>DEERING N-17</t>
  </si>
  <si>
    <t>WILLIAMS C-26</t>
  </si>
  <si>
    <t>WILLIAMS C-27</t>
  </si>
  <si>
    <t>WILLIAMS D-29</t>
  </si>
  <si>
    <t>DEERING N-28</t>
  </si>
  <si>
    <t>DEERING N-29</t>
  </si>
  <si>
    <t>ILLIAMS B-24</t>
  </si>
  <si>
    <t>WILLIAMS D-31</t>
  </si>
  <si>
    <t>BALDWIN B-1</t>
  </si>
  <si>
    <t>ROSA BENAVIDEZ A-1</t>
  </si>
  <si>
    <t>MAGNUM PRODUCING, LP</t>
  </si>
  <si>
    <t>MAGNUM OPERATING, LP</t>
  </si>
  <si>
    <t>MAGNUM ENGINEERING</t>
  </si>
  <si>
    <t>MILLER WEST #1</t>
  </si>
  <si>
    <t>NELSON #4</t>
  </si>
  <si>
    <t>NELSON 8</t>
  </si>
  <si>
    <t>MAXWELL, GEORGE</t>
  </si>
  <si>
    <t>VIEMAN</t>
  </si>
  <si>
    <t xml:space="preserve"> </t>
  </si>
  <si>
    <t>Unit</t>
  </si>
  <si>
    <t>Compressor and/or Pumping Unit</t>
  </si>
  <si>
    <t>In Use</t>
  </si>
  <si>
    <t>Capacity</t>
  </si>
  <si>
    <t>5/19</t>
  </si>
  <si>
    <t>Used</t>
  </si>
  <si>
    <t>Well</t>
  </si>
  <si>
    <t>Suction</t>
  </si>
  <si>
    <t>Discharge</t>
  </si>
  <si>
    <t>Fuel Gas</t>
  </si>
  <si>
    <t>Compress</t>
  </si>
  <si>
    <t>Type</t>
  </si>
  <si>
    <t>Description</t>
  </si>
  <si>
    <t>YES/ NO</t>
  </si>
  <si>
    <t>Mcfd</t>
  </si>
  <si>
    <t>HP</t>
  </si>
  <si>
    <t>Percent</t>
  </si>
  <si>
    <t>Pressure</t>
  </si>
  <si>
    <t>Days On</t>
  </si>
  <si>
    <t>Month</t>
  </si>
  <si>
    <t>Algea GU 3</t>
  </si>
  <si>
    <t>CO</t>
  </si>
  <si>
    <t>Gemini MPC Wauk VRG 330, 2 stage, 65 hp</t>
  </si>
  <si>
    <t>NO</t>
  </si>
  <si>
    <t>Anderson #1-T</t>
  </si>
  <si>
    <t>Gemini MPC Wauk VRG 330, 2 stage, 40 hp</t>
  </si>
  <si>
    <t>YES</t>
  </si>
  <si>
    <t>PU</t>
  </si>
  <si>
    <t>Arrow A-54 Engine</t>
  </si>
  <si>
    <t>NS</t>
  </si>
  <si>
    <t>Alexander A #1</t>
  </si>
  <si>
    <t>Ariel JGQ-2-3 with Cat G-3306NA Engine, 3 Stage</t>
  </si>
  <si>
    <t>Alexander A #2</t>
  </si>
  <si>
    <t>Alexander A #3</t>
  </si>
  <si>
    <t>Ariel JGP-2-3 with Cat G-3304NA Engine, 3 Stage</t>
  </si>
  <si>
    <t>Ba. Foundation #2</t>
  </si>
  <si>
    <t>Gemini MOC-2-2 with Gemini Engine, 2 stage</t>
  </si>
  <si>
    <t>BSM #2-T</t>
  </si>
  <si>
    <t>Ariel JGQ-2-3 with Cat G-3306TA Engine, 3 Stage</t>
  </si>
  <si>
    <t>BSM #2-C</t>
  </si>
  <si>
    <t>BSM #3</t>
  </si>
  <si>
    <t>BSM #4</t>
  </si>
  <si>
    <t>Bradford #1</t>
  </si>
  <si>
    <t>Beyer 1</t>
  </si>
  <si>
    <t>Arrow C-96 Engine</t>
  </si>
  <si>
    <t>BMB Investments #1</t>
  </si>
  <si>
    <t>Bull Redfish Unit #1</t>
  </si>
  <si>
    <t>Chicolete Creek 1</t>
  </si>
  <si>
    <t>Childs 14</t>
  </si>
  <si>
    <t>Ariel JGQ-2-3 Cat G-3306NA, 3 stage, 145 HP</t>
  </si>
  <si>
    <t>MG</t>
  </si>
  <si>
    <t>Collins-Bevins 2</t>
  </si>
  <si>
    <t>East Hamel GU 4-3</t>
  </si>
  <si>
    <t>Hoffman #2</t>
  </si>
  <si>
    <t>Ariel JGP-1-2 with Cat G-3304NA Engine, 2 Stage</t>
  </si>
  <si>
    <t>Hoffman #3</t>
  </si>
  <si>
    <t>Hoffman #5</t>
  </si>
  <si>
    <t>Hillboldt 1</t>
  </si>
  <si>
    <t>Hillboldt 2</t>
  </si>
  <si>
    <t>Hillboldt 6</t>
  </si>
  <si>
    <t>Hintz Estate 1</t>
  </si>
  <si>
    <t>Hintz Estate A 1</t>
  </si>
  <si>
    <t>Hintz Estate A 3</t>
  </si>
  <si>
    <t xml:space="preserve">Johnson 1 </t>
  </si>
  <si>
    <t xml:space="preserve">Johnson  D 1 </t>
  </si>
  <si>
    <t xml:space="preserve">Johnson E 1 </t>
  </si>
  <si>
    <t xml:space="preserve">Johnson A-1 </t>
  </si>
  <si>
    <t>Kaufer B-1</t>
  </si>
  <si>
    <t>Kaufer B-2 U</t>
  </si>
  <si>
    <t>Kaufer B-2 L</t>
  </si>
  <si>
    <t>Keystone Mills 3W</t>
  </si>
  <si>
    <t>Landcaster #5</t>
  </si>
  <si>
    <t>Lieberman 1</t>
  </si>
  <si>
    <t>Martinez Trust #1</t>
  </si>
  <si>
    <t>Gemini MPC-2 Wauk VRG 220, 2 stage, 40 hp</t>
  </si>
  <si>
    <t>May Field Unit 24</t>
  </si>
  <si>
    <t>McCann, Ola 1L</t>
  </si>
  <si>
    <t xml:space="preserve">McCann, Ola 2-A </t>
  </si>
  <si>
    <t>McCann, Ola  A-1</t>
  </si>
  <si>
    <t>Ajax 25 HP Engine</t>
  </si>
  <si>
    <t>McIntrye #1</t>
  </si>
  <si>
    <t>Gemini M-302 with Cat 3304NA Engine, 3 stage</t>
  </si>
  <si>
    <t>Waukesha VRG 265 Engine</t>
  </si>
  <si>
    <t>Mikeska, J 1</t>
  </si>
  <si>
    <t>Medoza B-1</t>
  </si>
  <si>
    <t>Menning #1</t>
  </si>
  <si>
    <t>Miller 1</t>
  </si>
  <si>
    <t>Gas Engine uses propane</t>
  </si>
  <si>
    <t>Miller West #1</t>
  </si>
  <si>
    <t>Gemmini 22 Hp</t>
  </si>
  <si>
    <t>Nelson #4</t>
  </si>
  <si>
    <t>Ajax 40 HP Engine</t>
  </si>
  <si>
    <t>Plow Realty 1</t>
  </si>
  <si>
    <t>Poole B 2</t>
  </si>
  <si>
    <t>Gemini MPD Wauk VRG 330, 2 stage, 65 hp</t>
  </si>
  <si>
    <t>Priesmeyer 1</t>
  </si>
  <si>
    <t>Roberts Mueller #32</t>
  </si>
  <si>
    <t>Robeson 1-T</t>
  </si>
  <si>
    <t>Ariel JGQ-2-3 Cat G-3306NA, 2 stage, 145 HP</t>
  </si>
  <si>
    <t>Robeson 1-C</t>
  </si>
  <si>
    <t>Schaefer 1, 2, 4</t>
  </si>
  <si>
    <t>Ariel JG-4 with Cat G-379 Engine, 3 Stage</t>
  </si>
  <si>
    <t>SM GU 10-5</t>
  </si>
  <si>
    <t>Ariel JGP-2-3 with Cat G-3304NA Engine, 2 Stage</t>
  </si>
  <si>
    <t>SM GU 6-23</t>
  </si>
  <si>
    <t>State Tract 750 A</t>
  </si>
  <si>
    <t>Stewart 6</t>
  </si>
  <si>
    <t>Arrow 106 Engine</t>
  </si>
  <si>
    <t>Sp. Foundation #1</t>
  </si>
  <si>
    <t>Surovik 1</t>
  </si>
  <si>
    <t>Tipton #1</t>
  </si>
  <si>
    <t>Zahradnick 1</t>
  </si>
  <si>
    <t>LU PER DAY</t>
  </si>
  <si>
    <t>DAYS ON</t>
  </si>
  <si>
    <t>PU PER DAY</t>
  </si>
  <si>
    <t>PU ON</t>
  </si>
  <si>
    <t>STATE TRACT 750A</t>
  </si>
  <si>
    <t>(uses propane</t>
  </si>
  <si>
    <t>JUAN GARZA</t>
  </si>
  <si>
    <t>MCLEAN #3</t>
  </si>
  <si>
    <t>ALEXANDER #A1</t>
  </si>
  <si>
    <t>ALEXANDER #A2</t>
  </si>
  <si>
    <t>ALEXANDER #A3</t>
  </si>
  <si>
    <t>MENDOZA #B1</t>
  </si>
  <si>
    <t>MARTINEZ CHILDREN TRUST</t>
  </si>
  <si>
    <t>TO BE PROVIDED BY RR</t>
  </si>
  <si>
    <t>WHITEHEAD 2-19</t>
  </si>
  <si>
    <t>FITZHUGH #2</t>
  </si>
  <si>
    <t>MILLER, CA</t>
  </si>
  <si>
    <t>STATE TRACT 44 #2</t>
  </si>
  <si>
    <t>KRUEGER, DR #1</t>
  </si>
  <si>
    <t>WILLIAMS B-24</t>
  </si>
  <si>
    <t>THELMA COX</t>
  </si>
  <si>
    <t>MELANCON</t>
  </si>
  <si>
    <t>895+</t>
  </si>
  <si>
    <t>MISSING</t>
  </si>
  <si>
    <t>WALLACE HOUSTON</t>
  </si>
  <si>
    <t>ANDERSON 3</t>
  </si>
  <si>
    <t>TO BE PROVIDED BY RR (WELL SOLD - NO PROD IN MAY)</t>
  </si>
  <si>
    <t>(WELL SOLD ) NO LEASE USE OR VOL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</si>
</sst>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Helv"/>
    </font>
    <font>
      <sz val="8"/>
      <name val="CG Times"/>
      <family val="1"/>
    </font>
    <font>
      <sz val="12"/>
      <name val="CG Times"/>
      <family val="1"/>
    </font>
    <font>
      <sz val="12"/>
      <name val="Helv"/>
    </font>
    <font>
      <sz val="12"/>
      <name val="Helvetica-Narrow"/>
      <family val="2"/>
    </font>
    <font>
      <sz val="10"/>
      <name val="CG Times"/>
      <family val="1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1" xfId="0" applyFont="1" applyBorder="1" applyAlignment="1">
      <alignment horizontal="center"/>
    </xf>
    <xf numFmtId="16" fontId="3" fillId="0" borderId="1" xfId="0" quotePrefix="1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5" fillId="0" borderId="0" xfId="1" applyFont="1" applyAlignment="1">
      <alignment horizontal="left"/>
    </xf>
    <xf numFmtId="7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0" borderId="0" xfId="0" applyFont="1"/>
    <xf numFmtId="0" fontId="8" fillId="0" borderId="0" xfId="0" applyFont="1" applyAlignment="1">
      <alignment horizontal="center"/>
    </xf>
    <xf numFmtId="0" fontId="0" fillId="2" borderId="0" xfId="0" applyFill="1"/>
    <xf numFmtId="1" fontId="0" fillId="3" borderId="0" xfId="0" applyNumberFormat="1" applyFill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/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2" xfId="0" applyFill="1" applyBorder="1"/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Border="1"/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7" fontId="2" fillId="0" borderId="0" xfId="0" applyNumberFormat="1" applyFont="1" applyFill="1" applyAlignment="1">
      <alignment horizontal="center"/>
    </xf>
    <xf numFmtId="0" fontId="10" fillId="4" borderId="0" xfId="0" applyFont="1" applyFill="1"/>
    <xf numFmtId="0" fontId="10" fillId="0" borderId="0" xfId="0" applyFont="1" applyFill="1"/>
    <xf numFmtId="0" fontId="11" fillId="4" borderId="0" xfId="0" applyFont="1" applyFill="1" applyAlignment="1">
      <alignment horizontal="center"/>
    </xf>
    <xf numFmtId="1" fontId="11" fillId="7" borderId="0" xfId="0" applyNumberFormat="1" applyFont="1" applyFill="1" applyAlignment="1">
      <alignment horizontal="center"/>
    </xf>
    <xf numFmtId="1" fontId="10" fillId="4" borderId="0" xfId="0" applyNumberFormat="1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CC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opLeftCell="A34" workbookViewId="0">
      <selection activeCell="E87" sqref="E87"/>
    </sheetView>
  </sheetViews>
  <sheetFormatPr defaultRowHeight="15"/>
  <cols>
    <col min="1" max="1" width="10.7109375" bestFit="1" customWidth="1"/>
    <col min="2" max="2" width="22.5703125" bestFit="1" customWidth="1"/>
    <col min="3" max="3" width="9.140625" style="1"/>
    <col min="4" max="4" width="9.140625" style="2"/>
    <col min="5" max="5" width="10" style="1" bestFit="1" customWidth="1"/>
    <col min="6" max="6" width="10.85546875" bestFit="1" customWidth="1"/>
    <col min="8" max="8" width="11.140625" bestFit="1" customWidth="1"/>
  </cols>
  <sheetData>
    <row r="1" spans="1:9" s="6" customFormat="1" ht="21">
      <c r="A1" s="73" t="s">
        <v>91</v>
      </c>
      <c r="B1" s="73"/>
      <c r="C1" s="73"/>
      <c r="D1" s="73"/>
      <c r="E1" s="73"/>
    </row>
    <row r="2" spans="1:9" s="6" customFormat="1" ht="21">
      <c r="A2" s="72">
        <v>43696</v>
      </c>
      <c r="B2" s="73"/>
      <c r="C2" s="73"/>
      <c r="D2" s="73"/>
      <c r="E2" s="73"/>
    </row>
    <row r="3" spans="1:9" s="6" customFormat="1" ht="21">
      <c r="C3" s="7"/>
      <c r="D3" s="8"/>
      <c r="E3" s="7"/>
    </row>
    <row r="4" spans="1:9">
      <c r="B4" s="3"/>
      <c r="C4" s="4" t="s">
        <v>0</v>
      </c>
      <c r="D4" s="5" t="s">
        <v>1</v>
      </c>
      <c r="E4" s="4" t="s">
        <v>14</v>
      </c>
      <c r="F4" t="s">
        <v>212</v>
      </c>
      <c r="G4" t="s">
        <v>213</v>
      </c>
      <c r="H4" t="s">
        <v>214</v>
      </c>
      <c r="I4" t="s">
        <v>215</v>
      </c>
    </row>
    <row r="5" spans="1:9">
      <c r="A5">
        <v>99229</v>
      </c>
      <c r="B5" t="s">
        <v>45</v>
      </c>
      <c r="C5" s="1">
        <v>350.79</v>
      </c>
      <c r="D5" s="2">
        <v>373</v>
      </c>
      <c r="E5" s="1">
        <f>(F5*G5)+(H5*I5)</f>
        <v>106</v>
      </c>
      <c r="F5" s="25">
        <v>1</v>
      </c>
      <c r="G5" s="25">
        <v>10</v>
      </c>
      <c r="H5" s="25">
        <v>4</v>
      </c>
      <c r="I5" s="25">
        <v>24</v>
      </c>
    </row>
    <row r="6" spans="1:9">
      <c r="A6">
        <v>93701</v>
      </c>
      <c r="B6" t="s">
        <v>77</v>
      </c>
      <c r="D6" s="2">
        <v>23</v>
      </c>
      <c r="E6" s="1">
        <f t="shared" ref="E6:E69" si="0">(F6*G6)+(H6*I6)</f>
        <v>0</v>
      </c>
    </row>
    <row r="7" spans="1:9">
      <c r="A7" t="s">
        <v>64</v>
      </c>
      <c r="B7" t="s">
        <v>66</v>
      </c>
      <c r="E7" s="1">
        <f t="shared" si="0"/>
        <v>0</v>
      </c>
    </row>
    <row r="8" spans="1:9">
      <c r="A8">
        <v>96701</v>
      </c>
      <c r="B8" t="s">
        <v>38</v>
      </c>
      <c r="D8" s="2">
        <v>10</v>
      </c>
      <c r="E8" s="1">
        <f t="shared" si="0"/>
        <v>0</v>
      </c>
    </row>
    <row r="9" spans="1:9">
      <c r="A9">
        <v>82001</v>
      </c>
      <c r="B9" t="s">
        <v>39</v>
      </c>
      <c r="D9" s="2">
        <v>140</v>
      </c>
      <c r="E9" s="1">
        <f t="shared" si="0"/>
        <v>0</v>
      </c>
    </row>
    <row r="10" spans="1:9">
      <c r="A10">
        <v>96501</v>
      </c>
      <c r="B10" t="s">
        <v>40</v>
      </c>
      <c r="D10" s="2">
        <v>1224</v>
      </c>
      <c r="E10" s="1">
        <f t="shared" si="0"/>
        <v>63</v>
      </c>
      <c r="F10" s="25">
        <v>3</v>
      </c>
      <c r="G10" s="25">
        <v>21</v>
      </c>
    </row>
    <row r="11" spans="1:9">
      <c r="A11">
        <v>99230</v>
      </c>
      <c r="B11" t="s">
        <v>51</v>
      </c>
      <c r="D11" s="2">
        <v>568</v>
      </c>
      <c r="E11" s="1">
        <f t="shared" si="0"/>
        <v>0</v>
      </c>
    </row>
    <row r="12" spans="1:9">
      <c r="A12">
        <v>99286</v>
      </c>
      <c r="B12" t="s">
        <v>5</v>
      </c>
      <c r="C12" s="1">
        <v>903.69</v>
      </c>
      <c r="D12" s="2">
        <v>1364</v>
      </c>
      <c r="E12" s="1">
        <f t="shared" si="0"/>
        <v>62</v>
      </c>
      <c r="F12" s="25">
        <v>2</v>
      </c>
      <c r="G12" s="25">
        <v>31</v>
      </c>
    </row>
    <row r="13" spans="1:9">
      <c r="A13">
        <v>99294</v>
      </c>
      <c r="B13" t="s">
        <v>6</v>
      </c>
      <c r="C13" s="1">
        <v>462.84</v>
      </c>
      <c r="D13" s="2">
        <v>872</v>
      </c>
      <c r="E13" s="1">
        <f t="shared" si="0"/>
        <v>31</v>
      </c>
      <c r="F13" s="25">
        <v>1</v>
      </c>
      <c r="G13" s="25">
        <v>31</v>
      </c>
    </row>
    <row r="14" spans="1:9">
      <c r="A14">
        <v>99293</v>
      </c>
      <c r="B14" t="s">
        <v>7</v>
      </c>
      <c r="C14" s="1">
        <v>526.45000000000005</v>
      </c>
      <c r="D14" s="2">
        <v>711</v>
      </c>
      <c r="E14" s="1">
        <f t="shared" si="0"/>
        <v>31</v>
      </c>
      <c r="F14" s="25">
        <v>1</v>
      </c>
      <c r="G14" s="25">
        <v>31</v>
      </c>
    </row>
    <row r="15" spans="1:9">
      <c r="A15">
        <v>99295</v>
      </c>
      <c r="B15" t="s">
        <v>8</v>
      </c>
      <c r="C15" s="1">
        <v>2918.54</v>
      </c>
      <c r="D15" s="2">
        <v>3265</v>
      </c>
      <c r="E15" s="1">
        <f t="shared" si="0"/>
        <v>217</v>
      </c>
      <c r="F15" s="25">
        <v>7</v>
      </c>
      <c r="G15" s="25">
        <v>31</v>
      </c>
    </row>
    <row r="16" spans="1:9">
      <c r="A16">
        <v>99228</v>
      </c>
      <c r="B16" t="s">
        <v>43</v>
      </c>
      <c r="D16" s="1">
        <v>102</v>
      </c>
      <c r="E16" s="1">
        <f t="shared" si="0"/>
        <v>6</v>
      </c>
      <c r="F16" s="25">
        <v>1</v>
      </c>
      <c r="G16" s="25">
        <v>6</v>
      </c>
    </row>
    <row r="17" spans="1:7">
      <c r="A17" t="s">
        <v>65</v>
      </c>
      <c r="B17" t="s">
        <v>69</v>
      </c>
      <c r="C17" s="1">
        <v>1854.83</v>
      </c>
      <c r="E17" s="1">
        <f t="shared" si="0"/>
        <v>0</v>
      </c>
    </row>
    <row r="18" spans="1:7">
      <c r="A18">
        <v>99255</v>
      </c>
      <c r="B18" t="s">
        <v>23</v>
      </c>
      <c r="D18" s="2">
        <v>380</v>
      </c>
      <c r="E18" s="1">
        <f t="shared" si="0"/>
        <v>14</v>
      </c>
      <c r="F18" s="25">
        <v>1</v>
      </c>
      <c r="G18" s="25">
        <v>14</v>
      </c>
    </row>
    <row r="19" spans="1:7">
      <c r="E19" s="1">
        <f t="shared" si="0"/>
        <v>0</v>
      </c>
    </row>
    <row r="20" spans="1:7">
      <c r="A20">
        <v>98921</v>
      </c>
      <c r="B20" t="s">
        <v>59</v>
      </c>
      <c r="C20" s="1">
        <v>330.14</v>
      </c>
      <c r="E20" s="1">
        <f t="shared" si="0"/>
        <v>0</v>
      </c>
    </row>
    <row r="21" spans="1:7">
      <c r="A21">
        <v>99017</v>
      </c>
      <c r="B21" t="s">
        <v>42</v>
      </c>
      <c r="D21" s="1">
        <v>4590</v>
      </c>
      <c r="E21" s="1">
        <f t="shared" si="0"/>
        <v>217</v>
      </c>
      <c r="F21" s="25">
        <v>7</v>
      </c>
      <c r="G21" s="25">
        <v>31</v>
      </c>
    </row>
    <row r="22" spans="1:7">
      <c r="A22">
        <v>99067</v>
      </c>
      <c r="B22" t="s">
        <v>3</v>
      </c>
      <c r="D22" s="2">
        <v>469</v>
      </c>
      <c r="E22" s="1">
        <f t="shared" si="0"/>
        <v>0</v>
      </c>
    </row>
    <row r="23" spans="1:7">
      <c r="A23" t="s">
        <v>64</v>
      </c>
      <c r="B23" t="s">
        <v>63</v>
      </c>
      <c r="E23" s="1">
        <f t="shared" si="0"/>
        <v>0</v>
      </c>
    </row>
    <row r="24" spans="1:7">
      <c r="A24">
        <v>99069</v>
      </c>
      <c r="B24" t="s">
        <v>44</v>
      </c>
      <c r="D24" s="2">
        <v>1844</v>
      </c>
      <c r="E24" s="1">
        <f t="shared" si="0"/>
        <v>93</v>
      </c>
      <c r="F24" s="25">
        <v>3</v>
      </c>
      <c r="G24" s="25">
        <v>31</v>
      </c>
    </row>
    <row r="25" spans="1:7">
      <c r="A25">
        <v>98965</v>
      </c>
      <c r="B25" t="s">
        <v>41</v>
      </c>
      <c r="D25" s="2">
        <v>319</v>
      </c>
      <c r="E25" s="1">
        <f t="shared" si="0"/>
        <v>31</v>
      </c>
      <c r="F25" s="25">
        <v>1</v>
      </c>
      <c r="G25" s="25">
        <v>31</v>
      </c>
    </row>
    <row r="26" spans="1:7">
      <c r="A26">
        <v>48001</v>
      </c>
      <c r="B26" t="s">
        <v>50</v>
      </c>
      <c r="C26" s="1">
        <v>173.57</v>
      </c>
      <c r="D26" s="2">
        <v>28</v>
      </c>
      <c r="E26" s="1">
        <f t="shared" si="0"/>
        <v>8</v>
      </c>
      <c r="F26" s="25">
        <v>1</v>
      </c>
      <c r="G26" s="25">
        <v>8</v>
      </c>
    </row>
    <row r="27" spans="1:7">
      <c r="A27">
        <v>93806</v>
      </c>
      <c r="B27" t="s">
        <v>56</v>
      </c>
      <c r="E27" s="1">
        <f t="shared" si="0"/>
        <v>0</v>
      </c>
    </row>
    <row r="28" spans="1:7">
      <c r="A28">
        <v>98961</v>
      </c>
      <c r="B28" t="s">
        <v>60</v>
      </c>
      <c r="C28" s="1">
        <v>335.32</v>
      </c>
      <c r="D28" s="2">
        <v>2213</v>
      </c>
      <c r="E28" s="1">
        <f t="shared" si="0"/>
        <v>0</v>
      </c>
    </row>
    <row r="29" spans="1:7">
      <c r="A29">
        <v>99307</v>
      </c>
      <c r="B29" t="s">
        <v>13</v>
      </c>
      <c r="D29" s="2">
        <v>564</v>
      </c>
      <c r="E29" s="1">
        <f t="shared" si="0"/>
        <v>0</v>
      </c>
    </row>
    <row r="30" spans="1:7">
      <c r="A30">
        <v>98987</v>
      </c>
      <c r="B30" t="s">
        <v>30</v>
      </c>
      <c r="D30" s="2">
        <v>118</v>
      </c>
      <c r="E30" s="1">
        <f t="shared" si="0"/>
        <v>10</v>
      </c>
      <c r="F30" s="25">
        <v>1</v>
      </c>
      <c r="G30" s="25">
        <v>10</v>
      </c>
    </row>
    <row r="31" spans="1:7">
      <c r="A31">
        <v>98988</v>
      </c>
      <c r="B31" t="s">
        <v>31</v>
      </c>
      <c r="D31" s="2">
        <v>0</v>
      </c>
      <c r="E31" s="1">
        <f t="shared" si="0"/>
        <v>0</v>
      </c>
      <c r="F31" s="25">
        <v>5</v>
      </c>
      <c r="G31" s="25">
        <v>0</v>
      </c>
    </row>
    <row r="32" spans="1:7" ht="15.75" customHeight="1">
      <c r="A32">
        <v>99007</v>
      </c>
      <c r="B32" t="s">
        <v>32</v>
      </c>
      <c r="D32" s="2">
        <v>140</v>
      </c>
      <c r="E32" s="1">
        <f t="shared" si="0"/>
        <v>6</v>
      </c>
      <c r="F32" s="25">
        <v>1</v>
      </c>
      <c r="G32" s="25">
        <v>6</v>
      </c>
    </row>
    <row r="33" spans="1:7">
      <c r="A33">
        <v>98956</v>
      </c>
      <c r="B33" t="s">
        <v>26</v>
      </c>
      <c r="D33" s="2">
        <v>1060</v>
      </c>
      <c r="E33" s="1">
        <f t="shared" si="0"/>
        <v>32</v>
      </c>
      <c r="F33" s="25">
        <v>2</v>
      </c>
      <c r="G33" s="25">
        <v>16</v>
      </c>
    </row>
    <row r="34" spans="1:7">
      <c r="A34">
        <v>89858</v>
      </c>
      <c r="B34" t="s">
        <v>27</v>
      </c>
      <c r="D34" s="2">
        <v>990</v>
      </c>
      <c r="E34" s="1">
        <f t="shared" si="0"/>
        <v>0</v>
      </c>
      <c r="F34" s="25">
        <v>6</v>
      </c>
      <c r="G34" s="25">
        <v>0</v>
      </c>
    </row>
    <row r="35" spans="1:7">
      <c r="A35">
        <v>98959</v>
      </c>
      <c r="B35" t="s">
        <v>28</v>
      </c>
      <c r="D35" s="2">
        <v>85</v>
      </c>
      <c r="E35" s="1">
        <f t="shared" si="0"/>
        <v>0</v>
      </c>
    </row>
    <row r="36" spans="1:7">
      <c r="A36">
        <v>99093</v>
      </c>
      <c r="B36" t="s">
        <v>34</v>
      </c>
      <c r="D36" s="2">
        <v>2118</v>
      </c>
      <c r="E36" s="1">
        <f t="shared" si="0"/>
        <v>88</v>
      </c>
      <c r="F36" s="25">
        <v>4</v>
      </c>
      <c r="G36" s="25">
        <v>22</v>
      </c>
    </row>
    <row r="37" spans="1:7">
      <c r="A37">
        <v>99094</v>
      </c>
      <c r="B37" t="s">
        <v>35</v>
      </c>
      <c r="D37" s="2">
        <v>2118</v>
      </c>
      <c r="E37" s="1">
        <f t="shared" si="0"/>
        <v>88</v>
      </c>
      <c r="F37" s="25">
        <v>4</v>
      </c>
      <c r="G37" s="25">
        <v>22</v>
      </c>
    </row>
    <row r="38" spans="1:7">
      <c r="A38">
        <v>99095</v>
      </c>
      <c r="B38" t="s">
        <v>36</v>
      </c>
      <c r="D38" s="2">
        <v>801</v>
      </c>
      <c r="E38" s="1">
        <f t="shared" si="0"/>
        <v>22</v>
      </c>
      <c r="F38" s="25">
        <v>1</v>
      </c>
      <c r="G38" s="25">
        <v>22</v>
      </c>
    </row>
    <row r="39" spans="1:7">
      <c r="A39">
        <v>98801</v>
      </c>
      <c r="B39" t="s">
        <v>49</v>
      </c>
      <c r="D39" s="2">
        <v>2985</v>
      </c>
      <c r="E39" s="1">
        <f t="shared" si="0"/>
        <v>133</v>
      </c>
      <c r="F39" s="25">
        <v>7</v>
      </c>
      <c r="G39" s="25">
        <v>19</v>
      </c>
    </row>
    <row r="40" spans="1:7">
      <c r="A40" t="s">
        <v>65</v>
      </c>
      <c r="B40" t="s">
        <v>57</v>
      </c>
      <c r="C40" s="1">
        <v>711.89</v>
      </c>
      <c r="D40" s="26"/>
      <c r="E40" s="1">
        <f t="shared" si="0"/>
        <v>0</v>
      </c>
    </row>
    <row r="41" spans="1:7">
      <c r="A41">
        <v>99113</v>
      </c>
      <c r="B41" t="s">
        <v>17</v>
      </c>
      <c r="D41" s="2">
        <v>312</v>
      </c>
      <c r="E41" s="1">
        <f t="shared" si="0"/>
        <v>0</v>
      </c>
    </row>
    <row r="42" spans="1:7">
      <c r="A42">
        <v>99066</v>
      </c>
      <c r="B42" t="s">
        <v>16</v>
      </c>
      <c r="D42" s="2">
        <v>1361</v>
      </c>
      <c r="E42" s="1">
        <f t="shared" si="0"/>
        <v>0</v>
      </c>
    </row>
    <row r="43" spans="1:7">
      <c r="A43">
        <v>99065</v>
      </c>
      <c r="B43" t="s">
        <v>15</v>
      </c>
      <c r="D43" s="2">
        <v>241</v>
      </c>
      <c r="E43" s="1">
        <f t="shared" si="0"/>
        <v>0</v>
      </c>
    </row>
    <row r="44" spans="1:7">
      <c r="A44">
        <v>99278</v>
      </c>
      <c r="B44" t="s">
        <v>2</v>
      </c>
      <c r="D44" s="26"/>
      <c r="E44" s="1">
        <f t="shared" si="0"/>
        <v>403</v>
      </c>
      <c r="F44" s="25">
        <v>13</v>
      </c>
      <c r="G44" s="25">
        <v>31</v>
      </c>
    </row>
    <row r="45" spans="1:7">
      <c r="A45">
        <v>98990</v>
      </c>
      <c r="B45" t="s">
        <v>18</v>
      </c>
      <c r="D45" s="2">
        <v>100</v>
      </c>
      <c r="E45" s="1">
        <f t="shared" si="0"/>
        <v>0</v>
      </c>
    </row>
    <row r="46" spans="1:7">
      <c r="A46">
        <v>98976</v>
      </c>
      <c r="B46" t="s">
        <v>19</v>
      </c>
      <c r="D46" s="2">
        <v>42</v>
      </c>
      <c r="E46" s="1">
        <f t="shared" si="0"/>
        <v>0</v>
      </c>
    </row>
    <row r="47" spans="1:7">
      <c r="A47">
        <v>99159</v>
      </c>
      <c r="B47" t="s">
        <v>21</v>
      </c>
      <c r="D47" s="2">
        <v>2351</v>
      </c>
      <c r="E47" s="1">
        <f t="shared" si="0"/>
        <v>186</v>
      </c>
      <c r="F47" s="25">
        <v>6</v>
      </c>
      <c r="G47" s="25">
        <v>31</v>
      </c>
    </row>
    <row r="48" spans="1:7">
      <c r="A48" t="s">
        <v>54</v>
      </c>
      <c r="B48" t="s">
        <v>29</v>
      </c>
      <c r="D48" s="2">
        <v>640</v>
      </c>
      <c r="E48" s="1">
        <f t="shared" si="0"/>
        <v>15</v>
      </c>
      <c r="F48" s="25">
        <v>1</v>
      </c>
      <c r="G48" s="25">
        <v>15</v>
      </c>
    </row>
    <row r="49" spans="1:9">
      <c r="A49">
        <v>99058</v>
      </c>
      <c r="B49" t="s">
        <v>4</v>
      </c>
      <c r="D49" s="2">
        <v>5459</v>
      </c>
      <c r="E49" s="1">
        <f t="shared" si="0"/>
        <v>0</v>
      </c>
    </row>
    <row r="50" spans="1:9">
      <c r="A50" t="s">
        <v>65</v>
      </c>
      <c r="B50" t="s">
        <v>97</v>
      </c>
      <c r="C50" s="1">
        <v>177.05</v>
      </c>
      <c r="E50" s="1">
        <f t="shared" si="0"/>
        <v>0</v>
      </c>
    </row>
    <row r="51" spans="1:9">
      <c r="B51" t="s">
        <v>76</v>
      </c>
      <c r="C51" s="1">
        <v>152.82</v>
      </c>
      <c r="E51" s="1">
        <f t="shared" si="0"/>
        <v>8</v>
      </c>
      <c r="F51" s="25">
        <v>2</v>
      </c>
      <c r="G51" s="25">
        <v>2</v>
      </c>
      <c r="H51" s="25">
        <v>4</v>
      </c>
      <c r="I51" s="25">
        <v>1</v>
      </c>
    </row>
    <row r="52" spans="1:9">
      <c r="A52">
        <v>99297</v>
      </c>
      <c r="B52" t="s">
        <v>37</v>
      </c>
      <c r="C52" s="1">
        <v>171.51</v>
      </c>
      <c r="D52" s="10">
        <v>6809</v>
      </c>
      <c r="E52" s="1">
        <f t="shared" si="0"/>
        <v>0</v>
      </c>
    </row>
    <row r="53" spans="1:9">
      <c r="A53">
        <v>99102</v>
      </c>
      <c r="B53" t="s">
        <v>10</v>
      </c>
      <c r="C53" s="1">
        <v>946.98</v>
      </c>
      <c r="D53" s="10">
        <v>53529</v>
      </c>
      <c r="E53" s="1">
        <f t="shared" si="0"/>
        <v>0</v>
      </c>
    </row>
    <row r="54" spans="1:9">
      <c r="B54" t="s">
        <v>94</v>
      </c>
      <c r="C54" s="1">
        <v>182.98</v>
      </c>
      <c r="D54" s="10"/>
      <c r="E54" s="1">
        <f t="shared" si="0"/>
        <v>124</v>
      </c>
      <c r="H54" s="25">
        <v>4</v>
      </c>
      <c r="I54" s="25">
        <v>31</v>
      </c>
    </row>
    <row r="55" spans="1:9">
      <c r="B55" t="s">
        <v>95</v>
      </c>
      <c r="C55" s="1">
        <v>162.91999999999999</v>
      </c>
      <c r="D55" s="10"/>
      <c r="E55" s="1">
        <f t="shared" si="0"/>
        <v>72</v>
      </c>
      <c r="H55" s="25">
        <v>4</v>
      </c>
      <c r="I55" s="25">
        <v>18</v>
      </c>
    </row>
    <row r="56" spans="1:9">
      <c r="B56" t="s">
        <v>96</v>
      </c>
      <c r="D56" s="10"/>
      <c r="E56" s="1">
        <f t="shared" si="0"/>
        <v>0</v>
      </c>
    </row>
    <row r="57" spans="1:9">
      <c r="A57">
        <v>99128</v>
      </c>
      <c r="B57" t="s">
        <v>74</v>
      </c>
      <c r="C57" s="1">
        <v>183.04</v>
      </c>
      <c r="D57" s="10">
        <v>4104</v>
      </c>
      <c r="E57" s="1">
        <f t="shared" si="0"/>
        <v>180</v>
      </c>
      <c r="F57" s="25">
        <v>10</v>
      </c>
      <c r="G57" s="25">
        <v>18</v>
      </c>
    </row>
    <row r="58" spans="1:9">
      <c r="A58">
        <v>99134</v>
      </c>
      <c r="B58" t="s">
        <v>75</v>
      </c>
      <c r="D58" s="10">
        <v>2361</v>
      </c>
      <c r="E58" s="1">
        <f t="shared" si="0"/>
        <v>0</v>
      </c>
    </row>
    <row r="59" spans="1:9">
      <c r="A59">
        <v>99256</v>
      </c>
      <c r="B59" t="s">
        <v>20</v>
      </c>
      <c r="D59" s="2">
        <v>2020</v>
      </c>
      <c r="E59" s="1">
        <f t="shared" si="0"/>
        <v>0</v>
      </c>
    </row>
    <row r="60" spans="1:9">
      <c r="A60">
        <v>98910</v>
      </c>
      <c r="B60" t="s">
        <v>58</v>
      </c>
      <c r="C60" s="11">
        <v>1300.25</v>
      </c>
      <c r="E60" s="1">
        <f t="shared" si="0"/>
        <v>124</v>
      </c>
      <c r="H60" s="25">
        <v>4</v>
      </c>
      <c r="I60" s="25">
        <v>31</v>
      </c>
    </row>
    <row r="61" spans="1:9">
      <c r="A61">
        <v>98401</v>
      </c>
      <c r="B61" t="s">
        <v>46</v>
      </c>
      <c r="D61" s="2">
        <v>189</v>
      </c>
      <c r="E61" s="1">
        <f t="shared" si="0"/>
        <v>12</v>
      </c>
      <c r="F61" s="25">
        <v>3</v>
      </c>
      <c r="G61" s="25">
        <v>4</v>
      </c>
    </row>
    <row r="62" spans="1:9">
      <c r="A62">
        <v>96901</v>
      </c>
      <c r="B62" t="s">
        <v>47</v>
      </c>
      <c r="D62" s="2">
        <v>1186</v>
      </c>
      <c r="E62" s="1">
        <f t="shared" si="0"/>
        <v>31</v>
      </c>
      <c r="F62" s="25">
        <v>1</v>
      </c>
      <c r="G62" s="25">
        <v>31</v>
      </c>
    </row>
    <row r="63" spans="1:9">
      <c r="A63">
        <v>99101</v>
      </c>
      <c r="B63" t="s">
        <v>53</v>
      </c>
      <c r="C63" s="1">
        <v>190.65</v>
      </c>
      <c r="D63" s="10">
        <v>23157</v>
      </c>
      <c r="E63" s="1">
        <f t="shared" si="0"/>
        <v>0</v>
      </c>
    </row>
    <row r="64" spans="1:9">
      <c r="A64" t="s">
        <v>78</v>
      </c>
      <c r="B64" t="s">
        <v>73</v>
      </c>
      <c r="C64" s="1">
        <v>507.65</v>
      </c>
      <c r="E64" s="1">
        <f t="shared" si="0"/>
        <v>124</v>
      </c>
      <c r="H64" s="25">
        <v>4</v>
      </c>
      <c r="I64" s="25">
        <v>31</v>
      </c>
    </row>
    <row r="65" spans="1:9">
      <c r="A65">
        <v>99246</v>
      </c>
      <c r="B65" t="s">
        <v>11</v>
      </c>
      <c r="C65" s="1">
        <v>183.7</v>
      </c>
      <c r="D65" s="2">
        <v>21714</v>
      </c>
      <c r="E65" s="1">
        <f t="shared" si="0"/>
        <v>775</v>
      </c>
      <c r="F65" s="25">
        <v>25</v>
      </c>
      <c r="G65" s="25">
        <v>31</v>
      </c>
    </row>
    <row r="66" spans="1:9">
      <c r="A66">
        <v>99312</v>
      </c>
      <c r="B66" t="s">
        <v>12</v>
      </c>
      <c r="C66" s="1">
        <v>182.17</v>
      </c>
      <c r="D66" s="2">
        <v>15122</v>
      </c>
      <c r="E66" s="1">
        <f t="shared" si="0"/>
        <v>651</v>
      </c>
      <c r="F66" s="25">
        <v>21</v>
      </c>
      <c r="G66" s="25">
        <v>31</v>
      </c>
    </row>
    <row r="67" spans="1:9">
      <c r="A67">
        <v>99140</v>
      </c>
      <c r="B67" t="s">
        <v>61</v>
      </c>
      <c r="C67" s="1">
        <v>1022.59</v>
      </c>
      <c r="E67" s="1">
        <f t="shared" si="0"/>
        <v>0</v>
      </c>
    </row>
    <row r="68" spans="1:9">
      <c r="A68">
        <v>98979</v>
      </c>
      <c r="B68" t="s">
        <v>52</v>
      </c>
      <c r="C68" s="11"/>
      <c r="D68" s="26"/>
      <c r="E68" s="1">
        <f t="shared" si="0"/>
        <v>0</v>
      </c>
    </row>
    <row r="69" spans="1:9">
      <c r="A69">
        <v>34001</v>
      </c>
      <c r="B69" t="s">
        <v>55</v>
      </c>
      <c r="C69" s="1">
        <v>328.38</v>
      </c>
      <c r="E69" s="1">
        <f t="shared" si="0"/>
        <v>0</v>
      </c>
    </row>
    <row r="70" spans="1:9">
      <c r="A70" t="s">
        <v>79</v>
      </c>
      <c r="B70" t="s">
        <v>25</v>
      </c>
      <c r="D70" s="2">
        <v>18857</v>
      </c>
      <c r="E70" s="1">
        <f t="shared" ref="E70:E82" si="1">(F70*G70)+(H70*I70)</f>
        <v>450</v>
      </c>
      <c r="F70" s="25">
        <v>15</v>
      </c>
      <c r="G70" s="25">
        <v>30</v>
      </c>
    </row>
    <row r="71" spans="1:9">
      <c r="A71" t="s">
        <v>80</v>
      </c>
      <c r="B71" t="s">
        <v>24</v>
      </c>
      <c r="D71" s="2">
        <v>2323</v>
      </c>
      <c r="E71" s="1">
        <f t="shared" si="1"/>
        <v>0</v>
      </c>
    </row>
    <row r="72" spans="1:9">
      <c r="A72">
        <v>98915</v>
      </c>
      <c r="B72" t="s">
        <v>22</v>
      </c>
      <c r="E72" s="1">
        <f t="shared" si="1"/>
        <v>0</v>
      </c>
    </row>
    <row r="73" spans="1:9">
      <c r="A73">
        <v>99270</v>
      </c>
      <c r="B73" t="s">
        <v>9</v>
      </c>
      <c r="C73" s="1">
        <v>4121.4799999999996</v>
      </c>
      <c r="D73" s="2">
        <v>126421</v>
      </c>
      <c r="E73" s="1">
        <f t="shared" si="1"/>
        <v>651</v>
      </c>
      <c r="F73" s="25">
        <v>21</v>
      </c>
      <c r="G73" s="25">
        <v>31</v>
      </c>
    </row>
    <row r="74" spans="1:9">
      <c r="A74">
        <v>98983</v>
      </c>
      <c r="B74" t="s">
        <v>216</v>
      </c>
      <c r="E74" s="1">
        <f t="shared" si="1"/>
        <v>4</v>
      </c>
      <c r="F74" s="25"/>
      <c r="G74" s="25"/>
      <c r="H74" s="25">
        <v>4</v>
      </c>
      <c r="I74" s="25">
        <v>1</v>
      </c>
    </row>
    <row r="75" spans="1:9">
      <c r="A75">
        <v>99161</v>
      </c>
      <c r="B75" t="s">
        <v>62</v>
      </c>
      <c r="C75" s="1">
        <v>169.6</v>
      </c>
      <c r="E75" s="1">
        <f t="shared" si="1"/>
        <v>52</v>
      </c>
      <c r="H75" s="25">
        <v>4</v>
      </c>
      <c r="I75" s="25">
        <v>13</v>
      </c>
    </row>
    <row r="76" spans="1:9">
      <c r="A76">
        <v>99305</v>
      </c>
      <c r="B76" t="s">
        <v>72</v>
      </c>
      <c r="C76" s="1">
        <v>1397.51</v>
      </c>
      <c r="E76" s="1">
        <f t="shared" si="1"/>
        <v>0</v>
      </c>
    </row>
    <row r="77" spans="1:9">
      <c r="A77">
        <v>99302</v>
      </c>
      <c r="B77" t="s">
        <v>71</v>
      </c>
      <c r="D77" s="2">
        <v>211</v>
      </c>
      <c r="E77" s="1">
        <f t="shared" si="1"/>
        <v>0</v>
      </c>
    </row>
    <row r="78" spans="1:9">
      <c r="A78">
        <v>99296</v>
      </c>
      <c r="B78" t="s">
        <v>70</v>
      </c>
      <c r="C78" s="1">
        <v>170.38</v>
      </c>
      <c r="E78" s="1">
        <f t="shared" si="1"/>
        <v>0</v>
      </c>
    </row>
    <row r="79" spans="1:9">
      <c r="A79">
        <v>99194</v>
      </c>
      <c r="B79" t="s">
        <v>98</v>
      </c>
      <c r="C79" s="1">
        <v>627.89</v>
      </c>
      <c r="E79" s="1">
        <f t="shared" si="1"/>
        <v>0</v>
      </c>
    </row>
    <row r="80" spans="1:9">
      <c r="A80" t="s">
        <v>64</v>
      </c>
      <c r="B80" t="s">
        <v>67</v>
      </c>
      <c r="C80" s="1">
        <v>347.19</v>
      </c>
      <c r="E80" s="1">
        <f t="shared" si="1"/>
        <v>0</v>
      </c>
    </row>
    <row r="81" spans="1:7">
      <c r="A81" t="s">
        <v>64</v>
      </c>
      <c r="B81" t="s">
        <v>68</v>
      </c>
      <c r="C81" s="1">
        <v>174.96</v>
      </c>
      <c r="E81" s="1">
        <f t="shared" si="1"/>
        <v>0</v>
      </c>
    </row>
    <row r="82" spans="1:7">
      <c r="A82">
        <v>80001</v>
      </c>
      <c r="B82" t="s">
        <v>48</v>
      </c>
      <c r="D82" s="2">
        <v>449</v>
      </c>
      <c r="E82" s="1">
        <f t="shared" si="1"/>
        <v>64</v>
      </c>
      <c r="F82" s="25">
        <v>4</v>
      </c>
      <c r="G82" s="25">
        <v>16</v>
      </c>
    </row>
    <row r="84" spans="1:7" s="6" customFormat="1" ht="21">
      <c r="A84" s="73" t="s">
        <v>92</v>
      </c>
      <c r="B84" s="73"/>
      <c r="C84" s="73"/>
      <c r="D84" s="73"/>
      <c r="E84" s="73"/>
    </row>
    <row r="85" spans="1:7" s="6" customFormat="1" ht="21">
      <c r="A85" s="72">
        <f>A2</f>
        <v>43696</v>
      </c>
      <c r="B85" s="73"/>
      <c r="C85" s="73"/>
      <c r="D85" s="73"/>
      <c r="E85" s="73"/>
    </row>
    <row r="87" spans="1:7">
      <c r="A87">
        <v>10000</v>
      </c>
      <c r="B87" t="s">
        <v>33</v>
      </c>
      <c r="C87" s="1">
        <v>363.88</v>
      </c>
      <c r="D87" s="2">
        <v>10012</v>
      </c>
      <c r="E87" s="1">
        <f>F87*G87</f>
        <v>434</v>
      </c>
      <c r="F87" s="25">
        <v>14</v>
      </c>
      <c r="G87" s="25">
        <v>31</v>
      </c>
    </row>
    <row r="89" spans="1:7" s="6" customFormat="1" ht="21">
      <c r="A89" s="73" t="s">
        <v>93</v>
      </c>
      <c r="B89" s="73"/>
      <c r="C89" s="73"/>
      <c r="D89" s="73"/>
      <c r="E89" s="73"/>
    </row>
    <row r="90" spans="1:7" s="6" customFormat="1" ht="21">
      <c r="A90" s="72">
        <f>A85</f>
        <v>43696</v>
      </c>
      <c r="B90" s="73"/>
      <c r="C90" s="73"/>
      <c r="D90" s="73"/>
      <c r="E90" s="73"/>
    </row>
    <row r="91" spans="1:7" s="6" customFormat="1" ht="21">
      <c r="A91" s="9"/>
      <c r="B91" s="7"/>
      <c r="C91" s="7"/>
      <c r="D91" s="7"/>
      <c r="E91" s="7"/>
    </row>
    <row r="92" spans="1:7">
      <c r="A92">
        <v>14003</v>
      </c>
      <c r="B92" t="s">
        <v>81</v>
      </c>
    </row>
    <row r="93" spans="1:7">
      <c r="A93">
        <v>14006</v>
      </c>
      <c r="B93" t="s">
        <v>82</v>
      </c>
      <c r="C93" s="1">
        <v>51.91</v>
      </c>
    </row>
    <row r="94" spans="1:7">
      <c r="A94">
        <v>14007</v>
      </c>
      <c r="B94" t="s">
        <v>83</v>
      </c>
    </row>
    <row r="95" spans="1:7">
      <c r="A95">
        <v>14008</v>
      </c>
      <c r="B95" t="s">
        <v>84</v>
      </c>
      <c r="C95" s="1">
        <v>38.93</v>
      </c>
    </row>
    <row r="96" spans="1:7">
      <c r="A96">
        <v>14010</v>
      </c>
      <c r="B96" t="s">
        <v>85</v>
      </c>
    </row>
    <row r="97" spans="1:3">
      <c r="A97">
        <v>14012</v>
      </c>
      <c r="B97" t="s">
        <v>86</v>
      </c>
    </row>
    <row r="98" spans="1:3">
      <c r="A98">
        <v>14018</v>
      </c>
      <c r="B98" t="s">
        <v>87</v>
      </c>
      <c r="C98" s="1">
        <v>34.6</v>
      </c>
    </row>
    <row r="99" spans="1:3">
      <c r="A99">
        <v>14022</v>
      </c>
      <c r="B99" t="s">
        <v>88</v>
      </c>
      <c r="C99" s="1">
        <v>51.91</v>
      </c>
    </row>
    <row r="100" spans="1:3">
      <c r="A100">
        <v>15001</v>
      </c>
      <c r="B100" t="s">
        <v>89</v>
      </c>
      <c r="C100" s="1">
        <v>342.79</v>
      </c>
    </row>
    <row r="101" spans="1:3">
      <c r="A101">
        <v>23001</v>
      </c>
      <c r="B101" t="s">
        <v>90</v>
      </c>
      <c r="C101" s="1">
        <v>391.34</v>
      </c>
    </row>
  </sheetData>
  <sortState xmlns:xlrd2="http://schemas.microsoft.com/office/spreadsheetml/2017/richdata2" ref="A5:E82">
    <sortCondition ref="B5:B82"/>
  </sortState>
  <mergeCells count="6">
    <mergeCell ref="A90:E90"/>
    <mergeCell ref="A1:E1"/>
    <mergeCell ref="A2:E2"/>
    <mergeCell ref="A84:E84"/>
    <mergeCell ref="A85:E85"/>
    <mergeCell ref="A89:E8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7A22-EAD6-4FF8-A7D5-B81F4F578E77}">
  <dimension ref="A1:L120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25.7109375" bestFit="1" customWidth="1"/>
    <col min="3" max="3" width="9.140625" style="1"/>
    <col min="4" max="4" width="9.140625" style="2"/>
    <col min="5" max="5" width="10" style="1" bestFit="1" customWidth="1"/>
    <col min="6" max="6" width="10.85546875" bestFit="1" customWidth="1"/>
    <col min="8" max="8" width="11.140625" bestFit="1" customWidth="1"/>
  </cols>
  <sheetData>
    <row r="1" spans="1:9" s="6" customFormat="1" ht="21">
      <c r="A1" s="73" t="s">
        <v>91</v>
      </c>
      <c r="B1" s="73"/>
      <c r="C1" s="73"/>
      <c r="D1" s="73"/>
      <c r="E1" s="73"/>
    </row>
    <row r="2" spans="1:9" s="6" customFormat="1" ht="21">
      <c r="A2" s="72">
        <v>43891</v>
      </c>
      <c r="B2" s="73"/>
      <c r="C2" s="73"/>
      <c r="D2" s="73"/>
      <c r="E2" s="73"/>
    </row>
    <row r="3" spans="1:9" s="6" customFormat="1" ht="21">
      <c r="C3" s="61"/>
      <c r="D3" s="8"/>
      <c r="E3" s="61"/>
    </row>
    <row r="4" spans="1:9">
      <c r="B4" s="3"/>
      <c r="C4" s="4" t="s">
        <v>0</v>
      </c>
      <c r="D4" s="5" t="s">
        <v>1</v>
      </c>
      <c r="E4" s="42" t="s">
        <v>14</v>
      </c>
      <c r="F4" t="s">
        <v>212</v>
      </c>
      <c r="G4" s="3" t="s">
        <v>213</v>
      </c>
      <c r="H4" t="s">
        <v>214</v>
      </c>
      <c r="I4" s="3" t="s">
        <v>215</v>
      </c>
    </row>
    <row r="5" spans="1:9">
      <c r="A5" s="33">
        <v>34001</v>
      </c>
      <c r="B5" s="33" t="s">
        <v>55</v>
      </c>
      <c r="C5" s="41">
        <v>835.31</v>
      </c>
      <c r="D5" s="57"/>
      <c r="E5" s="1">
        <f t="shared" ref="E5:E11" si="0">(F5*G5)+(H5*I5)</f>
        <v>0</v>
      </c>
    </row>
    <row r="6" spans="1:9">
      <c r="A6" s="33">
        <v>48001</v>
      </c>
      <c r="B6" s="33" t="s">
        <v>50</v>
      </c>
      <c r="C6" s="41"/>
      <c r="D6" s="57">
        <v>187</v>
      </c>
      <c r="E6" s="1">
        <f t="shared" si="0"/>
        <v>31</v>
      </c>
      <c r="F6" s="25">
        <v>1</v>
      </c>
      <c r="G6" s="25">
        <v>31</v>
      </c>
    </row>
    <row r="7" spans="1:9">
      <c r="A7" s="33">
        <v>80001</v>
      </c>
      <c r="B7" s="33" t="s">
        <v>48</v>
      </c>
      <c r="C7" s="41"/>
      <c r="D7" s="57">
        <v>1668</v>
      </c>
      <c r="E7" s="1">
        <f t="shared" si="0"/>
        <v>124</v>
      </c>
      <c r="F7" s="25">
        <v>4</v>
      </c>
      <c r="G7" s="25">
        <v>31</v>
      </c>
    </row>
    <row r="8" spans="1:9">
      <c r="A8" s="33">
        <v>82001</v>
      </c>
      <c r="B8" s="33" t="s">
        <v>39</v>
      </c>
      <c r="C8" s="41"/>
      <c r="D8" s="57">
        <v>48</v>
      </c>
      <c r="E8" s="1">
        <f t="shared" si="0"/>
        <v>0</v>
      </c>
    </row>
    <row r="9" spans="1:9">
      <c r="A9" s="33">
        <v>92001</v>
      </c>
      <c r="B9" s="33" t="s">
        <v>97</v>
      </c>
      <c r="C9" s="41">
        <v>184</v>
      </c>
      <c r="D9" s="57"/>
      <c r="E9" s="1">
        <f t="shared" si="0"/>
        <v>0</v>
      </c>
    </row>
    <row r="10" spans="1:9">
      <c r="A10" s="33">
        <v>93701</v>
      </c>
      <c r="B10" s="33" t="s">
        <v>77</v>
      </c>
      <c r="C10" s="41"/>
      <c r="D10" s="57">
        <v>10</v>
      </c>
      <c r="E10" s="1">
        <f t="shared" si="0"/>
        <v>0</v>
      </c>
    </row>
    <row r="11" spans="1:9">
      <c r="A11" s="33">
        <v>93806</v>
      </c>
      <c r="B11" s="33" t="s">
        <v>56</v>
      </c>
      <c r="C11" s="41"/>
      <c r="D11" s="57"/>
      <c r="E11" s="1">
        <f t="shared" si="0"/>
        <v>0</v>
      </c>
    </row>
    <row r="12" spans="1:9">
      <c r="A12" s="33">
        <v>93901</v>
      </c>
      <c r="B12" s="33" t="s">
        <v>230</v>
      </c>
      <c r="C12" s="41"/>
      <c r="D12" s="57"/>
    </row>
    <row r="13" spans="1:9">
      <c r="A13" s="33">
        <v>94601</v>
      </c>
      <c r="B13" s="33" t="s">
        <v>57</v>
      </c>
      <c r="C13" s="41">
        <v>362.33</v>
      </c>
      <c r="D13" s="57">
        <v>2268</v>
      </c>
      <c r="E13" s="1">
        <f>(F13*G13)+(H13*I13)</f>
        <v>0</v>
      </c>
    </row>
    <row r="14" spans="1:9">
      <c r="A14" s="33">
        <v>95801</v>
      </c>
      <c r="B14" s="33" t="s">
        <v>228</v>
      </c>
      <c r="C14" s="41"/>
      <c r="D14" s="57"/>
    </row>
    <row r="15" spans="1:9">
      <c r="A15" s="33">
        <v>96501</v>
      </c>
      <c r="B15" s="33" t="s">
        <v>40</v>
      </c>
      <c r="C15" s="41"/>
      <c r="D15" s="57">
        <v>2078</v>
      </c>
      <c r="E15" s="1">
        <f t="shared" ref="E15:E48" si="1">(F15*G15)+(H15*I15)</f>
        <v>93</v>
      </c>
      <c r="F15" s="25">
        <v>3</v>
      </c>
      <c r="G15" s="25">
        <v>31</v>
      </c>
    </row>
    <row r="16" spans="1:9">
      <c r="A16" s="33">
        <v>96701</v>
      </c>
      <c r="B16" s="33" t="s">
        <v>38</v>
      </c>
      <c r="C16" s="41"/>
      <c r="D16" s="57">
        <v>38</v>
      </c>
      <c r="E16" s="1">
        <f t="shared" si="1"/>
        <v>0</v>
      </c>
    </row>
    <row r="17" spans="1:9">
      <c r="A17" s="33">
        <v>96901</v>
      </c>
      <c r="B17" s="33" t="s">
        <v>47</v>
      </c>
      <c r="C17" s="41">
        <v>136.04</v>
      </c>
      <c r="D17" s="57">
        <v>1353</v>
      </c>
      <c r="E17" s="1">
        <f t="shared" si="1"/>
        <v>31</v>
      </c>
      <c r="F17" s="25">
        <v>1</v>
      </c>
      <c r="G17" s="25">
        <v>31</v>
      </c>
    </row>
    <row r="18" spans="1:9">
      <c r="A18" s="33">
        <v>98401</v>
      </c>
      <c r="B18" s="33" t="s">
        <v>46</v>
      </c>
      <c r="C18" s="41"/>
      <c r="D18" s="57">
        <v>3130</v>
      </c>
      <c r="E18" s="1">
        <f t="shared" si="1"/>
        <v>93</v>
      </c>
      <c r="F18" s="25">
        <v>3</v>
      </c>
      <c r="G18" s="25">
        <v>31</v>
      </c>
    </row>
    <row r="19" spans="1:9">
      <c r="A19" s="33">
        <v>98801</v>
      </c>
      <c r="B19" s="33" t="s">
        <v>49</v>
      </c>
      <c r="C19" s="41">
        <v>190.07</v>
      </c>
      <c r="D19" s="57">
        <v>6502</v>
      </c>
      <c r="E19" s="1">
        <f t="shared" si="1"/>
        <v>217</v>
      </c>
      <c r="F19" s="25">
        <v>7</v>
      </c>
      <c r="G19" s="25">
        <v>31</v>
      </c>
    </row>
    <row r="20" spans="1:9">
      <c r="A20" s="33">
        <v>98910</v>
      </c>
      <c r="B20" s="33" t="s">
        <v>58</v>
      </c>
      <c r="C20" s="41">
        <v>994.16</v>
      </c>
      <c r="D20" s="57"/>
      <c r="E20" s="1">
        <f t="shared" si="1"/>
        <v>124</v>
      </c>
      <c r="H20" s="25">
        <v>4</v>
      </c>
      <c r="I20" s="25">
        <v>31</v>
      </c>
    </row>
    <row r="21" spans="1:9">
      <c r="A21" s="33">
        <v>98915</v>
      </c>
      <c r="B21" s="33" t="s">
        <v>22</v>
      </c>
      <c r="C21" s="41"/>
      <c r="D21" s="57"/>
      <c r="E21" s="1">
        <f t="shared" si="1"/>
        <v>0</v>
      </c>
    </row>
    <row r="22" spans="1:9">
      <c r="A22" s="33">
        <v>98921</v>
      </c>
      <c r="B22" s="33" t="s">
        <v>59</v>
      </c>
      <c r="C22" s="41">
        <v>164.23</v>
      </c>
      <c r="D22" s="57"/>
      <c r="E22" s="1">
        <f t="shared" si="1"/>
        <v>0</v>
      </c>
    </row>
    <row r="23" spans="1:9">
      <c r="A23" s="33">
        <v>98955</v>
      </c>
      <c r="B23" s="33" t="s">
        <v>29</v>
      </c>
      <c r="C23" s="41"/>
      <c r="D23" s="57">
        <v>531</v>
      </c>
      <c r="E23" s="1">
        <f t="shared" si="1"/>
        <v>31</v>
      </c>
      <c r="F23" s="25">
        <v>1</v>
      </c>
      <c r="G23" s="25">
        <v>31</v>
      </c>
    </row>
    <row r="24" spans="1:9">
      <c r="A24" s="33">
        <v>98956</v>
      </c>
      <c r="B24" s="33" t="s">
        <v>26</v>
      </c>
      <c r="C24" s="41"/>
      <c r="D24" s="57">
        <v>490</v>
      </c>
      <c r="E24" s="1">
        <f t="shared" si="1"/>
        <v>62</v>
      </c>
      <c r="F24" s="25">
        <v>2</v>
      </c>
      <c r="G24" s="25">
        <v>31</v>
      </c>
    </row>
    <row r="25" spans="1:9">
      <c r="A25" s="33">
        <v>98958</v>
      </c>
      <c r="B25" s="33" t="s">
        <v>27</v>
      </c>
      <c r="C25" s="41"/>
      <c r="D25" s="57">
        <v>2368</v>
      </c>
      <c r="E25" s="1">
        <f t="shared" si="1"/>
        <v>186</v>
      </c>
      <c r="F25" s="25">
        <v>6</v>
      </c>
      <c r="G25" s="25">
        <v>31</v>
      </c>
    </row>
    <row r="26" spans="1:9">
      <c r="A26" s="33">
        <v>98959</v>
      </c>
      <c r="B26" s="33" t="s">
        <v>28</v>
      </c>
      <c r="C26" s="41"/>
      <c r="D26" s="57">
        <v>73</v>
      </c>
      <c r="E26" s="1">
        <f t="shared" si="1"/>
        <v>0</v>
      </c>
    </row>
    <row r="27" spans="1:9">
      <c r="A27" s="33">
        <v>98961</v>
      </c>
      <c r="B27" s="33" t="s">
        <v>60</v>
      </c>
      <c r="C27" s="41">
        <v>354.85</v>
      </c>
      <c r="D27" s="57">
        <v>2046</v>
      </c>
      <c r="E27" s="1">
        <f t="shared" si="1"/>
        <v>0</v>
      </c>
    </row>
    <row r="28" spans="1:9">
      <c r="A28" s="33">
        <v>98965</v>
      </c>
      <c r="B28" s="33" t="s">
        <v>41</v>
      </c>
      <c r="C28" s="41"/>
      <c r="D28" s="57">
        <v>792</v>
      </c>
      <c r="E28" s="1">
        <f t="shared" si="1"/>
        <v>31</v>
      </c>
      <c r="F28" s="25">
        <v>1</v>
      </c>
      <c r="G28" s="25">
        <v>31</v>
      </c>
    </row>
    <row r="29" spans="1:9">
      <c r="A29" s="33">
        <v>98976</v>
      </c>
      <c r="B29" s="33" t="s">
        <v>19</v>
      </c>
      <c r="C29" s="41"/>
      <c r="D29" s="57">
        <v>32</v>
      </c>
      <c r="E29" s="1">
        <f t="shared" si="1"/>
        <v>0</v>
      </c>
    </row>
    <row r="30" spans="1:9">
      <c r="A30" s="33">
        <v>98979</v>
      </c>
      <c r="B30" s="33" t="s">
        <v>52</v>
      </c>
      <c r="C30" s="41">
        <v>180.9</v>
      </c>
      <c r="D30" s="57">
        <v>392</v>
      </c>
      <c r="E30" s="1">
        <f t="shared" si="1"/>
        <v>0</v>
      </c>
    </row>
    <row r="31" spans="1:9">
      <c r="A31" s="33">
        <v>98983</v>
      </c>
      <c r="B31" s="33" t="s">
        <v>216</v>
      </c>
      <c r="C31" s="41"/>
      <c r="D31" s="57"/>
      <c r="E31" s="1">
        <f t="shared" si="1"/>
        <v>0</v>
      </c>
      <c r="F31" s="33"/>
      <c r="G31" s="33"/>
      <c r="H31" s="33"/>
      <c r="I31" s="33"/>
    </row>
    <row r="32" spans="1:9">
      <c r="A32" s="33">
        <v>98987</v>
      </c>
      <c r="B32" s="33" t="s">
        <v>30</v>
      </c>
      <c r="C32" s="41"/>
      <c r="D32" s="57">
        <v>0</v>
      </c>
      <c r="E32" s="1">
        <f t="shared" si="1"/>
        <v>0</v>
      </c>
      <c r="F32" s="25">
        <v>1</v>
      </c>
      <c r="G32" s="25">
        <v>0</v>
      </c>
    </row>
    <row r="33" spans="1:9" ht="15.75" customHeight="1">
      <c r="A33" s="33">
        <v>98988</v>
      </c>
      <c r="B33" s="33" t="s">
        <v>31</v>
      </c>
      <c r="C33" s="41"/>
      <c r="D33" s="57">
        <v>2438</v>
      </c>
      <c r="E33" s="1">
        <f t="shared" si="1"/>
        <v>155</v>
      </c>
      <c r="F33" s="25">
        <v>5</v>
      </c>
      <c r="G33" s="25">
        <v>31</v>
      </c>
    </row>
    <row r="34" spans="1:9">
      <c r="A34" s="33">
        <v>98990</v>
      </c>
      <c r="B34" s="33" t="s">
        <v>18</v>
      </c>
      <c r="C34" s="41"/>
      <c r="D34" s="57">
        <v>75</v>
      </c>
      <c r="E34" s="1">
        <f t="shared" si="1"/>
        <v>0</v>
      </c>
    </row>
    <row r="35" spans="1:9">
      <c r="A35" s="33">
        <v>99007</v>
      </c>
      <c r="B35" s="33" t="s">
        <v>32</v>
      </c>
      <c r="C35" s="41"/>
      <c r="D35" s="57">
        <v>114</v>
      </c>
      <c r="E35" s="1">
        <f t="shared" si="1"/>
        <v>31</v>
      </c>
      <c r="F35" s="25">
        <v>1</v>
      </c>
      <c r="G35" s="25">
        <v>31</v>
      </c>
    </row>
    <row r="36" spans="1:9">
      <c r="A36" s="33">
        <v>99017</v>
      </c>
      <c r="B36" s="33" t="s">
        <v>42</v>
      </c>
      <c r="C36" s="41"/>
      <c r="D36" s="57">
        <v>4448</v>
      </c>
      <c r="E36" s="1">
        <f t="shared" si="1"/>
        <v>210</v>
      </c>
      <c r="F36" s="25">
        <v>7</v>
      </c>
      <c r="G36" s="25">
        <v>30</v>
      </c>
    </row>
    <row r="37" spans="1:9">
      <c r="A37" s="33">
        <v>99026</v>
      </c>
      <c r="B37" s="33" t="s">
        <v>73</v>
      </c>
      <c r="C37" s="41">
        <v>340.29</v>
      </c>
      <c r="D37" s="57"/>
      <c r="E37" s="1">
        <f t="shared" si="1"/>
        <v>0</v>
      </c>
      <c r="H37" s="33"/>
      <c r="I37" s="33"/>
    </row>
    <row r="38" spans="1:9">
      <c r="A38" s="33">
        <v>99058</v>
      </c>
      <c r="B38" s="33" t="s">
        <v>4</v>
      </c>
      <c r="C38" s="41"/>
      <c r="D38" s="57">
        <v>2494</v>
      </c>
      <c r="E38" s="1">
        <f t="shared" si="1"/>
        <v>0</v>
      </c>
    </row>
    <row r="39" spans="1:9">
      <c r="A39" s="33">
        <v>99065</v>
      </c>
      <c r="B39" s="33" t="s">
        <v>15</v>
      </c>
      <c r="C39" s="41"/>
      <c r="D39" s="57"/>
      <c r="E39" s="1">
        <f t="shared" si="1"/>
        <v>0</v>
      </c>
    </row>
    <row r="40" spans="1:9">
      <c r="A40" s="33">
        <v>99066</v>
      </c>
      <c r="B40" s="33" t="s">
        <v>16</v>
      </c>
      <c r="C40" s="41"/>
      <c r="D40" s="57">
        <v>743</v>
      </c>
      <c r="E40" s="1">
        <f t="shared" si="1"/>
        <v>0</v>
      </c>
    </row>
    <row r="41" spans="1:9">
      <c r="A41" s="33">
        <v>99067</v>
      </c>
      <c r="B41" s="33" t="s">
        <v>3</v>
      </c>
      <c r="C41" s="41"/>
      <c r="D41" s="57">
        <v>268</v>
      </c>
      <c r="E41" s="1">
        <f t="shared" si="1"/>
        <v>0</v>
      </c>
    </row>
    <row r="42" spans="1:9">
      <c r="A42" s="33">
        <v>99069</v>
      </c>
      <c r="B42" s="33" t="s">
        <v>44</v>
      </c>
      <c r="C42" s="41"/>
      <c r="D42" s="57">
        <v>1653</v>
      </c>
      <c r="E42" s="1">
        <f t="shared" si="1"/>
        <v>0</v>
      </c>
      <c r="F42" s="25">
        <v>3</v>
      </c>
      <c r="G42" s="25"/>
    </row>
    <row r="43" spans="1:9">
      <c r="A43" s="33">
        <v>99093</v>
      </c>
      <c r="B43" s="33" t="s">
        <v>34</v>
      </c>
      <c r="C43" s="41"/>
      <c r="D43" s="57">
        <v>2545</v>
      </c>
      <c r="E43" s="1">
        <f t="shared" si="1"/>
        <v>112</v>
      </c>
      <c r="F43" s="25">
        <v>4</v>
      </c>
      <c r="G43" s="25">
        <v>28</v>
      </c>
    </row>
    <row r="44" spans="1:9">
      <c r="A44" s="33">
        <v>99094</v>
      </c>
      <c r="B44" s="33" t="s">
        <v>35</v>
      </c>
      <c r="C44" s="41"/>
      <c r="D44" s="57">
        <v>2517</v>
      </c>
      <c r="E44" s="1">
        <f t="shared" si="1"/>
        <v>112</v>
      </c>
      <c r="F44" s="25">
        <v>4</v>
      </c>
      <c r="G44" s="25">
        <v>28</v>
      </c>
    </row>
    <row r="45" spans="1:9">
      <c r="A45" s="33">
        <v>99095</v>
      </c>
      <c r="B45" s="33" t="s">
        <v>36</v>
      </c>
      <c r="C45" s="41"/>
      <c r="D45" s="57">
        <v>963</v>
      </c>
      <c r="E45" s="1">
        <f t="shared" si="1"/>
        <v>28</v>
      </c>
      <c r="F45" s="25">
        <v>1</v>
      </c>
      <c r="G45" s="25">
        <v>28</v>
      </c>
    </row>
    <row r="46" spans="1:9">
      <c r="A46" s="33">
        <v>99101</v>
      </c>
      <c r="B46" s="33" t="s">
        <v>53</v>
      </c>
      <c r="C46" s="41"/>
      <c r="D46" s="57">
        <v>661</v>
      </c>
      <c r="E46" s="1">
        <f t="shared" si="1"/>
        <v>0</v>
      </c>
    </row>
    <row r="47" spans="1:9">
      <c r="A47" s="33">
        <v>99102</v>
      </c>
      <c r="B47" s="33" t="s">
        <v>10</v>
      </c>
      <c r="C47" s="41">
        <v>379.09</v>
      </c>
      <c r="D47" s="57">
        <v>42445</v>
      </c>
      <c r="E47" s="1">
        <f t="shared" si="1"/>
        <v>0</v>
      </c>
    </row>
    <row r="48" spans="1:9">
      <c r="A48" s="33">
        <v>99113</v>
      </c>
      <c r="B48" s="33" t="s">
        <v>17</v>
      </c>
      <c r="C48" s="41"/>
      <c r="D48" s="57">
        <v>185</v>
      </c>
      <c r="E48" s="1">
        <f t="shared" si="1"/>
        <v>0</v>
      </c>
    </row>
    <row r="49" spans="1:9">
      <c r="A49" s="33">
        <v>99122</v>
      </c>
      <c r="B49" s="33" t="s">
        <v>233</v>
      </c>
      <c r="C49" s="41"/>
      <c r="D49" s="57"/>
    </row>
    <row r="50" spans="1:9">
      <c r="A50" s="33">
        <v>99128</v>
      </c>
      <c r="B50" s="33" t="s">
        <v>74</v>
      </c>
      <c r="C50" s="41"/>
      <c r="D50" s="57">
        <v>6331</v>
      </c>
      <c r="E50" s="1">
        <f>(F50*G50)+(H50*I50)</f>
        <v>310</v>
      </c>
      <c r="F50" s="25">
        <v>10</v>
      </c>
      <c r="G50" s="25">
        <v>31</v>
      </c>
    </row>
    <row r="51" spans="1:9">
      <c r="A51" s="33">
        <v>99132</v>
      </c>
      <c r="B51" s="33" t="s">
        <v>95</v>
      </c>
      <c r="C51" s="41"/>
      <c r="D51" s="57"/>
      <c r="E51" s="1">
        <f>(F51*G51)+(H51*I51)</f>
        <v>0</v>
      </c>
      <c r="H51" s="25">
        <v>4</v>
      </c>
      <c r="I51" s="25"/>
    </row>
    <row r="52" spans="1:9">
      <c r="A52" s="33">
        <v>99133</v>
      </c>
      <c r="B52" s="33" t="s">
        <v>96</v>
      </c>
      <c r="C52" s="41"/>
      <c r="D52" s="57"/>
      <c r="E52" s="1">
        <f>(F52*G52)+(H52*I52)</f>
        <v>0</v>
      </c>
    </row>
    <row r="53" spans="1:9">
      <c r="A53" s="33">
        <v>99134</v>
      </c>
      <c r="B53" s="33" t="s">
        <v>75</v>
      </c>
      <c r="C53" s="41"/>
      <c r="D53" s="57">
        <v>3372</v>
      </c>
      <c r="E53" s="1">
        <f>(F53*G53)+(H53*I53)</f>
        <v>0</v>
      </c>
    </row>
    <row r="54" spans="1:9">
      <c r="A54" s="33">
        <v>99140</v>
      </c>
      <c r="B54" s="33" t="s">
        <v>61</v>
      </c>
      <c r="C54" s="41"/>
      <c r="D54" s="57"/>
      <c r="E54" s="1">
        <f>(F54*G54)+(H54*I54)</f>
        <v>0</v>
      </c>
    </row>
    <row r="55" spans="1:9">
      <c r="A55" s="33">
        <v>99158</v>
      </c>
      <c r="B55" s="33" t="s">
        <v>236</v>
      </c>
      <c r="C55" s="41"/>
      <c r="D55" s="57"/>
    </row>
    <row r="56" spans="1:9">
      <c r="A56" s="33">
        <v>99159</v>
      </c>
      <c r="B56" s="33" t="s">
        <v>21</v>
      </c>
      <c r="C56" s="41"/>
      <c r="D56" s="57">
        <v>3506</v>
      </c>
      <c r="E56" s="1">
        <f>(F56*G56)+(H56*I56)</f>
        <v>186</v>
      </c>
      <c r="F56" s="25">
        <v>6</v>
      </c>
      <c r="G56" s="25">
        <v>31</v>
      </c>
    </row>
    <row r="57" spans="1:9">
      <c r="A57" s="33">
        <v>99161</v>
      </c>
      <c r="B57" s="33" t="s">
        <v>62</v>
      </c>
      <c r="C57" s="41">
        <v>333.89</v>
      </c>
      <c r="D57" s="57"/>
      <c r="E57" s="1">
        <f>(F57*G57)+(H57*I57)</f>
        <v>0</v>
      </c>
      <c r="H57" s="25">
        <v>4</v>
      </c>
      <c r="I57" s="25"/>
    </row>
    <row r="58" spans="1:9">
      <c r="A58" s="33">
        <v>99169</v>
      </c>
      <c r="B58" s="33" t="s">
        <v>63</v>
      </c>
      <c r="C58" s="41"/>
      <c r="D58" s="57"/>
      <c r="E58" s="1">
        <f>(F58*G58)+(H58*I58)</f>
        <v>0</v>
      </c>
    </row>
    <row r="59" spans="1:9">
      <c r="A59" s="33">
        <v>99170</v>
      </c>
      <c r="B59" s="33" t="s">
        <v>66</v>
      </c>
      <c r="C59" s="41"/>
      <c r="D59" s="57"/>
      <c r="E59" s="1">
        <f>(F59*G59)+(H59*I59)</f>
        <v>0</v>
      </c>
    </row>
    <row r="60" spans="1:9">
      <c r="A60" s="33">
        <v>99171</v>
      </c>
      <c r="B60" s="33" t="s">
        <v>67</v>
      </c>
      <c r="C60" s="41">
        <v>352.72</v>
      </c>
      <c r="D60" s="57"/>
      <c r="E60" s="1">
        <f>(F60*G60)+(H60*I60)</f>
        <v>0</v>
      </c>
    </row>
    <row r="61" spans="1:9">
      <c r="A61" s="33">
        <v>99172</v>
      </c>
      <c r="B61" s="33" t="s">
        <v>226</v>
      </c>
      <c r="C61" s="41"/>
      <c r="D61" s="57"/>
      <c r="E61" s="1">
        <v>0</v>
      </c>
    </row>
    <row r="62" spans="1:9">
      <c r="A62" s="33">
        <v>99173</v>
      </c>
      <c r="B62" s="33" t="s">
        <v>68</v>
      </c>
      <c r="C62" s="41"/>
      <c r="D62" s="57"/>
      <c r="E62" s="1">
        <f>(F62*G62)+(H62*I62)</f>
        <v>0</v>
      </c>
    </row>
    <row r="63" spans="1:9">
      <c r="A63" s="33">
        <v>99186</v>
      </c>
      <c r="B63" s="33" t="s">
        <v>76</v>
      </c>
      <c r="C63" s="41">
        <v>514.23</v>
      </c>
      <c r="D63" s="57"/>
      <c r="E63" s="1">
        <f>(F63*G63)+(H63*I63)</f>
        <v>0</v>
      </c>
      <c r="F63" s="25">
        <v>2</v>
      </c>
      <c r="G63" s="25"/>
      <c r="H63" s="25">
        <v>4</v>
      </c>
      <c r="I63" s="25"/>
    </row>
    <row r="64" spans="1:9">
      <c r="A64" s="33">
        <v>99194</v>
      </c>
      <c r="B64" s="33" t="s">
        <v>98</v>
      </c>
      <c r="C64" s="41">
        <v>156.61000000000001</v>
      </c>
      <c r="D64" s="57"/>
      <c r="E64" s="1">
        <f>(F64*G64)+(H64*I64)</f>
        <v>0</v>
      </c>
    </row>
    <row r="65" spans="1:12">
      <c r="A65" s="33">
        <v>99200</v>
      </c>
      <c r="B65" s="33" t="s">
        <v>69</v>
      </c>
      <c r="C65" s="41">
        <v>1287.8499999999999</v>
      </c>
      <c r="D65" s="57"/>
      <c r="E65" s="1">
        <f>(F65*G65)+(H65*I65)</f>
        <v>0</v>
      </c>
    </row>
    <row r="66" spans="1:12">
      <c r="A66" s="33">
        <v>99225</v>
      </c>
      <c r="B66" s="33" t="s">
        <v>227</v>
      </c>
      <c r="C66" s="41"/>
      <c r="D66" s="57"/>
      <c r="F66" s="33"/>
      <c r="G66" s="33"/>
    </row>
    <row r="67" spans="1:12">
      <c r="A67" s="33">
        <v>99228</v>
      </c>
      <c r="B67" s="33" t="s">
        <v>43</v>
      </c>
      <c r="C67" s="41"/>
      <c r="D67" s="58"/>
      <c r="E67" s="1">
        <f t="shared" ref="E67:E73" si="2">(F67*G67)+(H67*I67)</f>
        <v>0</v>
      </c>
      <c r="F67" s="25">
        <v>0</v>
      </c>
      <c r="G67" s="25"/>
    </row>
    <row r="68" spans="1:12">
      <c r="A68" s="33">
        <v>99229</v>
      </c>
      <c r="B68" s="33" t="s">
        <v>45</v>
      </c>
      <c r="C68" s="41"/>
      <c r="D68" s="57"/>
      <c r="E68" s="1">
        <f t="shared" si="2"/>
        <v>0</v>
      </c>
      <c r="F68" s="25">
        <v>1</v>
      </c>
      <c r="G68" s="25">
        <v>0</v>
      </c>
      <c r="H68" s="33"/>
      <c r="I68" s="33"/>
    </row>
    <row r="69" spans="1:12">
      <c r="A69" s="33">
        <v>99230</v>
      </c>
      <c r="B69" s="33" t="s">
        <v>51</v>
      </c>
      <c r="C69" s="41">
        <v>180.02</v>
      </c>
      <c r="D69" s="57">
        <v>2019</v>
      </c>
      <c r="E69" s="1">
        <f t="shared" si="2"/>
        <v>0</v>
      </c>
    </row>
    <row r="70" spans="1:12">
      <c r="A70" s="33">
        <v>99246</v>
      </c>
      <c r="B70" s="33" t="s">
        <v>11</v>
      </c>
      <c r="C70" s="41"/>
      <c r="D70" s="57">
        <v>13682</v>
      </c>
      <c r="E70" s="1">
        <f t="shared" si="2"/>
        <v>575</v>
      </c>
      <c r="F70" s="25">
        <v>25</v>
      </c>
      <c r="G70" s="25">
        <v>23</v>
      </c>
    </row>
    <row r="71" spans="1:12">
      <c r="A71" s="33">
        <v>99247</v>
      </c>
      <c r="B71" s="33" t="s">
        <v>229</v>
      </c>
      <c r="C71" s="41">
        <v>184.57</v>
      </c>
      <c r="D71" s="57"/>
      <c r="E71" s="1">
        <f t="shared" si="2"/>
        <v>0</v>
      </c>
      <c r="F71" s="25"/>
      <c r="G71" s="25"/>
    </row>
    <row r="72" spans="1:12">
      <c r="A72" s="33">
        <v>99255</v>
      </c>
      <c r="B72" s="33" t="s">
        <v>23</v>
      </c>
      <c r="C72" s="41"/>
      <c r="D72" s="57"/>
      <c r="E72" s="1">
        <f t="shared" si="2"/>
        <v>0</v>
      </c>
      <c r="F72" s="25">
        <v>1</v>
      </c>
      <c r="G72" s="25"/>
    </row>
    <row r="73" spans="1:12">
      <c r="A73" s="33">
        <v>99256</v>
      </c>
      <c r="B73" s="33" t="s">
        <v>20</v>
      </c>
      <c r="C73" s="41"/>
      <c r="D73" s="57">
        <v>1723</v>
      </c>
      <c r="E73" s="1">
        <f t="shared" si="2"/>
        <v>0</v>
      </c>
    </row>
    <row r="74" spans="1:12">
      <c r="A74" s="33">
        <v>99259</v>
      </c>
      <c r="B74" s="33" t="s">
        <v>94</v>
      </c>
      <c r="C74" s="41">
        <v>184.01</v>
      </c>
      <c r="D74" s="57"/>
      <c r="H74" s="33"/>
      <c r="I74" s="33"/>
    </row>
    <row r="75" spans="1:12">
      <c r="A75" s="33">
        <v>99265</v>
      </c>
      <c r="B75" s="33" t="s">
        <v>220</v>
      </c>
      <c r="C75" s="34"/>
      <c r="D75" s="57">
        <v>8863</v>
      </c>
      <c r="E75" s="35">
        <v>245</v>
      </c>
      <c r="F75">
        <v>6</v>
      </c>
      <c r="G75" s="33"/>
      <c r="H75" s="33"/>
      <c r="I75" s="33"/>
      <c r="J75" s="36" t="s">
        <v>225</v>
      </c>
      <c r="K75" s="36"/>
      <c r="L75" s="36"/>
    </row>
    <row r="76" spans="1:12">
      <c r="A76" s="33">
        <v>99266</v>
      </c>
      <c r="B76" s="33" t="s">
        <v>221</v>
      </c>
      <c r="C76" s="34"/>
      <c r="D76" s="57">
        <v>3068</v>
      </c>
      <c r="E76" s="35">
        <v>85</v>
      </c>
      <c r="F76">
        <v>5</v>
      </c>
      <c r="G76" s="33"/>
      <c r="H76" s="33"/>
      <c r="I76" s="33"/>
      <c r="J76" s="36" t="s">
        <v>225</v>
      </c>
      <c r="K76" s="36"/>
      <c r="L76" s="36"/>
    </row>
    <row r="77" spans="1:12">
      <c r="A77" s="33">
        <v>99267</v>
      </c>
      <c r="B77" s="33" t="s">
        <v>222</v>
      </c>
      <c r="C77" s="34"/>
      <c r="D77" s="57">
        <v>372</v>
      </c>
      <c r="E77" s="35">
        <v>22</v>
      </c>
      <c r="F77">
        <v>2</v>
      </c>
      <c r="G77" s="33"/>
      <c r="H77" s="33"/>
      <c r="I77" s="33"/>
      <c r="J77" s="36" t="s">
        <v>225</v>
      </c>
      <c r="K77" s="36"/>
      <c r="L77" s="36"/>
    </row>
    <row r="78" spans="1:12">
      <c r="A78" s="33">
        <v>99268</v>
      </c>
      <c r="B78" s="33" t="s">
        <v>223</v>
      </c>
      <c r="C78" s="34"/>
      <c r="D78" s="57">
        <v>4692</v>
      </c>
      <c r="E78" s="35">
        <v>282</v>
      </c>
      <c r="F78">
        <v>9</v>
      </c>
      <c r="G78" s="33"/>
      <c r="H78" s="33"/>
      <c r="I78" s="33"/>
      <c r="J78" s="36" t="s">
        <v>225</v>
      </c>
      <c r="K78" s="36"/>
      <c r="L78" s="36"/>
    </row>
    <row r="79" spans="1:12">
      <c r="A79" s="33">
        <v>99269</v>
      </c>
      <c r="B79" s="33" t="s">
        <v>224</v>
      </c>
      <c r="C79" s="34"/>
      <c r="D79" s="57">
        <v>1074</v>
      </c>
      <c r="E79" s="35">
        <v>310</v>
      </c>
      <c r="F79">
        <v>10</v>
      </c>
      <c r="G79" s="33"/>
      <c r="H79" s="33"/>
      <c r="I79" s="33"/>
      <c r="J79" s="36" t="s">
        <v>225</v>
      </c>
      <c r="K79" s="36"/>
      <c r="L79" s="36"/>
    </row>
    <row r="80" spans="1:12">
      <c r="A80" s="33">
        <v>99270</v>
      </c>
      <c r="B80" s="33" t="s">
        <v>9</v>
      </c>
      <c r="C80" s="41">
        <v>1339.85</v>
      </c>
      <c r="D80" s="57">
        <v>63375</v>
      </c>
      <c r="E80" s="1">
        <f>(F80*G80)+(H80*I80)</f>
        <v>651</v>
      </c>
      <c r="F80" s="25">
        <v>21</v>
      </c>
      <c r="G80" s="25">
        <v>31</v>
      </c>
    </row>
    <row r="81" spans="1:10">
      <c r="A81" s="33">
        <v>99278</v>
      </c>
      <c r="B81" s="33" t="s">
        <v>2</v>
      </c>
      <c r="C81" s="41"/>
      <c r="D81" s="57">
        <v>7509</v>
      </c>
      <c r="E81" s="1">
        <f>(F81*G81)+(H81*I81)</f>
        <v>403</v>
      </c>
      <c r="F81" s="25">
        <v>13</v>
      </c>
      <c r="G81" s="25">
        <v>31</v>
      </c>
    </row>
    <row r="82" spans="1:10">
      <c r="A82" s="33">
        <v>99282</v>
      </c>
      <c r="B82" s="33" t="s">
        <v>237</v>
      </c>
      <c r="C82" s="41"/>
      <c r="D82" s="57"/>
      <c r="F82" s="33"/>
      <c r="G82" s="33"/>
      <c r="H82" s="33"/>
      <c r="I82" s="33"/>
    </row>
    <row r="83" spans="1:10">
      <c r="A83" s="33">
        <v>99286</v>
      </c>
      <c r="B83" s="33" t="s">
        <v>5</v>
      </c>
      <c r="C83" s="41"/>
      <c r="D83" s="57">
        <v>654</v>
      </c>
      <c r="E83" s="1">
        <f>(F83*G83)+(H83*I83)</f>
        <v>0</v>
      </c>
      <c r="F83" s="25">
        <v>2</v>
      </c>
      <c r="G83" s="25"/>
    </row>
    <row r="84" spans="1:10">
      <c r="A84" s="33">
        <v>99288</v>
      </c>
      <c r="B84" s="33" t="s">
        <v>219</v>
      </c>
      <c r="C84" s="41">
        <v>136.21</v>
      </c>
      <c r="D84" s="57">
        <v>622</v>
      </c>
      <c r="E84" s="1">
        <v>0</v>
      </c>
      <c r="F84" s="33"/>
      <c r="G84" s="33"/>
      <c r="H84" s="33"/>
      <c r="I84" s="33"/>
    </row>
    <row r="85" spans="1:10">
      <c r="A85" s="33">
        <v>99293</v>
      </c>
      <c r="B85" s="33" t="s">
        <v>7</v>
      </c>
      <c r="C85" s="41"/>
      <c r="D85" s="57">
        <v>608</v>
      </c>
      <c r="E85" s="1">
        <f>(F85*G85)+(H85*I85)</f>
        <v>31</v>
      </c>
      <c r="F85" s="25">
        <v>1</v>
      </c>
      <c r="G85" s="25">
        <v>31</v>
      </c>
    </row>
    <row r="86" spans="1:10">
      <c r="A86" s="33">
        <v>99294</v>
      </c>
      <c r="B86" s="33" t="s">
        <v>6</v>
      </c>
      <c r="C86" s="41">
        <v>1109.3399999999999</v>
      </c>
      <c r="D86" s="57">
        <v>1530</v>
      </c>
      <c r="E86" s="1">
        <f>(F86*G86)+(H86*I86)</f>
        <v>31</v>
      </c>
      <c r="F86" s="25">
        <v>1</v>
      </c>
      <c r="G86" s="25">
        <v>31</v>
      </c>
    </row>
    <row r="87" spans="1:10">
      <c r="A87" s="33">
        <v>99295</v>
      </c>
      <c r="B87" s="33" t="s">
        <v>8</v>
      </c>
      <c r="C87" s="41">
        <v>2468.85</v>
      </c>
      <c r="D87" s="57">
        <v>3861</v>
      </c>
      <c r="E87" s="1">
        <f>(F87*G87)+(H87*I87)</f>
        <v>217</v>
      </c>
      <c r="F87" s="25">
        <v>7</v>
      </c>
      <c r="G87" s="25">
        <v>31</v>
      </c>
    </row>
    <row r="88" spans="1:10">
      <c r="A88" s="33">
        <v>99296</v>
      </c>
      <c r="B88" s="33" t="s">
        <v>70</v>
      </c>
      <c r="C88" s="41"/>
      <c r="D88" s="57"/>
      <c r="E88" s="1">
        <f>(F88*G88)+(H88*I88)</f>
        <v>0</v>
      </c>
    </row>
    <row r="89" spans="1:10">
      <c r="A89" s="33">
        <v>99297</v>
      </c>
      <c r="B89" s="33" t="s">
        <v>37</v>
      </c>
      <c r="C89" s="41">
        <v>2140.14</v>
      </c>
      <c r="D89" s="57">
        <v>333</v>
      </c>
      <c r="E89" s="1">
        <v>0</v>
      </c>
    </row>
    <row r="90" spans="1:10">
      <c r="A90" s="33">
        <v>99302</v>
      </c>
      <c r="B90" s="33" t="s">
        <v>71</v>
      </c>
      <c r="C90" s="41"/>
      <c r="D90" s="57"/>
      <c r="E90" s="1">
        <f t="shared" ref="E90:E95" si="3">(F90*G90)+(H90*I90)</f>
        <v>0</v>
      </c>
      <c r="I90" s="59"/>
      <c r="J90" s="59"/>
    </row>
    <row r="91" spans="1:10">
      <c r="A91" s="33">
        <v>99305</v>
      </c>
      <c r="B91" s="33" t="s">
        <v>72</v>
      </c>
      <c r="C91" s="41"/>
      <c r="D91" s="57"/>
      <c r="E91" s="1">
        <f t="shared" si="3"/>
        <v>0</v>
      </c>
    </row>
    <row r="92" spans="1:10">
      <c r="A92" s="33">
        <v>99307</v>
      </c>
      <c r="B92" s="33" t="s">
        <v>13</v>
      </c>
      <c r="C92" s="41"/>
      <c r="D92" s="57">
        <v>548</v>
      </c>
      <c r="E92" s="1">
        <f t="shared" si="3"/>
        <v>0</v>
      </c>
    </row>
    <row r="93" spans="1:10">
      <c r="A93" s="33">
        <v>99312</v>
      </c>
      <c r="B93" s="33" t="s">
        <v>12</v>
      </c>
      <c r="C93" s="41"/>
      <c r="D93" s="57">
        <v>86</v>
      </c>
      <c r="E93" s="1">
        <f t="shared" si="3"/>
        <v>21</v>
      </c>
      <c r="F93" s="25">
        <v>21</v>
      </c>
      <c r="G93" s="25">
        <v>1</v>
      </c>
    </row>
    <row r="94" spans="1:10">
      <c r="A94" s="33">
        <v>599109</v>
      </c>
      <c r="B94" s="33" t="s">
        <v>25</v>
      </c>
      <c r="C94" s="41">
        <v>167.7</v>
      </c>
      <c r="D94" s="57">
        <v>11501</v>
      </c>
      <c r="E94" s="1">
        <f t="shared" si="3"/>
        <v>465</v>
      </c>
      <c r="F94" s="25">
        <v>15</v>
      </c>
      <c r="G94" s="25">
        <v>31</v>
      </c>
    </row>
    <row r="95" spans="1:10">
      <c r="A95" s="33">
        <v>699109</v>
      </c>
      <c r="B95" s="33" t="s">
        <v>24</v>
      </c>
      <c r="C95" s="41"/>
      <c r="D95" s="57">
        <v>1651</v>
      </c>
      <c r="E95" s="1">
        <f t="shared" si="3"/>
        <v>0</v>
      </c>
    </row>
    <row r="96" spans="1:10">
      <c r="A96" s="33"/>
      <c r="B96" s="33"/>
      <c r="C96" s="11"/>
      <c r="D96" s="10"/>
      <c r="E96" s="11"/>
    </row>
    <row r="97" spans="1:7" s="6" customFormat="1" ht="21">
      <c r="A97" s="74" t="s">
        <v>92</v>
      </c>
      <c r="B97" s="74"/>
      <c r="C97" s="74"/>
      <c r="D97" s="74"/>
      <c r="E97" s="74"/>
    </row>
    <row r="98" spans="1:7" s="6" customFormat="1" ht="21">
      <c r="A98" s="75">
        <f>A2</f>
        <v>43891</v>
      </c>
      <c r="B98" s="74"/>
      <c r="C98" s="74"/>
      <c r="D98" s="74"/>
      <c r="E98" s="74"/>
    </row>
    <row r="99" spans="1:7">
      <c r="A99" s="33"/>
      <c r="B99" s="33"/>
      <c r="C99" s="11"/>
      <c r="D99" s="10"/>
      <c r="E99" s="11"/>
    </row>
    <row r="100" spans="1:7">
      <c r="A100" s="33">
        <v>10000</v>
      </c>
      <c r="B100" s="33" t="s">
        <v>33</v>
      </c>
      <c r="C100" s="41"/>
      <c r="D100" s="57">
        <v>130</v>
      </c>
      <c r="E100" s="1">
        <f>(F100*G100)+(H100*I100)</f>
        <v>126</v>
      </c>
      <c r="F100" s="25">
        <v>14</v>
      </c>
      <c r="G100" s="25">
        <v>9</v>
      </c>
    </row>
    <row r="102" spans="1:7" s="6" customFormat="1" ht="21">
      <c r="A102" s="73" t="s">
        <v>93</v>
      </c>
      <c r="B102" s="73"/>
      <c r="C102" s="73"/>
      <c r="D102" s="73"/>
      <c r="E102" s="73"/>
    </row>
    <row r="103" spans="1:7" s="6" customFormat="1" ht="21">
      <c r="A103" s="72">
        <f>A2</f>
        <v>43891</v>
      </c>
      <c r="B103" s="73"/>
      <c r="C103" s="73"/>
      <c r="D103" s="73"/>
      <c r="E103" s="73"/>
    </row>
    <row r="104" spans="1:7" s="6" customFormat="1" ht="21">
      <c r="A104" s="60"/>
      <c r="B104" s="61"/>
      <c r="C104" s="61"/>
      <c r="D104" s="62"/>
      <c r="E104" s="61"/>
    </row>
    <row r="105" spans="1:7">
      <c r="A105">
        <v>14003</v>
      </c>
      <c r="B105" t="s">
        <v>81</v>
      </c>
      <c r="C105" s="41"/>
      <c r="D105" s="57"/>
    </row>
    <row r="106" spans="1:7">
      <c r="A106">
        <v>14006</v>
      </c>
      <c r="B106" t="s">
        <v>82</v>
      </c>
      <c r="C106" s="41">
        <v>79.06</v>
      </c>
      <c r="D106" s="57"/>
    </row>
    <row r="107" spans="1:7">
      <c r="A107">
        <v>14007</v>
      </c>
      <c r="B107" t="s">
        <v>83</v>
      </c>
      <c r="C107" s="41"/>
      <c r="D107" s="57"/>
    </row>
    <row r="108" spans="1:7">
      <c r="A108">
        <v>14008</v>
      </c>
      <c r="B108" t="s">
        <v>84</v>
      </c>
      <c r="C108" s="41"/>
      <c r="D108" s="57"/>
    </row>
    <row r="109" spans="1:7">
      <c r="A109">
        <v>14010</v>
      </c>
      <c r="B109" t="s">
        <v>85</v>
      </c>
      <c r="C109" s="41"/>
      <c r="D109" s="57"/>
    </row>
    <row r="110" spans="1:7">
      <c r="A110">
        <v>14012</v>
      </c>
      <c r="B110" t="s">
        <v>86</v>
      </c>
      <c r="C110" s="41"/>
      <c r="D110" s="57"/>
    </row>
    <row r="111" spans="1:7">
      <c r="A111">
        <v>14018</v>
      </c>
      <c r="B111" t="s">
        <v>231</v>
      </c>
      <c r="C111" s="41">
        <v>34.369999999999997</v>
      </c>
      <c r="D111" s="57"/>
    </row>
    <row r="112" spans="1:7">
      <c r="A112">
        <v>14022</v>
      </c>
      <c r="B112" t="s">
        <v>88</v>
      </c>
      <c r="C112" s="41">
        <v>53.28</v>
      </c>
      <c r="D112" s="57"/>
    </row>
    <row r="113" spans="1:4">
      <c r="A113">
        <v>15001</v>
      </c>
      <c r="B113" t="s">
        <v>89</v>
      </c>
      <c r="C113" s="41">
        <v>324.35000000000002</v>
      </c>
      <c r="D113" s="57"/>
    </row>
    <row r="114" spans="1:4">
      <c r="A114">
        <v>20001</v>
      </c>
      <c r="B114" t="s">
        <v>218</v>
      </c>
      <c r="C114" s="41"/>
      <c r="D114" s="57">
        <v>1633</v>
      </c>
    </row>
    <row r="115" spans="1:4">
      <c r="A115">
        <v>23001</v>
      </c>
      <c r="B115" t="s">
        <v>90</v>
      </c>
      <c r="C115" s="41">
        <v>361.34</v>
      </c>
      <c r="D115" s="57"/>
    </row>
    <row r="116" spans="1:4">
      <c r="A116">
        <v>60001</v>
      </c>
      <c r="B116" t="s">
        <v>232</v>
      </c>
      <c r="C116" s="41"/>
      <c r="D116" s="57"/>
    </row>
    <row r="117" spans="1:4">
      <c r="D117" s="10"/>
    </row>
    <row r="118" spans="1:4">
      <c r="D118" s="10"/>
    </row>
    <row r="119" spans="1:4">
      <c r="D119" s="10"/>
    </row>
    <row r="120" spans="1:4">
      <c r="D120" s="10"/>
    </row>
  </sheetData>
  <sortState xmlns:xlrd2="http://schemas.microsoft.com/office/spreadsheetml/2017/richdata2" ref="A5:L95">
    <sortCondition ref="A5:A95"/>
  </sortState>
  <mergeCells count="6">
    <mergeCell ref="A103:E103"/>
    <mergeCell ref="A1:E1"/>
    <mergeCell ref="A2:E2"/>
    <mergeCell ref="A97:E97"/>
    <mergeCell ref="A98:E98"/>
    <mergeCell ref="A102:E10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AAEA-169F-4D61-87D2-79A327BC9E03}">
  <dimension ref="A1:L120"/>
  <sheetViews>
    <sheetView workbookViewId="0">
      <pane ySplit="4" topLeftCell="A65" activePane="bottomLeft" state="frozen"/>
      <selection pane="bottomLeft" sqref="A1:XFD1048576"/>
    </sheetView>
  </sheetViews>
  <sheetFormatPr defaultRowHeight="15"/>
  <cols>
    <col min="1" max="1" width="10.7109375" bestFit="1" customWidth="1"/>
    <col min="2" max="2" width="25.7109375" bestFit="1" customWidth="1"/>
    <col min="3" max="3" width="9.140625" style="1"/>
    <col min="4" max="4" width="9.140625" style="2"/>
    <col min="5" max="5" width="10" style="1" bestFit="1" customWidth="1"/>
    <col min="6" max="6" width="10.85546875" bestFit="1" customWidth="1"/>
    <col min="8" max="8" width="11.140625" bestFit="1" customWidth="1"/>
  </cols>
  <sheetData>
    <row r="1" spans="1:12" s="6" customFormat="1" ht="21">
      <c r="A1" s="73" t="s">
        <v>91</v>
      </c>
      <c r="B1" s="73"/>
      <c r="C1" s="73"/>
      <c r="D1" s="73"/>
      <c r="E1" s="73"/>
    </row>
    <row r="2" spans="1:12" s="6" customFormat="1" ht="21">
      <c r="A2" s="72">
        <v>43922</v>
      </c>
      <c r="B2" s="73"/>
      <c r="C2" s="73"/>
      <c r="D2" s="73"/>
      <c r="E2" s="73"/>
    </row>
    <row r="3" spans="1:12" s="6" customFormat="1" ht="21">
      <c r="C3" s="64"/>
      <c r="D3" s="8"/>
      <c r="E3" s="64"/>
    </row>
    <row r="4" spans="1:12">
      <c r="B4" s="3"/>
      <c r="C4" s="4" t="s">
        <v>0</v>
      </c>
      <c r="D4" s="5" t="s">
        <v>1</v>
      </c>
      <c r="E4" s="42" t="s">
        <v>14</v>
      </c>
      <c r="F4" t="s">
        <v>212</v>
      </c>
      <c r="G4" s="3" t="s">
        <v>213</v>
      </c>
      <c r="H4" t="s">
        <v>214</v>
      </c>
      <c r="I4" s="3" t="s">
        <v>215</v>
      </c>
    </row>
    <row r="5" spans="1:12">
      <c r="A5" s="33">
        <v>99265</v>
      </c>
      <c r="B5" s="33" t="s">
        <v>220</v>
      </c>
      <c r="C5" s="34"/>
      <c r="D5" s="57">
        <v>6226</v>
      </c>
      <c r="E5" s="35">
        <v>216</v>
      </c>
      <c r="F5">
        <v>6</v>
      </c>
      <c r="G5" s="33"/>
      <c r="H5" s="33"/>
      <c r="I5" s="33"/>
      <c r="J5" s="36" t="s">
        <v>225</v>
      </c>
      <c r="K5" s="36"/>
      <c r="L5" s="36"/>
    </row>
    <row r="6" spans="1:12">
      <c r="A6" s="33">
        <v>99266</v>
      </c>
      <c r="B6" s="33" t="s">
        <v>221</v>
      </c>
      <c r="C6" s="34"/>
      <c r="D6" s="57">
        <v>2337</v>
      </c>
      <c r="E6" s="35">
        <v>81</v>
      </c>
      <c r="F6">
        <v>5</v>
      </c>
      <c r="G6" s="33"/>
      <c r="H6" s="33"/>
      <c r="I6" s="33"/>
      <c r="J6" s="36" t="s">
        <v>225</v>
      </c>
      <c r="K6" s="36"/>
      <c r="L6" s="36"/>
    </row>
    <row r="7" spans="1:12">
      <c r="A7" s="33">
        <v>99267</v>
      </c>
      <c r="B7" s="33" t="s">
        <v>222</v>
      </c>
      <c r="C7" s="34"/>
      <c r="D7" s="57">
        <v>303</v>
      </c>
      <c r="E7" s="35">
        <v>22</v>
      </c>
      <c r="F7">
        <v>2</v>
      </c>
      <c r="G7" s="33"/>
      <c r="H7" s="33"/>
      <c r="I7" s="33"/>
      <c r="J7" s="36" t="s">
        <v>225</v>
      </c>
      <c r="K7" s="36"/>
      <c r="L7" s="36"/>
    </row>
    <row r="8" spans="1:12">
      <c r="A8" s="33">
        <v>99229</v>
      </c>
      <c r="B8" s="33" t="s">
        <v>45</v>
      </c>
      <c r="C8" s="41">
        <v>175.96</v>
      </c>
      <c r="D8" s="57"/>
      <c r="E8" s="1">
        <f>(F8*G8)+(H8*I8)</f>
        <v>0</v>
      </c>
      <c r="F8" s="25">
        <v>1</v>
      </c>
      <c r="G8" s="25">
        <v>0</v>
      </c>
      <c r="H8" s="33"/>
      <c r="I8" s="33"/>
    </row>
    <row r="9" spans="1:12">
      <c r="A9" s="33">
        <v>99282</v>
      </c>
      <c r="B9" s="33" t="s">
        <v>237</v>
      </c>
      <c r="C9" s="41">
        <v>179.45</v>
      </c>
      <c r="D9" s="57"/>
      <c r="F9" s="33"/>
      <c r="G9" s="33"/>
      <c r="H9" s="33"/>
      <c r="I9" s="33"/>
    </row>
    <row r="10" spans="1:12">
      <c r="A10" s="33">
        <v>93701</v>
      </c>
      <c r="B10" s="33" t="s">
        <v>77</v>
      </c>
      <c r="C10" s="41"/>
      <c r="D10" s="57">
        <v>6</v>
      </c>
      <c r="E10" s="1">
        <f t="shared" ref="E10:E28" si="0">(F10*G10)+(H10*I10)</f>
        <v>0</v>
      </c>
    </row>
    <row r="11" spans="1:12">
      <c r="A11" s="33">
        <v>99170</v>
      </c>
      <c r="B11" s="33" t="s">
        <v>66</v>
      </c>
      <c r="C11" s="41"/>
      <c r="D11" s="57"/>
      <c r="E11" s="1">
        <f t="shared" si="0"/>
        <v>0</v>
      </c>
    </row>
    <row r="12" spans="1:12">
      <c r="A12" s="33">
        <v>96701</v>
      </c>
      <c r="B12" s="33" t="s">
        <v>38</v>
      </c>
      <c r="C12" s="41"/>
      <c r="D12" s="57"/>
      <c r="E12" s="1">
        <f t="shared" si="0"/>
        <v>0</v>
      </c>
    </row>
    <row r="13" spans="1:12">
      <c r="A13" s="33">
        <v>82001</v>
      </c>
      <c r="B13" s="33" t="s">
        <v>39</v>
      </c>
      <c r="C13" s="41"/>
      <c r="D13" s="57">
        <v>48</v>
      </c>
      <c r="E13" s="1">
        <f t="shared" si="0"/>
        <v>0</v>
      </c>
    </row>
    <row r="14" spans="1:12">
      <c r="A14" s="33">
        <v>96501</v>
      </c>
      <c r="B14" s="33" t="s">
        <v>40</v>
      </c>
      <c r="C14" s="41">
        <f>190.01+190.5</f>
        <v>380.51</v>
      </c>
      <c r="D14" s="57">
        <v>220</v>
      </c>
      <c r="E14" s="1">
        <f t="shared" si="0"/>
        <v>12</v>
      </c>
      <c r="F14" s="25">
        <v>3</v>
      </c>
      <c r="G14" s="25">
        <v>4</v>
      </c>
    </row>
    <row r="15" spans="1:12">
      <c r="A15" s="33">
        <v>99230</v>
      </c>
      <c r="B15" s="33" t="s">
        <v>51</v>
      </c>
      <c r="C15" s="41">
        <v>349.85</v>
      </c>
      <c r="D15" s="57">
        <v>1905</v>
      </c>
      <c r="E15" s="1">
        <f t="shared" si="0"/>
        <v>0</v>
      </c>
    </row>
    <row r="16" spans="1:12">
      <c r="A16" s="33">
        <v>99286</v>
      </c>
      <c r="B16" s="33" t="s">
        <v>5</v>
      </c>
      <c r="C16" s="41"/>
      <c r="D16" s="57">
        <v>762</v>
      </c>
      <c r="E16" s="1">
        <f t="shared" si="0"/>
        <v>60</v>
      </c>
      <c r="F16" s="25">
        <v>2</v>
      </c>
      <c r="G16" s="25">
        <v>30</v>
      </c>
    </row>
    <row r="17" spans="1:7">
      <c r="A17" s="33">
        <v>99294</v>
      </c>
      <c r="B17" s="33" t="s">
        <v>6</v>
      </c>
      <c r="C17" s="41">
        <v>717.5</v>
      </c>
      <c r="D17" s="57">
        <v>1212</v>
      </c>
      <c r="E17" s="1">
        <f t="shared" si="0"/>
        <v>30</v>
      </c>
      <c r="F17" s="25">
        <v>1</v>
      </c>
      <c r="G17" s="25">
        <v>30</v>
      </c>
    </row>
    <row r="18" spans="1:7">
      <c r="A18" s="33">
        <v>99293</v>
      </c>
      <c r="B18" s="33" t="s">
        <v>7</v>
      </c>
      <c r="C18" s="41"/>
      <c r="D18" s="57">
        <v>139</v>
      </c>
      <c r="E18" s="1">
        <f t="shared" si="0"/>
        <v>30</v>
      </c>
      <c r="F18" s="25">
        <v>1</v>
      </c>
      <c r="G18" s="25">
        <v>30</v>
      </c>
    </row>
    <row r="19" spans="1:7">
      <c r="A19" s="33">
        <v>99295</v>
      </c>
      <c r="B19" s="33" t="s">
        <v>8</v>
      </c>
      <c r="C19" s="41">
        <v>1091.22</v>
      </c>
      <c r="D19" s="57">
        <v>828</v>
      </c>
      <c r="E19" s="1">
        <f t="shared" si="0"/>
        <v>210</v>
      </c>
      <c r="F19" s="25">
        <v>7</v>
      </c>
      <c r="G19" s="25">
        <v>30</v>
      </c>
    </row>
    <row r="20" spans="1:7">
      <c r="A20" s="33">
        <v>99228</v>
      </c>
      <c r="B20" s="33" t="s">
        <v>43</v>
      </c>
      <c r="C20" s="41"/>
      <c r="D20" s="58"/>
      <c r="E20" s="1">
        <f t="shared" si="0"/>
        <v>0</v>
      </c>
      <c r="F20" s="25">
        <v>0</v>
      </c>
      <c r="G20" s="25">
        <v>0</v>
      </c>
    </row>
    <row r="21" spans="1:7">
      <c r="A21" s="33">
        <v>99200</v>
      </c>
      <c r="B21" s="33" t="s">
        <v>69</v>
      </c>
      <c r="C21" s="41">
        <v>1116.28</v>
      </c>
      <c r="D21" s="57"/>
      <c r="E21" s="1">
        <f t="shared" si="0"/>
        <v>0</v>
      </c>
    </row>
    <row r="22" spans="1:7">
      <c r="A22" s="33">
        <v>99255</v>
      </c>
      <c r="B22" s="33" t="s">
        <v>23</v>
      </c>
      <c r="C22" s="41"/>
      <c r="D22" s="57"/>
      <c r="E22" s="1">
        <f t="shared" si="0"/>
        <v>0</v>
      </c>
      <c r="F22" s="25">
        <v>1</v>
      </c>
      <c r="G22" s="25">
        <v>0</v>
      </c>
    </row>
    <row r="23" spans="1:7">
      <c r="A23" s="33">
        <v>98921</v>
      </c>
      <c r="B23" s="33" t="s">
        <v>59</v>
      </c>
      <c r="C23" s="41"/>
      <c r="D23" s="57"/>
      <c r="E23" s="1">
        <f t="shared" si="0"/>
        <v>0</v>
      </c>
    </row>
    <row r="24" spans="1:7">
      <c r="A24" s="33">
        <v>99017</v>
      </c>
      <c r="B24" s="33" t="s">
        <v>42</v>
      </c>
      <c r="C24" s="41"/>
      <c r="D24" s="57">
        <v>4424</v>
      </c>
      <c r="E24" s="1">
        <f t="shared" si="0"/>
        <v>210</v>
      </c>
      <c r="F24" s="25">
        <v>7</v>
      </c>
      <c r="G24" s="25">
        <v>30</v>
      </c>
    </row>
    <row r="25" spans="1:7">
      <c r="A25" s="33">
        <v>99067</v>
      </c>
      <c r="B25" s="33" t="s">
        <v>3</v>
      </c>
      <c r="C25" s="41"/>
      <c r="D25" s="57">
        <v>214</v>
      </c>
      <c r="E25" s="1">
        <f t="shared" si="0"/>
        <v>0</v>
      </c>
    </row>
    <row r="26" spans="1:7">
      <c r="A26" s="33">
        <v>99169</v>
      </c>
      <c r="B26" s="33" t="s">
        <v>63</v>
      </c>
      <c r="C26" s="41"/>
      <c r="D26" s="57"/>
      <c r="E26" s="1">
        <f t="shared" si="0"/>
        <v>0</v>
      </c>
    </row>
    <row r="27" spans="1:7">
      <c r="A27" s="33">
        <v>99069</v>
      </c>
      <c r="B27" s="33" t="s">
        <v>44</v>
      </c>
      <c r="C27" s="41">
        <v>345.04</v>
      </c>
      <c r="D27" s="57">
        <v>989</v>
      </c>
      <c r="E27" s="1">
        <f t="shared" si="0"/>
        <v>60</v>
      </c>
      <c r="F27" s="25">
        <v>3</v>
      </c>
      <c r="G27" s="25">
        <v>20</v>
      </c>
    </row>
    <row r="28" spans="1:7">
      <c r="A28" s="33">
        <v>98965</v>
      </c>
      <c r="B28" s="33" t="s">
        <v>41</v>
      </c>
      <c r="C28" s="41"/>
      <c r="D28" s="57">
        <v>1048</v>
      </c>
      <c r="E28" s="1">
        <f t="shared" si="0"/>
        <v>30</v>
      </c>
      <c r="F28" s="25">
        <v>1</v>
      </c>
      <c r="G28" s="25">
        <v>30</v>
      </c>
    </row>
    <row r="29" spans="1:7">
      <c r="A29" s="33">
        <v>99225</v>
      </c>
      <c r="B29" s="33" t="s">
        <v>227</v>
      </c>
      <c r="C29" s="41"/>
      <c r="D29" s="57"/>
      <c r="F29" s="33"/>
      <c r="G29" s="33"/>
    </row>
    <row r="30" spans="1:7">
      <c r="A30" s="33">
        <v>48001</v>
      </c>
      <c r="B30" s="33" t="s">
        <v>50</v>
      </c>
      <c r="C30" s="41"/>
      <c r="D30" s="57">
        <v>181</v>
      </c>
      <c r="E30" s="1">
        <f t="shared" ref="E30:E50" si="1">(F30*G30)+(H30*I30)</f>
        <v>30</v>
      </c>
      <c r="F30" s="25">
        <v>1</v>
      </c>
      <c r="G30" s="25">
        <v>30</v>
      </c>
    </row>
    <row r="31" spans="1:7">
      <c r="A31" s="33">
        <v>93806</v>
      </c>
      <c r="B31" s="33" t="s">
        <v>56</v>
      </c>
      <c r="C31" s="41"/>
      <c r="D31" s="57"/>
      <c r="E31" s="1">
        <f t="shared" si="1"/>
        <v>0</v>
      </c>
    </row>
    <row r="32" spans="1:7">
      <c r="A32" s="33">
        <v>98961</v>
      </c>
      <c r="B32" s="33" t="s">
        <v>60</v>
      </c>
      <c r="C32" s="41">
        <v>336.28</v>
      </c>
      <c r="D32" s="57">
        <v>2141</v>
      </c>
      <c r="E32" s="1">
        <f t="shared" si="1"/>
        <v>0</v>
      </c>
    </row>
    <row r="33" spans="1:7" ht="15.75" customHeight="1">
      <c r="A33" s="33">
        <v>99307</v>
      </c>
      <c r="B33" s="33" t="s">
        <v>13</v>
      </c>
      <c r="C33" s="41"/>
      <c r="D33" s="57">
        <v>510</v>
      </c>
      <c r="E33" s="1">
        <f t="shared" si="1"/>
        <v>0</v>
      </c>
    </row>
    <row r="34" spans="1:7">
      <c r="A34" s="33">
        <v>98987</v>
      </c>
      <c r="B34" s="33" t="s">
        <v>30</v>
      </c>
      <c r="C34" s="41"/>
      <c r="D34" s="57"/>
      <c r="E34" s="1">
        <f t="shared" si="1"/>
        <v>0</v>
      </c>
      <c r="F34" s="25">
        <v>1</v>
      </c>
      <c r="G34" s="25">
        <v>0</v>
      </c>
    </row>
    <row r="35" spans="1:7">
      <c r="A35" s="33">
        <v>98988</v>
      </c>
      <c r="B35" s="33" t="s">
        <v>31</v>
      </c>
      <c r="C35" s="41"/>
      <c r="D35" s="57">
        <v>2583</v>
      </c>
      <c r="E35" s="1">
        <f t="shared" si="1"/>
        <v>140</v>
      </c>
      <c r="F35" s="25">
        <v>5</v>
      </c>
      <c r="G35" s="25">
        <v>28</v>
      </c>
    </row>
    <row r="36" spans="1:7">
      <c r="A36" s="33">
        <v>99007</v>
      </c>
      <c r="B36" s="33" t="s">
        <v>32</v>
      </c>
      <c r="C36" s="41"/>
      <c r="D36" s="57">
        <v>31</v>
      </c>
      <c r="E36" s="1">
        <f t="shared" si="1"/>
        <v>1</v>
      </c>
      <c r="F36" s="25">
        <v>1</v>
      </c>
      <c r="G36" s="25">
        <v>1</v>
      </c>
    </row>
    <row r="37" spans="1:7">
      <c r="A37" s="33">
        <v>98956</v>
      </c>
      <c r="B37" s="33" t="s">
        <v>26</v>
      </c>
      <c r="C37" s="41"/>
      <c r="D37" s="57">
        <v>795</v>
      </c>
      <c r="E37" s="1">
        <f t="shared" si="1"/>
        <v>56</v>
      </c>
      <c r="F37" s="25">
        <v>2</v>
      </c>
      <c r="G37" s="25">
        <v>28</v>
      </c>
    </row>
    <row r="38" spans="1:7">
      <c r="A38" s="33">
        <v>98958</v>
      </c>
      <c r="B38" s="33" t="s">
        <v>27</v>
      </c>
      <c r="C38" s="41"/>
      <c r="D38" s="57">
        <v>3603</v>
      </c>
      <c r="E38" s="1">
        <f t="shared" si="1"/>
        <v>168</v>
      </c>
      <c r="F38" s="25">
        <v>6</v>
      </c>
      <c r="G38" s="25">
        <v>28</v>
      </c>
    </row>
    <row r="39" spans="1:7">
      <c r="A39" s="33">
        <v>98959</v>
      </c>
      <c r="B39" s="33" t="s">
        <v>28</v>
      </c>
      <c r="C39" s="41"/>
      <c r="D39" s="57">
        <v>31</v>
      </c>
      <c r="E39" s="1">
        <f t="shared" si="1"/>
        <v>0</v>
      </c>
    </row>
    <row r="40" spans="1:7">
      <c r="A40" s="33">
        <v>99093</v>
      </c>
      <c r="B40" s="33" t="s">
        <v>34</v>
      </c>
      <c r="C40" s="41"/>
      <c r="D40" s="57">
        <v>2723</v>
      </c>
      <c r="E40" s="1">
        <f t="shared" si="1"/>
        <v>120</v>
      </c>
      <c r="F40" s="25">
        <v>4</v>
      </c>
      <c r="G40" s="25">
        <v>30</v>
      </c>
    </row>
    <row r="41" spans="1:7">
      <c r="A41" s="33">
        <v>99094</v>
      </c>
      <c r="B41" s="33" t="s">
        <v>35</v>
      </c>
      <c r="C41" s="41"/>
      <c r="D41" s="57">
        <v>2576</v>
      </c>
      <c r="E41" s="1">
        <f t="shared" si="1"/>
        <v>120</v>
      </c>
      <c r="F41" s="25">
        <v>4</v>
      </c>
      <c r="G41" s="25">
        <v>30</v>
      </c>
    </row>
    <row r="42" spans="1:7">
      <c r="A42" s="33">
        <v>99095</v>
      </c>
      <c r="B42" s="33" t="s">
        <v>36</v>
      </c>
      <c r="C42" s="41"/>
      <c r="D42" s="57">
        <v>1005</v>
      </c>
      <c r="E42" s="1">
        <f t="shared" si="1"/>
        <v>30</v>
      </c>
      <c r="F42" s="25">
        <v>1</v>
      </c>
      <c r="G42" s="25">
        <v>30</v>
      </c>
    </row>
    <row r="43" spans="1:7">
      <c r="A43" s="33">
        <v>98801</v>
      </c>
      <c r="B43" s="33" t="s">
        <v>49</v>
      </c>
      <c r="C43" s="41"/>
      <c r="D43" s="57">
        <v>5744</v>
      </c>
      <c r="E43" s="1">
        <f t="shared" si="1"/>
        <v>210</v>
      </c>
      <c r="F43" s="25">
        <v>7</v>
      </c>
      <c r="G43" s="25">
        <v>30</v>
      </c>
    </row>
    <row r="44" spans="1:7">
      <c r="A44" s="33">
        <v>94601</v>
      </c>
      <c r="B44" s="33" t="s">
        <v>57</v>
      </c>
      <c r="C44" s="41">
        <v>330.46</v>
      </c>
      <c r="D44" s="57">
        <v>1220</v>
      </c>
      <c r="E44" s="1">
        <f t="shared" si="1"/>
        <v>0</v>
      </c>
    </row>
    <row r="45" spans="1:7">
      <c r="A45" s="33">
        <v>99113</v>
      </c>
      <c r="B45" s="33" t="s">
        <v>17</v>
      </c>
      <c r="C45" s="41"/>
      <c r="D45" s="57">
        <v>199</v>
      </c>
      <c r="E45" s="1">
        <f t="shared" si="1"/>
        <v>0</v>
      </c>
    </row>
    <row r="46" spans="1:7">
      <c r="A46" s="33">
        <v>99066</v>
      </c>
      <c r="B46" s="33" t="s">
        <v>16</v>
      </c>
      <c r="C46" s="41"/>
      <c r="D46" s="57">
        <v>774</v>
      </c>
      <c r="E46" s="1">
        <f t="shared" si="1"/>
        <v>0</v>
      </c>
    </row>
    <row r="47" spans="1:7">
      <c r="A47" s="33">
        <v>99065</v>
      </c>
      <c r="B47" s="33" t="s">
        <v>15</v>
      </c>
      <c r="C47" s="41"/>
      <c r="D47" s="57">
        <v>0</v>
      </c>
      <c r="E47" s="1">
        <f t="shared" si="1"/>
        <v>0</v>
      </c>
    </row>
    <row r="48" spans="1:7">
      <c r="A48" s="33">
        <v>99278</v>
      </c>
      <c r="B48" s="33" t="s">
        <v>2</v>
      </c>
      <c r="C48" s="41"/>
      <c r="D48" s="57">
        <v>6796</v>
      </c>
      <c r="E48" s="1">
        <f t="shared" si="1"/>
        <v>390</v>
      </c>
      <c r="F48" s="25">
        <v>13</v>
      </c>
      <c r="G48" s="25">
        <v>30</v>
      </c>
    </row>
    <row r="49" spans="1:12">
      <c r="A49" s="33">
        <v>98990</v>
      </c>
      <c r="B49" s="33" t="s">
        <v>18</v>
      </c>
      <c r="C49" s="41"/>
      <c r="D49" s="57"/>
      <c r="E49" s="1">
        <f t="shared" si="1"/>
        <v>0</v>
      </c>
    </row>
    <row r="50" spans="1:12">
      <c r="A50" s="33">
        <v>98976</v>
      </c>
      <c r="B50" s="33" t="s">
        <v>19</v>
      </c>
      <c r="C50" s="41"/>
      <c r="D50" s="57"/>
      <c r="E50" s="1">
        <f t="shared" si="1"/>
        <v>0</v>
      </c>
    </row>
    <row r="51" spans="1:12">
      <c r="A51" s="33">
        <v>93901</v>
      </c>
      <c r="B51" s="33" t="s">
        <v>230</v>
      </c>
      <c r="C51" s="41">
        <v>126.26</v>
      </c>
      <c r="D51" s="57"/>
    </row>
    <row r="52" spans="1:12">
      <c r="A52" s="33">
        <v>99159</v>
      </c>
      <c r="B52" s="33" t="s">
        <v>21</v>
      </c>
      <c r="C52" s="41"/>
      <c r="D52" s="57">
        <v>3368</v>
      </c>
      <c r="E52" s="1">
        <f>(F52*G52)+(H52*I52)</f>
        <v>168</v>
      </c>
      <c r="F52" s="25">
        <v>6</v>
      </c>
      <c r="G52" s="25">
        <v>28</v>
      </c>
    </row>
    <row r="53" spans="1:12">
      <c r="A53" s="33">
        <v>98955</v>
      </c>
      <c r="B53" s="33" t="s">
        <v>29</v>
      </c>
      <c r="C53" s="41"/>
      <c r="D53" s="57">
        <v>3340</v>
      </c>
      <c r="E53" s="1">
        <f>(F53*G53)+(H53*I53)</f>
        <v>28</v>
      </c>
      <c r="F53" s="25">
        <v>1</v>
      </c>
      <c r="G53" s="25">
        <v>28</v>
      </c>
    </row>
    <row r="54" spans="1:12">
      <c r="A54" s="33">
        <v>99269</v>
      </c>
      <c r="B54" s="33" t="s">
        <v>224</v>
      </c>
      <c r="C54" s="34"/>
      <c r="D54" s="57">
        <v>1286</v>
      </c>
      <c r="E54" s="35">
        <v>280</v>
      </c>
      <c r="F54">
        <v>10</v>
      </c>
      <c r="G54" s="33"/>
      <c r="H54" s="33"/>
      <c r="I54" s="33"/>
      <c r="J54" s="36" t="s">
        <v>225</v>
      </c>
      <c r="K54" s="36"/>
      <c r="L54" s="36"/>
    </row>
    <row r="55" spans="1:12">
      <c r="A55" s="33">
        <v>92001</v>
      </c>
      <c r="B55" s="33" t="s">
        <v>97</v>
      </c>
      <c r="C55" s="41"/>
      <c r="D55" s="57"/>
      <c r="E55" s="1">
        <f>(F55*G55)+(H55*I55)</f>
        <v>0</v>
      </c>
    </row>
    <row r="56" spans="1:12">
      <c r="A56" s="33">
        <v>99058</v>
      </c>
      <c r="B56" s="33" t="s">
        <v>4</v>
      </c>
      <c r="C56" s="41"/>
      <c r="D56" s="57">
        <v>2596</v>
      </c>
      <c r="E56" s="1">
        <f>(F56*G56)+(H56*I56)</f>
        <v>0</v>
      </c>
    </row>
    <row r="57" spans="1:12">
      <c r="A57" s="33">
        <v>99186</v>
      </c>
      <c r="B57" s="33" t="s">
        <v>76</v>
      </c>
      <c r="C57" s="41">
        <v>341.59</v>
      </c>
      <c r="D57" s="57"/>
      <c r="E57" s="1">
        <f>(F57*G57)+(H57*I57)</f>
        <v>180</v>
      </c>
      <c r="F57" s="25">
        <v>2</v>
      </c>
      <c r="G57" s="25">
        <v>30</v>
      </c>
      <c r="H57" s="25">
        <v>4</v>
      </c>
      <c r="I57" s="25">
        <v>30</v>
      </c>
    </row>
    <row r="58" spans="1:12">
      <c r="A58" s="33">
        <v>99288</v>
      </c>
      <c r="B58" s="33" t="s">
        <v>219</v>
      </c>
      <c r="C58" s="41"/>
      <c r="D58" s="57">
        <v>460</v>
      </c>
      <c r="E58" s="1">
        <v>0</v>
      </c>
      <c r="F58" s="33"/>
      <c r="G58" s="33"/>
      <c r="H58" s="33"/>
      <c r="I58" s="33"/>
    </row>
    <row r="59" spans="1:12">
      <c r="A59" s="33">
        <v>99297</v>
      </c>
      <c r="B59" s="33" t="s">
        <v>37</v>
      </c>
      <c r="C59" s="41">
        <v>1140.8900000000001</v>
      </c>
      <c r="D59" s="57">
        <v>18</v>
      </c>
      <c r="E59" s="1">
        <v>0</v>
      </c>
    </row>
    <row r="60" spans="1:12">
      <c r="A60" s="33">
        <v>99122</v>
      </c>
      <c r="B60" s="33" t="s">
        <v>233</v>
      </c>
      <c r="C60" s="41">
        <v>174.14</v>
      </c>
      <c r="D60" s="57"/>
    </row>
    <row r="61" spans="1:12">
      <c r="A61" s="33">
        <v>99268</v>
      </c>
      <c r="B61" s="33" t="s">
        <v>223</v>
      </c>
      <c r="C61" s="34"/>
      <c r="D61" s="57">
        <v>4090</v>
      </c>
      <c r="E61" s="35">
        <v>295</v>
      </c>
      <c r="F61">
        <v>9</v>
      </c>
      <c r="G61" s="33"/>
      <c r="H61" s="33"/>
      <c r="I61" s="33"/>
      <c r="J61" s="36" t="s">
        <v>225</v>
      </c>
      <c r="K61" s="36"/>
      <c r="L61" s="36"/>
    </row>
    <row r="62" spans="1:12">
      <c r="A62" s="33">
        <v>99102</v>
      </c>
      <c r="B62" s="33" t="s">
        <v>10</v>
      </c>
      <c r="C62" s="41">
        <v>763.68</v>
      </c>
      <c r="D62" s="57">
        <v>43108</v>
      </c>
      <c r="E62" s="1">
        <f>(F62*G62)+(H62*I62)</f>
        <v>0</v>
      </c>
    </row>
    <row r="63" spans="1:12">
      <c r="A63" s="33">
        <v>99259</v>
      </c>
      <c r="B63" s="33" t="s">
        <v>94</v>
      </c>
      <c r="C63" s="41">
        <v>161.13999999999999</v>
      </c>
      <c r="D63" s="57"/>
      <c r="H63" s="33"/>
      <c r="I63" s="33"/>
    </row>
    <row r="64" spans="1:12">
      <c r="A64" s="33">
        <v>95801</v>
      </c>
      <c r="B64" s="33" t="s">
        <v>228</v>
      </c>
      <c r="C64" s="41"/>
      <c r="D64" s="57"/>
    </row>
    <row r="65" spans="1:9">
      <c r="A65" s="33">
        <v>99132</v>
      </c>
      <c r="B65" s="33" t="s">
        <v>95</v>
      </c>
      <c r="C65" s="41">
        <v>159.66</v>
      </c>
      <c r="D65" s="57"/>
      <c r="E65" s="1">
        <f t="shared" ref="E65:E90" si="2">(F65*G65)+(H65*I65)</f>
        <v>0</v>
      </c>
      <c r="H65" s="25">
        <v>4</v>
      </c>
      <c r="I65" s="25">
        <v>0</v>
      </c>
    </row>
    <row r="66" spans="1:9">
      <c r="A66" s="33">
        <v>99133</v>
      </c>
      <c r="B66" s="33" t="s">
        <v>96</v>
      </c>
      <c r="C66" s="41"/>
      <c r="D66" s="57"/>
      <c r="E66" s="1">
        <f t="shared" si="2"/>
        <v>0</v>
      </c>
    </row>
    <row r="67" spans="1:9">
      <c r="A67" s="33">
        <v>99128</v>
      </c>
      <c r="B67" s="33" t="s">
        <v>74</v>
      </c>
      <c r="C67" s="41"/>
      <c r="D67" s="57">
        <v>585</v>
      </c>
      <c r="E67" s="1">
        <f t="shared" si="2"/>
        <v>20</v>
      </c>
      <c r="F67" s="25">
        <v>10</v>
      </c>
      <c r="G67" s="25">
        <v>2</v>
      </c>
    </row>
    <row r="68" spans="1:9">
      <c r="A68" s="33">
        <v>99134</v>
      </c>
      <c r="B68" s="33" t="s">
        <v>75</v>
      </c>
      <c r="C68" s="41"/>
      <c r="D68" s="57">
        <v>3425</v>
      </c>
      <c r="E68" s="1">
        <f t="shared" si="2"/>
        <v>0</v>
      </c>
    </row>
    <row r="69" spans="1:9">
      <c r="A69" s="33">
        <v>99256</v>
      </c>
      <c r="B69" s="33" t="s">
        <v>20</v>
      </c>
      <c r="C69" s="41"/>
      <c r="D69" s="57"/>
      <c r="E69" s="1">
        <f t="shared" si="2"/>
        <v>0</v>
      </c>
    </row>
    <row r="70" spans="1:9">
      <c r="A70" s="33">
        <v>98910</v>
      </c>
      <c r="B70" s="33" t="s">
        <v>58</v>
      </c>
      <c r="C70" s="41">
        <v>1321.32</v>
      </c>
      <c r="D70" s="57"/>
      <c r="E70" s="1">
        <f t="shared" si="2"/>
        <v>120</v>
      </c>
      <c r="H70" s="25">
        <v>4</v>
      </c>
      <c r="I70" s="25">
        <v>30</v>
      </c>
    </row>
    <row r="71" spans="1:9">
      <c r="A71" s="33">
        <v>98401</v>
      </c>
      <c r="B71" s="33" t="s">
        <v>46</v>
      </c>
      <c r="C71" s="41"/>
      <c r="D71" s="57">
        <v>3093</v>
      </c>
      <c r="E71" s="1">
        <f t="shared" si="2"/>
        <v>63</v>
      </c>
      <c r="F71" s="25">
        <v>3</v>
      </c>
      <c r="G71" s="25">
        <v>21</v>
      </c>
    </row>
    <row r="72" spans="1:9">
      <c r="A72" s="33">
        <v>96901</v>
      </c>
      <c r="B72" s="33" t="s">
        <v>47</v>
      </c>
      <c r="C72" s="41"/>
      <c r="D72" s="57">
        <v>1016</v>
      </c>
      <c r="E72" s="1">
        <f t="shared" si="2"/>
        <v>21</v>
      </c>
      <c r="F72" s="25">
        <v>1</v>
      </c>
      <c r="G72" s="25">
        <v>21</v>
      </c>
    </row>
    <row r="73" spans="1:9">
      <c r="A73" s="33">
        <v>99101</v>
      </c>
      <c r="B73" s="33" t="s">
        <v>53</v>
      </c>
      <c r="C73" s="41"/>
      <c r="D73" s="57"/>
      <c r="E73" s="1">
        <f t="shared" si="2"/>
        <v>0</v>
      </c>
    </row>
    <row r="74" spans="1:9">
      <c r="A74" s="33">
        <v>99026</v>
      </c>
      <c r="B74" s="33" t="s">
        <v>73</v>
      </c>
      <c r="C74" s="41">
        <v>336.59</v>
      </c>
      <c r="D74" s="57"/>
      <c r="E74" s="1">
        <f t="shared" si="2"/>
        <v>0</v>
      </c>
      <c r="H74" s="33"/>
      <c r="I74" s="33"/>
    </row>
    <row r="75" spans="1:9">
      <c r="A75" s="33">
        <v>99246</v>
      </c>
      <c r="B75" s="33" t="s">
        <v>11</v>
      </c>
      <c r="C75" s="41"/>
      <c r="D75" s="57">
        <v>18394</v>
      </c>
      <c r="E75" s="1">
        <f t="shared" si="2"/>
        <v>750</v>
      </c>
      <c r="F75" s="25">
        <v>25</v>
      </c>
      <c r="G75" s="25">
        <v>30</v>
      </c>
    </row>
    <row r="76" spans="1:9">
      <c r="A76" s="33">
        <v>99312</v>
      </c>
      <c r="B76" s="33" t="s">
        <v>12</v>
      </c>
      <c r="C76" s="41"/>
      <c r="D76" s="57"/>
      <c r="E76" s="1">
        <f t="shared" si="2"/>
        <v>0</v>
      </c>
      <c r="F76" s="25">
        <v>21</v>
      </c>
      <c r="G76" s="25">
        <v>0</v>
      </c>
    </row>
    <row r="77" spans="1:9">
      <c r="A77" s="33">
        <v>99140</v>
      </c>
      <c r="B77" s="33" t="s">
        <v>61</v>
      </c>
      <c r="C77" s="41"/>
      <c r="D77" s="57"/>
      <c r="E77" s="1">
        <f t="shared" si="2"/>
        <v>0</v>
      </c>
    </row>
    <row r="78" spans="1:9">
      <c r="A78" s="33">
        <v>98979</v>
      </c>
      <c r="B78" s="33" t="s">
        <v>52</v>
      </c>
      <c r="C78" s="41"/>
      <c r="D78" s="57">
        <v>242</v>
      </c>
      <c r="E78" s="1">
        <f t="shared" si="2"/>
        <v>0</v>
      </c>
    </row>
    <row r="79" spans="1:9">
      <c r="A79" s="33">
        <v>34001</v>
      </c>
      <c r="B79" s="33" t="s">
        <v>55</v>
      </c>
      <c r="C79" s="41">
        <v>718.53</v>
      </c>
      <c r="D79" s="57"/>
      <c r="E79" s="1">
        <f t="shared" si="2"/>
        <v>0</v>
      </c>
    </row>
    <row r="80" spans="1:9">
      <c r="A80" s="33">
        <v>599109</v>
      </c>
      <c r="B80" s="33" t="s">
        <v>25</v>
      </c>
      <c r="C80" s="41">
        <v>178.69</v>
      </c>
      <c r="D80" s="57">
        <v>11115</v>
      </c>
      <c r="E80" s="1">
        <f t="shared" si="2"/>
        <v>450</v>
      </c>
      <c r="F80" s="25">
        <v>15</v>
      </c>
      <c r="G80" s="25">
        <v>30</v>
      </c>
    </row>
    <row r="81" spans="1:10">
      <c r="A81" s="33">
        <v>699109</v>
      </c>
      <c r="B81" s="33" t="s">
        <v>24</v>
      </c>
      <c r="C81" s="41"/>
      <c r="D81" s="57">
        <v>1726</v>
      </c>
      <c r="E81" s="1">
        <f t="shared" si="2"/>
        <v>0</v>
      </c>
    </row>
    <row r="82" spans="1:10">
      <c r="A82" s="33">
        <v>98915</v>
      </c>
      <c r="B82" s="33" t="s">
        <v>22</v>
      </c>
      <c r="C82" s="41"/>
      <c r="D82" s="57">
        <v>52</v>
      </c>
      <c r="E82" s="1">
        <f t="shared" si="2"/>
        <v>0</v>
      </c>
    </row>
    <row r="83" spans="1:10">
      <c r="A83" s="33">
        <v>99270</v>
      </c>
      <c r="B83" s="33" t="s">
        <v>9</v>
      </c>
      <c r="C83" s="41"/>
      <c r="D83" s="57"/>
      <c r="E83" s="1">
        <f t="shared" si="2"/>
        <v>0</v>
      </c>
      <c r="F83" s="25">
        <v>21</v>
      </c>
      <c r="G83" s="25">
        <v>0</v>
      </c>
    </row>
    <row r="84" spans="1:10">
      <c r="A84" s="33">
        <v>99247</v>
      </c>
      <c r="B84" s="33" t="s">
        <v>229</v>
      </c>
      <c r="C84" s="41"/>
      <c r="D84" s="57"/>
      <c r="E84" s="1">
        <f t="shared" si="2"/>
        <v>0</v>
      </c>
      <c r="F84" s="25"/>
      <c r="G84" s="25"/>
    </row>
    <row r="85" spans="1:10">
      <c r="A85" s="33">
        <v>98983</v>
      </c>
      <c r="B85" s="33" t="s">
        <v>216</v>
      </c>
      <c r="C85" s="41"/>
      <c r="D85" s="57"/>
      <c r="E85" s="1">
        <f t="shared" si="2"/>
        <v>0</v>
      </c>
      <c r="F85" s="33"/>
      <c r="G85" s="33"/>
      <c r="H85" s="33"/>
      <c r="I85" s="33"/>
    </row>
    <row r="86" spans="1:10">
      <c r="A86" s="33">
        <v>99161</v>
      </c>
      <c r="B86" s="33" t="s">
        <v>62</v>
      </c>
      <c r="C86" s="41">
        <v>168.69</v>
      </c>
      <c r="D86" s="57"/>
      <c r="E86" s="1">
        <f t="shared" si="2"/>
        <v>88</v>
      </c>
      <c r="H86" s="25">
        <v>4</v>
      </c>
      <c r="I86" s="25">
        <v>22</v>
      </c>
    </row>
    <row r="87" spans="1:10">
      <c r="A87" s="33">
        <v>99305</v>
      </c>
      <c r="B87" s="33" t="s">
        <v>72</v>
      </c>
      <c r="C87" s="41"/>
      <c r="D87" s="57"/>
      <c r="E87" s="1">
        <f t="shared" si="2"/>
        <v>0</v>
      </c>
    </row>
    <row r="88" spans="1:10">
      <c r="A88" s="33">
        <v>99302</v>
      </c>
      <c r="B88" s="33" t="s">
        <v>71</v>
      </c>
      <c r="C88" s="41"/>
      <c r="D88" s="57"/>
      <c r="E88" s="1">
        <f t="shared" si="2"/>
        <v>0</v>
      </c>
      <c r="I88" s="59"/>
      <c r="J88" s="59"/>
    </row>
    <row r="89" spans="1:10">
      <c r="A89" s="33">
        <v>99296</v>
      </c>
      <c r="B89" s="33" t="s">
        <v>70</v>
      </c>
      <c r="C89" s="41"/>
      <c r="D89" s="57"/>
      <c r="E89" s="1">
        <f t="shared" si="2"/>
        <v>0</v>
      </c>
    </row>
    <row r="90" spans="1:10">
      <c r="A90" s="33">
        <v>99194</v>
      </c>
      <c r="B90" s="33" t="s">
        <v>98</v>
      </c>
      <c r="C90" s="41"/>
      <c r="D90" s="57"/>
      <c r="E90" s="1">
        <f t="shared" si="2"/>
        <v>0</v>
      </c>
    </row>
    <row r="91" spans="1:10">
      <c r="A91" s="33">
        <v>99158</v>
      </c>
      <c r="B91" s="33" t="s">
        <v>236</v>
      </c>
      <c r="C91" s="41"/>
      <c r="D91" s="57"/>
    </row>
    <row r="92" spans="1:10">
      <c r="A92" s="33">
        <v>99171</v>
      </c>
      <c r="B92" s="33" t="s">
        <v>67</v>
      </c>
      <c r="C92" s="41">
        <v>185.58</v>
      </c>
      <c r="D92" s="57"/>
      <c r="E92" s="1">
        <f>(F92*G92)+(H92*I92)</f>
        <v>0</v>
      </c>
    </row>
    <row r="93" spans="1:10">
      <c r="A93" s="33">
        <v>99172</v>
      </c>
      <c r="B93" s="33" t="s">
        <v>226</v>
      </c>
      <c r="C93" s="41"/>
      <c r="D93" s="57"/>
      <c r="E93" s="1">
        <v>0</v>
      </c>
    </row>
    <row r="94" spans="1:10">
      <c r="A94" s="33">
        <v>99173</v>
      </c>
      <c r="B94" s="33" t="s">
        <v>68</v>
      </c>
      <c r="C94" s="41">
        <v>168.35</v>
      </c>
      <c r="D94" s="57"/>
      <c r="E94" s="1">
        <f>(F94*G94)+(H94*I94)</f>
        <v>0</v>
      </c>
    </row>
    <row r="95" spans="1:10">
      <c r="A95" s="33">
        <v>80001</v>
      </c>
      <c r="B95" s="33" t="s">
        <v>48</v>
      </c>
      <c r="C95" s="41"/>
      <c r="D95" s="57">
        <v>1623</v>
      </c>
      <c r="E95" s="1">
        <f>(F95*G95)+(H95*I95)</f>
        <v>84</v>
      </c>
      <c r="F95" s="25">
        <v>4</v>
      </c>
      <c r="G95" s="25">
        <v>21</v>
      </c>
    </row>
    <row r="96" spans="1:10">
      <c r="A96" s="33"/>
      <c r="B96" s="33"/>
      <c r="C96" s="11"/>
      <c r="D96" s="10"/>
      <c r="E96" s="11"/>
    </row>
    <row r="97" spans="1:7" s="6" customFormat="1" ht="21">
      <c r="A97" s="74" t="s">
        <v>92</v>
      </c>
      <c r="B97" s="74"/>
      <c r="C97" s="74"/>
      <c r="D97" s="74"/>
      <c r="E97" s="74"/>
    </row>
    <row r="98" spans="1:7" s="6" customFormat="1" ht="21">
      <c r="A98" s="75">
        <f>A2</f>
        <v>43922</v>
      </c>
      <c r="B98" s="74"/>
      <c r="C98" s="74"/>
      <c r="D98" s="74"/>
      <c r="E98" s="74"/>
    </row>
    <row r="99" spans="1:7">
      <c r="A99" s="33"/>
      <c r="B99" s="33"/>
      <c r="C99" s="11"/>
      <c r="D99" s="10"/>
      <c r="E99" s="11"/>
    </row>
    <row r="100" spans="1:7">
      <c r="A100" s="33">
        <v>10000</v>
      </c>
      <c r="B100" s="33" t="s">
        <v>33</v>
      </c>
      <c r="C100" s="41"/>
      <c r="D100" s="57">
        <v>213</v>
      </c>
      <c r="E100" s="1">
        <f>(F100*G100)+(H100*I100)</f>
        <v>252</v>
      </c>
      <c r="F100" s="25">
        <v>14</v>
      </c>
      <c r="G100" s="25">
        <v>18</v>
      </c>
    </row>
    <row r="102" spans="1:7" s="6" customFormat="1" ht="21">
      <c r="A102" s="73" t="s">
        <v>93</v>
      </c>
      <c r="B102" s="73"/>
      <c r="C102" s="73"/>
      <c r="D102" s="73"/>
      <c r="E102" s="73"/>
    </row>
    <row r="103" spans="1:7" s="6" customFormat="1" ht="21">
      <c r="A103" s="72">
        <f>A2</f>
        <v>43922</v>
      </c>
      <c r="B103" s="73"/>
      <c r="C103" s="73"/>
      <c r="D103" s="73"/>
      <c r="E103" s="73"/>
    </row>
    <row r="104" spans="1:7" s="6" customFormat="1" ht="21">
      <c r="A104" s="63"/>
      <c r="B104" s="64"/>
      <c r="C104" s="64"/>
      <c r="D104" s="65"/>
      <c r="E104" s="64"/>
    </row>
    <row r="105" spans="1:7">
      <c r="A105">
        <v>14003</v>
      </c>
      <c r="B105" t="s">
        <v>81</v>
      </c>
      <c r="C105" s="41"/>
      <c r="D105" s="57"/>
    </row>
    <row r="106" spans="1:7">
      <c r="A106">
        <v>14006</v>
      </c>
      <c r="B106" t="s">
        <v>82</v>
      </c>
      <c r="C106" s="41"/>
      <c r="D106" s="57"/>
    </row>
    <row r="107" spans="1:7">
      <c r="A107">
        <v>14007</v>
      </c>
      <c r="B107" t="s">
        <v>83</v>
      </c>
      <c r="C107" s="41"/>
      <c r="D107" s="57"/>
    </row>
    <row r="108" spans="1:7">
      <c r="A108">
        <v>14008</v>
      </c>
      <c r="B108" t="s">
        <v>84</v>
      </c>
      <c r="C108" s="41"/>
      <c r="D108" s="57"/>
    </row>
    <row r="109" spans="1:7">
      <c r="A109">
        <v>14010</v>
      </c>
      <c r="B109" t="s">
        <v>85</v>
      </c>
      <c r="C109" s="41"/>
      <c r="D109" s="57"/>
    </row>
    <row r="110" spans="1:7">
      <c r="A110">
        <v>14012</v>
      </c>
      <c r="B110" t="s">
        <v>86</v>
      </c>
      <c r="C110" s="41"/>
      <c r="D110" s="57"/>
    </row>
    <row r="111" spans="1:7">
      <c r="A111">
        <v>14018</v>
      </c>
      <c r="B111" t="s">
        <v>231</v>
      </c>
      <c r="C111" s="41"/>
      <c r="D111" s="57"/>
    </row>
    <row r="112" spans="1:7">
      <c r="A112">
        <v>14022</v>
      </c>
      <c r="B112" t="s">
        <v>88</v>
      </c>
      <c r="C112" s="41"/>
      <c r="D112" s="57"/>
    </row>
    <row r="113" spans="1:4">
      <c r="A113">
        <v>15001</v>
      </c>
      <c r="B113" t="s">
        <v>89</v>
      </c>
      <c r="C113" s="41"/>
      <c r="D113" s="57"/>
    </row>
    <row r="114" spans="1:4">
      <c r="A114">
        <v>20001</v>
      </c>
      <c r="B114" t="s">
        <v>218</v>
      </c>
      <c r="C114" s="41"/>
      <c r="D114" s="57">
        <v>1527</v>
      </c>
    </row>
    <row r="115" spans="1:4">
      <c r="A115">
        <v>23001</v>
      </c>
      <c r="B115" t="s">
        <v>90</v>
      </c>
      <c r="C115" s="41">
        <v>340.11</v>
      </c>
      <c r="D115" s="57"/>
    </row>
    <row r="116" spans="1:4">
      <c r="A116">
        <v>60001</v>
      </c>
      <c r="B116" t="s">
        <v>232</v>
      </c>
      <c r="C116" s="41">
        <v>169.83</v>
      </c>
      <c r="D116" s="57"/>
    </row>
    <row r="117" spans="1:4">
      <c r="D117" s="10"/>
    </row>
    <row r="118" spans="1:4">
      <c r="D118" s="10"/>
    </row>
    <row r="119" spans="1:4">
      <c r="D119" s="10"/>
    </row>
    <row r="120" spans="1:4">
      <c r="D120" s="10"/>
    </row>
  </sheetData>
  <sortState xmlns:xlrd2="http://schemas.microsoft.com/office/spreadsheetml/2017/richdata2" ref="A5:L95">
    <sortCondition ref="B5:B95"/>
  </sortState>
  <mergeCells count="6">
    <mergeCell ref="A103:E103"/>
    <mergeCell ref="A1:E1"/>
    <mergeCell ref="A2:E2"/>
    <mergeCell ref="A97:E97"/>
    <mergeCell ref="A98:E98"/>
    <mergeCell ref="A102:E10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D4C96-3ECF-4D68-8B41-3D3DE6FDB110}">
  <dimension ref="A1:L12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sqref="A1:XFD1048576"/>
    </sheetView>
  </sheetViews>
  <sheetFormatPr defaultRowHeight="15"/>
  <cols>
    <col min="1" max="1" width="10.7109375" bestFit="1" customWidth="1"/>
    <col min="2" max="2" width="25.7109375" bestFit="1" customWidth="1"/>
    <col min="3" max="3" width="9.140625" style="1"/>
    <col min="4" max="4" width="9.140625" style="2"/>
    <col min="5" max="5" width="10" style="1" bestFit="1" customWidth="1"/>
    <col min="6" max="6" width="10.85546875" bestFit="1" customWidth="1"/>
    <col min="8" max="8" width="11.140625" bestFit="1" customWidth="1"/>
  </cols>
  <sheetData>
    <row r="1" spans="1:12" s="6" customFormat="1" ht="21">
      <c r="A1" s="73" t="s">
        <v>91</v>
      </c>
      <c r="B1" s="73"/>
      <c r="C1" s="73"/>
      <c r="D1" s="73"/>
      <c r="E1" s="73"/>
    </row>
    <row r="2" spans="1:12" s="6" customFormat="1" ht="21">
      <c r="A2" s="72">
        <v>43952</v>
      </c>
      <c r="B2" s="73"/>
      <c r="C2" s="73"/>
      <c r="D2" s="73"/>
      <c r="E2" s="73"/>
    </row>
    <row r="3" spans="1:12" s="6" customFormat="1" ht="21">
      <c r="C3" s="67"/>
      <c r="D3" s="8"/>
      <c r="E3" s="67"/>
    </row>
    <row r="4" spans="1:12">
      <c r="B4" s="3"/>
      <c r="C4" s="4" t="s">
        <v>0</v>
      </c>
      <c r="D4" s="5" t="s">
        <v>1</v>
      </c>
      <c r="E4" s="42" t="s">
        <v>14</v>
      </c>
      <c r="F4" t="s">
        <v>212</v>
      </c>
      <c r="G4" s="3" t="s">
        <v>213</v>
      </c>
      <c r="H4" t="s">
        <v>214</v>
      </c>
      <c r="I4" s="3" t="s">
        <v>215</v>
      </c>
    </row>
    <row r="5" spans="1:12">
      <c r="A5" s="33">
        <v>99265</v>
      </c>
      <c r="B5" s="33" t="s">
        <v>220</v>
      </c>
      <c r="C5" s="34"/>
      <c r="D5" s="57">
        <v>6063</v>
      </c>
      <c r="E5" s="35">
        <v>219</v>
      </c>
      <c r="F5">
        <v>6</v>
      </c>
      <c r="G5" s="33"/>
      <c r="H5" s="33"/>
      <c r="I5" s="33"/>
      <c r="J5" s="36" t="s">
        <v>225</v>
      </c>
      <c r="K5" s="36"/>
      <c r="L5" s="36"/>
    </row>
    <row r="6" spans="1:12">
      <c r="A6" s="33">
        <v>99266</v>
      </c>
      <c r="B6" s="33" t="s">
        <v>221</v>
      </c>
      <c r="C6" s="34"/>
      <c r="D6" s="57">
        <v>2464</v>
      </c>
      <c r="E6" s="35">
        <v>89</v>
      </c>
      <c r="F6">
        <v>5</v>
      </c>
      <c r="G6" s="33"/>
      <c r="H6" s="33"/>
      <c r="I6" s="33"/>
      <c r="J6" s="36" t="s">
        <v>225</v>
      </c>
      <c r="K6" s="36"/>
      <c r="L6" s="36"/>
    </row>
    <row r="7" spans="1:12">
      <c r="A7" s="33">
        <v>99267</v>
      </c>
      <c r="B7" s="33" t="s">
        <v>222</v>
      </c>
      <c r="C7" s="34"/>
      <c r="D7" s="57">
        <v>96</v>
      </c>
      <c r="E7" s="35">
        <v>5</v>
      </c>
      <c r="F7">
        <v>2</v>
      </c>
      <c r="G7" s="33"/>
      <c r="H7" s="33"/>
      <c r="I7" s="33"/>
      <c r="J7" s="36" t="s">
        <v>225</v>
      </c>
      <c r="K7" s="36"/>
      <c r="L7" s="36"/>
    </row>
    <row r="8" spans="1:12">
      <c r="A8" s="33">
        <v>99229</v>
      </c>
      <c r="B8" s="33" t="s">
        <v>45</v>
      </c>
      <c r="C8" s="41"/>
      <c r="D8" s="57"/>
      <c r="E8" s="1">
        <f>(F8*G8)+(H8*I8)</f>
        <v>0</v>
      </c>
      <c r="F8" s="25">
        <v>1</v>
      </c>
      <c r="G8" s="25">
        <v>0</v>
      </c>
      <c r="H8" s="33"/>
      <c r="I8" s="33"/>
    </row>
    <row r="9" spans="1:12">
      <c r="A9" s="33">
        <v>99282</v>
      </c>
      <c r="B9" s="33" t="s">
        <v>237</v>
      </c>
      <c r="C9" s="41"/>
      <c r="D9" s="57"/>
      <c r="F9" s="33"/>
      <c r="G9" s="33"/>
      <c r="H9" s="33"/>
      <c r="I9" s="33"/>
    </row>
    <row r="10" spans="1:12">
      <c r="A10" s="33">
        <v>93701</v>
      </c>
      <c r="B10" s="33" t="s">
        <v>77</v>
      </c>
      <c r="C10" s="41"/>
      <c r="D10" s="57"/>
      <c r="E10" s="1">
        <f t="shared" ref="E10:E28" si="0">(F10*G10)+(H10*I10)</f>
        <v>0</v>
      </c>
    </row>
    <row r="11" spans="1:12">
      <c r="A11" s="33">
        <v>99170</v>
      </c>
      <c r="B11" s="33" t="s">
        <v>66</v>
      </c>
      <c r="C11" s="41"/>
      <c r="D11" s="57"/>
      <c r="E11" s="1">
        <f t="shared" si="0"/>
        <v>0</v>
      </c>
    </row>
    <row r="12" spans="1:12">
      <c r="A12" s="33">
        <v>96701</v>
      </c>
      <c r="B12" s="33" t="s">
        <v>38</v>
      </c>
      <c r="C12" s="41"/>
      <c r="D12" s="57"/>
      <c r="E12" s="1">
        <f t="shared" si="0"/>
        <v>0</v>
      </c>
    </row>
    <row r="13" spans="1:12">
      <c r="A13" s="33">
        <v>82001</v>
      </c>
      <c r="B13" s="33" t="s">
        <v>39</v>
      </c>
      <c r="C13" s="41"/>
      <c r="D13" s="57">
        <v>33</v>
      </c>
      <c r="E13" s="1">
        <f t="shared" si="0"/>
        <v>0</v>
      </c>
    </row>
    <row r="14" spans="1:12">
      <c r="A14" s="33">
        <v>96501</v>
      </c>
      <c r="B14" s="33" t="s">
        <v>40</v>
      </c>
      <c r="C14" s="41"/>
      <c r="D14" s="57">
        <v>2049</v>
      </c>
      <c r="E14" s="1">
        <f t="shared" si="0"/>
        <v>93</v>
      </c>
      <c r="F14" s="25">
        <v>3</v>
      </c>
      <c r="G14" s="25">
        <v>31</v>
      </c>
    </row>
    <row r="15" spans="1:12">
      <c r="A15" s="33">
        <v>99230</v>
      </c>
      <c r="B15" s="33" t="s">
        <v>51</v>
      </c>
      <c r="C15" s="41"/>
      <c r="D15" s="57">
        <v>1969</v>
      </c>
      <c r="E15" s="1">
        <f t="shared" si="0"/>
        <v>0</v>
      </c>
    </row>
    <row r="16" spans="1:12">
      <c r="A16" s="33">
        <v>99286</v>
      </c>
      <c r="B16" s="33" t="s">
        <v>5</v>
      </c>
      <c r="C16" s="41"/>
      <c r="D16" s="57">
        <v>795</v>
      </c>
      <c r="E16" s="1">
        <f t="shared" si="0"/>
        <v>62</v>
      </c>
      <c r="F16" s="25">
        <v>2</v>
      </c>
      <c r="G16" s="25">
        <v>31</v>
      </c>
    </row>
    <row r="17" spans="1:7">
      <c r="A17" s="33">
        <v>99294</v>
      </c>
      <c r="B17" s="33" t="s">
        <v>6</v>
      </c>
      <c r="C17" s="41"/>
      <c r="D17" s="57">
        <v>1141</v>
      </c>
      <c r="E17" s="1">
        <f t="shared" si="0"/>
        <v>31</v>
      </c>
      <c r="F17" s="25">
        <v>1</v>
      </c>
      <c r="G17" s="25">
        <v>31</v>
      </c>
    </row>
    <row r="18" spans="1:7">
      <c r="A18" s="33">
        <v>99293</v>
      </c>
      <c r="B18" s="33" t="s">
        <v>7</v>
      </c>
      <c r="C18" s="41"/>
      <c r="D18" s="57"/>
      <c r="E18" s="1">
        <f t="shared" si="0"/>
        <v>1</v>
      </c>
      <c r="F18" s="25">
        <v>1</v>
      </c>
      <c r="G18" s="25">
        <v>1</v>
      </c>
    </row>
    <row r="19" spans="1:7">
      <c r="A19" s="33">
        <v>99295</v>
      </c>
      <c r="B19" s="33" t="s">
        <v>8</v>
      </c>
      <c r="C19" s="41"/>
      <c r="D19" s="57"/>
      <c r="E19" s="1">
        <f t="shared" si="0"/>
        <v>0</v>
      </c>
      <c r="F19" s="25">
        <v>7</v>
      </c>
      <c r="G19" s="25">
        <v>0</v>
      </c>
    </row>
    <row r="20" spans="1:7">
      <c r="A20" s="33">
        <v>99228</v>
      </c>
      <c r="B20" s="33" t="s">
        <v>43</v>
      </c>
      <c r="C20" s="41"/>
      <c r="D20" s="58"/>
      <c r="E20" s="1">
        <f t="shared" si="0"/>
        <v>0</v>
      </c>
      <c r="F20" s="25">
        <v>0</v>
      </c>
      <c r="G20" s="25">
        <v>0</v>
      </c>
    </row>
    <row r="21" spans="1:7">
      <c r="A21" s="33">
        <v>99200</v>
      </c>
      <c r="B21" s="33" t="s">
        <v>69</v>
      </c>
      <c r="C21" s="41"/>
      <c r="D21" s="57"/>
      <c r="E21" s="1">
        <f t="shared" si="0"/>
        <v>0</v>
      </c>
    </row>
    <row r="22" spans="1:7">
      <c r="A22" s="33">
        <v>99255</v>
      </c>
      <c r="B22" s="33" t="s">
        <v>23</v>
      </c>
      <c r="C22" s="41"/>
      <c r="D22" s="57"/>
      <c r="E22" s="1">
        <f t="shared" si="0"/>
        <v>0</v>
      </c>
      <c r="F22" s="25">
        <v>1</v>
      </c>
      <c r="G22" s="25">
        <v>0</v>
      </c>
    </row>
    <row r="23" spans="1:7">
      <c r="A23" s="33">
        <v>98921</v>
      </c>
      <c r="B23" s="33" t="s">
        <v>59</v>
      </c>
      <c r="C23" s="41"/>
      <c r="D23" s="57"/>
      <c r="E23" s="1">
        <f t="shared" si="0"/>
        <v>0</v>
      </c>
    </row>
    <row r="24" spans="1:7">
      <c r="A24" s="33">
        <v>99017</v>
      </c>
      <c r="B24" s="33" t="s">
        <v>42</v>
      </c>
      <c r="C24" s="41"/>
      <c r="D24" s="57">
        <v>4443</v>
      </c>
      <c r="E24" s="1">
        <f t="shared" si="0"/>
        <v>217</v>
      </c>
      <c r="F24" s="25">
        <v>7</v>
      </c>
      <c r="G24" s="25">
        <v>31</v>
      </c>
    </row>
    <row r="25" spans="1:7">
      <c r="A25" s="33">
        <v>99067</v>
      </c>
      <c r="B25" s="33" t="s">
        <v>3</v>
      </c>
      <c r="C25" s="41"/>
      <c r="D25" s="57">
        <v>182</v>
      </c>
      <c r="E25" s="1">
        <f t="shared" si="0"/>
        <v>0</v>
      </c>
    </row>
    <row r="26" spans="1:7">
      <c r="A26" s="33">
        <v>99169</v>
      </c>
      <c r="B26" s="33" t="s">
        <v>63</v>
      </c>
      <c r="C26" s="41"/>
      <c r="D26" s="57"/>
      <c r="E26" s="1">
        <f t="shared" si="0"/>
        <v>0</v>
      </c>
    </row>
    <row r="27" spans="1:7">
      <c r="A27" s="33">
        <v>99069</v>
      </c>
      <c r="B27" s="33" t="s">
        <v>44</v>
      </c>
      <c r="C27" s="41"/>
      <c r="D27" s="57"/>
      <c r="E27" s="1">
        <f t="shared" si="0"/>
        <v>0</v>
      </c>
      <c r="F27" s="25">
        <v>3</v>
      </c>
      <c r="G27" s="25"/>
    </row>
    <row r="28" spans="1:7">
      <c r="A28" s="33">
        <v>98965</v>
      </c>
      <c r="B28" s="33" t="s">
        <v>41</v>
      </c>
      <c r="C28" s="41"/>
      <c r="D28" s="57">
        <v>898</v>
      </c>
      <c r="E28" s="1">
        <f t="shared" si="0"/>
        <v>31</v>
      </c>
      <c r="F28" s="25">
        <v>1</v>
      </c>
      <c r="G28" s="25">
        <v>31</v>
      </c>
    </row>
    <row r="29" spans="1:7">
      <c r="A29" s="33">
        <v>99225</v>
      </c>
      <c r="B29" s="33" t="s">
        <v>227</v>
      </c>
      <c r="C29" s="41"/>
      <c r="D29" s="57"/>
      <c r="F29" s="33"/>
      <c r="G29" s="33"/>
    </row>
    <row r="30" spans="1:7">
      <c r="A30" s="33">
        <v>48001</v>
      </c>
      <c r="B30" s="33" t="s">
        <v>50</v>
      </c>
      <c r="C30" s="41"/>
      <c r="D30" s="57">
        <v>196</v>
      </c>
      <c r="E30" s="1">
        <f t="shared" ref="E30:E50" si="1">(F30*G30)+(H30*I30)</f>
        <v>31</v>
      </c>
      <c r="F30" s="25">
        <v>1</v>
      </c>
      <c r="G30" s="25">
        <v>31</v>
      </c>
    </row>
    <row r="31" spans="1:7">
      <c r="A31" s="33">
        <v>93806</v>
      </c>
      <c r="B31" s="33" t="s">
        <v>56</v>
      </c>
      <c r="C31" s="41"/>
      <c r="D31" s="57"/>
      <c r="E31" s="1">
        <f t="shared" si="1"/>
        <v>0</v>
      </c>
    </row>
    <row r="32" spans="1:7">
      <c r="A32" s="33">
        <v>98961</v>
      </c>
      <c r="B32" s="33" t="s">
        <v>60</v>
      </c>
      <c r="C32" s="41"/>
      <c r="D32" s="57">
        <v>2273</v>
      </c>
      <c r="E32" s="1">
        <f t="shared" si="1"/>
        <v>0</v>
      </c>
    </row>
    <row r="33" spans="1:7" ht="15.75" customHeight="1">
      <c r="A33" s="33">
        <v>99307</v>
      </c>
      <c r="B33" s="33" t="s">
        <v>13</v>
      </c>
      <c r="C33" s="41"/>
      <c r="D33" s="57">
        <v>530</v>
      </c>
      <c r="E33" s="1">
        <f t="shared" si="1"/>
        <v>0</v>
      </c>
    </row>
    <row r="34" spans="1:7">
      <c r="A34" s="33">
        <v>98987</v>
      </c>
      <c r="B34" s="33" t="s">
        <v>30</v>
      </c>
      <c r="C34" s="41"/>
      <c r="D34" s="57">
        <v>0</v>
      </c>
      <c r="E34" s="1">
        <f t="shared" si="1"/>
        <v>0</v>
      </c>
      <c r="F34" s="25">
        <v>1</v>
      </c>
      <c r="G34" s="25">
        <v>0</v>
      </c>
    </row>
    <row r="35" spans="1:7">
      <c r="A35" s="33">
        <v>98988</v>
      </c>
      <c r="B35" s="33" t="s">
        <v>31</v>
      </c>
      <c r="C35" s="41"/>
      <c r="D35" s="57">
        <v>2078</v>
      </c>
      <c r="E35" s="1">
        <f t="shared" si="1"/>
        <v>150</v>
      </c>
      <c r="F35" s="25">
        <v>5</v>
      </c>
      <c r="G35" s="25">
        <v>30</v>
      </c>
    </row>
    <row r="36" spans="1:7">
      <c r="A36" s="33">
        <v>99007</v>
      </c>
      <c r="B36" s="33" t="s">
        <v>32</v>
      </c>
      <c r="C36" s="41"/>
      <c r="D36" s="57">
        <v>216</v>
      </c>
      <c r="E36" s="1">
        <f t="shared" si="1"/>
        <v>8</v>
      </c>
      <c r="F36" s="25">
        <v>1</v>
      </c>
      <c r="G36" s="25">
        <v>8</v>
      </c>
    </row>
    <row r="37" spans="1:7">
      <c r="A37" s="33">
        <v>98956</v>
      </c>
      <c r="B37" s="33" t="s">
        <v>26</v>
      </c>
      <c r="C37" s="41"/>
      <c r="D37" s="57">
        <v>625</v>
      </c>
      <c r="E37" s="1">
        <f t="shared" si="1"/>
        <v>62</v>
      </c>
      <c r="F37" s="25">
        <v>2</v>
      </c>
      <c r="G37" s="25">
        <v>31</v>
      </c>
    </row>
    <row r="38" spans="1:7">
      <c r="A38" s="33">
        <v>98958</v>
      </c>
      <c r="B38" s="33" t="s">
        <v>27</v>
      </c>
      <c r="C38" s="41"/>
      <c r="D38" s="57">
        <v>3173</v>
      </c>
      <c r="E38" s="1">
        <f t="shared" si="1"/>
        <v>186</v>
      </c>
      <c r="F38" s="25">
        <v>6</v>
      </c>
      <c r="G38" s="25">
        <v>31</v>
      </c>
    </row>
    <row r="39" spans="1:7">
      <c r="A39" s="33">
        <v>98959</v>
      </c>
      <c r="B39" s="33" t="s">
        <v>28</v>
      </c>
      <c r="C39" s="41"/>
      <c r="D39" s="57">
        <v>19</v>
      </c>
      <c r="E39" s="1">
        <f t="shared" si="1"/>
        <v>0</v>
      </c>
    </row>
    <row r="40" spans="1:7">
      <c r="A40" s="33">
        <v>99093</v>
      </c>
      <c r="B40" s="33" t="s">
        <v>34</v>
      </c>
      <c r="C40" s="41"/>
      <c r="D40" s="57">
        <v>2893</v>
      </c>
      <c r="E40" s="1">
        <f t="shared" si="1"/>
        <v>124</v>
      </c>
      <c r="F40" s="25">
        <v>4</v>
      </c>
      <c r="G40" s="25">
        <v>31</v>
      </c>
    </row>
    <row r="41" spans="1:7">
      <c r="A41" s="33">
        <v>99094</v>
      </c>
      <c r="B41" s="33" t="s">
        <v>35</v>
      </c>
      <c r="C41" s="41"/>
      <c r="D41" s="57">
        <v>2893</v>
      </c>
      <c r="E41" s="1">
        <f t="shared" si="1"/>
        <v>124</v>
      </c>
      <c r="F41" s="25">
        <v>4</v>
      </c>
      <c r="G41" s="25">
        <v>31</v>
      </c>
    </row>
    <row r="42" spans="1:7">
      <c r="A42" s="33">
        <v>99095</v>
      </c>
      <c r="B42" s="33" t="s">
        <v>36</v>
      </c>
      <c r="C42" s="41"/>
      <c r="D42" s="57">
        <v>881</v>
      </c>
      <c r="E42" s="1">
        <f t="shared" si="1"/>
        <v>31</v>
      </c>
      <c r="F42" s="25">
        <v>1</v>
      </c>
      <c r="G42" s="25">
        <v>31</v>
      </c>
    </row>
    <row r="43" spans="1:7">
      <c r="A43" s="33">
        <v>98801</v>
      </c>
      <c r="B43" s="33" t="s">
        <v>49</v>
      </c>
      <c r="C43" s="41"/>
      <c r="D43" s="57">
        <v>5340</v>
      </c>
      <c r="E43" s="1">
        <f t="shared" si="1"/>
        <v>217</v>
      </c>
      <c r="F43" s="25">
        <v>7</v>
      </c>
      <c r="G43" s="25">
        <v>31</v>
      </c>
    </row>
    <row r="44" spans="1:7">
      <c r="A44" s="33">
        <v>94601</v>
      </c>
      <c r="B44" s="33" t="s">
        <v>57</v>
      </c>
      <c r="C44" s="41"/>
      <c r="D44" s="57"/>
      <c r="E44" s="1">
        <f t="shared" si="1"/>
        <v>0</v>
      </c>
    </row>
    <row r="45" spans="1:7">
      <c r="A45" s="33">
        <v>99113</v>
      </c>
      <c r="B45" s="33" t="s">
        <v>17</v>
      </c>
      <c r="C45" s="41"/>
      <c r="D45" s="57">
        <v>170</v>
      </c>
      <c r="E45" s="1">
        <f t="shared" si="1"/>
        <v>0</v>
      </c>
    </row>
    <row r="46" spans="1:7">
      <c r="A46" s="33">
        <v>99066</v>
      </c>
      <c r="B46" s="33" t="s">
        <v>16</v>
      </c>
      <c r="C46" s="41"/>
      <c r="D46" s="57">
        <v>659</v>
      </c>
      <c r="E46" s="1">
        <f t="shared" si="1"/>
        <v>0</v>
      </c>
    </row>
    <row r="47" spans="1:7">
      <c r="A47" s="33">
        <v>99065</v>
      </c>
      <c r="B47" s="33" t="s">
        <v>15</v>
      </c>
      <c r="C47" s="41"/>
      <c r="D47" s="57"/>
      <c r="E47" s="1">
        <f t="shared" si="1"/>
        <v>0</v>
      </c>
    </row>
    <row r="48" spans="1:7">
      <c r="A48" s="33">
        <v>99278</v>
      </c>
      <c r="B48" s="33" t="s">
        <v>2</v>
      </c>
      <c r="C48" s="41"/>
      <c r="D48" s="57">
        <v>6909</v>
      </c>
      <c r="E48" s="1">
        <f t="shared" si="1"/>
        <v>403</v>
      </c>
      <c r="F48" s="25">
        <v>13</v>
      </c>
      <c r="G48" s="25">
        <v>31</v>
      </c>
    </row>
    <row r="49" spans="1:12">
      <c r="A49" s="33">
        <v>98990</v>
      </c>
      <c r="B49" s="33" t="s">
        <v>18</v>
      </c>
      <c r="C49" s="41"/>
      <c r="D49" s="57">
        <v>130</v>
      </c>
      <c r="E49" s="1">
        <f t="shared" si="1"/>
        <v>0</v>
      </c>
    </row>
    <row r="50" spans="1:12">
      <c r="A50" s="33">
        <v>98976</v>
      </c>
      <c r="B50" s="33" t="s">
        <v>19</v>
      </c>
      <c r="C50" s="41"/>
      <c r="D50" s="57">
        <v>54</v>
      </c>
      <c r="E50" s="1">
        <f t="shared" si="1"/>
        <v>0</v>
      </c>
    </row>
    <row r="51" spans="1:12">
      <c r="A51" s="33">
        <v>93901</v>
      </c>
      <c r="B51" s="33" t="s">
        <v>230</v>
      </c>
      <c r="C51" s="41"/>
      <c r="D51" s="57"/>
    </row>
    <row r="52" spans="1:12">
      <c r="A52" s="33">
        <v>99159</v>
      </c>
      <c r="B52" s="33" t="s">
        <v>21</v>
      </c>
      <c r="C52" s="41"/>
      <c r="D52" s="57">
        <v>4308</v>
      </c>
      <c r="E52" s="1">
        <f>(F52*G52)+(H52*I52)</f>
        <v>186</v>
      </c>
      <c r="F52" s="25">
        <v>6</v>
      </c>
      <c r="G52" s="25">
        <v>31</v>
      </c>
    </row>
    <row r="53" spans="1:12">
      <c r="A53" s="33">
        <v>98955</v>
      </c>
      <c r="B53" s="33" t="s">
        <v>29</v>
      </c>
      <c r="C53" s="41"/>
      <c r="D53" s="57">
        <v>3888</v>
      </c>
      <c r="E53" s="1">
        <f>(F53*G53)+(H53*I53)</f>
        <v>30</v>
      </c>
      <c r="F53" s="25">
        <v>1</v>
      </c>
      <c r="G53" s="25">
        <v>30</v>
      </c>
    </row>
    <row r="54" spans="1:12">
      <c r="A54" s="33">
        <v>99269</v>
      </c>
      <c r="B54" s="33" t="s">
        <v>224</v>
      </c>
      <c r="C54" s="34"/>
      <c r="D54" s="57"/>
      <c r="E54" s="35">
        <v>280</v>
      </c>
      <c r="F54">
        <v>10</v>
      </c>
      <c r="G54" s="33"/>
      <c r="H54" s="33"/>
      <c r="I54" s="33"/>
      <c r="J54" s="36" t="s">
        <v>238</v>
      </c>
      <c r="K54" s="36"/>
      <c r="L54" s="36"/>
    </row>
    <row r="55" spans="1:12">
      <c r="A55" s="33">
        <v>92001</v>
      </c>
      <c r="B55" s="33" t="s">
        <v>97</v>
      </c>
      <c r="C55" s="41"/>
      <c r="D55" s="57"/>
      <c r="E55" s="1">
        <f>(F55*G55)+(H55*I55)</f>
        <v>0</v>
      </c>
    </row>
    <row r="56" spans="1:12">
      <c r="A56" s="33">
        <v>99058</v>
      </c>
      <c r="B56" s="33" t="s">
        <v>4</v>
      </c>
      <c r="C56" s="41"/>
      <c r="D56" s="57">
        <v>2211</v>
      </c>
      <c r="E56" s="1">
        <f>(F56*G56)+(H56*I56)</f>
        <v>0</v>
      </c>
    </row>
    <row r="57" spans="1:12">
      <c r="A57" s="33">
        <v>99186</v>
      </c>
      <c r="B57" s="33" t="s">
        <v>76</v>
      </c>
      <c r="C57" s="41"/>
      <c r="D57" s="57"/>
      <c r="E57" s="1">
        <f>(F57*G57)+(H57*I57)</f>
        <v>174</v>
      </c>
      <c r="F57" s="25">
        <v>2</v>
      </c>
      <c r="G57" s="25">
        <v>29</v>
      </c>
      <c r="H57" s="25">
        <v>4</v>
      </c>
      <c r="I57" s="25">
        <v>29</v>
      </c>
    </row>
    <row r="58" spans="1:12">
      <c r="A58" s="33">
        <v>99288</v>
      </c>
      <c r="B58" s="33" t="s">
        <v>219</v>
      </c>
      <c r="C58" s="41"/>
      <c r="D58" s="57"/>
      <c r="E58" s="1">
        <v>0</v>
      </c>
      <c r="F58" s="33"/>
      <c r="G58" s="33"/>
      <c r="H58" s="33"/>
      <c r="I58" s="33"/>
    </row>
    <row r="59" spans="1:12">
      <c r="A59" s="33">
        <v>99297</v>
      </c>
      <c r="B59" s="33" t="s">
        <v>37</v>
      </c>
      <c r="C59" s="41"/>
      <c r="D59" s="57"/>
      <c r="E59" s="1">
        <v>0</v>
      </c>
    </row>
    <row r="60" spans="1:12">
      <c r="A60" s="33">
        <v>99122</v>
      </c>
      <c r="B60" s="33" t="s">
        <v>233</v>
      </c>
      <c r="C60" s="41"/>
      <c r="D60" s="57"/>
    </row>
    <row r="61" spans="1:12">
      <c r="A61" s="33">
        <v>99268</v>
      </c>
      <c r="B61" s="33" t="s">
        <v>223</v>
      </c>
      <c r="C61" s="34"/>
      <c r="D61" s="57">
        <v>5720</v>
      </c>
      <c r="E61" s="35">
        <v>288</v>
      </c>
      <c r="F61">
        <v>9</v>
      </c>
      <c r="G61" s="33"/>
      <c r="H61" s="33"/>
      <c r="I61" s="33"/>
      <c r="J61" s="36" t="s">
        <v>225</v>
      </c>
      <c r="K61" s="36"/>
      <c r="L61" s="36"/>
    </row>
    <row r="62" spans="1:12">
      <c r="A62" s="33">
        <v>99102</v>
      </c>
      <c r="B62" s="33" t="s">
        <v>10</v>
      </c>
      <c r="C62" s="41"/>
      <c r="D62" s="57">
        <v>42675</v>
      </c>
      <c r="E62" s="1">
        <f>(F62*G62)+(H62*I62)</f>
        <v>0</v>
      </c>
    </row>
    <row r="63" spans="1:12">
      <c r="A63" s="33">
        <v>99259</v>
      </c>
      <c r="B63" s="33" t="s">
        <v>94</v>
      </c>
      <c r="C63" s="41"/>
      <c r="D63" s="57"/>
      <c r="H63" s="33"/>
      <c r="I63" s="33"/>
    </row>
    <row r="64" spans="1:12">
      <c r="A64" s="33">
        <v>95801</v>
      </c>
      <c r="B64" s="33" t="s">
        <v>228</v>
      </c>
      <c r="C64" s="41"/>
      <c r="D64" s="57"/>
    </row>
    <row r="65" spans="1:9">
      <c r="A65" s="33">
        <v>99132</v>
      </c>
      <c r="B65" s="33" t="s">
        <v>95</v>
      </c>
      <c r="C65" s="41"/>
      <c r="D65" s="57"/>
      <c r="E65" s="1">
        <f t="shared" ref="E65:E90" si="2">(F65*G65)+(H65*I65)</f>
        <v>0</v>
      </c>
      <c r="H65" s="25">
        <v>4</v>
      </c>
      <c r="I65" s="25">
        <v>0</v>
      </c>
    </row>
    <row r="66" spans="1:9">
      <c r="A66" s="33">
        <v>99133</v>
      </c>
      <c r="B66" s="33" t="s">
        <v>96</v>
      </c>
      <c r="C66" s="41"/>
      <c r="D66" s="57"/>
      <c r="E66" s="1">
        <f t="shared" si="2"/>
        <v>0</v>
      </c>
    </row>
    <row r="67" spans="1:9">
      <c r="A67" s="33">
        <v>99128</v>
      </c>
      <c r="B67" s="33" t="s">
        <v>74</v>
      </c>
      <c r="C67" s="41"/>
      <c r="D67" s="57">
        <v>4849</v>
      </c>
      <c r="E67" s="1">
        <f t="shared" si="2"/>
        <v>160</v>
      </c>
      <c r="F67" s="25">
        <v>10</v>
      </c>
      <c r="G67" s="25">
        <v>16</v>
      </c>
    </row>
    <row r="68" spans="1:9">
      <c r="A68" s="33">
        <v>99134</v>
      </c>
      <c r="B68" s="33" t="s">
        <v>75</v>
      </c>
      <c r="C68" s="41"/>
      <c r="D68" s="57">
        <v>2653</v>
      </c>
      <c r="E68" s="1">
        <f t="shared" si="2"/>
        <v>0</v>
      </c>
    </row>
    <row r="69" spans="1:9">
      <c r="A69" s="33">
        <v>99256</v>
      </c>
      <c r="B69" s="33" t="s">
        <v>20</v>
      </c>
      <c r="C69" s="41"/>
      <c r="D69" s="57">
        <v>1896</v>
      </c>
      <c r="E69" s="1">
        <f t="shared" si="2"/>
        <v>0</v>
      </c>
    </row>
    <row r="70" spans="1:9">
      <c r="A70" s="33">
        <v>98910</v>
      </c>
      <c r="B70" s="33" t="s">
        <v>58</v>
      </c>
      <c r="C70" s="41">
        <v>706.04</v>
      </c>
      <c r="D70" s="57"/>
      <c r="E70" s="1">
        <f t="shared" si="2"/>
        <v>12</v>
      </c>
      <c r="H70" s="25">
        <v>4</v>
      </c>
      <c r="I70" s="25">
        <v>3</v>
      </c>
    </row>
    <row r="71" spans="1:9">
      <c r="A71" s="33">
        <v>98401</v>
      </c>
      <c r="B71" s="33" t="s">
        <v>46</v>
      </c>
      <c r="C71" s="41"/>
      <c r="D71" s="57">
        <v>3369</v>
      </c>
      <c r="E71" s="1">
        <f t="shared" si="2"/>
        <v>57</v>
      </c>
      <c r="F71" s="25">
        <v>3</v>
      </c>
      <c r="G71" s="25">
        <v>19</v>
      </c>
    </row>
    <row r="72" spans="1:9">
      <c r="A72" s="33">
        <v>96901</v>
      </c>
      <c r="B72" s="33" t="s">
        <v>47</v>
      </c>
      <c r="C72" s="41"/>
      <c r="D72" s="57">
        <v>1331</v>
      </c>
      <c r="E72" s="1">
        <f t="shared" si="2"/>
        <v>10</v>
      </c>
      <c r="F72" s="25">
        <v>1</v>
      </c>
      <c r="G72" s="25">
        <v>10</v>
      </c>
    </row>
    <row r="73" spans="1:9">
      <c r="A73" s="33">
        <v>99101</v>
      </c>
      <c r="B73" s="33" t="s">
        <v>53</v>
      </c>
      <c r="C73" s="41"/>
      <c r="D73" s="57"/>
      <c r="E73" s="1">
        <f t="shared" si="2"/>
        <v>0</v>
      </c>
    </row>
    <row r="74" spans="1:9">
      <c r="A74" s="33">
        <v>99026</v>
      </c>
      <c r="B74" s="33" t="s">
        <v>73</v>
      </c>
      <c r="C74" s="41"/>
      <c r="D74" s="57"/>
      <c r="E74" s="1">
        <f t="shared" si="2"/>
        <v>0</v>
      </c>
      <c r="H74" s="33"/>
      <c r="I74" s="33"/>
    </row>
    <row r="75" spans="1:9">
      <c r="A75" s="33">
        <v>99246</v>
      </c>
      <c r="B75" s="33" t="s">
        <v>11</v>
      </c>
      <c r="C75" s="41"/>
      <c r="D75" s="57">
        <v>17199</v>
      </c>
      <c r="E75" s="1">
        <f t="shared" si="2"/>
        <v>775</v>
      </c>
      <c r="F75" s="25">
        <v>25</v>
      </c>
      <c r="G75" s="25">
        <v>31</v>
      </c>
    </row>
    <row r="76" spans="1:9">
      <c r="A76" s="33">
        <v>99312</v>
      </c>
      <c r="B76" s="33" t="s">
        <v>12</v>
      </c>
      <c r="C76" s="41"/>
      <c r="D76" s="57">
        <v>0</v>
      </c>
      <c r="E76" s="1">
        <f t="shared" si="2"/>
        <v>0</v>
      </c>
      <c r="F76" s="25">
        <v>21</v>
      </c>
      <c r="G76" s="25">
        <v>0</v>
      </c>
    </row>
    <row r="77" spans="1:9">
      <c r="A77" s="33">
        <v>99140</v>
      </c>
      <c r="B77" s="33" t="s">
        <v>61</v>
      </c>
      <c r="C77" s="41"/>
      <c r="D77" s="57"/>
      <c r="E77" s="1">
        <f t="shared" si="2"/>
        <v>0</v>
      </c>
    </row>
    <row r="78" spans="1:9">
      <c r="A78" s="33">
        <v>98979</v>
      </c>
      <c r="B78" s="33" t="s">
        <v>52</v>
      </c>
      <c r="C78" s="41"/>
      <c r="D78" s="57">
        <v>253</v>
      </c>
      <c r="E78" s="1">
        <f t="shared" si="2"/>
        <v>0</v>
      </c>
    </row>
    <row r="79" spans="1:9">
      <c r="A79" s="33">
        <v>34001</v>
      </c>
      <c r="B79" s="33" t="s">
        <v>55</v>
      </c>
      <c r="C79" s="41"/>
      <c r="D79" s="57"/>
      <c r="E79" s="1">
        <f t="shared" si="2"/>
        <v>0</v>
      </c>
    </row>
    <row r="80" spans="1:9">
      <c r="A80" s="33">
        <v>599109</v>
      </c>
      <c r="B80" s="33" t="s">
        <v>25</v>
      </c>
      <c r="C80" s="41"/>
      <c r="D80" s="57">
        <v>10828</v>
      </c>
      <c r="E80" s="1">
        <f t="shared" si="2"/>
        <v>465</v>
      </c>
      <c r="F80" s="25">
        <v>15</v>
      </c>
      <c r="G80" s="25">
        <v>31</v>
      </c>
    </row>
    <row r="81" spans="1:10">
      <c r="A81" s="33">
        <v>699109</v>
      </c>
      <c r="B81" s="33" t="s">
        <v>24</v>
      </c>
      <c r="C81" s="41"/>
      <c r="D81" s="57">
        <v>1745</v>
      </c>
      <c r="E81" s="1">
        <f t="shared" si="2"/>
        <v>0</v>
      </c>
    </row>
    <row r="82" spans="1:10">
      <c r="A82" s="33">
        <v>98915</v>
      </c>
      <c r="B82" s="33" t="s">
        <v>22</v>
      </c>
      <c r="C82" s="41"/>
      <c r="D82" s="57"/>
      <c r="E82" s="1">
        <f t="shared" si="2"/>
        <v>0</v>
      </c>
    </row>
    <row r="83" spans="1:10">
      <c r="A83" s="33">
        <v>99270</v>
      </c>
      <c r="B83" s="33" t="s">
        <v>9</v>
      </c>
      <c r="C83" s="41"/>
      <c r="D83" s="57">
        <v>29823</v>
      </c>
      <c r="E83" s="1">
        <f t="shared" si="2"/>
        <v>294</v>
      </c>
      <c r="F83" s="25">
        <v>21</v>
      </c>
      <c r="G83" s="25">
        <v>14</v>
      </c>
    </row>
    <row r="84" spans="1:10">
      <c r="A84" s="33">
        <v>99247</v>
      </c>
      <c r="B84" s="33" t="s">
        <v>229</v>
      </c>
      <c r="C84" s="41"/>
      <c r="D84" s="57"/>
      <c r="E84" s="1">
        <f t="shared" si="2"/>
        <v>0</v>
      </c>
      <c r="F84" s="25"/>
      <c r="G84" s="25"/>
    </row>
    <row r="85" spans="1:10">
      <c r="A85" s="33">
        <v>98983</v>
      </c>
      <c r="B85" s="33" t="s">
        <v>216</v>
      </c>
      <c r="C85" s="41"/>
      <c r="D85" s="57"/>
      <c r="E85" s="1">
        <f t="shared" si="2"/>
        <v>0</v>
      </c>
      <c r="F85" s="33"/>
      <c r="G85" s="33"/>
      <c r="H85" s="33"/>
      <c r="I85" s="33"/>
    </row>
    <row r="86" spans="1:10">
      <c r="A86" s="33">
        <v>99161</v>
      </c>
      <c r="B86" s="33" t="s">
        <v>62</v>
      </c>
      <c r="C86" s="41"/>
      <c r="D86" s="57"/>
      <c r="E86" s="1">
        <f t="shared" si="2"/>
        <v>124</v>
      </c>
      <c r="H86" s="25">
        <v>4</v>
      </c>
      <c r="I86" s="25">
        <v>31</v>
      </c>
    </row>
    <row r="87" spans="1:10">
      <c r="A87" s="33">
        <v>99305</v>
      </c>
      <c r="B87" s="33" t="s">
        <v>72</v>
      </c>
      <c r="C87" s="41"/>
      <c r="D87" s="57"/>
      <c r="E87" s="1">
        <f t="shared" si="2"/>
        <v>0</v>
      </c>
    </row>
    <row r="88" spans="1:10">
      <c r="A88" s="33">
        <v>99302</v>
      </c>
      <c r="B88" s="33" t="s">
        <v>71</v>
      </c>
      <c r="C88" s="41"/>
      <c r="D88" s="57"/>
      <c r="E88" s="1">
        <f t="shared" si="2"/>
        <v>0</v>
      </c>
      <c r="I88" s="59"/>
      <c r="J88" s="59"/>
    </row>
    <row r="89" spans="1:10">
      <c r="A89" s="33">
        <v>99296</v>
      </c>
      <c r="B89" s="33" t="s">
        <v>70</v>
      </c>
      <c r="C89" s="41"/>
      <c r="D89" s="57"/>
      <c r="E89" s="1">
        <f t="shared" si="2"/>
        <v>0</v>
      </c>
    </row>
    <row r="90" spans="1:10">
      <c r="A90" s="33">
        <v>99194</v>
      </c>
      <c r="B90" s="33" t="s">
        <v>98</v>
      </c>
      <c r="C90" s="41"/>
      <c r="D90" s="57"/>
      <c r="E90" s="1">
        <f t="shared" si="2"/>
        <v>0</v>
      </c>
    </row>
    <row r="91" spans="1:10">
      <c r="A91" s="33">
        <v>99158</v>
      </c>
      <c r="B91" s="33" t="s">
        <v>236</v>
      </c>
      <c r="C91" s="41"/>
      <c r="D91" s="57"/>
    </row>
    <row r="92" spans="1:10">
      <c r="A92" s="33">
        <v>99171</v>
      </c>
      <c r="B92" s="33" t="s">
        <v>67</v>
      </c>
      <c r="C92" s="41"/>
      <c r="D92" s="57"/>
      <c r="E92" s="1">
        <f>(F92*G92)+(H92*I92)</f>
        <v>0</v>
      </c>
    </row>
    <row r="93" spans="1:10">
      <c r="A93" s="33">
        <v>99172</v>
      </c>
      <c r="B93" s="33" t="s">
        <v>226</v>
      </c>
      <c r="C93" s="41"/>
      <c r="D93" s="57"/>
      <c r="E93" s="1">
        <v>0</v>
      </c>
    </row>
    <row r="94" spans="1:10">
      <c r="A94" s="33">
        <v>99173</v>
      </c>
      <c r="B94" s="33" t="s">
        <v>68</v>
      </c>
      <c r="C94" s="41"/>
      <c r="D94" s="57"/>
      <c r="E94" s="1">
        <f>(F94*G94)+(H94*I94)</f>
        <v>0</v>
      </c>
    </row>
    <row r="95" spans="1:10">
      <c r="A95" s="33">
        <v>80001</v>
      </c>
      <c r="B95" s="33" t="s">
        <v>48</v>
      </c>
      <c r="C95" s="41"/>
      <c r="D95" s="57">
        <v>1443</v>
      </c>
      <c r="E95" s="1">
        <f>(F95*G95)+(H95*I95)</f>
        <v>76</v>
      </c>
      <c r="F95" s="25">
        <v>4</v>
      </c>
      <c r="G95" s="25">
        <v>19</v>
      </c>
    </row>
    <row r="96" spans="1:10">
      <c r="A96" s="33"/>
      <c r="B96" s="33"/>
      <c r="C96" s="11"/>
      <c r="D96" s="10"/>
      <c r="E96" s="11"/>
    </row>
    <row r="97" spans="1:7" s="6" customFormat="1" ht="21">
      <c r="A97" s="74" t="s">
        <v>92</v>
      </c>
      <c r="B97" s="74"/>
      <c r="C97" s="74"/>
      <c r="D97" s="74"/>
      <c r="E97" s="74"/>
    </row>
    <row r="98" spans="1:7" s="6" customFormat="1" ht="21">
      <c r="A98" s="75">
        <f>A2</f>
        <v>43952</v>
      </c>
      <c r="B98" s="74"/>
      <c r="C98" s="74"/>
      <c r="D98" s="74"/>
      <c r="E98" s="74"/>
    </row>
    <row r="99" spans="1:7">
      <c r="A99" s="33"/>
      <c r="B99" s="33"/>
      <c r="C99" s="11"/>
      <c r="D99" s="10"/>
      <c r="E99" s="11"/>
    </row>
    <row r="100" spans="1:7">
      <c r="A100" s="33">
        <v>10000</v>
      </c>
      <c r="B100" s="33" t="s">
        <v>33</v>
      </c>
      <c r="C100" s="41"/>
      <c r="D100" s="57">
        <v>18</v>
      </c>
      <c r="E100" s="1">
        <f>(F100*G100)+(H100*I100)</f>
        <v>28</v>
      </c>
      <c r="F100" s="25">
        <v>14</v>
      </c>
      <c r="G100" s="25">
        <v>2</v>
      </c>
    </row>
    <row r="102" spans="1:7" s="6" customFormat="1" ht="21">
      <c r="A102" s="73" t="s">
        <v>93</v>
      </c>
      <c r="B102" s="73"/>
      <c r="C102" s="73"/>
      <c r="D102" s="73"/>
      <c r="E102" s="73"/>
    </row>
    <row r="103" spans="1:7" s="6" customFormat="1" ht="21">
      <c r="A103" s="72">
        <f>A2</f>
        <v>43952</v>
      </c>
      <c r="B103" s="73"/>
      <c r="C103" s="73"/>
      <c r="D103" s="73"/>
      <c r="E103" s="73"/>
    </row>
    <row r="104" spans="1:7" s="6" customFormat="1" ht="21">
      <c r="A104" s="66"/>
      <c r="B104" s="67"/>
      <c r="C104" s="67"/>
      <c r="D104" s="68"/>
      <c r="E104" s="67"/>
    </row>
    <row r="105" spans="1:7">
      <c r="A105">
        <v>14003</v>
      </c>
      <c r="B105" t="s">
        <v>81</v>
      </c>
      <c r="C105" s="41"/>
      <c r="D105" s="57"/>
    </row>
    <row r="106" spans="1:7">
      <c r="A106">
        <v>14006</v>
      </c>
      <c r="B106" t="s">
        <v>82</v>
      </c>
      <c r="C106" s="41"/>
      <c r="D106" s="57"/>
    </row>
    <row r="107" spans="1:7">
      <c r="A107">
        <v>14007</v>
      </c>
      <c r="B107" t="s">
        <v>83</v>
      </c>
      <c r="C107" s="41"/>
      <c r="D107" s="57"/>
    </row>
    <row r="108" spans="1:7">
      <c r="A108">
        <v>14008</v>
      </c>
      <c r="B108" t="s">
        <v>84</v>
      </c>
      <c r="C108" s="41"/>
      <c r="D108" s="57"/>
    </row>
    <row r="109" spans="1:7">
      <c r="A109">
        <v>14010</v>
      </c>
      <c r="B109" t="s">
        <v>85</v>
      </c>
      <c r="C109" s="41"/>
      <c r="D109" s="57"/>
    </row>
    <row r="110" spans="1:7">
      <c r="A110">
        <v>14012</v>
      </c>
      <c r="B110" t="s">
        <v>86</v>
      </c>
      <c r="C110" s="41"/>
      <c r="D110" s="57"/>
    </row>
    <row r="111" spans="1:7">
      <c r="A111">
        <v>14018</v>
      </c>
      <c r="B111" t="s">
        <v>231</v>
      </c>
      <c r="C111" s="41"/>
      <c r="D111" s="57"/>
    </row>
    <row r="112" spans="1:7">
      <c r="A112">
        <v>14022</v>
      </c>
      <c r="B112" t="s">
        <v>88</v>
      </c>
      <c r="C112" s="41"/>
      <c r="D112" s="57"/>
    </row>
    <row r="113" spans="1:4">
      <c r="A113">
        <v>15001</v>
      </c>
      <c r="B113" t="s">
        <v>89</v>
      </c>
      <c r="C113" s="41"/>
      <c r="D113" s="57"/>
    </row>
    <row r="114" spans="1:4">
      <c r="A114">
        <v>20001</v>
      </c>
      <c r="B114" t="s">
        <v>218</v>
      </c>
      <c r="C114" s="41"/>
      <c r="D114" s="57">
        <v>1566</v>
      </c>
    </row>
    <row r="115" spans="1:4">
      <c r="A115">
        <v>23001</v>
      </c>
      <c r="B115" t="s">
        <v>90</v>
      </c>
      <c r="C115" s="41"/>
      <c r="D115" s="57"/>
    </row>
    <row r="116" spans="1:4">
      <c r="A116">
        <v>60001</v>
      </c>
      <c r="B116" t="s">
        <v>232</v>
      </c>
      <c r="C116" s="41"/>
      <c r="D116" s="57"/>
    </row>
    <row r="117" spans="1:4">
      <c r="D117" s="10"/>
    </row>
    <row r="118" spans="1:4">
      <c r="D118" s="10"/>
    </row>
    <row r="119" spans="1:4">
      <c r="D119" s="10"/>
    </row>
    <row r="120" spans="1:4">
      <c r="D120" s="10"/>
    </row>
  </sheetData>
  <mergeCells count="6">
    <mergeCell ref="A103:E103"/>
    <mergeCell ref="A1:E1"/>
    <mergeCell ref="A2:E2"/>
    <mergeCell ref="A97:E97"/>
    <mergeCell ref="A98:E98"/>
    <mergeCell ref="A102:E10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013B-A09A-4EDA-B962-E00C99773F6E}">
  <dimension ref="A1:L120"/>
  <sheetViews>
    <sheetView tabSelected="1" topLeftCell="A31" workbookViewId="0">
      <selection activeCell="R51" sqref="R51"/>
    </sheetView>
  </sheetViews>
  <sheetFormatPr defaultRowHeight="15"/>
  <cols>
    <col min="1" max="1" width="10.7109375" bestFit="1" customWidth="1"/>
    <col min="2" max="2" width="25.7109375" bestFit="1" customWidth="1"/>
    <col min="3" max="3" width="9.140625" style="1"/>
    <col min="4" max="4" width="9.140625" style="2"/>
    <col min="5" max="5" width="10" style="1" bestFit="1" customWidth="1"/>
    <col min="6" max="6" width="10.85546875" bestFit="1" customWidth="1"/>
    <col min="8" max="8" width="11.140625" bestFit="1" customWidth="1"/>
  </cols>
  <sheetData>
    <row r="1" spans="1:12" s="6" customFormat="1" ht="21">
      <c r="A1" s="73" t="s">
        <v>91</v>
      </c>
      <c r="B1" s="73"/>
      <c r="C1" s="73"/>
      <c r="D1" s="73"/>
      <c r="E1" s="73"/>
    </row>
    <row r="2" spans="1:12" s="6" customFormat="1" ht="21">
      <c r="A2" s="72">
        <v>43983</v>
      </c>
      <c r="B2" s="73"/>
      <c r="C2" s="73"/>
      <c r="D2" s="73"/>
      <c r="E2" s="73"/>
    </row>
    <row r="3" spans="1:12" s="6" customFormat="1" ht="21">
      <c r="C3" s="70"/>
      <c r="D3" s="8"/>
      <c r="E3" s="70"/>
    </row>
    <row r="4" spans="1:12">
      <c r="B4" s="3"/>
      <c r="C4" s="4" t="s">
        <v>0</v>
      </c>
      <c r="D4" s="5" t="s">
        <v>1</v>
      </c>
      <c r="E4" s="42" t="s">
        <v>14</v>
      </c>
      <c r="F4" t="s">
        <v>212</v>
      </c>
      <c r="G4" s="3" t="s">
        <v>213</v>
      </c>
      <c r="H4" t="s">
        <v>214</v>
      </c>
      <c r="I4" s="3" t="s">
        <v>215</v>
      </c>
    </row>
    <row r="5" spans="1:12">
      <c r="A5" s="33">
        <v>99265</v>
      </c>
      <c r="B5" s="33" t="s">
        <v>220</v>
      </c>
      <c r="C5" s="34"/>
      <c r="D5" s="57">
        <v>5477</v>
      </c>
      <c r="E5" s="35">
        <v>202</v>
      </c>
      <c r="F5">
        <v>6</v>
      </c>
      <c r="G5" s="33"/>
      <c r="H5" s="33"/>
      <c r="I5" s="33"/>
      <c r="J5" s="36" t="s">
        <v>225</v>
      </c>
      <c r="K5" s="36"/>
      <c r="L5" s="36"/>
    </row>
    <row r="6" spans="1:12">
      <c r="A6" s="33">
        <v>99266</v>
      </c>
      <c r="B6" s="33" t="s">
        <v>221</v>
      </c>
      <c r="C6" s="34"/>
      <c r="D6" s="57">
        <v>2270</v>
      </c>
      <c r="E6" s="35">
        <v>84</v>
      </c>
      <c r="F6">
        <v>5</v>
      </c>
      <c r="G6" s="33"/>
      <c r="H6" s="33"/>
      <c r="I6" s="33"/>
      <c r="J6" s="36" t="s">
        <v>225</v>
      </c>
      <c r="K6" s="36"/>
      <c r="L6" s="36"/>
    </row>
    <row r="7" spans="1:12">
      <c r="A7" s="33">
        <v>99267</v>
      </c>
      <c r="B7" s="33" t="s">
        <v>222</v>
      </c>
      <c r="C7" s="34"/>
      <c r="D7" s="57">
        <v>235</v>
      </c>
      <c r="E7" s="35">
        <v>10</v>
      </c>
      <c r="F7">
        <v>2</v>
      </c>
      <c r="G7" s="33"/>
      <c r="H7" s="33"/>
      <c r="I7" s="33"/>
      <c r="J7" s="36" t="s">
        <v>225</v>
      </c>
      <c r="K7" s="36"/>
      <c r="L7" s="36"/>
    </row>
    <row r="8" spans="1:12">
      <c r="A8" s="33">
        <v>99229</v>
      </c>
      <c r="B8" s="33" t="s">
        <v>45</v>
      </c>
      <c r="C8" s="41"/>
      <c r="D8" s="57"/>
      <c r="E8" s="1">
        <f>(F8*G8)+(H8*I8)</f>
        <v>0</v>
      </c>
      <c r="F8" s="25">
        <v>1</v>
      </c>
      <c r="G8" s="25">
        <v>0</v>
      </c>
      <c r="H8" s="33"/>
      <c r="I8" s="33"/>
    </row>
    <row r="9" spans="1:12">
      <c r="A9" s="33">
        <v>99282</v>
      </c>
      <c r="B9" s="33" t="s">
        <v>237</v>
      </c>
      <c r="C9" s="41"/>
      <c r="D9" s="57"/>
      <c r="F9" s="33"/>
      <c r="G9" s="33"/>
      <c r="H9" s="33"/>
      <c r="I9" s="33"/>
    </row>
    <row r="10" spans="1:12">
      <c r="A10" s="33">
        <v>93701</v>
      </c>
      <c r="B10" s="33" t="s">
        <v>77</v>
      </c>
      <c r="C10" s="41"/>
      <c r="D10" s="57">
        <v>15</v>
      </c>
      <c r="E10" s="1">
        <f t="shared" ref="E10:E28" si="0">(F10*G10)+(H10*I10)</f>
        <v>0</v>
      </c>
    </row>
    <row r="11" spans="1:12">
      <c r="A11" s="33">
        <v>99170</v>
      </c>
      <c r="B11" s="33" t="s">
        <v>66</v>
      </c>
      <c r="C11" s="41"/>
      <c r="D11" s="57"/>
      <c r="E11" s="1">
        <f t="shared" si="0"/>
        <v>0</v>
      </c>
    </row>
    <row r="12" spans="1:12">
      <c r="A12" s="33">
        <v>96701</v>
      </c>
      <c r="B12" s="33" t="s">
        <v>38</v>
      </c>
      <c r="C12" s="41"/>
      <c r="D12" s="57"/>
      <c r="E12" s="1">
        <f t="shared" si="0"/>
        <v>0</v>
      </c>
    </row>
    <row r="13" spans="1:12">
      <c r="A13" s="33">
        <v>82001</v>
      </c>
      <c r="B13" s="33" t="s">
        <v>39</v>
      </c>
      <c r="C13" s="41"/>
      <c r="D13" s="57">
        <v>45</v>
      </c>
      <c r="E13" s="1">
        <f t="shared" si="0"/>
        <v>0</v>
      </c>
    </row>
    <row r="14" spans="1:12">
      <c r="A14" s="33">
        <v>96501</v>
      </c>
      <c r="B14" s="33" t="s">
        <v>40</v>
      </c>
      <c r="C14" s="41"/>
      <c r="D14" s="57">
        <v>1223</v>
      </c>
      <c r="E14" s="1">
        <f t="shared" si="0"/>
        <v>90</v>
      </c>
      <c r="F14" s="25">
        <v>3</v>
      </c>
      <c r="G14" s="25">
        <v>30</v>
      </c>
    </row>
    <row r="15" spans="1:12">
      <c r="A15" s="33">
        <v>99230</v>
      </c>
      <c r="B15" s="33" t="s">
        <v>51</v>
      </c>
      <c r="C15" s="41">
        <v>364.78</v>
      </c>
      <c r="D15" s="57">
        <v>1891</v>
      </c>
      <c r="E15" s="1">
        <f t="shared" si="0"/>
        <v>0</v>
      </c>
    </row>
    <row r="16" spans="1:12">
      <c r="A16" s="33">
        <v>99286</v>
      </c>
      <c r="B16" s="33" t="s">
        <v>5</v>
      </c>
      <c r="C16" s="41"/>
      <c r="D16" s="57">
        <v>1056</v>
      </c>
      <c r="E16" s="1">
        <f t="shared" si="0"/>
        <v>60</v>
      </c>
      <c r="F16" s="25">
        <v>2</v>
      </c>
      <c r="G16" s="25">
        <v>30</v>
      </c>
    </row>
    <row r="17" spans="1:7">
      <c r="A17" s="33">
        <v>99294</v>
      </c>
      <c r="B17" s="33" t="s">
        <v>6</v>
      </c>
      <c r="C17" s="41">
        <v>2698.29</v>
      </c>
      <c r="D17" s="57">
        <v>1197</v>
      </c>
      <c r="E17" s="1">
        <f t="shared" si="0"/>
        <v>30</v>
      </c>
      <c r="F17" s="25">
        <v>1</v>
      </c>
      <c r="G17" s="25">
        <v>30</v>
      </c>
    </row>
    <row r="18" spans="1:7">
      <c r="A18" s="33">
        <v>99293</v>
      </c>
      <c r="B18" s="33" t="s">
        <v>7</v>
      </c>
      <c r="C18" s="41">
        <v>181.2</v>
      </c>
      <c r="D18" s="57"/>
      <c r="E18" s="1">
        <f t="shared" si="0"/>
        <v>0</v>
      </c>
      <c r="F18" s="25">
        <v>1</v>
      </c>
      <c r="G18" s="25">
        <v>0</v>
      </c>
    </row>
    <row r="19" spans="1:7">
      <c r="A19" s="33">
        <v>99295</v>
      </c>
      <c r="B19" s="33" t="s">
        <v>8</v>
      </c>
      <c r="C19" s="41"/>
      <c r="D19" s="57"/>
      <c r="E19" s="1">
        <f t="shared" si="0"/>
        <v>0</v>
      </c>
      <c r="F19" s="25">
        <v>7</v>
      </c>
      <c r="G19" s="25">
        <v>0</v>
      </c>
    </row>
    <row r="20" spans="1:7">
      <c r="A20" s="33">
        <v>99228</v>
      </c>
      <c r="B20" s="33" t="s">
        <v>43</v>
      </c>
      <c r="C20" s="41"/>
      <c r="D20" s="58"/>
      <c r="E20" s="1">
        <f t="shared" si="0"/>
        <v>0</v>
      </c>
      <c r="F20" s="25">
        <v>0</v>
      </c>
      <c r="G20" s="25">
        <v>0</v>
      </c>
    </row>
    <row r="21" spans="1:7">
      <c r="A21" s="33">
        <v>99200</v>
      </c>
      <c r="B21" s="33" t="s">
        <v>69</v>
      </c>
      <c r="C21" s="41">
        <v>1245.75</v>
      </c>
      <c r="D21" s="57"/>
      <c r="E21" s="1">
        <f t="shared" si="0"/>
        <v>0</v>
      </c>
    </row>
    <row r="22" spans="1:7">
      <c r="A22" s="33">
        <v>99255</v>
      </c>
      <c r="B22" s="33" t="s">
        <v>23</v>
      </c>
      <c r="C22" s="41"/>
      <c r="D22" s="57"/>
      <c r="E22" s="1">
        <f t="shared" si="0"/>
        <v>0</v>
      </c>
      <c r="F22" s="25">
        <v>1</v>
      </c>
      <c r="G22" s="25">
        <v>0</v>
      </c>
    </row>
    <row r="23" spans="1:7">
      <c r="A23" s="33">
        <v>98921</v>
      </c>
      <c r="B23" s="33" t="s">
        <v>59</v>
      </c>
      <c r="C23" s="41"/>
      <c r="D23" s="57"/>
      <c r="E23" s="1">
        <f t="shared" si="0"/>
        <v>0</v>
      </c>
    </row>
    <row r="24" spans="1:7">
      <c r="A24" s="33">
        <v>99017</v>
      </c>
      <c r="B24" s="33" t="s">
        <v>42</v>
      </c>
      <c r="C24" s="41"/>
      <c r="D24" s="57">
        <v>4202</v>
      </c>
      <c r="E24" s="1">
        <f t="shared" si="0"/>
        <v>210</v>
      </c>
      <c r="F24" s="25">
        <v>7</v>
      </c>
      <c r="G24" s="25">
        <v>30</v>
      </c>
    </row>
    <row r="25" spans="1:7">
      <c r="A25" s="33">
        <v>99067</v>
      </c>
      <c r="B25" s="33" t="s">
        <v>3</v>
      </c>
      <c r="C25" s="41"/>
      <c r="D25" s="57">
        <v>190</v>
      </c>
      <c r="E25" s="1">
        <f t="shared" si="0"/>
        <v>0</v>
      </c>
    </row>
    <row r="26" spans="1:7">
      <c r="A26" s="33">
        <v>99169</v>
      </c>
      <c r="B26" s="33" t="s">
        <v>63</v>
      </c>
      <c r="C26" s="41"/>
      <c r="D26" s="57"/>
      <c r="E26" s="1">
        <f t="shared" si="0"/>
        <v>0</v>
      </c>
    </row>
    <row r="27" spans="1:7">
      <c r="A27" s="33">
        <v>99069</v>
      </c>
      <c r="B27" s="33" t="s">
        <v>44</v>
      </c>
      <c r="C27" s="41"/>
      <c r="D27" s="57"/>
      <c r="E27" s="1">
        <f t="shared" si="0"/>
        <v>0</v>
      </c>
      <c r="F27" s="25">
        <v>3</v>
      </c>
      <c r="G27" s="25">
        <v>0</v>
      </c>
    </row>
    <row r="28" spans="1:7">
      <c r="A28" s="33">
        <v>98965</v>
      </c>
      <c r="B28" s="33" t="s">
        <v>41</v>
      </c>
      <c r="C28" s="41"/>
      <c r="D28" s="57">
        <v>720</v>
      </c>
      <c r="E28" s="1">
        <f t="shared" si="0"/>
        <v>27</v>
      </c>
      <c r="F28" s="25">
        <v>1</v>
      </c>
      <c r="G28" s="25">
        <v>27</v>
      </c>
    </row>
    <row r="29" spans="1:7">
      <c r="A29" s="33">
        <v>99225</v>
      </c>
      <c r="B29" s="33" t="s">
        <v>227</v>
      </c>
      <c r="C29" s="41"/>
      <c r="D29" s="57"/>
      <c r="F29" s="33"/>
      <c r="G29" s="33"/>
    </row>
    <row r="30" spans="1:7">
      <c r="A30" s="33">
        <v>48001</v>
      </c>
      <c r="B30" s="33" t="s">
        <v>50</v>
      </c>
      <c r="C30" s="41"/>
      <c r="D30" s="57">
        <v>143</v>
      </c>
      <c r="E30" s="1">
        <f t="shared" ref="E30:E50" si="1">(F30*G30)+(H30*I30)</f>
        <v>30</v>
      </c>
      <c r="F30" s="25">
        <v>1</v>
      </c>
      <c r="G30" s="25">
        <v>30</v>
      </c>
    </row>
    <row r="31" spans="1:7">
      <c r="A31" s="33">
        <v>93806</v>
      </c>
      <c r="B31" s="33" t="s">
        <v>56</v>
      </c>
      <c r="C31" s="41"/>
      <c r="D31" s="57"/>
      <c r="E31" s="1">
        <f t="shared" si="1"/>
        <v>0</v>
      </c>
    </row>
    <row r="32" spans="1:7">
      <c r="A32" s="33">
        <v>98961</v>
      </c>
      <c r="B32" s="33" t="s">
        <v>60</v>
      </c>
      <c r="C32" s="41">
        <v>666.7</v>
      </c>
      <c r="D32" s="57">
        <v>2366</v>
      </c>
      <c r="E32" s="1">
        <f t="shared" si="1"/>
        <v>0</v>
      </c>
    </row>
    <row r="33" spans="1:7" ht="15.75" customHeight="1">
      <c r="A33" s="33">
        <v>99307</v>
      </c>
      <c r="B33" s="33" t="s">
        <v>13</v>
      </c>
      <c r="C33" s="41"/>
      <c r="D33" s="57">
        <v>484</v>
      </c>
      <c r="E33" s="1">
        <f t="shared" si="1"/>
        <v>0</v>
      </c>
    </row>
    <row r="34" spans="1:7">
      <c r="A34" s="33">
        <v>98987</v>
      </c>
      <c r="B34" s="33" t="s">
        <v>30</v>
      </c>
      <c r="C34" s="41"/>
      <c r="D34" s="57">
        <v>500</v>
      </c>
      <c r="E34" s="1">
        <f t="shared" si="1"/>
        <v>13</v>
      </c>
      <c r="F34" s="25">
        <v>1</v>
      </c>
      <c r="G34" s="25">
        <v>13</v>
      </c>
    </row>
    <row r="35" spans="1:7">
      <c r="A35" s="33">
        <v>98988</v>
      </c>
      <c r="B35" s="33" t="s">
        <v>31</v>
      </c>
      <c r="C35" s="41"/>
      <c r="D35" s="57">
        <v>218</v>
      </c>
      <c r="E35" s="1">
        <f t="shared" si="1"/>
        <v>25</v>
      </c>
      <c r="F35" s="25">
        <v>5</v>
      </c>
      <c r="G35" s="25">
        <v>5</v>
      </c>
    </row>
    <row r="36" spans="1:7">
      <c r="A36" s="33">
        <v>99007</v>
      </c>
      <c r="B36" s="33" t="s">
        <v>32</v>
      </c>
      <c r="C36" s="41"/>
      <c r="D36" s="57">
        <v>283</v>
      </c>
      <c r="E36" s="1">
        <f t="shared" si="1"/>
        <v>14</v>
      </c>
      <c r="F36" s="25">
        <v>1</v>
      </c>
      <c r="G36" s="25">
        <v>14</v>
      </c>
    </row>
    <row r="37" spans="1:7">
      <c r="A37" s="33">
        <v>98956</v>
      </c>
      <c r="B37" s="33" t="s">
        <v>26</v>
      </c>
      <c r="C37" s="41"/>
      <c r="D37" s="57">
        <v>699</v>
      </c>
      <c r="E37" s="1">
        <f t="shared" si="1"/>
        <v>56</v>
      </c>
      <c r="F37" s="25">
        <v>2</v>
      </c>
      <c r="G37" s="25">
        <v>28</v>
      </c>
    </row>
    <row r="38" spans="1:7">
      <c r="A38" s="33">
        <v>98958</v>
      </c>
      <c r="B38" s="33" t="s">
        <v>27</v>
      </c>
      <c r="C38" s="41"/>
      <c r="D38" s="57">
        <v>2924</v>
      </c>
      <c r="E38" s="1">
        <f t="shared" si="1"/>
        <v>174</v>
      </c>
      <c r="F38" s="25">
        <v>6</v>
      </c>
      <c r="G38" s="25">
        <v>29</v>
      </c>
    </row>
    <row r="39" spans="1:7">
      <c r="A39" s="33">
        <v>98959</v>
      </c>
      <c r="B39" s="33" t="s">
        <v>28</v>
      </c>
      <c r="C39" s="41"/>
      <c r="D39" s="57">
        <v>30</v>
      </c>
      <c r="E39" s="1">
        <f t="shared" si="1"/>
        <v>0</v>
      </c>
    </row>
    <row r="40" spans="1:7">
      <c r="A40" s="33">
        <v>99093</v>
      </c>
      <c r="B40" s="33" t="s">
        <v>34</v>
      </c>
      <c r="C40" s="41"/>
      <c r="D40" s="57">
        <v>2615</v>
      </c>
      <c r="E40" s="1">
        <f t="shared" si="1"/>
        <v>120</v>
      </c>
      <c r="F40" s="25">
        <v>4</v>
      </c>
      <c r="G40" s="25">
        <v>30</v>
      </c>
    </row>
    <row r="41" spans="1:7">
      <c r="A41" s="33">
        <v>99094</v>
      </c>
      <c r="B41" s="33" t="s">
        <v>35</v>
      </c>
      <c r="C41" s="41"/>
      <c r="D41" s="57">
        <v>2615</v>
      </c>
      <c r="E41" s="1">
        <f t="shared" si="1"/>
        <v>120</v>
      </c>
      <c r="F41" s="25">
        <v>4</v>
      </c>
      <c r="G41" s="25">
        <v>30</v>
      </c>
    </row>
    <row r="42" spans="1:7">
      <c r="A42" s="33">
        <v>99095</v>
      </c>
      <c r="B42" s="33" t="s">
        <v>36</v>
      </c>
      <c r="C42" s="41"/>
      <c r="D42" s="57">
        <v>796</v>
      </c>
      <c r="E42" s="1">
        <f t="shared" si="1"/>
        <v>20</v>
      </c>
      <c r="F42" s="25">
        <v>1</v>
      </c>
      <c r="G42" s="25">
        <v>20</v>
      </c>
    </row>
    <row r="43" spans="1:7">
      <c r="A43" s="33">
        <v>98801</v>
      </c>
      <c r="B43" s="33" t="s">
        <v>49</v>
      </c>
      <c r="C43" s="41">
        <v>184.76</v>
      </c>
      <c r="D43" s="57">
        <v>4408</v>
      </c>
      <c r="E43" s="1">
        <f t="shared" si="1"/>
        <v>189</v>
      </c>
      <c r="F43" s="25">
        <v>7</v>
      </c>
      <c r="G43" s="25">
        <v>27</v>
      </c>
    </row>
    <row r="44" spans="1:7">
      <c r="A44" s="33">
        <v>94601</v>
      </c>
      <c r="B44" s="33" t="s">
        <v>57</v>
      </c>
      <c r="C44" s="41">
        <v>890.66</v>
      </c>
      <c r="D44" s="57">
        <v>1958</v>
      </c>
      <c r="E44" s="1">
        <f t="shared" si="1"/>
        <v>0</v>
      </c>
    </row>
    <row r="45" spans="1:7">
      <c r="A45" s="33">
        <v>99113</v>
      </c>
      <c r="B45" s="33" t="s">
        <v>17</v>
      </c>
      <c r="C45" s="41"/>
      <c r="D45" s="57">
        <v>146</v>
      </c>
      <c r="E45" s="1">
        <f t="shared" si="1"/>
        <v>0</v>
      </c>
    </row>
    <row r="46" spans="1:7">
      <c r="A46" s="33">
        <v>99066</v>
      </c>
      <c r="B46" s="33" t="s">
        <v>16</v>
      </c>
      <c r="C46" s="41"/>
      <c r="D46" s="57">
        <v>392</v>
      </c>
      <c r="E46" s="1">
        <f t="shared" si="1"/>
        <v>0</v>
      </c>
    </row>
    <row r="47" spans="1:7">
      <c r="A47" s="33">
        <v>99065</v>
      </c>
      <c r="B47" s="33" t="s">
        <v>15</v>
      </c>
      <c r="C47" s="41"/>
      <c r="D47" s="57"/>
      <c r="E47" s="1">
        <f t="shared" si="1"/>
        <v>0</v>
      </c>
    </row>
    <row r="48" spans="1:7">
      <c r="A48" s="33">
        <v>99278</v>
      </c>
      <c r="B48" s="33" t="s">
        <v>2</v>
      </c>
      <c r="C48" s="41"/>
      <c r="D48" s="57">
        <v>6259</v>
      </c>
      <c r="E48" s="1">
        <f t="shared" si="1"/>
        <v>390</v>
      </c>
      <c r="F48" s="25">
        <v>13</v>
      </c>
      <c r="G48" s="25">
        <v>30</v>
      </c>
    </row>
    <row r="49" spans="1:12">
      <c r="A49" s="33">
        <v>98990</v>
      </c>
      <c r="B49" s="33" t="s">
        <v>18</v>
      </c>
      <c r="C49" s="41"/>
      <c r="D49" s="57"/>
      <c r="E49" s="1">
        <f t="shared" si="1"/>
        <v>0</v>
      </c>
    </row>
    <row r="50" spans="1:12">
      <c r="A50" s="33">
        <v>98976</v>
      </c>
      <c r="B50" s="33" t="s">
        <v>19</v>
      </c>
      <c r="C50" s="41"/>
      <c r="D50" s="57"/>
      <c r="E50" s="1">
        <f t="shared" si="1"/>
        <v>0</v>
      </c>
    </row>
    <row r="51" spans="1:12">
      <c r="A51" s="33">
        <v>93901</v>
      </c>
      <c r="B51" s="33" t="s">
        <v>230</v>
      </c>
      <c r="C51" s="41"/>
      <c r="D51" s="57"/>
    </row>
    <row r="52" spans="1:12">
      <c r="A52" s="33">
        <v>99159</v>
      </c>
      <c r="B52" s="33" t="s">
        <v>21</v>
      </c>
      <c r="C52" s="41"/>
      <c r="D52" s="57">
        <v>4043</v>
      </c>
      <c r="E52" s="1">
        <f>(F52*G52)+(H52*I52)</f>
        <v>180</v>
      </c>
      <c r="F52" s="25">
        <v>6</v>
      </c>
      <c r="G52" s="25">
        <v>30</v>
      </c>
    </row>
    <row r="53" spans="1:12">
      <c r="A53" s="33">
        <v>98955</v>
      </c>
      <c r="B53" s="33" t="s">
        <v>29</v>
      </c>
      <c r="C53" s="41"/>
      <c r="D53" s="57">
        <v>207</v>
      </c>
      <c r="E53" s="1">
        <f>(F53*G53)+(H53*I53)</f>
        <v>10</v>
      </c>
      <c r="F53" s="25">
        <v>1</v>
      </c>
      <c r="G53" s="25">
        <v>10</v>
      </c>
    </row>
    <row r="54" spans="1:12" ht="15.75">
      <c r="A54" s="77">
        <v>99269</v>
      </c>
      <c r="B54" s="77" t="s">
        <v>224</v>
      </c>
      <c r="C54" s="78"/>
      <c r="D54" s="79"/>
      <c r="E54" s="80">
        <v>280</v>
      </c>
      <c r="F54">
        <v>10</v>
      </c>
      <c r="G54" s="33"/>
      <c r="H54" s="33"/>
      <c r="I54" s="33"/>
      <c r="J54" s="76" t="s">
        <v>239</v>
      </c>
      <c r="K54" s="36"/>
      <c r="L54" s="36"/>
    </row>
    <row r="55" spans="1:12">
      <c r="A55" s="33">
        <v>92001</v>
      </c>
      <c r="B55" s="33" t="s">
        <v>97</v>
      </c>
      <c r="C55" s="41"/>
      <c r="D55" s="57"/>
      <c r="E55" s="1">
        <f>(F55*G55)+(H55*I55)</f>
        <v>0</v>
      </c>
    </row>
    <row r="56" spans="1:12">
      <c r="A56" s="33">
        <v>99058</v>
      </c>
      <c r="B56" s="33" t="s">
        <v>4</v>
      </c>
      <c r="C56" s="41"/>
      <c r="D56" s="57">
        <v>1908</v>
      </c>
      <c r="E56" s="1">
        <f>(F56*G56)+(H56*I56)</f>
        <v>0</v>
      </c>
    </row>
    <row r="57" spans="1:12">
      <c r="A57" s="33">
        <v>99186</v>
      </c>
      <c r="B57" s="33" t="s">
        <v>76</v>
      </c>
      <c r="C57" s="41">
        <v>529.1</v>
      </c>
      <c r="D57" s="57"/>
      <c r="E57" s="1">
        <f>(F57*G57)+(H57*I57)</f>
        <v>180</v>
      </c>
      <c r="F57" s="25">
        <v>2</v>
      </c>
      <c r="G57" s="25">
        <v>30</v>
      </c>
      <c r="H57" s="25">
        <v>4</v>
      </c>
      <c r="I57" s="25">
        <v>30</v>
      </c>
    </row>
    <row r="58" spans="1:12">
      <c r="A58" s="33">
        <v>99288</v>
      </c>
      <c r="B58" s="33" t="s">
        <v>219</v>
      </c>
      <c r="C58" s="41"/>
      <c r="D58" s="57"/>
      <c r="E58" s="1">
        <v>0</v>
      </c>
      <c r="F58" s="33"/>
      <c r="G58" s="33"/>
      <c r="H58" s="33"/>
      <c r="I58" s="33"/>
    </row>
    <row r="59" spans="1:12">
      <c r="A59" s="33">
        <v>99297</v>
      </c>
      <c r="B59" s="33" t="s">
        <v>37</v>
      </c>
      <c r="C59" s="41">
        <v>1651.55</v>
      </c>
      <c r="D59" s="57"/>
      <c r="E59" s="1">
        <v>0</v>
      </c>
    </row>
    <row r="60" spans="1:12">
      <c r="A60" s="33">
        <v>99122</v>
      </c>
      <c r="B60" s="33" t="s">
        <v>233</v>
      </c>
      <c r="C60" s="41"/>
      <c r="D60" s="57"/>
    </row>
    <row r="61" spans="1:12">
      <c r="A61" s="33">
        <v>99268</v>
      </c>
      <c r="B61" s="33" t="s">
        <v>223</v>
      </c>
      <c r="C61" s="34"/>
      <c r="D61" s="57">
        <v>6624</v>
      </c>
      <c r="E61" s="35">
        <v>281</v>
      </c>
      <c r="F61">
        <v>9</v>
      </c>
      <c r="G61" s="33"/>
      <c r="H61" s="33"/>
      <c r="I61" s="33"/>
      <c r="J61" s="36" t="s">
        <v>225</v>
      </c>
      <c r="K61" s="36"/>
      <c r="L61" s="36"/>
    </row>
    <row r="62" spans="1:12">
      <c r="A62" s="33">
        <v>99102</v>
      </c>
      <c r="B62" s="33" t="s">
        <v>10</v>
      </c>
      <c r="C62" s="41">
        <v>943.39</v>
      </c>
      <c r="D62" s="57">
        <v>38495</v>
      </c>
      <c r="E62" s="1">
        <f>(F62*G62)+(H62*I62)</f>
        <v>0</v>
      </c>
    </row>
    <row r="63" spans="1:12">
      <c r="A63" s="33">
        <v>99259</v>
      </c>
      <c r="B63" s="33" t="s">
        <v>94</v>
      </c>
      <c r="C63" s="41"/>
      <c r="D63" s="57"/>
      <c r="H63" s="33"/>
      <c r="I63" s="33"/>
    </row>
    <row r="64" spans="1:12">
      <c r="A64" s="33">
        <v>95801</v>
      </c>
      <c r="B64" s="33" t="s">
        <v>228</v>
      </c>
      <c r="C64" s="41"/>
      <c r="D64" s="57"/>
    </row>
    <row r="65" spans="1:9">
      <c r="A65" s="33">
        <v>99132</v>
      </c>
      <c r="B65" s="33" t="s">
        <v>95</v>
      </c>
      <c r="C65" s="41"/>
      <c r="D65" s="57"/>
      <c r="E65" s="1">
        <f t="shared" ref="E65:E90" si="2">(F65*G65)+(H65*I65)</f>
        <v>0</v>
      </c>
      <c r="H65" s="25">
        <v>4</v>
      </c>
      <c r="I65" s="25">
        <v>0</v>
      </c>
    </row>
    <row r="66" spans="1:9">
      <c r="A66" s="33">
        <v>99133</v>
      </c>
      <c r="B66" s="33" t="s">
        <v>96</v>
      </c>
      <c r="C66" s="41"/>
      <c r="D66" s="57"/>
      <c r="E66" s="1">
        <f t="shared" si="2"/>
        <v>0</v>
      </c>
    </row>
    <row r="67" spans="1:9">
      <c r="A67" s="33">
        <v>99128</v>
      </c>
      <c r="B67" s="33" t="s">
        <v>74</v>
      </c>
      <c r="C67" s="41"/>
      <c r="D67" s="57">
        <v>6243</v>
      </c>
      <c r="E67" s="1">
        <f t="shared" si="2"/>
        <v>240</v>
      </c>
      <c r="F67" s="25">
        <v>10</v>
      </c>
      <c r="G67" s="25">
        <v>24</v>
      </c>
    </row>
    <row r="68" spans="1:9">
      <c r="A68" s="33">
        <v>99134</v>
      </c>
      <c r="B68" s="33" t="s">
        <v>75</v>
      </c>
      <c r="C68" s="41"/>
      <c r="D68" s="57">
        <v>1556</v>
      </c>
      <c r="E68" s="1">
        <f t="shared" si="2"/>
        <v>0</v>
      </c>
    </row>
    <row r="69" spans="1:9">
      <c r="A69" s="33">
        <v>99256</v>
      </c>
      <c r="B69" s="33" t="s">
        <v>20</v>
      </c>
      <c r="C69" s="41">
        <v>178.47</v>
      </c>
      <c r="D69" s="57">
        <v>1846</v>
      </c>
      <c r="E69" s="1">
        <f t="shared" si="2"/>
        <v>0</v>
      </c>
    </row>
    <row r="70" spans="1:9">
      <c r="A70" s="33">
        <v>98910</v>
      </c>
      <c r="B70" s="33" t="s">
        <v>58</v>
      </c>
      <c r="C70" s="41">
        <v>1553.9</v>
      </c>
      <c r="D70" s="57"/>
      <c r="E70" s="1">
        <f t="shared" si="2"/>
        <v>120</v>
      </c>
      <c r="H70" s="25">
        <v>4</v>
      </c>
      <c r="I70" s="25">
        <v>30</v>
      </c>
    </row>
    <row r="71" spans="1:9">
      <c r="A71" s="33">
        <v>98401</v>
      </c>
      <c r="B71" s="33" t="s">
        <v>46</v>
      </c>
      <c r="C71" s="41"/>
      <c r="D71" s="57">
        <v>2602</v>
      </c>
      <c r="E71" s="1">
        <f t="shared" si="2"/>
        <v>48</v>
      </c>
      <c r="F71" s="25">
        <v>3</v>
      </c>
      <c r="G71" s="25">
        <v>16</v>
      </c>
    </row>
    <row r="72" spans="1:9">
      <c r="A72" s="33">
        <v>96901</v>
      </c>
      <c r="B72" s="33" t="s">
        <v>47</v>
      </c>
      <c r="C72" s="41"/>
      <c r="D72" s="57">
        <v>1784</v>
      </c>
      <c r="E72" s="1">
        <f t="shared" si="2"/>
        <v>30</v>
      </c>
      <c r="F72" s="25">
        <v>1</v>
      </c>
      <c r="G72" s="25">
        <v>30</v>
      </c>
    </row>
    <row r="73" spans="1:9">
      <c r="A73" s="33">
        <v>99101</v>
      </c>
      <c r="B73" s="33" t="s">
        <v>53</v>
      </c>
      <c r="C73" s="41"/>
      <c r="D73" s="57"/>
      <c r="E73" s="1">
        <f t="shared" si="2"/>
        <v>0</v>
      </c>
    </row>
    <row r="74" spans="1:9">
      <c r="A74" s="33">
        <v>99026</v>
      </c>
      <c r="B74" s="33" t="s">
        <v>73</v>
      </c>
      <c r="C74" s="41">
        <v>159.72999999999999</v>
      </c>
      <c r="D74" s="57"/>
      <c r="E74" s="1">
        <f t="shared" si="2"/>
        <v>0</v>
      </c>
      <c r="H74" s="33"/>
      <c r="I74" s="33"/>
    </row>
    <row r="75" spans="1:9">
      <c r="A75" s="33">
        <v>99246</v>
      </c>
      <c r="B75" s="33" t="s">
        <v>11</v>
      </c>
      <c r="C75" s="41">
        <v>177.68</v>
      </c>
      <c r="D75" s="57">
        <v>13274</v>
      </c>
      <c r="E75" s="1">
        <f t="shared" si="2"/>
        <v>750</v>
      </c>
      <c r="F75" s="25">
        <v>25</v>
      </c>
      <c r="G75" s="25">
        <v>30</v>
      </c>
    </row>
    <row r="76" spans="1:9">
      <c r="A76" s="33">
        <v>99312</v>
      </c>
      <c r="B76" s="33" t="s">
        <v>12</v>
      </c>
      <c r="C76" s="41"/>
      <c r="D76" s="57">
        <v>22</v>
      </c>
      <c r="E76" s="1">
        <f t="shared" si="2"/>
        <v>0</v>
      </c>
      <c r="F76" s="25">
        <v>21</v>
      </c>
      <c r="G76" s="25">
        <v>0</v>
      </c>
    </row>
    <row r="77" spans="1:9">
      <c r="A77" s="33">
        <v>99140</v>
      </c>
      <c r="B77" s="33" t="s">
        <v>61</v>
      </c>
      <c r="C77" s="41"/>
      <c r="D77" s="57"/>
      <c r="E77" s="1">
        <f t="shared" si="2"/>
        <v>0</v>
      </c>
    </row>
    <row r="78" spans="1:9">
      <c r="A78" s="33">
        <v>98979</v>
      </c>
      <c r="B78" s="33" t="s">
        <v>52</v>
      </c>
      <c r="C78" s="41"/>
      <c r="D78" s="57">
        <v>238</v>
      </c>
      <c r="E78" s="1">
        <f t="shared" si="2"/>
        <v>0</v>
      </c>
    </row>
    <row r="79" spans="1:9">
      <c r="A79" s="33">
        <v>34001</v>
      </c>
      <c r="B79" s="33" t="s">
        <v>55</v>
      </c>
      <c r="C79" s="41">
        <v>1176.7</v>
      </c>
      <c r="D79" s="57"/>
      <c r="E79" s="1">
        <f t="shared" si="2"/>
        <v>0</v>
      </c>
    </row>
    <row r="80" spans="1:9">
      <c r="A80" s="33">
        <v>599109</v>
      </c>
      <c r="B80" s="33" t="s">
        <v>25</v>
      </c>
      <c r="C80" s="41">
        <v>188.78</v>
      </c>
      <c r="D80" s="57">
        <v>10548</v>
      </c>
      <c r="E80" s="1">
        <f t="shared" si="2"/>
        <v>450</v>
      </c>
      <c r="F80" s="25">
        <v>15</v>
      </c>
      <c r="G80" s="25">
        <v>30</v>
      </c>
    </row>
    <row r="81" spans="1:10">
      <c r="A81" s="33">
        <v>699109</v>
      </c>
      <c r="B81" s="33" t="s">
        <v>24</v>
      </c>
      <c r="C81" s="41"/>
      <c r="D81" s="57">
        <v>1783</v>
      </c>
      <c r="E81" s="1">
        <f t="shared" si="2"/>
        <v>0</v>
      </c>
    </row>
    <row r="82" spans="1:10">
      <c r="A82" s="33">
        <v>98915</v>
      </c>
      <c r="B82" s="33" t="s">
        <v>22</v>
      </c>
      <c r="C82" s="41"/>
      <c r="D82" s="57">
        <v>54</v>
      </c>
      <c r="E82" s="1">
        <f t="shared" si="2"/>
        <v>0</v>
      </c>
    </row>
    <row r="83" spans="1:10">
      <c r="A83" s="33">
        <v>99270</v>
      </c>
      <c r="B83" s="33" t="s">
        <v>9</v>
      </c>
      <c r="C83" s="41">
        <v>1334.41</v>
      </c>
      <c r="D83" s="57">
        <v>50079</v>
      </c>
      <c r="E83" s="1">
        <f t="shared" si="2"/>
        <v>630</v>
      </c>
      <c r="F83" s="25">
        <v>21</v>
      </c>
      <c r="G83" s="25">
        <v>30</v>
      </c>
    </row>
    <row r="84" spans="1:10">
      <c r="A84" s="33">
        <v>99247</v>
      </c>
      <c r="B84" s="33" t="s">
        <v>229</v>
      </c>
      <c r="C84" s="41"/>
      <c r="D84" s="57"/>
      <c r="E84" s="1">
        <f t="shared" si="2"/>
        <v>0</v>
      </c>
      <c r="F84" s="25"/>
      <c r="G84" s="25"/>
    </row>
    <row r="85" spans="1:10">
      <c r="A85" s="33">
        <v>98983</v>
      </c>
      <c r="B85" s="33" t="s">
        <v>216</v>
      </c>
      <c r="C85" s="41"/>
      <c r="D85" s="57"/>
      <c r="E85" s="1">
        <f t="shared" si="2"/>
        <v>0</v>
      </c>
      <c r="F85" s="33"/>
      <c r="G85" s="33"/>
      <c r="H85" s="33"/>
      <c r="I85" s="33"/>
    </row>
    <row r="86" spans="1:10">
      <c r="A86" s="33">
        <v>99161</v>
      </c>
      <c r="B86" s="33" t="s">
        <v>62</v>
      </c>
      <c r="C86" s="41">
        <v>333.48</v>
      </c>
      <c r="D86" s="57"/>
      <c r="E86" s="1">
        <f t="shared" si="2"/>
        <v>52</v>
      </c>
      <c r="H86" s="25">
        <v>4</v>
      </c>
      <c r="I86" s="25">
        <v>13</v>
      </c>
    </row>
    <row r="87" spans="1:10">
      <c r="A87" s="33">
        <v>99305</v>
      </c>
      <c r="B87" s="33" t="s">
        <v>72</v>
      </c>
      <c r="C87" s="41"/>
      <c r="D87" s="57"/>
      <c r="E87" s="1">
        <f t="shared" si="2"/>
        <v>0</v>
      </c>
    </row>
    <row r="88" spans="1:10">
      <c r="A88" s="33">
        <v>99302</v>
      </c>
      <c r="B88" s="33" t="s">
        <v>71</v>
      </c>
      <c r="C88" s="41"/>
      <c r="D88" s="57"/>
      <c r="E88" s="1">
        <f t="shared" si="2"/>
        <v>0</v>
      </c>
      <c r="I88" s="59"/>
      <c r="J88" s="59"/>
    </row>
    <row r="89" spans="1:10">
      <c r="A89" s="33">
        <v>99296</v>
      </c>
      <c r="B89" s="33" t="s">
        <v>70</v>
      </c>
      <c r="C89" s="41"/>
      <c r="D89" s="57"/>
      <c r="E89" s="1">
        <f t="shared" si="2"/>
        <v>0</v>
      </c>
    </row>
    <row r="90" spans="1:10">
      <c r="A90" s="33">
        <v>99194</v>
      </c>
      <c r="B90" s="33" t="s">
        <v>98</v>
      </c>
      <c r="C90" s="41"/>
      <c r="D90" s="57"/>
      <c r="E90" s="1">
        <f t="shared" si="2"/>
        <v>0</v>
      </c>
    </row>
    <row r="91" spans="1:10">
      <c r="A91" s="33">
        <v>99158</v>
      </c>
      <c r="B91" s="33" t="s">
        <v>236</v>
      </c>
      <c r="C91" s="41"/>
      <c r="D91" s="57"/>
    </row>
    <row r="92" spans="1:10">
      <c r="A92" s="33">
        <v>99171</v>
      </c>
      <c r="B92" s="33" t="s">
        <v>67</v>
      </c>
      <c r="C92" s="41">
        <v>356.73</v>
      </c>
      <c r="D92" s="57"/>
      <c r="E92" s="1">
        <f>(F92*G92)+(H92*I92)</f>
        <v>0</v>
      </c>
    </row>
    <row r="93" spans="1:10">
      <c r="A93" s="33">
        <v>99172</v>
      </c>
      <c r="B93" s="33" t="s">
        <v>226</v>
      </c>
      <c r="C93" s="41"/>
      <c r="D93" s="57"/>
      <c r="E93" s="1">
        <v>0</v>
      </c>
    </row>
    <row r="94" spans="1:10">
      <c r="A94" s="33">
        <v>99173</v>
      </c>
      <c r="B94" s="33" t="s">
        <v>68</v>
      </c>
      <c r="C94" s="41">
        <v>178.95</v>
      </c>
      <c r="D94" s="57"/>
      <c r="E94" s="1">
        <f>(F94*G94)+(H94*I94)</f>
        <v>0</v>
      </c>
    </row>
    <row r="95" spans="1:10">
      <c r="A95" s="33">
        <v>80001</v>
      </c>
      <c r="B95" s="33" t="s">
        <v>48</v>
      </c>
      <c r="C95" s="41"/>
      <c r="D95" s="57">
        <v>1820</v>
      </c>
      <c r="E95" s="1">
        <f>(F95*G95)+(H95*I95)</f>
        <v>108</v>
      </c>
      <c r="F95" s="25">
        <v>4</v>
      </c>
      <c r="G95" s="25">
        <v>27</v>
      </c>
    </row>
    <row r="96" spans="1:10">
      <c r="A96" s="33"/>
      <c r="B96" s="33"/>
      <c r="C96" s="11"/>
      <c r="D96" s="10"/>
      <c r="E96" s="11"/>
    </row>
    <row r="97" spans="1:7" s="6" customFormat="1" ht="21">
      <c r="A97" s="74" t="s">
        <v>92</v>
      </c>
      <c r="B97" s="74"/>
      <c r="C97" s="74"/>
      <c r="D97" s="74"/>
      <c r="E97" s="74"/>
    </row>
    <row r="98" spans="1:7" s="6" customFormat="1" ht="21">
      <c r="A98" s="75">
        <f>A2</f>
        <v>43983</v>
      </c>
      <c r="B98" s="74"/>
      <c r="C98" s="74"/>
      <c r="D98" s="74"/>
      <c r="E98" s="74"/>
    </row>
    <row r="99" spans="1:7">
      <c r="A99" s="33"/>
      <c r="B99" s="33"/>
      <c r="C99" s="11"/>
      <c r="D99" s="10"/>
      <c r="E99" s="11"/>
    </row>
    <row r="100" spans="1:7">
      <c r="A100" s="33">
        <v>10000</v>
      </c>
      <c r="B100" s="33" t="s">
        <v>33</v>
      </c>
      <c r="C100" s="41"/>
      <c r="D100" s="57">
        <v>136</v>
      </c>
      <c r="E100" s="1">
        <f>(F100*G100)+(H100*I100)</f>
        <v>28</v>
      </c>
      <c r="F100" s="25">
        <v>14</v>
      </c>
      <c r="G100" s="25">
        <v>2</v>
      </c>
    </row>
    <row r="102" spans="1:7" s="6" customFormat="1" ht="21">
      <c r="A102" s="73" t="s">
        <v>93</v>
      </c>
      <c r="B102" s="73"/>
      <c r="C102" s="73"/>
      <c r="D102" s="73"/>
      <c r="E102" s="73"/>
    </row>
    <row r="103" spans="1:7" s="6" customFormat="1" ht="21">
      <c r="A103" s="72">
        <f>A2</f>
        <v>43983</v>
      </c>
      <c r="B103" s="73"/>
      <c r="C103" s="73"/>
      <c r="D103" s="73"/>
      <c r="E103" s="73"/>
    </row>
    <row r="104" spans="1:7" s="6" customFormat="1" ht="21">
      <c r="A104" s="69"/>
      <c r="B104" s="70"/>
      <c r="C104" s="70"/>
      <c r="D104" s="71"/>
      <c r="E104" s="70"/>
    </row>
    <row r="105" spans="1:7">
      <c r="A105">
        <v>14003</v>
      </c>
      <c r="B105" t="s">
        <v>81</v>
      </c>
      <c r="C105" s="41"/>
      <c r="D105" s="57"/>
    </row>
    <row r="106" spans="1:7">
      <c r="A106">
        <v>14006</v>
      </c>
      <c r="B106" t="s">
        <v>82</v>
      </c>
      <c r="C106" s="41">
        <v>97.92</v>
      </c>
      <c r="D106" s="57"/>
    </row>
    <row r="107" spans="1:7">
      <c r="A107">
        <v>14007</v>
      </c>
      <c r="B107" t="s">
        <v>83</v>
      </c>
      <c r="C107" s="41">
        <v>52.22</v>
      </c>
      <c r="D107" s="57"/>
    </row>
    <row r="108" spans="1:7">
      <c r="A108">
        <v>14008</v>
      </c>
      <c r="B108" t="s">
        <v>84</v>
      </c>
      <c r="C108" s="41"/>
      <c r="D108" s="57"/>
    </row>
    <row r="109" spans="1:7">
      <c r="A109">
        <v>14010</v>
      </c>
      <c r="B109" t="s">
        <v>85</v>
      </c>
      <c r="C109" s="41"/>
      <c r="D109" s="57"/>
    </row>
    <row r="110" spans="1:7">
      <c r="A110">
        <v>14012</v>
      </c>
      <c r="B110" t="s">
        <v>86</v>
      </c>
      <c r="C110" s="41"/>
      <c r="D110" s="57"/>
    </row>
    <row r="111" spans="1:7">
      <c r="A111">
        <v>14018</v>
      </c>
      <c r="B111" t="s">
        <v>231</v>
      </c>
      <c r="C111" s="41">
        <v>97.92</v>
      </c>
      <c r="D111" s="57"/>
    </row>
    <row r="112" spans="1:7">
      <c r="A112">
        <v>14022</v>
      </c>
      <c r="B112" t="s">
        <v>88</v>
      </c>
      <c r="C112" s="41">
        <v>97.92</v>
      </c>
      <c r="D112" s="57"/>
    </row>
    <row r="113" spans="1:4">
      <c r="A113">
        <v>15001</v>
      </c>
      <c r="B113" t="s">
        <v>89</v>
      </c>
      <c r="C113" s="41">
        <v>518.36</v>
      </c>
      <c r="D113" s="57"/>
    </row>
    <row r="114" spans="1:4">
      <c r="A114">
        <v>20001</v>
      </c>
      <c r="B114" t="s">
        <v>218</v>
      </c>
      <c r="C114" s="41"/>
      <c r="D114" s="57">
        <v>1382</v>
      </c>
    </row>
    <row r="115" spans="1:4">
      <c r="A115">
        <v>23001</v>
      </c>
      <c r="B115" t="s">
        <v>90</v>
      </c>
      <c r="C115" s="41">
        <v>336.32</v>
      </c>
      <c r="D115" s="57"/>
    </row>
    <row r="116" spans="1:4">
      <c r="A116">
        <v>60001</v>
      </c>
      <c r="B116" t="s">
        <v>232</v>
      </c>
      <c r="C116" s="41">
        <v>180.17</v>
      </c>
      <c r="D116" s="57"/>
    </row>
    <row r="117" spans="1:4">
      <c r="D117" s="10"/>
    </row>
    <row r="118" spans="1:4">
      <c r="D118" s="10"/>
    </row>
    <row r="119" spans="1:4">
      <c r="D119" s="10"/>
    </row>
    <row r="120" spans="1:4">
      <c r="D120" s="10"/>
    </row>
  </sheetData>
  <mergeCells count="6">
    <mergeCell ref="A103:E103"/>
    <mergeCell ref="A1:E1"/>
    <mergeCell ref="A2:E2"/>
    <mergeCell ref="A97:E97"/>
    <mergeCell ref="A98:E98"/>
    <mergeCell ref="A102:E10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1"/>
  <sheetViews>
    <sheetView topLeftCell="A46" workbookViewId="0">
      <selection activeCell="A59" sqref="A59:XFD60"/>
    </sheetView>
  </sheetViews>
  <sheetFormatPr defaultRowHeight="15"/>
  <cols>
    <col min="1" max="1" width="27.5703125" bestFit="1" customWidth="1"/>
    <col min="8" max="9" width="13.140625" bestFit="1" customWidth="1"/>
    <col min="12" max="12" width="13.140625" bestFit="1" customWidth="1"/>
  </cols>
  <sheetData>
    <row r="1" spans="1:14" ht="19.5">
      <c r="A1" s="12" t="s">
        <v>99</v>
      </c>
      <c r="B1" s="12" t="s">
        <v>100</v>
      </c>
      <c r="C1" s="12" t="s">
        <v>101</v>
      </c>
      <c r="D1" s="12" t="s">
        <v>102</v>
      </c>
      <c r="E1" s="12" t="s">
        <v>103</v>
      </c>
      <c r="F1" s="13" t="s">
        <v>104</v>
      </c>
      <c r="G1" s="12" t="s">
        <v>105</v>
      </c>
      <c r="H1" s="14" t="s">
        <v>100</v>
      </c>
      <c r="I1" s="14" t="s">
        <v>106</v>
      </c>
      <c r="J1" s="12" t="s">
        <v>107</v>
      </c>
      <c r="K1" s="12" t="s">
        <v>108</v>
      </c>
      <c r="L1" s="12" t="s">
        <v>109</v>
      </c>
      <c r="M1" s="12" t="s">
        <v>110</v>
      </c>
      <c r="N1" s="12" t="s">
        <v>109</v>
      </c>
    </row>
    <row r="2" spans="1:14" ht="19.5">
      <c r="A2" s="12" t="s">
        <v>106</v>
      </c>
      <c r="B2" s="12" t="s">
        <v>111</v>
      </c>
      <c r="C2" s="12" t="s">
        <v>112</v>
      </c>
      <c r="D2" s="12" t="s">
        <v>113</v>
      </c>
      <c r="E2" s="12" t="s">
        <v>114</v>
      </c>
      <c r="F2" s="12" t="s">
        <v>114</v>
      </c>
      <c r="G2" s="12" t="s">
        <v>115</v>
      </c>
      <c r="H2" s="14" t="s">
        <v>116</v>
      </c>
      <c r="I2" s="14" t="s">
        <v>116</v>
      </c>
      <c r="J2" s="12" t="s">
        <v>117</v>
      </c>
      <c r="K2" s="12" t="s">
        <v>117</v>
      </c>
      <c r="L2" s="12" t="s">
        <v>114</v>
      </c>
      <c r="M2" s="12" t="s">
        <v>118</v>
      </c>
      <c r="N2" s="12" t="s">
        <v>119</v>
      </c>
    </row>
    <row r="3" spans="1:14" ht="19.5">
      <c r="A3" s="12"/>
      <c r="B3" s="12"/>
      <c r="C3" s="12"/>
      <c r="D3" s="12"/>
      <c r="E3" s="12"/>
      <c r="F3" s="12"/>
      <c r="G3" s="12"/>
      <c r="H3" s="14"/>
      <c r="I3" s="14"/>
      <c r="J3" s="12"/>
      <c r="K3" s="12"/>
      <c r="L3" s="12"/>
      <c r="M3" s="12"/>
      <c r="N3" s="12"/>
    </row>
    <row r="4" spans="1:14" ht="19.5">
      <c r="A4" s="12" t="s">
        <v>120</v>
      </c>
      <c r="B4" s="12" t="s">
        <v>121</v>
      </c>
      <c r="C4" s="15" t="s">
        <v>122</v>
      </c>
      <c r="D4" s="16" t="s">
        <v>123</v>
      </c>
      <c r="E4" s="17">
        <v>200</v>
      </c>
      <c r="F4" s="17">
        <v>40</v>
      </c>
      <c r="G4" s="17">
        <v>50</v>
      </c>
      <c r="H4" s="14" t="e">
        <f>(F4+#REF!)/E4</f>
        <v>#REF!</v>
      </c>
      <c r="I4" s="14">
        <f>F4/E4</f>
        <v>0.2</v>
      </c>
      <c r="J4" s="17">
        <v>40</v>
      </c>
      <c r="K4" s="17">
        <v>800</v>
      </c>
      <c r="L4" s="17">
        <v>0</v>
      </c>
      <c r="M4" s="17"/>
      <c r="N4" s="17"/>
    </row>
    <row r="5" spans="1:14" ht="19.5">
      <c r="A5" s="12" t="s">
        <v>124</v>
      </c>
      <c r="B5" s="12" t="s">
        <v>121</v>
      </c>
      <c r="C5" s="15" t="s">
        <v>125</v>
      </c>
      <c r="D5" s="16" t="s">
        <v>126</v>
      </c>
      <c r="E5" s="17">
        <v>100</v>
      </c>
      <c r="F5" s="17">
        <v>20</v>
      </c>
      <c r="G5" s="17">
        <v>35</v>
      </c>
      <c r="H5" s="14">
        <f>F5/E5</f>
        <v>0.2</v>
      </c>
      <c r="I5" s="14">
        <f>F5/E5</f>
        <v>0.2</v>
      </c>
      <c r="J5" s="17">
        <v>60</v>
      </c>
      <c r="K5" s="17">
        <v>650</v>
      </c>
      <c r="L5" s="17">
        <f>I5*G5*8*24*0.001</f>
        <v>1.3440000000000001</v>
      </c>
      <c r="M5" s="17"/>
      <c r="N5" s="17"/>
    </row>
    <row r="6" spans="1:14" ht="19.5">
      <c r="A6" s="12" t="s">
        <v>124</v>
      </c>
      <c r="B6" s="12" t="s">
        <v>127</v>
      </c>
      <c r="C6" s="15" t="s">
        <v>128</v>
      </c>
      <c r="D6" s="16"/>
      <c r="E6" s="17"/>
      <c r="F6" s="17"/>
      <c r="G6" s="17"/>
      <c r="H6" s="14"/>
      <c r="I6" s="14"/>
      <c r="J6" s="17"/>
      <c r="K6" s="17"/>
      <c r="L6" s="17"/>
      <c r="M6" s="17"/>
      <c r="N6" s="17" t="s">
        <v>129</v>
      </c>
    </row>
    <row r="7" spans="1:14" ht="19.5">
      <c r="A7" s="12" t="s">
        <v>130</v>
      </c>
      <c r="B7" s="12" t="s">
        <v>121</v>
      </c>
      <c r="C7" s="18" t="s">
        <v>131</v>
      </c>
      <c r="D7" s="16" t="s">
        <v>126</v>
      </c>
      <c r="E7" s="17">
        <v>600</v>
      </c>
      <c r="F7" s="17">
        <v>300</v>
      </c>
      <c r="G7" s="17">
        <v>125</v>
      </c>
      <c r="H7" s="14">
        <f>(F7+F8)/E7</f>
        <v>0.66666666666666663</v>
      </c>
      <c r="I7" s="14">
        <f>F7/E7</f>
        <v>0.5</v>
      </c>
      <c r="J7" s="17">
        <v>35</v>
      </c>
      <c r="K7" s="17">
        <v>800</v>
      </c>
      <c r="L7" s="17">
        <f>I7*G7*8*24*0.001</f>
        <v>12</v>
      </c>
      <c r="M7" s="17"/>
      <c r="N7" s="17"/>
    </row>
    <row r="8" spans="1:14" ht="19.5">
      <c r="A8" s="12" t="s">
        <v>132</v>
      </c>
      <c r="B8" s="12" t="s">
        <v>121</v>
      </c>
      <c r="C8" s="18" t="s">
        <v>131</v>
      </c>
      <c r="D8" s="16" t="s">
        <v>126</v>
      </c>
      <c r="E8" s="17">
        <v>600</v>
      </c>
      <c r="F8" s="17">
        <v>100</v>
      </c>
      <c r="G8" s="17">
        <v>125</v>
      </c>
      <c r="H8" s="14">
        <f>(F8+F7)/E8</f>
        <v>0.66666666666666663</v>
      </c>
      <c r="I8" s="14">
        <f>F8/E8</f>
        <v>0.16666666666666666</v>
      </c>
      <c r="J8" s="17">
        <v>35</v>
      </c>
      <c r="K8" s="17">
        <v>800</v>
      </c>
      <c r="L8" s="17">
        <f>I8*G8*8*24*0.001</f>
        <v>4</v>
      </c>
      <c r="M8" s="17"/>
      <c r="N8" s="17"/>
    </row>
    <row r="9" spans="1:14" ht="19.5">
      <c r="A9" s="12" t="s">
        <v>133</v>
      </c>
      <c r="B9" s="12" t="s">
        <v>121</v>
      </c>
      <c r="C9" s="19" t="s">
        <v>134</v>
      </c>
      <c r="D9" s="16" t="s">
        <v>126</v>
      </c>
      <c r="E9" s="17">
        <v>400</v>
      </c>
      <c r="F9" s="17">
        <v>5</v>
      </c>
      <c r="G9" s="17">
        <v>80</v>
      </c>
      <c r="H9" s="14">
        <f>(F9+F50)/E9</f>
        <v>0.38750000000000001</v>
      </c>
      <c r="I9" s="14">
        <f>F9/E9</f>
        <v>1.2500000000000001E-2</v>
      </c>
      <c r="J9" s="17">
        <v>60</v>
      </c>
      <c r="K9" s="17">
        <v>750</v>
      </c>
      <c r="L9" s="17">
        <f>I9*G9*10*24*0.001</f>
        <v>0.24</v>
      </c>
      <c r="M9" s="17"/>
      <c r="N9" s="17"/>
    </row>
    <row r="10" spans="1:14" ht="19.5">
      <c r="A10" s="12" t="s">
        <v>135</v>
      </c>
      <c r="B10" s="12" t="s">
        <v>121</v>
      </c>
      <c r="C10" s="19" t="s">
        <v>136</v>
      </c>
      <c r="D10" s="16" t="s">
        <v>123</v>
      </c>
      <c r="E10" s="17"/>
      <c r="F10" s="17"/>
      <c r="G10" s="17"/>
      <c r="H10" s="14"/>
      <c r="I10" s="14"/>
      <c r="J10" s="17"/>
      <c r="K10" s="17"/>
      <c r="L10" s="17"/>
      <c r="M10" s="17"/>
      <c r="N10" s="17"/>
    </row>
    <row r="11" spans="1:14" ht="19.5">
      <c r="A11" s="12" t="s">
        <v>137</v>
      </c>
      <c r="B11" s="12" t="s">
        <v>121</v>
      </c>
      <c r="C11" s="18" t="s">
        <v>138</v>
      </c>
      <c r="D11" s="16" t="s">
        <v>126</v>
      </c>
      <c r="E11" s="17">
        <v>1000</v>
      </c>
      <c r="F11" s="17">
        <v>40</v>
      </c>
      <c r="G11" s="17">
        <v>185</v>
      </c>
      <c r="H11" s="14">
        <f>(F11+F12+F13+F14)/E11</f>
        <v>0.34</v>
      </c>
      <c r="I11" s="14">
        <f>F11/E11</f>
        <v>0.04</v>
      </c>
      <c r="J11" s="17">
        <v>40</v>
      </c>
      <c r="K11" s="17">
        <v>650</v>
      </c>
      <c r="L11" s="17">
        <f>I11*G11*8*24*0.001</f>
        <v>1.4208000000000003</v>
      </c>
      <c r="M11" s="17"/>
      <c r="N11" s="17"/>
    </row>
    <row r="12" spans="1:14" ht="19.5">
      <c r="A12" s="12" t="s">
        <v>139</v>
      </c>
      <c r="B12" s="12" t="s">
        <v>121</v>
      </c>
      <c r="C12" s="18" t="s">
        <v>138</v>
      </c>
      <c r="D12" s="16" t="s">
        <v>126</v>
      </c>
      <c r="E12" s="17">
        <v>1000</v>
      </c>
      <c r="F12" s="17">
        <v>60</v>
      </c>
      <c r="G12" s="17">
        <v>185</v>
      </c>
      <c r="H12" s="14">
        <f>(F12+F13+F14+F11)/E12</f>
        <v>0.34</v>
      </c>
      <c r="I12" s="14">
        <f>F12/E12</f>
        <v>0.06</v>
      </c>
      <c r="J12" s="17">
        <v>40</v>
      </c>
      <c r="K12" s="17">
        <v>650</v>
      </c>
      <c r="L12" s="17">
        <f>I12*G12*8*24*0.001</f>
        <v>2.1311999999999998</v>
      </c>
      <c r="M12" s="17"/>
      <c r="N12" s="17"/>
    </row>
    <row r="13" spans="1:14" ht="19.5">
      <c r="A13" s="12" t="s">
        <v>140</v>
      </c>
      <c r="B13" s="12" t="s">
        <v>121</v>
      </c>
      <c r="C13" s="18" t="s">
        <v>138</v>
      </c>
      <c r="D13" s="16" t="s">
        <v>126</v>
      </c>
      <c r="E13" s="17">
        <v>1000</v>
      </c>
      <c r="F13" s="17">
        <v>40</v>
      </c>
      <c r="G13" s="17">
        <v>185</v>
      </c>
      <c r="H13" s="14">
        <f>(F13+F14+F11+F12)/E13</f>
        <v>0.34</v>
      </c>
      <c r="I13" s="14">
        <f>F13/E13</f>
        <v>0.04</v>
      </c>
      <c r="J13" s="17">
        <v>40</v>
      </c>
      <c r="K13" s="17">
        <v>650</v>
      </c>
      <c r="L13" s="17">
        <f>I13*G13*8*24*0.001</f>
        <v>1.4208000000000003</v>
      </c>
      <c r="M13" s="17"/>
      <c r="N13" s="17"/>
    </row>
    <row r="14" spans="1:14" ht="19.5">
      <c r="A14" s="12" t="s">
        <v>141</v>
      </c>
      <c r="B14" s="12" t="s">
        <v>121</v>
      </c>
      <c r="C14" s="18" t="s">
        <v>138</v>
      </c>
      <c r="D14" s="16" t="s">
        <v>126</v>
      </c>
      <c r="E14" s="17">
        <v>1000</v>
      </c>
      <c r="F14" s="17">
        <v>200</v>
      </c>
      <c r="G14" s="17">
        <v>185</v>
      </c>
      <c r="H14" s="14">
        <f>(F14+F11+F12+F13)/E14</f>
        <v>0.34</v>
      </c>
      <c r="I14" s="14">
        <f>F14/E14</f>
        <v>0.2</v>
      </c>
      <c r="J14" s="17">
        <v>40</v>
      </c>
      <c r="K14" s="17">
        <v>650</v>
      </c>
      <c r="L14" s="17">
        <f>I14*G14*8*24*0.001</f>
        <v>7.1040000000000001</v>
      </c>
      <c r="M14" s="17"/>
      <c r="N14" s="17"/>
    </row>
    <row r="15" spans="1:14" ht="19.5">
      <c r="A15" s="12" t="s">
        <v>142</v>
      </c>
      <c r="B15" s="12" t="s">
        <v>121</v>
      </c>
      <c r="C15" s="19" t="s">
        <v>136</v>
      </c>
      <c r="D15" s="16" t="s">
        <v>126</v>
      </c>
      <c r="E15" s="17">
        <v>120</v>
      </c>
      <c r="F15" s="17">
        <v>25</v>
      </c>
      <c r="G15" s="17">
        <v>18</v>
      </c>
      <c r="H15" s="14">
        <f>F15/E15</f>
        <v>0.20833333333333334</v>
      </c>
      <c r="I15" s="14">
        <f>F15/E15</f>
        <v>0.20833333333333334</v>
      </c>
      <c r="J15" s="17">
        <v>35</v>
      </c>
      <c r="K15" s="17">
        <v>650</v>
      </c>
      <c r="L15" s="17">
        <f>I15*G15*10*24*0.001*1.5</f>
        <v>1.35</v>
      </c>
      <c r="M15" s="17"/>
      <c r="N15" s="17"/>
    </row>
    <row r="16" spans="1:14" ht="19.5">
      <c r="A16" s="12" t="s">
        <v>143</v>
      </c>
      <c r="B16" s="12" t="s">
        <v>127</v>
      </c>
      <c r="C16" s="18" t="s">
        <v>144</v>
      </c>
      <c r="D16" s="16" t="s">
        <v>123</v>
      </c>
      <c r="E16" s="17"/>
      <c r="F16" s="17"/>
      <c r="G16" s="17"/>
      <c r="H16" s="14"/>
      <c r="I16" s="14"/>
      <c r="J16" s="17"/>
      <c r="K16" s="17"/>
      <c r="L16" s="17"/>
      <c r="M16" s="17"/>
      <c r="N16" s="17" t="s">
        <v>129</v>
      </c>
    </row>
    <row r="17" spans="1:14" ht="19.5">
      <c r="A17" s="12" t="s">
        <v>145</v>
      </c>
      <c r="B17" s="12" t="s">
        <v>121</v>
      </c>
      <c r="C17" s="19" t="s">
        <v>134</v>
      </c>
      <c r="D17" s="16" t="s">
        <v>126</v>
      </c>
      <c r="E17" s="17">
        <v>350</v>
      </c>
      <c r="F17" s="17">
        <v>20</v>
      </c>
      <c r="G17" s="17">
        <v>87</v>
      </c>
      <c r="H17" s="14">
        <f>(F17+F19)/E17</f>
        <v>0.45714285714285713</v>
      </c>
      <c r="I17" s="14">
        <f>F17/E17</f>
        <v>5.7142857142857141E-2</v>
      </c>
      <c r="J17" s="17">
        <v>100</v>
      </c>
      <c r="K17" s="17">
        <v>1075</v>
      </c>
      <c r="L17" s="17">
        <f>I17*G17*8*24*0.001</f>
        <v>0.95451428571428576</v>
      </c>
      <c r="M17" s="17"/>
      <c r="N17" s="17"/>
    </row>
    <row r="18" spans="1:14" ht="19.5">
      <c r="A18" s="12" t="s">
        <v>146</v>
      </c>
      <c r="B18" s="12" t="s">
        <v>121</v>
      </c>
      <c r="C18" s="18" t="s">
        <v>131</v>
      </c>
      <c r="D18" s="16" t="s">
        <v>126</v>
      </c>
      <c r="E18" s="17">
        <v>600</v>
      </c>
      <c r="F18" s="17">
        <v>350</v>
      </c>
      <c r="G18" s="17">
        <v>125</v>
      </c>
      <c r="H18" s="14">
        <f>F18/E18</f>
        <v>0.58333333333333337</v>
      </c>
      <c r="I18" s="14">
        <f>F18/E18</f>
        <v>0.58333333333333337</v>
      </c>
      <c r="J18" s="17">
        <v>90</v>
      </c>
      <c r="K18" s="17">
        <v>800</v>
      </c>
      <c r="L18" s="17">
        <f>I18*G18*8*24*0.001</f>
        <v>14</v>
      </c>
      <c r="M18" s="17"/>
      <c r="N18" s="17"/>
    </row>
    <row r="19" spans="1:14" ht="19.5">
      <c r="A19" s="12" t="s">
        <v>147</v>
      </c>
      <c r="B19" s="12" t="s">
        <v>121</v>
      </c>
      <c r="C19" s="19" t="s">
        <v>134</v>
      </c>
      <c r="D19" s="16" t="s">
        <v>126</v>
      </c>
      <c r="E19" s="17">
        <v>350</v>
      </c>
      <c r="F19" s="17">
        <v>140</v>
      </c>
      <c r="G19" s="17">
        <v>87</v>
      </c>
      <c r="H19" s="14">
        <f>(F19+F17)/E19</f>
        <v>0.45714285714285713</v>
      </c>
      <c r="I19" s="14">
        <f>F19/E19</f>
        <v>0.4</v>
      </c>
      <c r="J19" s="17">
        <v>100</v>
      </c>
      <c r="K19" s="17">
        <v>1075</v>
      </c>
      <c r="L19" s="17">
        <f>I19*G19*8*24*0.001</f>
        <v>6.6816000000000004</v>
      </c>
      <c r="M19" s="17"/>
      <c r="N19" s="17" t="s">
        <v>99</v>
      </c>
    </row>
    <row r="20" spans="1:14" ht="19.5">
      <c r="A20" s="12" t="s">
        <v>148</v>
      </c>
      <c r="B20" s="12" t="s">
        <v>121</v>
      </c>
      <c r="C20" s="15" t="s">
        <v>149</v>
      </c>
      <c r="D20" s="16" t="s">
        <v>126</v>
      </c>
      <c r="E20" s="17"/>
      <c r="F20" s="17"/>
      <c r="G20" s="17"/>
      <c r="H20" s="14"/>
      <c r="I20" s="14"/>
      <c r="J20" s="17"/>
      <c r="K20" s="17"/>
      <c r="L20" s="17"/>
      <c r="M20" s="17"/>
      <c r="N20" s="17" t="s">
        <v>150</v>
      </c>
    </row>
    <row r="21" spans="1:14" ht="19.5">
      <c r="A21" s="12" t="s">
        <v>151</v>
      </c>
      <c r="B21" s="12" t="s">
        <v>121</v>
      </c>
      <c r="C21" s="15" t="s">
        <v>122</v>
      </c>
      <c r="D21" s="16" t="s">
        <v>126</v>
      </c>
      <c r="E21" s="17">
        <v>150</v>
      </c>
      <c r="F21" s="17">
        <v>50</v>
      </c>
      <c r="G21" s="17">
        <v>50</v>
      </c>
      <c r="H21" s="14">
        <f>(F21)/E21</f>
        <v>0.33333333333333331</v>
      </c>
      <c r="I21" s="14">
        <f>F21/E21</f>
        <v>0.33333333333333331</v>
      </c>
      <c r="J21" s="17">
        <v>20</v>
      </c>
      <c r="K21" s="17">
        <v>850</v>
      </c>
      <c r="L21" s="17">
        <f>I21*G21*8*24*0.001</f>
        <v>3.1999999999999997</v>
      </c>
      <c r="M21" s="17"/>
      <c r="N21" s="17"/>
    </row>
    <row r="22" spans="1:14" ht="19.5">
      <c r="A22" s="12" t="s">
        <v>152</v>
      </c>
      <c r="B22" s="12" t="s">
        <v>121</v>
      </c>
      <c r="C22" s="19" t="s">
        <v>136</v>
      </c>
      <c r="D22" s="16" t="s">
        <v>126</v>
      </c>
      <c r="E22" s="17">
        <v>120</v>
      </c>
      <c r="F22" s="17">
        <v>20</v>
      </c>
      <c r="G22" s="17">
        <v>18</v>
      </c>
      <c r="H22" s="14">
        <f>(F22)/E22</f>
        <v>0.16666666666666666</v>
      </c>
      <c r="I22" s="14">
        <f>F22/E22</f>
        <v>0.16666666666666666</v>
      </c>
      <c r="J22" s="17">
        <v>20</v>
      </c>
      <c r="K22" s="17">
        <v>620</v>
      </c>
      <c r="L22" s="17">
        <f>I22*G22*8*24*0.001</f>
        <v>0.57600000000000007</v>
      </c>
      <c r="M22" s="17"/>
      <c r="N22" s="17"/>
    </row>
    <row r="23" spans="1:14" ht="19.5">
      <c r="A23" s="12" t="s">
        <v>153</v>
      </c>
      <c r="B23" s="12" t="s">
        <v>121</v>
      </c>
      <c r="C23" s="18" t="s">
        <v>154</v>
      </c>
      <c r="D23" s="16" t="s">
        <v>126</v>
      </c>
      <c r="E23" s="17">
        <v>400</v>
      </c>
      <c r="F23" s="17">
        <v>105</v>
      </c>
      <c r="G23" s="17">
        <v>75</v>
      </c>
      <c r="H23" s="14">
        <f>(F23+F25+F24)/E23</f>
        <v>0.625</v>
      </c>
      <c r="I23" s="14">
        <f t="shared" ref="I23:I32" si="0">F23/E23</f>
        <v>0.26250000000000001</v>
      </c>
      <c r="J23" s="17">
        <v>200</v>
      </c>
      <c r="K23" s="17">
        <v>850</v>
      </c>
      <c r="L23" s="17">
        <f>I23*G23*8*24*0.001</f>
        <v>3.7800000000000002</v>
      </c>
      <c r="M23" s="17"/>
      <c r="N23" s="17"/>
    </row>
    <row r="24" spans="1:14" ht="19.5">
      <c r="A24" s="12" t="s">
        <v>155</v>
      </c>
      <c r="B24" s="12" t="s">
        <v>121</v>
      </c>
      <c r="C24" s="18" t="s">
        <v>154</v>
      </c>
      <c r="D24" s="16" t="s">
        <v>126</v>
      </c>
      <c r="E24" s="17">
        <v>400</v>
      </c>
      <c r="F24" s="17">
        <v>105</v>
      </c>
      <c r="G24" s="17">
        <v>75</v>
      </c>
      <c r="H24" s="14">
        <f>(F24+F23+F25)/E24</f>
        <v>0.625</v>
      </c>
      <c r="I24" s="14">
        <f t="shared" si="0"/>
        <v>0.26250000000000001</v>
      </c>
      <c r="J24" s="17">
        <v>200</v>
      </c>
      <c r="K24" s="17">
        <v>850</v>
      </c>
      <c r="L24" s="17">
        <f>I24*G24*8*24*0.001</f>
        <v>3.7800000000000002</v>
      </c>
      <c r="M24" s="17"/>
      <c r="N24" s="17"/>
    </row>
    <row r="25" spans="1:14" ht="19.5">
      <c r="A25" s="12" t="s">
        <v>156</v>
      </c>
      <c r="B25" s="12" t="s">
        <v>121</v>
      </c>
      <c r="C25" s="18" t="s">
        <v>154</v>
      </c>
      <c r="D25" s="16" t="s">
        <v>126</v>
      </c>
      <c r="E25" s="17">
        <v>400</v>
      </c>
      <c r="F25" s="17">
        <v>40</v>
      </c>
      <c r="G25" s="17">
        <v>75</v>
      </c>
      <c r="H25" s="14">
        <f>(F25+F24+F23)/E25</f>
        <v>0.625</v>
      </c>
      <c r="I25" s="14">
        <f t="shared" si="0"/>
        <v>0.1</v>
      </c>
      <c r="J25" s="17">
        <v>20</v>
      </c>
      <c r="K25" s="17">
        <v>700</v>
      </c>
      <c r="L25" s="17">
        <f t="shared" ref="L25:L33" si="1">I25*G25*8*24*0.001</f>
        <v>1.44</v>
      </c>
      <c r="M25" s="17"/>
      <c r="N25" s="17"/>
    </row>
    <row r="26" spans="1:14" ht="19.5">
      <c r="A26" s="12" t="s">
        <v>157</v>
      </c>
      <c r="B26" s="12" t="s">
        <v>121</v>
      </c>
      <c r="C26" s="19" t="s">
        <v>134</v>
      </c>
      <c r="D26" s="16" t="s">
        <v>126</v>
      </c>
      <c r="E26" s="17">
        <v>350</v>
      </c>
      <c r="F26" s="17">
        <v>20</v>
      </c>
      <c r="G26" s="17">
        <v>87</v>
      </c>
      <c r="H26" s="14">
        <f>(F30+F31+F26+F28+F29+F41+F59+F27)/E26</f>
        <v>2.7857142857142856</v>
      </c>
      <c r="I26" s="14">
        <f>F26/E26</f>
        <v>5.7142857142857141E-2</v>
      </c>
      <c r="J26" s="17">
        <v>60</v>
      </c>
      <c r="K26" s="17">
        <v>850</v>
      </c>
      <c r="L26" s="17">
        <f>I26*G26*8*24*0.001</f>
        <v>0.95451428571428576</v>
      </c>
      <c r="M26" s="17"/>
      <c r="N26" s="17" t="s">
        <v>150</v>
      </c>
    </row>
    <row r="27" spans="1:14" ht="19.5">
      <c r="A27" s="12" t="s">
        <v>158</v>
      </c>
      <c r="B27" s="12" t="s">
        <v>121</v>
      </c>
      <c r="C27" s="19" t="s">
        <v>134</v>
      </c>
      <c r="D27" s="16" t="s">
        <v>126</v>
      </c>
      <c r="E27" s="17">
        <v>350</v>
      </c>
      <c r="F27" s="17">
        <v>100</v>
      </c>
      <c r="G27" s="17">
        <v>87</v>
      </c>
      <c r="H27" s="14">
        <f>(F30+F31+F27+F28+F29+F41+F59+F26)/E27</f>
        <v>2.7857142857142856</v>
      </c>
      <c r="I27" s="14">
        <f t="shared" si="0"/>
        <v>0.2857142857142857</v>
      </c>
      <c r="J27" s="17">
        <v>60</v>
      </c>
      <c r="K27" s="17">
        <v>850</v>
      </c>
      <c r="L27" s="17">
        <f t="shared" si="1"/>
        <v>4.7725714285714274</v>
      </c>
      <c r="M27" s="17"/>
      <c r="N27" s="17" t="s">
        <v>150</v>
      </c>
    </row>
    <row r="28" spans="1:14" ht="19.5">
      <c r="A28" s="12" t="s">
        <v>159</v>
      </c>
      <c r="B28" s="12" t="s">
        <v>121</v>
      </c>
      <c r="C28" s="19" t="s">
        <v>134</v>
      </c>
      <c r="D28" s="16" t="s">
        <v>126</v>
      </c>
      <c r="E28" s="17">
        <v>350</v>
      </c>
      <c r="F28" s="17">
        <v>20</v>
      </c>
      <c r="G28" s="17">
        <v>87</v>
      </c>
      <c r="H28" s="14">
        <f>(F31+F27+F28+F29+F30+F41+F59+F26)/E28</f>
        <v>2.7857142857142856</v>
      </c>
      <c r="I28" s="14">
        <f t="shared" si="0"/>
        <v>5.7142857142857141E-2</v>
      </c>
      <c r="J28" s="17">
        <v>60</v>
      </c>
      <c r="K28" s="17">
        <v>850</v>
      </c>
      <c r="L28" s="17">
        <f t="shared" si="1"/>
        <v>0.95451428571428576</v>
      </c>
      <c r="M28" s="17"/>
      <c r="N28" s="17" t="s">
        <v>150</v>
      </c>
    </row>
    <row r="29" spans="1:14" ht="19.5">
      <c r="A29" s="12" t="s">
        <v>160</v>
      </c>
      <c r="B29" s="12" t="s">
        <v>121</v>
      </c>
      <c r="C29" s="19" t="s">
        <v>134</v>
      </c>
      <c r="D29" s="16" t="s">
        <v>126</v>
      </c>
      <c r="E29" s="17">
        <v>350</v>
      </c>
      <c r="F29" s="17">
        <v>50</v>
      </c>
      <c r="G29" s="17">
        <v>87</v>
      </c>
      <c r="H29" s="14">
        <f>(F27+F28+F29+F30+F31+F41+F59+F26)/E29</f>
        <v>2.7857142857142856</v>
      </c>
      <c r="I29" s="14">
        <f t="shared" si="0"/>
        <v>0.14285714285714285</v>
      </c>
      <c r="J29" s="17">
        <v>35</v>
      </c>
      <c r="K29" s="17">
        <v>900</v>
      </c>
      <c r="L29" s="17">
        <f t="shared" si="1"/>
        <v>2.3862857142857137</v>
      </c>
      <c r="M29" s="17"/>
      <c r="N29" s="17" t="s">
        <v>150</v>
      </c>
    </row>
    <row r="30" spans="1:14" ht="19.5">
      <c r="A30" s="12" t="s">
        <v>161</v>
      </c>
      <c r="B30" s="12" t="s">
        <v>121</v>
      </c>
      <c r="C30" s="19" t="s">
        <v>134</v>
      </c>
      <c r="D30" s="16" t="s">
        <v>126</v>
      </c>
      <c r="E30" s="17">
        <v>350</v>
      </c>
      <c r="F30" s="17">
        <v>125</v>
      </c>
      <c r="G30" s="17">
        <v>87</v>
      </c>
      <c r="H30" s="14">
        <f>(F27+F28+F30+F31+F29+F41+F59+F26)/E30</f>
        <v>2.7857142857142856</v>
      </c>
      <c r="I30" s="14">
        <f t="shared" si="0"/>
        <v>0.35714285714285715</v>
      </c>
      <c r="J30" s="17">
        <v>35</v>
      </c>
      <c r="K30" s="17">
        <v>900</v>
      </c>
      <c r="L30" s="17">
        <f t="shared" si="1"/>
        <v>5.9657142857142862</v>
      </c>
      <c r="M30" s="17"/>
      <c r="N30" s="17" t="s">
        <v>150</v>
      </c>
    </row>
    <row r="31" spans="1:14" ht="19.5">
      <c r="A31" s="12" t="s">
        <v>162</v>
      </c>
      <c r="B31" s="12" t="s">
        <v>121</v>
      </c>
      <c r="C31" s="19" t="s">
        <v>134</v>
      </c>
      <c r="D31" s="16" t="s">
        <v>126</v>
      </c>
      <c r="E31" s="17">
        <v>350</v>
      </c>
      <c r="F31" s="17">
        <v>5</v>
      </c>
      <c r="G31" s="17">
        <v>87</v>
      </c>
      <c r="H31" s="14">
        <f>(F27+F28+F31+F29+F30+F41+F59+F26)/E31</f>
        <v>2.7857142857142856</v>
      </c>
      <c r="I31" s="14">
        <f t="shared" si="0"/>
        <v>1.4285714285714285E-2</v>
      </c>
      <c r="J31" s="17">
        <v>35</v>
      </c>
      <c r="K31" s="17">
        <v>900</v>
      </c>
      <c r="L31" s="17">
        <f t="shared" si="1"/>
        <v>0.23862857142857144</v>
      </c>
      <c r="M31" s="17"/>
      <c r="N31" s="17" t="s">
        <v>150</v>
      </c>
    </row>
    <row r="32" spans="1:14" ht="19.5">
      <c r="A32" s="12" t="s">
        <v>163</v>
      </c>
      <c r="B32" s="12" t="s">
        <v>121</v>
      </c>
      <c r="C32" s="15" t="s">
        <v>122</v>
      </c>
      <c r="D32" s="16" t="s">
        <v>123</v>
      </c>
      <c r="E32" s="17">
        <v>400</v>
      </c>
      <c r="F32" s="17">
        <v>0</v>
      </c>
      <c r="G32" s="17">
        <v>55</v>
      </c>
      <c r="H32" s="14">
        <f>(F32+F34+F33+F35)/E32</f>
        <v>0.27500000000000002</v>
      </c>
      <c r="I32" s="14">
        <f t="shared" si="0"/>
        <v>0</v>
      </c>
      <c r="J32" s="17">
        <v>60</v>
      </c>
      <c r="K32" s="17">
        <v>650</v>
      </c>
      <c r="L32" s="17">
        <f t="shared" si="1"/>
        <v>0</v>
      </c>
      <c r="M32" s="17"/>
      <c r="N32" s="17"/>
    </row>
    <row r="33" spans="1:14" ht="19.5">
      <c r="A33" s="12" t="s">
        <v>164</v>
      </c>
      <c r="B33" s="12" t="s">
        <v>121</v>
      </c>
      <c r="C33" s="15" t="s">
        <v>122</v>
      </c>
      <c r="D33" s="16" t="s">
        <v>126</v>
      </c>
      <c r="E33" s="17">
        <v>400</v>
      </c>
      <c r="F33" s="17">
        <v>5</v>
      </c>
      <c r="G33" s="17">
        <v>55</v>
      </c>
      <c r="H33" s="14">
        <f>(F33+F32+F34+F35)/E33</f>
        <v>0.27500000000000002</v>
      </c>
      <c r="I33" s="14">
        <f>F33/E33</f>
        <v>1.2500000000000001E-2</v>
      </c>
      <c r="J33" s="17">
        <v>60</v>
      </c>
      <c r="K33" s="17">
        <v>650</v>
      </c>
      <c r="L33" s="17">
        <f t="shared" si="1"/>
        <v>0.13200000000000001</v>
      </c>
      <c r="M33" s="17"/>
      <c r="N33" s="17"/>
    </row>
    <row r="34" spans="1:14" ht="19.5">
      <c r="A34" s="12" t="s">
        <v>165</v>
      </c>
      <c r="B34" s="12" t="s">
        <v>121</v>
      </c>
      <c r="C34" s="15" t="s">
        <v>122</v>
      </c>
      <c r="D34" s="16" t="s">
        <v>126</v>
      </c>
      <c r="E34" s="17">
        <v>400</v>
      </c>
      <c r="F34" s="17">
        <v>100</v>
      </c>
      <c r="G34" s="17">
        <v>55</v>
      </c>
      <c r="H34" s="14">
        <f>(F34+F32+F33+F35)/E34</f>
        <v>0.27500000000000002</v>
      </c>
      <c r="I34" s="14">
        <f>F34/E34</f>
        <v>0.25</v>
      </c>
      <c r="J34" s="17">
        <v>60</v>
      </c>
      <c r="K34" s="17">
        <v>650</v>
      </c>
      <c r="L34" s="17">
        <f>I34*G34*8*24*0.001</f>
        <v>2.64</v>
      </c>
      <c r="M34" s="17"/>
      <c r="N34" s="17"/>
    </row>
    <row r="35" spans="1:14" ht="19.5">
      <c r="A35" s="12" t="s">
        <v>166</v>
      </c>
      <c r="B35" s="12" t="s">
        <v>121</v>
      </c>
      <c r="C35" s="15" t="s">
        <v>122</v>
      </c>
      <c r="D35" s="16" t="s">
        <v>126</v>
      </c>
      <c r="E35" s="17">
        <v>400</v>
      </c>
      <c r="F35" s="17">
        <v>5</v>
      </c>
      <c r="G35" s="17">
        <v>55</v>
      </c>
      <c r="H35" s="14">
        <f>(F35+F32+F33+F34)/E35</f>
        <v>0.27500000000000002</v>
      </c>
      <c r="I35" s="14">
        <f>F35/E35</f>
        <v>1.2500000000000001E-2</v>
      </c>
      <c r="J35" s="17">
        <v>60</v>
      </c>
      <c r="K35" s="17">
        <v>650</v>
      </c>
      <c r="L35" s="17">
        <f>I35*G35*8*24*0.001</f>
        <v>0.13200000000000001</v>
      </c>
      <c r="M35" s="17"/>
      <c r="N35" s="17"/>
    </row>
    <row r="36" spans="1:14" ht="19.5">
      <c r="A36" s="12" t="s">
        <v>167</v>
      </c>
      <c r="B36" s="12" t="s">
        <v>121</v>
      </c>
      <c r="C36" s="15" t="s">
        <v>149</v>
      </c>
      <c r="D36" s="16" t="s">
        <v>126</v>
      </c>
      <c r="E36" s="17" t="s">
        <v>99</v>
      </c>
      <c r="F36" s="17" t="s">
        <v>99</v>
      </c>
      <c r="G36" s="17" t="s">
        <v>99</v>
      </c>
      <c r="H36" s="14" t="s">
        <v>99</v>
      </c>
      <c r="I36" s="14" t="s">
        <v>99</v>
      </c>
      <c r="J36" s="17" t="s">
        <v>99</v>
      </c>
      <c r="K36" s="17" t="s">
        <v>99</v>
      </c>
      <c r="L36" s="17" t="s">
        <v>99</v>
      </c>
      <c r="M36" s="17"/>
      <c r="N36" s="17" t="s">
        <v>150</v>
      </c>
    </row>
    <row r="37" spans="1:14" ht="19.5">
      <c r="A37" s="12" t="s">
        <v>168</v>
      </c>
      <c r="B37" s="12" t="s">
        <v>121</v>
      </c>
      <c r="C37" s="15" t="s">
        <v>149</v>
      </c>
      <c r="D37" s="16" t="s">
        <v>126</v>
      </c>
      <c r="E37" s="17"/>
      <c r="F37" s="17"/>
      <c r="G37" s="17"/>
      <c r="H37" s="14"/>
      <c r="I37" s="14"/>
      <c r="J37" s="17"/>
      <c r="K37" s="17"/>
      <c r="L37" s="17"/>
      <c r="M37" s="17"/>
      <c r="N37" s="17" t="s">
        <v>150</v>
      </c>
    </row>
    <row r="38" spans="1:14" ht="19.5">
      <c r="A38" s="12" t="s">
        <v>169</v>
      </c>
      <c r="B38" s="12" t="s">
        <v>121</v>
      </c>
      <c r="C38" s="15" t="s">
        <v>149</v>
      </c>
      <c r="D38" s="16" t="s">
        <v>126</v>
      </c>
      <c r="E38" s="17"/>
      <c r="F38" s="17"/>
      <c r="G38" s="17"/>
      <c r="H38" s="14"/>
      <c r="I38" s="14"/>
      <c r="J38" s="17"/>
      <c r="K38" s="17"/>
      <c r="L38" s="17"/>
      <c r="M38" s="17"/>
      <c r="N38" s="17" t="s">
        <v>150</v>
      </c>
    </row>
    <row r="39" spans="1:14" ht="19.5">
      <c r="A39" s="12" t="s">
        <v>170</v>
      </c>
      <c r="B39" s="12" t="s">
        <v>121</v>
      </c>
      <c r="C39" s="19" t="s">
        <v>134</v>
      </c>
      <c r="D39" s="16" t="s">
        <v>126</v>
      </c>
      <c r="E39" s="17">
        <v>400</v>
      </c>
      <c r="F39" s="17">
        <v>300</v>
      </c>
      <c r="G39" s="17">
        <v>87</v>
      </c>
      <c r="H39" s="14">
        <f>(F39)/E39</f>
        <v>0.75</v>
      </c>
      <c r="I39" s="14">
        <f>F39/E39</f>
        <v>0.75</v>
      </c>
      <c r="J39" s="17">
        <v>50</v>
      </c>
      <c r="K39" s="17">
        <v>600</v>
      </c>
      <c r="L39" s="17">
        <f>I39*G39*8*24*0.001</f>
        <v>12.528</v>
      </c>
      <c r="M39" s="17"/>
      <c r="N39" s="17"/>
    </row>
    <row r="40" spans="1:14" ht="19.5">
      <c r="A40" s="12" t="s">
        <v>171</v>
      </c>
      <c r="B40" s="12" t="s">
        <v>121</v>
      </c>
      <c r="C40" s="15" t="s">
        <v>122</v>
      </c>
      <c r="D40" s="16" t="s">
        <v>126</v>
      </c>
      <c r="E40" s="17">
        <v>200</v>
      </c>
      <c r="F40" s="17">
        <v>130</v>
      </c>
      <c r="G40" s="17">
        <v>50</v>
      </c>
      <c r="H40" s="14">
        <f>(F40+F47)/E40</f>
        <v>0.9</v>
      </c>
      <c r="I40" s="14">
        <f>F40/E40</f>
        <v>0.65</v>
      </c>
      <c r="J40" s="17">
        <v>50</v>
      </c>
      <c r="K40" s="17">
        <v>700</v>
      </c>
      <c r="L40" s="17">
        <f>I40*G40*8*24*0.001</f>
        <v>6.24</v>
      </c>
      <c r="M40" s="17"/>
      <c r="N40" s="17"/>
    </row>
    <row r="41" spans="1:14" ht="19.5">
      <c r="A41" s="12" t="s">
        <v>172</v>
      </c>
      <c r="B41" s="12" t="s">
        <v>121</v>
      </c>
      <c r="C41" s="19" t="s">
        <v>134</v>
      </c>
      <c r="D41" s="16" t="s">
        <v>126</v>
      </c>
      <c r="E41" s="17">
        <v>350</v>
      </c>
      <c r="F41" s="17">
        <v>30</v>
      </c>
      <c r="G41" s="17">
        <v>87</v>
      </c>
      <c r="H41" s="14">
        <f>(F27+F28+F41+F29+F30+F31+F59+F26)/E41</f>
        <v>2.7857142857142856</v>
      </c>
      <c r="I41" s="14">
        <f>F41/E41</f>
        <v>8.5714285714285715E-2</v>
      </c>
      <c r="J41" s="17">
        <v>35</v>
      </c>
      <c r="K41" s="17">
        <v>900</v>
      </c>
      <c r="L41" s="17">
        <f>I41*G41*8*24*0.001</f>
        <v>1.4317714285714287</v>
      </c>
      <c r="M41" s="17"/>
      <c r="N41" s="17" t="s">
        <v>150</v>
      </c>
    </row>
    <row r="42" spans="1:14" ht="19.5">
      <c r="A42" s="12" t="s">
        <v>173</v>
      </c>
      <c r="B42" s="12" t="s">
        <v>121</v>
      </c>
      <c r="C42" s="15" t="s">
        <v>174</v>
      </c>
      <c r="D42" s="16" t="s">
        <v>126</v>
      </c>
      <c r="E42" s="17">
        <v>200</v>
      </c>
      <c r="F42" s="17">
        <v>60</v>
      </c>
      <c r="G42" s="17">
        <v>40</v>
      </c>
      <c r="H42" s="14">
        <f>(F42)/E42</f>
        <v>0.3</v>
      </c>
      <c r="I42" s="14">
        <f>F42/E42</f>
        <v>0.3</v>
      </c>
      <c r="J42" s="17">
        <v>60</v>
      </c>
      <c r="K42" s="17">
        <v>650</v>
      </c>
      <c r="L42" s="17">
        <f>I42*G42*8*24*0.001</f>
        <v>2.3040000000000003</v>
      </c>
      <c r="M42" s="17"/>
      <c r="N42" s="17"/>
    </row>
    <row r="43" spans="1:14" ht="19.5">
      <c r="A43" s="12" t="s">
        <v>175</v>
      </c>
      <c r="B43" s="12" t="s">
        <v>121</v>
      </c>
      <c r="C43" s="15" t="s">
        <v>149</v>
      </c>
      <c r="D43" s="16" t="s">
        <v>126</v>
      </c>
      <c r="E43" s="17"/>
      <c r="F43" s="17"/>
      <c r="G43" s="17" t="s">
        <v>99</v>
      </c>
      <c r="H43" s="14"/>
      <c r="I43" s="14"/>
      <c r="J43" s="17"/>
      <c r="K43" s="17"/>
      <c r="L43" s="17"/>
      <c r="M43" s="17"/>
      <c r="N43" s="17" t="s">
        <v>150</v>
      </c>
    </row>
    <row r="44" spans="1:14" ht="19.5">
      <c r="A44" s="12" t="s">
        <v>176</v>
      </c>
      <c r="B44" s="12" t="s">
        <v>121</v>
      </c>
      <c r="C44" s="19" t="s">
        <v>134</v>
      </c>
      <c r="D44" s="16" t="s">
        <v>126</v>
      </c>
      <c r="E44" s="17">
        <v>300</v>
      </c>
      <c r="F44" s="17">
        <v>200</v>
      </c>
      <c r="G44" s="17">
        <v>80</v>
      </c>
      <c r="H44" s="14">
        <f>(F44+F46)/E44</f>
        <v>0.66666666666666663</v>
      </c>
      <c r="I44" s="14">
        <f>F44/E44</f>
        <v>0.66666666666666663</v>
      </c>
      <c r="J44" s="17">
        <v>35</v>
      </c>
      <c r="K44" s="17">
        <v>750</v>
      </c>
      <c r="L44" s="17">
        <f>I44*G44*8*24*0.001</f>
        <v>10.24</v>
      </c>
      <c r="M44" s="17"/>
      <c r="N44" s="17"/>
    </row>
    <row r="45" spans="1:14" ht="19.5">
      <c r="A45" s="12" t="s">
        <v>177</v>
      </c>
      <c r="B45" s="12" t="s">
        <v>121</v>
      </c>
      <c r="C45" s="19" t="s">
        <v>134</v>
      </c>
      <c r="D45" s="16" t="s">
        <v>123</v>
      </c>
      <c r="E45" s="17">
        <v>300</v>
      </c>
      <c r="F45" s="17">
        <v>0</v>
      </c>
      <c r="G45" s="17">
        <v>80</v>
      </c>
      <c r="H45" s="14">
        <f>(F45+F44)/E45</f>
        <v>0.66666666666666663</v>
      </c>
      <c r="I45" s="14">
        <f>F45/E45</f>
        <v>0</v>
      </c>
      <c r="J45" s="17">
        <v>100</v>
      </c>
      <c r="K45" s="17">
        <v>750</v>
      </c>
      <c r="L45" s="17">
        <f>I45*G45*8*24*0.001</f>
        <v>0</v>
      </c>
      <c r="M45" s="17"/>
      <c r="N45" s="17"/>
    </row>
    <row r="46" spans="1:14" ht="19.5">
      <c r="A46" s="12" t="s">
        <v>178</v>
      </c>
      <c r="B46" s="12" t="s">
        <v>127</v>
      </c>
      <c r="C46" s="18" t="s">
        <v>179</v>
      </c>
      <c r="D46" s="16" t="s">
        <v>123</v>
      </c>
      <c r="E46" s="17"/>
      <c r="F46" s="17"/>
      <c r="G46" s="17"/>
      <c r="H46" s="14"/>
      <c r="I46" s="14"/>
      <c r="J46" s="17"/>
      <c r="K46" s="17"/>
      <c r="L46" s="17"/>
      <c r="M46" s="17"/>
      <c r="N46" s="17" t="s">
        <v>129</v>
      </c>
    </row>
    <row r="47" spans="1:14" ht="19.5">
      <c r="A47" s="12" t="s">
        <v>180</v>
      </c>
      <c r="B47" s="12" t="s">
        <v>121</v>
      </c>
      <c r="C47" s="19" t="s">
        <v>181</v>
      </c>
      <c r="D47" s="16" t="s">
        <v>126</v>
      </c>
      <c r="E47" s="17">
        <v>200</v>
      </c>
      <c r="F47" s="17">
        <v>50</v>
      </c>
      <c r="G47" s="17">
        <v>50</v>
      </c>
      <c r="H47" s="14">
        <f>(F47+F40)/E47</f>
        <v>0.9</v>
      </c>
      <c r="I47" s="14">
        <f>F47/E47</f>
        <v>0.25</v>
      </c>
      <c r="J47" s="17">
        <v>50</v>
      </c>
      <c r="K47" s="17">
        <v>700</v>
      </c>
      <c r="L47" s="17">
        <f>I47*G47*8*24*0.001</f>
        <v>2.4</v>
      </c>
      <c r="M47" s="17"/>
      <c r="N47" s="17"/>
    </row>
    <row r="48" spans="1:14" ht="19.5">
      <c r="A48" s="12" t="s">
        <v>180</v>
      </c>
      <c r="B48" s="12" t="s">
        <v>127</v>
      </c>
      <c r="C48" s="18" t="s">
        <v>182</v>
      </c>
      <c r="D48" s="16" t="s">
        <v>123</v>
      </c>
      <c r="E48" s="17"/>
      <c r="F48" s="17"/>
      <c r="G48" s="17"/>
      <c r="H48" s="14"/>
      <c r="I48" s="14"/>
      <c r="J48" s="17"/>
      <c r="K48" s="17"/>
      <c r="L48" s="17"/>
      <c r="M48" s="17"/>
      <c r="N48" s="17" t="s">
        <v>129</v>
      </c>
    </row>
    <row r="49" spans="1:14" ht="19.5">
      <c r="A49" s="12" t="s">
        <v>183</v>
      </c>
      <c r="B49" s="12" t="s">
        <v>121</v>
      </c>
      <c r="C49" s="19" t="s">
        <v>134</v>
      </c>
      <c r="D49" s="16" t="s">
        <v>126</v>
      </c>
      <c r="E49" s="17">
        <v>350</v>
      </c>
      <c r="F49" s="17">
        <v>150</v>
      </c>
      <c r="G49" s="17">
        <v>80</v>
      </c>
      <c r="H49" s="14">
        <f>(F49+F67)/E49</f>
        <v>0.47142857142857142</v>
      </c>
      <c r="I49" s="14">
        <f>F49/E49</f>
        <v>0.42857142857142855</v>
      </c>
      <c r="J49" s="17">
        <v>30</v>
      </c>
      <c r="K49" s="17">
        <v>900</v>
      </c>
      <c r="L49" s="17">
        <f>I49*G49*8*24*0.001</f>
        <v>6.5828571428571436</v>
      </c>
      <c r="M49" s="17"/>
      <c r="N49" s="17" t="s">
        <v>150</v>
      </c>
    </row>
    <row r="50" spans="1:14" ht="19.5">
      <c r="A50" s="12" t="s">
        <v>184</v>
      </c>
      <c r="B50" s="12" t="s">
        <v>121</v>
      </c>
      <c r="C50" s="19" t="s">
        <v>134</v>
      </c>
      <c r="D50" s="16" t="s">
        <v>126</v>
      </c>
      <c r="E50" s="17">
        <v>400</v>
      </c>
      <c r="F50" s="17">
        <v>150</v>
      </c>
      <c r="G50" s="17">
        <v>80</v>
      </c>
      <c r="H50" s="14">
        <f>(F50+F9)/E50</f>
        <v>0.38750000000000001</v>
      </c>
      <c r="I50" s="14">
        <f>F50/E50</f>
        <v>0.375</v>
      </c>
      <c r="J50" s="17">
        <v>60</v>
      </c>
      <c r="K50" s="17">
        <v>750</v>
      </c>
      <c r="L50" s="17">
        <f>I50*G50*8*24*0.001</f>
        <v>5.76</v>
      </c>
      <c r="M50" s="17"/>
      <c r="N50" s="17"/>
    </row>
    <row r="51" spans="1:14" ht="19.5">
      <c r="A51" s="12" t="s">
        <v>185</v>
      </c>
      <c r="B51" s="12" t="s">
        <v>121</v>
      </c>
      <c r="C51" s="15" t="s">
        <v>149</v>
      </c>
      <c r="D51" s="16" t="s">
        <v>123</v>
      </c>
      <c r="E51" s="17">
        <v>700</v>
      </c>
      <c r="F51" s="17">
        <v>0</v>
      </c>
      <c r="G51" s="17">
        <v>125</v>
      </c>
      <c r="H51" s="14">
        <f>(F51)/E51</f>
        <v>0</v>
      </c>
      <c r="I51" s="14">
        <f>F51/E51</f>
        <v>0</v>
      </c>
      <c r="J51" s="17">
        <v>100</v>
      </c>
      <c r="K51" s="17">
        <v>600</v>
      </c>
      <c r="L51" s="17">
        <f>I51*G51*8*24*0.001</f>
        <v>0</v>
      </c>
      <c r="M51" s="17"/>
      <c r="N51" s="17"/>
    </row>
    <row r="52" spans="1:14" ht="19.5">
      <c r="A52" s="12" t="s">
        <v>186</v>
      </c>
      <c r="B52" s="12" t="s">
        <v>127</v>
      </c>
      <c r="C52" s="12" t="s">
        <v>187</v>
      </c>
      <c r="D52" s="16" t="s">
        <v>99</v>
      </c>
      <c r="E52" s="17"/>
      <c r="F52" s="17"/>
      <c r="G52" s="17"/>
      <c r="H52" s="14"/>
      <c r="I52" s="14"/>
      <c r="J52" s="17"/>
      <c r="K52" s="17"/>
      <c r="L52" s="17" t="s">
        <v>99</v>
      </c>
      <c r="M52" s="17" t="s">
        <v>99</v>
      </c>
      <c r="N52" s="17" t="s">
        <v>99</v>
      </c>
    </row>
    <row r="53" spans="1:14" ht="19.5">
      <c r="A53" s="12" t="s">
        <v>188</v>
      </c>
      <c r="B53" s="12" t="s">
        <v>127</v>
      </c>
      <c r="C53" s="18" t="s">
        <v>189</v>
      </c>
      <c r="D53" s="16" t="s">
        <v>126</v>
      </c>
      <c r="E53" s="17" t="s">
        <v>99</v>
      </c>
      <c r="F53" s="17" t="s">
        <v>99</v>
      </c>
      <c r="G53" s="17" t="s">
        <v>99</v>
      </c>
      <c r="H53" s="14" t="s">
        <v>99</v>
      </c>
      <c r="I53" s="14" t="s">
        <v>99</v>
      </c>
      <c r="J53" s="17" t="s">
        <v>99</v>
      </c>
      <c r="K53" s="17" t="s">
        <v>99</v>
      </c>
      <c r="L53" s="17" t="s">
        <v>99</v>
      </c>
      <c r="M53" s="17"/>
      <c r="N53" s="17" t="s">
        <v>129</v>
      </c>
    </row>
    <row r="54" spans="1:14" ht="19.5">
      <c r="A54" s="12" t="s">
        <v>190</v>
      </c>
      <c r="B54" s="12" t="s">
        <v>127</v>
      </c>
      <c r="C54" s="18" t="s">
        <v>191</v>
      </c>
      <c r="D54" s="16" t="s">
        <v>126</v>
      </c>
      <c r="E54" s="17">
        <v>400</v>
      </c>
      <c r="F54" s="17">
        <v>0</v>
      </c>
      <c r="G54" s="17">
        <v>85</v>
      </c>
      <c r="H54" s="14" t="e">
        <f>(F54+#REF!)/E54</f>
        <v>#REF!</v>
      </c>
      <c r="I54" s="14">
        <f>F54/E54</f>
        <v>0</v>
      </c>
      <c r="J54" s="17">
        <v>30</v>
      </c>
      <c r="K54" s="17">
        <v>420</v>
      </c>
      <c r="L54" s="17">
        <f>I54*G54*8*24*0.001</f>
        <v>0</v>
      </c>
      <c r="M54" s="17"/>
      <c r="N54" s="17" t="s">
        <v>129</v>
      </c>
    </row>
    <row r="55" spans="1:14" ht="19.5">
      <c r="A55" s="12" t="s">
        <v>192</v>
      </c>
      <c r="B55" s="12" t="s">
        <v>127</v>
      </c>
      <c r="C55" s="12" t="s">
        <v>99</v>
      </c>
      <c r="D55" s="16" t="s">
        <v>126</v>
      </c>
      <c r="E55" s="17"/>
      <c r="F55" s="17"/>
      <c r="G55" s="17"/>
      <c r="H55" s="14" t="s">
        <v>99</v>
      </c>
      <c r="I55" s="14"/>
      <c r="J55" s="17"/>
      <c r="K55" s="17"/>
      <c r="L55" s="17"/>
      <c r="M55" s="17"/>
      <c r="N55" s="17" t="s">
        <v>129</v>
      </c>
    </row>
    <row r="56" spans="1:14" ht="19.5">
      <c r="A56" s="12" t="s">
        <v>193</v>
      </c>
      <c r="B56" s="12" t="s">
        <v>121</v>
      </c>
      <c r="C56" s="15" t="s">
        <v>194</v>
      </c>
      <c r="D56" s="16" t="s">
        <v>126</v>
      </c>
      <c r="E56" s="17">
        <v>300</v>
      </c>
      <c r="F56" s="17">
        <v>90</v>
      </c>
      <c r="G56" s="17">
        <v>55</v>
      </c>
      <c r="H56" s="14">
        <f>(F56+F69+F57)/E56</f>
        <v>0.6166666666666667</v>
      </c>
      <c r="I56" s="14">
        <f>F56/E56</f>
        <v>0.3</v>
      </c>
      <c r="J56" s="17">
        <v>30</v>
      </c>
      <c r="K56" s="17">
        <v>700</v>
      </c>
      <c r="L56" s="17">
        <f>I56*G56*8*24*0.001</f>
        <v>3.1680000000000001</v>
      </c>
      <c r="M56" s="17"/>
      <c r="N56" s="17"/>
    </row>
    <row r="57" spans="1:14" ht="19.5">
      <c r="A57" s="12" t="s">
        <v>195</v>
      </c>
      <c r="B57" s="12" t="s">
        <v>121</v>
      </c>
      <c r="C57" s="15" t="s">
        <v>194</v>
      </c>
      <c r="D57" s="16" t="s">
        <v>126</v>
      </c>
      <c r="E57" s="17">
        <v>300</v>
      </c>
      <c r="F57" s="17">
        <v>15</v>
      </c>
      <c r="G57" s="17">
        <v>55</v>
      </c>
      <c r="H57" s="14">
        <f>(F57+F56+F69)/E57</f>
        <v>0.6166666666666667</v>
      </c>
      <c r="I57" s="14">
        <f>F57/E57</f>
        <v>0.05</v>
      </c>
      <c r="J57" s="17">
        <v>20</v>
      </c>
      <c r="K57" s="17">
        <v>700</v>
      </c>
      <c r="L57" s="17">
        <f>I57*G57*8*24*0.001</f>
        <v>0.52800000000000002</v>
      </c>
      <c r="M57" s="17"/>
      <c r="N57" s="17"/>
    </row>
    <row r="58" spans="1:14" ht="19.5">
      <c r="A58" s="12" t="s">
        <v>196</v>
      </c>
      <c r="B58" s="12" t="s">
        <v>127</v>
      </c>
      <c r="C58" s="12" t="s">
        <v>187</v>
      </c>
      <c r="D58" s="16"/>
      <c r="E58" s="17"/>
      <c r="F58" s="17"/>
      <c r="G58" s="17"/>
      <c r="H58" s="14"/>
      <c r="I58" s="14"/>
      <c r="J58" s="17"/>
      <c r="K58" s="17"/>
      <c r="L58" s="17"/>
      <c r="M58" s="17"/>
      <c r="N58" s="17"/>
    </row>
    <row r="59" spans="1:14" ht="19.5">
      <c r="A59" s="12" t="s">
        <v>197</v>
      </c>
      <c r="B59" s="12" t="s">
        <v>121</v>
      </c>
      <c r="C59" s="15" t="s">
        <v>198</v>
      </c>
      <c r="D59" s="16" t="s">
        <v>126</v>
      </c>
      <c r="E59" s="17">
        <v>700</v>
      </c>
      <c r="F59" s="17">
        <v>625</v>
      </c>
      <c r="G59" s="17">
        <v>125</v>
      </c>
      <c r="H59" s="14">
        <f>(F59)/E59</f>
        <v>0.8928571428571429</v>
      </c>
      <c r="I59" s="14">
        <f>F59/E59</f>
        <v>0.8928571428571429</v>
      </c>
      <c r="J59" s="17">
        <v>100</v>
      </c>
      <c r="K59" s="17">
        <v>700</v>
      </c>
      <c r="L59" s="17">
        <f>I59*G59*8*24*0.001</f>
        <v>21.428571428571427</v>
      </c>
      <c r="M59" s="17"/>
      <c r="N59" s="17"/>
    </row>
    <row r="60" spans="1:14" ht="19.5">
      <c r="A60" s="12" t="s">
        <v>199</v>
      </c>
      <c r="B60" s="12" t="s">
        <v>121</v>
      </c>
      <c r="C60" s="18" t="s">
        <v>138</v>
      </c>
      <c r="D60" s="16" t="s">
        <v>126</v>
      </c>
      <c r="E60" s="17">
        <v>1300</v>
      </c>
      <c r="F60" s="17">
        <v>900</v>
      </c>
      <c r="G60" s="17">
        <v>185</v>
      </c>
      <c r="H60" s="14">
        <f>(F60)/E60</f>
        <v>0.69230769230769229</v>
      </c>
      <c r="I60" s="14">
        <f>F60/E60</f>
        <v>0.69230769230769229</v>
      </c>
      <c r="J60" s="17">
        <v>225</v>
      </c>
      <c r="K60" s="17">
        <v>700</v>
      </c>
      <c r="L60" s="17">
        <f>I60*G60*8*24*0.001</f>
        <v>24.590769230769226</v>
      </c>
      <c r="M60" s="17"/>
      <c r="N60" s="17"/>
    </row>
    <row r="61" spans="1:14" ht="19.5">
      <c r="A61" s="12" t="s">
        <v>200</v>
      </c>
      <c r="B61" s="12" t="s">
        <v>121</v>
      </c>
      <c r="C61" s="20" t="s">
        <v>201</v>
      </c>
      <c r="D61" s="16" t="s">
        <v>126</v>
      </c>
      <c r="E61" s="17">
        <v>1250</v>
      </c>
      <c r="F61" s="17"/>
      <c r="G61" s="17">
        <v>275</v>
      </c>
      <c r="H61" s="14"/>
      <c r="I61" s="14"/>
      <c r="J61" s="17">
        <v>45</v>
      </c>
      <c r="K61" s="17">
        <v>800</v>
      </c>
      <c r="L61" s="17"/>
      <c r="M61" s="17"/>
      <c r="N61" s="17" t="s">
        <v>129</v>
      </c>
    </row>
    <row r="62" spans="1:14" ht="19.5">
      <c r="A62" s="12" t="s">
        <v>202</v>
      </c>
      <c r="B62" s="12" t="s">
        <v>121</v>
      </c>
      <c r="C62" s="18" t="s">
        <v>203</v>
      </c>
      <c r="D62" s="17" t="s">
        <v>126</v>
      </c>
      <c r="E62" s="17">
        <v>700</v>
      </c>
      <c r="F62" s="17">
        <v>640</v>
      </c>
      <c r="G62" s="17">
        <v>87</v>
      </c>
      <c r="H62" s="14">
        <f>(F62+F63)/E62</f>
        <v>0.91428571428571426</v>
      </c>
      <c r="I62" s="14">
        <f>F62/E62</f>
        <v>0.91428571428571426</v>
      </c>
      <c r="J62" s="17">
        <v>30</v>
      </c>
      <c r="K62" s="17">
        <v>600</v>
      </c>
      <c r="L62" s="17">
        <f>I62*G62*8*24*0.001</f>
        <v>15.272228571428572</v>
      </c>
      <c r="M62" s="17"/>
      <c r="N62" s="17" t="s">
        <v>150</v>
      </c>
    </row>
    <row r="63" spans="1:14" ht="19.5">
      <c r="A63" s="12" t="s">
        <v>204</v>
      </c>
      <c r="B63" s="12" t="s">
        <v>121</v>
      </c>
      <c r="C63" s="18" t="s">
        <v>203</v>
      </c>
      <c r="D63" s="16" t="s">
        <v>123</v>
      </c>
      <c r="E63" s="17">
        <v>700</v>
      </c>
      <c r="F63" s="17">
        <v>0</v>
      </c>
      <c r="G63" s="17">
        <v>87</v>
      </c>
      <c r="H63" s="14">
        <f>(F63+F62)/E63</f>
        <v>0.91428571428571426</v>
      </c>
      <c r="I63" s="14">
        <f>F63/E63</f>
        <v>0</v>
      </c>
      <c r="J63" s="17">
        <v>30</v>
      </c>
      <c r="K63" s="17">
        <v>600</v>
      </c>
      <c r="L63" s="17">
        <f>I63*G63*8*24*0.001</f>
        <v>0</v>
      </c>
      <c r="M63" s="17"/>
      <c r="N63" s="17" t="s">
        <v>150</v>
      </c>
    </row>
    <row r="64" spans="1:14" ht="19.5">
      <c r="A64" s="12" t="s">
        <v>205</v>
      </c>
      <c r="B64" s="12" t="s">
        <v>127</v>
      </c>
      <c r="C64" s="12" t="s">
        <v>187</v>
      </c>
      <c r="D64" s="16" t="s">
        <v>99</v>
      </c>
      <c r="E64" s="17"/>
      <c r="F64" s="17"/>
      <c r="G64" s="17"/>
      <c r="H64" s="14"/>
      <c r="I64" s="14"/>
      <c r="J64" s="17"/>
      <c r="K64" s="17"/>
      <c r="L64" s="17"/>
      <c r="M64" s="17"/>
      <c r="N64" s="17" t="s">
        <v>99</v>
      </c>
    </row>
    <row r="65" spans="1:14" ht="19.5">
      <c r="A65" s="12" t="s">
        <v>206</v>
      </c>
      <c r="B65" s="12" t="s">
        <v>127</v>
      </c>
      <c r="C65" s="18" t="s">
        <v>207</v>
      </c>
      <c r="D65" s="16" t="s">
        <v>126</v>
      </c>
      <c r="E65" s="17" t="s">
        <v>99</v>
      </c>
      <c r="F65" s="17" t="s">
        <v>99</v>
      </c>
      <c r="G65" s="17" t="s">
        <v>99</v>
      </c>
      <c r="H65" s="14" t="s">
        <v>99</v>
      </c>
      <c r="I65" s="14" t="s">
        <v>99</v>
      </c>
      <c r="J65" s="17" t="s">
        <v>99</v>
      </c>
      <c r="K65" s="17" t="s">
        <v>99</v>
      </c>
      <c r="L65" s="17" t="s">
        <v>99</v>
      </c>
      <c r="M65" s="17"/>
      <c r="N65" s="17" t="s">
        <v>129</v>
      </c>
    </row>
    <row r="66" spans="1:14" ht="19.5">
      <c r="A66" s="12" t="s">
        <v>208</v>
      </c>
      <c r="B66" s="12" t="s">
        <v>121</v>
      </c>
      <c r="C66" s="15" t="s">
        <v>198</v>
      </c>
      <c r="D66" s="16" t="s">
        <v>126</v>
      </c>
      <c r="E66" s="17">
        <v>450</v>
      </c>
      <c r="F66" s="17">
        <v>400</v>
      </c>
      <c r="G66" s="17">
        <v>125</v>
      </c>
      <c r="H66" s="14">
        <f>F66/E66</f>
        <v>0.88888888888888884</v>
      </c>
      <c r="I66" s="14">
        <f>F66/E66</f>
        <v>0.88888888888888884</v>
      </c>
      <c r="J66" s="17">
        <v>25</v>
      </c>
      <c r="K66" s="17">
        <v>1300</v>
      </c>
      <c r="L66" s="17">
        <f>I66*G66*8*24*0.001</f>
        <v>21.333333333333332</v>
      </c>
      <c r="M66" s="17"/>
      <c r="N66" s="17" t="s">
        <v>150</v>
      </c>
    </row>
    <row r="67" spans="1:14" ht="19.5">
      <c r="A67" s="12" t="s">
        <v>209</v>
      </c>
      <c r="B67" s="12" t="s">
        <v>121</v>
      </c>
      <c r="C67" s="19" t="s">
        <v>134</v>
      </c>
      <c r="D67" s="16" t="s">
        <v>126</v>
      </c>
      <c r="E67" s="17">
        <v>350</v>
      </c>
      <c r="F67" s="17">
        <v>15</v>
      </c>
      <c r="G67" s="17">
        <v>80</v>
      </c>
      <c r="H67" s="14">
        <f>(F67+F49)/E67</f>
        <v>0.47142857142857142</v>
      </c>
      <c r="I67" s="14">
        <f>F67/E67</f>
        <v>4.2857142857142858E-2</v>
      </c>
      <c r="J67" s="17">
        <v>30</v>
      </c>
      <c r="K67" s="17">
        <v>900</v>
      </c>
      <c r="L67" s="17">
        <f>I67*G67*8*24*0.001</f>
        <v>0.65828571428571436</v>
      </c>
      <c r="M67" s="17"/>
      <c r="N67" s="17" t="s">
        <v>150</v>
      </c>
    </row>
    <row r="68" spans="1:14" ht="19.5">
      <c r="A68" s="12" t="s">
        <v>210</v>
      </c>
      <c r="B68" s="12" t="s">
        <v>121</v>
      </c>
      <c r="C68" s="19" t="s">
        <v>134</v>
      </c>
      <c r="D68" s="16" t="s">
        <v>123</v>
      </c>
      <c r="E68" s="17">
        <v>350</v>
      </c>
      <c r="F68" s="17">
        <v>0</v>
      </c>
      <c r="G68" s="17">
        <v>80</v>
      </c>
      <c r="H68" s="14">
        <f>F68/E68</f>
        <v>0</v>
      </c>
      <c r="I68" s="14">
        <f>F68/E68</f>
        <v>0</v>
      </c>
      <c r="J68" s="17">
        <v>40</v>
      </c>
      <c r="K68" s="17">
        <v>850</v>
      </c>
      <c r="L68" s="17">
        <f>I68*G68*8*24*0.001</f>
        <v>0</v>
      </c>
      <c r="M68" s="17"/>
      <c r="N68" s="17"/>
    </row>
    <row r="69" spans="1:14" ht="19.5">
      <c r="A69" s="12" t="s">
        <v>211</v>
      </c>
      <c r="B69" s="12" t="s">
        <v>121</v>
      </c>
      <c r="C69" s="15" t="s">
        <v>194</v>
      </c>
      <c r="D69" s="16" t="s">
        <v>126</v>
      </c>
      <c r="E69" s="17">
        <v>300</v>
      </c>
      <c r="F69" s="17">
        <v>80</v>
      </c>
      <c r="G69" s="17">
        <v>85</v>
      </c>
      <c r="H69" s="14">
        <f>(F69+F56+F57)/E69</f>
        <v>0.6166666666666667</v>
      </c>
      <c r="I69" s="14">
        <f>F69/E69</f>
        <v>0.26666666666666666</v>
      </c>
      <c r="J69" s="17">
        <v>30</v>
      </c>
      <c r="K69" s="17">
        <v>700</v>
      </c>
      <c r="L69" s="17">
        <f>I69*G69*8*24*0.001</f>
        <v>4.3520000000000003</v>
      </c>
      <c r="M69" s="17"/>
      <c r="N69" s="17"/>
    </row>
    <row r="70" spans="1:14" ht="19.5">
      <c r="A70" s="21"/>
      <c r="B70" s="21"/>
      <c r="C70" s="21"/>
      <c r="D70" s="21"/>
      <c r="E70" s="21"/>
      <c r="F70" s="21"/>
      <c r="G70" s="21"/>
      <c r="H70" s="22"/>
      <c r="I70" s="22"/>
      <c r="J70" s="21"/>
      <c r="K70" s="23"/>
      <c r="L70" s="23"/>
      <c r="M70" s="23"/>
      <c r="N70" s="23"/>
    </row>
    <row r="71" spans="1:14" ht="19.5">
      <c r="A71" s="21"/>
      <c r="B71" s="21"/>
      <c r="C71" s="21"/>
      <c r="D71" s="21"/>
      <c r="E71" s="21"/>
      <c r="F71" s="21"/>
      <c r="G71" s="24" t="s">
        <v>99</v>
      </c>
      <c r="H71" s="22"/>
      <c r="I71" s="22"/>
      <c r="J71" s="21"/>
      <c r="K71" s="23"/>
      <c r="L71" s="23"/>
      <c r="M71" s="23"/>
      <c r="N71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1"/>
  <sheetViews>
    <sheetView topLeftCell="A43" workbookViewId="0">
      <selection activeCell="E5" sqref="E5"/>
    </sheetView>
  </sheetViews>
  <sheetFormatPr defaultRowHeight="15"/>
  <cols>
    <col min="1" max="1" width="10.7109375" bestFit="1" customWidth="1"/>
    <col min="2" max="2" width="22.5703125" bestFit="1" customWidth="1"/>
    <col min="3" max="3" width="9.140625" style="1"/>
    <col min="4" max="4" width="9.140625" style="2"/>
    <col min="5" max="5" width="10" style="1" bestFit="1" customWidth="1"/>
    <col min="6" max="6" width="10.85546875" bestFit="1" customWidth="1"/>
    <col min="8" max="8" width="11.140625" bestFit="1" customWidth="1"/>
  </cols>
  <sheetData>
    <row r="1" spans="1:9" s="6" customFormat="1" ht="21">
      <c r="A1" s="73" t="s">
        <v>91</v>
      </c>
      <c r="B1" s="73"/>
      <c r="C1" s="73"/>
      <c r="D1" s="73"/>
      <c r="E1" s="73"/>
    </row>
    <row r="2" spans="1:9" s="6" customFormat="1" ht="21">
      <c r="A2" s="72">
        <v>43696</v>
      </c>
      <c r="B2" s="73"/>
      <c r="C2" s="73"/>
      <c r="D2" s="73"/>
      <c r="E2" s="73"/>
    </row>
    <row r="3" spans="1:9" s="6" customFormat="1" ht="21">
      <c r="C3" s="28"/>
      <c r="D3" s="8"/>
      <c r="E3" s="28"/>
    </row>
    <row r="4" spans="1:9">
      <c r="B4" s="3"/>
      <c r="C4" s="4" t="s">
        <v>0</v>
      </c>
      <c r="D4" s="5" t="s">
        <v>1</v>
      </c>
      <c r="E4" s="4" t="s">
        <v>14</v>
      </c>
      <c r="F4" t="s">
        <v>212</v>
      </c>
      <c r="G4" t="s">
        <v>213</v>
      </c>
      <c r="H4" t="s">
        <v>214</v>
      </c>
      <c r="I4" t="s">
        <v>215</v>
      </c>
    </row>
    <row r="5" spans="1:9">
      <c r="A5">
        <v>99229</v>
      </c>
      <c r="B5" t="s">
        <v>45</v>
      </c>
      <c r="C5" s="1">
        <v>350.79</v>
      </c>
      <c r="D5" s="29">
        <v>412</v>
      </c>
      <c r="E5" s="1">
        <f>(F5*G5)+(H5*I5)</f>
        <v>10</v>
      </c>
      <c r="F5" s="25">
        <v>1</v>
      </c>
      <c r="G5" s="25">
        <v>10</v>
      </c>
      <c r="H5" s="25"/>
      <c r="I5" s="25"/>
    </row>
    <row r="6" spans="1:9">
      <c r="A6">
        <v>93701</v>
      </c>
      <c r="B6" t="s">
        <v>77</v>
      </c>
      <c r="D6" s="2">
        <v>23</v>
      </c>
      <c r="E6" s="1">
        <f t="shared" ref="E6:E69" si="0">(F6*G6)+(H6*I6)</f>
        <v>0</v>
      </c>
    </row>
    <row r="7" spans="1:9">
      <c r="A7" t="s">
        <v>64</v>
      </c>
      <c r="B7" t="s">
        <v>66</v>
      </c>
      <c r="E7" s="1">
        <f t="shared" si="0"/>
        <v>0</v>
      </c>
    </row>
    <row r="8" spans="1:9">
      <c r="A8">
        <v>96701</v>
      </c>
      <c r="B8" t="s">
        <v>38</v>
      </c>
      <c r="D8" s="2">
        <v>10</v>
      </c>
      <c r="E8" s="1">
        <f t="shared" si="0"/>
        <v>0</v>
      </c>
    </row>
    <row r="9" spans="1:9">
      <c r="A9">
        <v>82001</v>
      </c>
      <c r="B9" t="s">
        <v>39</v>
      </c>
      <c r="D9" s="2">
        <v>140</v>
      </c>
      <c r="E9" s="1">
        <f t="shared" si="0"/>
        <v>0</v>
      </c>
    </row>
    <row r="10" spans="1:9">
      <c r="A10">
        <v>96501</v>
      </c>
      <c r="B10" t="s">
        <v>40</v>
      </c>
      <c r="D10" s="2">
        <v>1224</v>
      </c>
      <c r="E10" s="1">
        <f t="shared" si="0"/>
        <v>63</v>
      </c>
      <c r="F10" s="25">
        <v>3</v>
      </c>
      <c r="G10" s="25">
        <v>21</v>
      </c>
    </row>
    <row r="11" spans="1:9">
      <c r="A11">
        <v>99230</v>
      </c>
      <c r="B11" t="s">
        <v>51</v>
      </c>
      <c r="D11" s="29">
        <v>636</v>
      </c>
      <c r="E11" s="1">
        <f t="shared" si="0"/>
        <v>0</v>
      </c>
    </row>
    <row r="12" spans="1:9">
      <c r="A12">
        <v>99286</v>
      </c>
      <c r="B12" t="s">
        <v>5</v>
      </c>
      <c r="C12" s="1">
        <v>903.69</v>
      </c>
      <c r="D12" s="2">
        <v>1364</v>
      </c>
      <c r="E12" s="1">
        <f t="shared" si="0"/>
        <v>62</v>
      </c>
      <c r="F12" s="25">
        <v>2</v>
      </c>
      <c r="G12" s="25">
        <v>31</v>
      </c>
    </row>
    <row r="13" spans="1:9">
      <c r="A13">
        <v>99294</v>
      </c>
      <c r="B13" t="s">
        <v>6</v>
      </c>
      <c r="C13" s="1">
        <v>462.84</v>
      </c>
      <c r="D13" s="2">
        <v>872</v>
      </c>
      <c r="E13" s="1">
        <f t="shared" si="0"/>
        <v>31</v>
      </c>
      <c r="F13" s="25">
        <v>1</v>
      </c>
      <c r="G13" s="25">
        <v>31</v>
      </c>
    </row>
    <row r="14" spans="1:9">
      <c r="A14">
        <v>99293</v>
      </c>
      <c r="B14" t="s">
        <v>7</v>
      </c>
      <c r="C14" s="1">
        <v>526.45000000000005</v>
      </c>
      <c r="D14" s="2">
        <v>711</v>
      </c>
      <c r="E14" s="1">
        <f t="shared" si="0"/>
        <v>31</v>
      </c>
      <c r="F14" s="25">
        <v>1</v>
      </c>
      <c r="G14" s="25">
        <v>31</v>
      </c>
    </row>
    <row r="15" spans="1:9">
      <c r="A15">
        <v>99295</v>
      </c>
      <c r="B15" t="s">
        <v>8</v>
      </c>
      <c r="C15" s="1">
        <v>2918.54</v>
      </c>
      <c r="D15" s="2">
        <v>3265</v>
      </c>
      <c r="E15" s="1">
        <f t="shared" si="0"/>
        <v>217</v>
      </c>
      <c r="F15" s="25">
        <v>7</v>
      </c>
      <c r="G15" s="25">
        <v>31</v>
      </c>
    </row>
    <row r="16" spans="1:9">
      <c r="A16">
        <v>99228</v>
      </c>
      <c r="B16" t="s">
        <v>43</v>
      </c>
      <c r="D16" s="1">
        <v>102</v>
      </c>
      <c r="E16" s="1">
        <f t="shared" si="0"/>
        <v>6</v>
      </c>
      <c r="F16" s="25">
        <v>1</v>
      </c>
      <c r="G16" s="25">
        <v>6</v>
      </c>
    </row>
    <row r="17" spans="1:7">
      <c r="A17" t="s">
        <v>65</v>
      </c>
      <c r="B17" t="s">
        <v>69</v>
      </c>
      <c r="C17" s="1">
        <v>1854.83</v>
      </c>
      <c r="E17" s="1">
        <f t="shared" si="0"/>
        <v>0</v>
      </c>
    </row>
    <row r="18" spans="1:7">
      <c r="A18">
        <v>99255</v>
      </c>
      <c r="B18" t="s">
        <v>23</v>
      </c>
      <c r="D18" s="2">
        <v>380</v>
      </c>
      <c r="E18" s="1">
        <f t="shared" si="0"/>
        <v>14</v>
      </c>
      <c r="F18" s="25">
        <v>1</v>
      </c>
      <c r="G18" s="25">
        <v>14</v>
      </c>
    </row>
    <row r="19" spans="1:7">
      <c r="E19" s="1">
        <f t="shared" si="0"/>
        <v>0</v>
      </c>
    </row>
    <row r="20" spans="1:7">
      <c r="A20">
        <v>98921</v>
      </c>
      <c r="B20" t="s">
        <v>59</v>
      </c>
      <c r="C20" s="1">
        <v>330.14</v>
      </c>
      <c r="E20" s="1">
        <f t="shared" si="0"/>
        <v>0</v>
      </c>
    </row>
    <row r="21" spans="1:7">
      <c r="A21">
        <v>99017</v>
      </c>
      <c r="B21" t="s">
        <v>42</v>
      </c>
      <c r="D21" s="30">
        <v>4965</v>
      </c>
      <c r="E21" s="1">
        <f t="shared" si="0"/>
        <v>217</v>
      </c>
      <c r="F21" s="25">
        <v>7</v>
      </c>
      <c r="G21" s="25">
        <v>31</v>
      </c>
    </row>
    <row r="22" spans="1:7">
      <c r="A22">
        <v>99067</v>
      </c>
      <c r="B22" t="s">
        <v>3</v>
      </c>
      <c r="D22" s="2">
        <v>469</v>
      </c>
      <c r="E22" s="1">
        <f t="shared" si="0"/>
        <v>0</v>
      </c>
    </row>
    <row r="23" spans="1:7">
      <c r="A23" t="s">
        <v>64</v>
      </c>
      <c r="B23" t="s">
        <v>63</v>
      </c>
      <c r="E23" s="1">
        <f t="shared" si="0"/>
        <v>0</v>
      </c>
    </row>
    <row r="24" spans="1:7">
      <c r="A24">
        <v>99069</v>
      </c>
      <c r="B24" t="s">
        <v>44</v>
      </c>
      <c r="D24" s="2">
        <v>1844</v>
      </c>
      <c r="E24" s="1">
        <f t="shared" si="0"/>
        <v>93</v>
      </c>
      <c r="F24" s="25">
        <v>3</v>
      </c>
      <c r="G24" s="25">
        <v>31</v>
      </c>
    </row>
    <row r="25" spans="1:7">
      <c r="A25">
        <v>98965</v>
      </c>
      <c r="B25" t="s">
        <v>41</v>
      </c>
      <c r="D25" s="2">
        <v>319</v>
      </c>
      <c r="E25" s="1">
        <f t="shared" si="0"/>
        <v>31</v>
      </c>
      <c r="F25" s="25">
        <v>1</v>
      </c>
      <c r="G25" s="25">
        <v>31</v>
      </c>
    </row>
    <row r="26" spans="1:7">
      <c r="A26">
        <v>48001</v>
      </c>
      <c r="B26" t="s">
        <v>50</v>
      </c>
      <c r="C26" s="1">
        <v>173.57</v>
      </c>
      <c r="D26" s="2">
        <v>28</v>
      </c>
      <c r="E26" s="1">
        <f t="shared" si="0"/>
        <v>8</v>
      </c>
      <c r="F26" s="25">
        <v>1</v>
      </c>
      <c r="G26" s="25">
        <v>8</v>
      </c>
    </row>
    <row r="27" spans="1:7">
      <c r="A27">
        <v>93806</v>
      </c>
      <c r="B27" t="s">
        <v>56</v>
      </c>
      <c r="E27" s="1">
        <f t="shared" si="0"/>
        <v>0</v>
      </c>
    </row>
    <row r="28" spans="1:7">
      <c r="A28">
        <v>98961</v>
      </c>
      <c r="B28" t="s">
        <v>60</v>
      </c>
      <c r="C28" s="1">
        <v>335.32</v>
      </c>
      <c r="D28" s="2">
        <v>2213</v>
      </c>
      <c r="E28" s="1">
        <f t="shared" si="0"/>
        <v>0</v>
      </c>
    </row>
    <row r="29" spans="1:7">
      <c r="A29">
        <v>99307</v>
      </c>
      <c r="B29" t="s">
        <v>13</v>
      </c>
      <c r="D29" s="2">
        <v>564</v>
      </c>
      <c r="E29" s="1">
        <f t="shared" si="0"/>
        <v>0</v>
      </c>
    </row>
    <row r="30" spans="1:7">
      <c r="A30">
        <v>98987</v>
      </c>
      <c r="B30" t="s">
        <v>30</v>
      </c>
      <c r="D30" s="2">
        <v>118</v>
      </c>
      <c r="E30" s="1">
        <f t="shared" si="0"/>
        <v>10</v>
      </c>
      <c r="F30" s="25">
        <v>1</v>
      </c>
      <c r="G30" s="25">
        <v>10</v>
      </c>
    </row>
    <row r="31" spans="1:7">
      <c r="A31">
        <v>98988</v>
      </c>
      <c r="B31" t="s">
        <v>31</v>
      </c>
      <c r="D31" s="2">
        <v>0</v>
      </c>
      <c r="E31" s="1">
        <f t="shared" si="0"/>
        <v>0</v>
      </c>
      <c r="F31" s="25">
        <v>5</v>
      </c>
      <c r="G31" s="25">
        <v>0</v>
      </c>
    </row>
    <row r="32" spans="1:7" ht="15.75" customHeight="1">
      <c r="A32">
        <v>99007</v>
      </c>
      <c r="B32" t="s">
        <v>32</v>
      </c>
      <c r="D32" s="2">
        <v>140</v>
      </c>
      <c r="E32" s="1">
        <f t="shared" si="0"/>
        <v>6</v>
      </c>
      <c r="F32" s="25">
        <v>1</v>
      </c>
      <c r="G32" s="25">
        <v>6</v>
      </c>
    </row>
    <row r="33" spans="1:7">
      <c r="A33">
        <v>98956</v>
      </c>
      <c r="B33" t="s">
        <v>26</v>
      </c>
      <c r="D33" s="2">
        <v>1060</v>
      </c>
      <c r="E33" s="1">
        <f t="shared" si="0"/>
        <v>32</v>
      </c>
      <c r="F33" s="25">
        <v>2</v>
      </c>
      <c r="G33" s="25">
        <v>16</v>
      </c>
    </row>
    <row r="34" spans="1:7">
      <c r="A34">
        <v>89858</v>
      </c>
      <c r="B34" t="s">
        <v>27</v>
      </c>
      <c r="D34" s="2">
        <v>990</v>
      </c>
      <c r="E34" s="1">
        <f t="shared" si="0"/>
        <v>0</v>
      </c>
      <c r="F34" s="25">
        <v>6</v>
      </c>
      <c r="G34" s="25">
        <v>0</v>
      </c>
    </row>
    <row r="35" spans="1:7">
      <c r="A35">
        <v>98959</v>
      </c>
      <c r="B35" t="s">
        <v>28</v>
      </c>
      <c r="D35" s="2">
        <v>85</v>
      </c>
      <c r="E35" s="1">
        <f t="shared" si="0"/>
        <v>0</v>
      </c>
    </row>
    <row r="36" spans="1:7">
      <c r="A36">
        <v>99093</v>
      </c>
      <c r="B36" t="s">
        <v>34</v>
      </c>
      <c r="D36" s="2">
        <v>2118</v>
      </c>
      <c r="E36" s="1">
        <f t="shared" si="0"/>
        <v>88</v>
      </c>
      <c r="F36" s="25">
        <v>4</v>
      </c>
      <c r="G36" s="25">
        <v>22</v>
      </c>
    </row>
    <row r="37" spans="1:7">
      <c r="A37">
        <v>99094</v>
      </c>
      <c r="B37" t="s">
        <v>35</v>
      </c>
      <c r="D37" s="2">
        <v>2118</v>
      </c>
      <c r="E37" s="1">
        <f t="shared" si="0"/>
        <v>88</v>
      </c>
      <c r="F37" s="25">
        <v>4</v>
      </c>
      <c r="G37" s="25">
        <v>22</v>
      </c>
    </row>
    <row r="38" spans="1:7">
      <c r="A38">
        <v>99095</v>
      </c>
      <c r="B38" t="s">
        <v>36</v>
      </c>
      <c r="D38" s="2">
        <v>801</v>
      </c>
      <c r="E38" s="1">
        <f t="shared" si="0"/>
        <v>22</v>
      </c>
      <c r="F38" s="25">
        <v>1</v>
      </c>
      <c r="G38" s="25">
        <v>22</v>
      </c>
    </row>
    <row r="39" spans="1:7">
      <c r="A39">
        <v>98801</v>
      </c>
      <c r="B39" t="s">
        <v>49</v>
      </c>
      <c r="D39" s="2">
        <v>2985</v>
      </c>
      <c r="E39" s="1">
        <f t="shared" si="0"/>
        <v>133</v>
      </c>
      <c r="F39" s="25">
        <v>7</v>
      </c>
      <c r="G39" s="25">
        <v>19</v>
      </c>
    </row>
    <row r="40" spans="1:7">
      <c r="A40" t="s">
        <v>65</v>
      </c>
      <c r="B40" t="s">
        <v>57</v>
      </c>
      <c r="C40" s="1">
        <v>711.89</v>
      </c>
      <c r="D40" s="26"/>
      <c r="E40" s="1">
        <f t="shared" si="0"/>
        <v>0</v>
      </c>
    </row>
    <row r="41" spans="1:7">
      <c r="A41">
        <v>99113</v>
      </c>
      <c r="B41" t="s">
        <v>17</v>
      </c>
      <c r="D41" s="2">
        <v>312</v>
      </c>
      <c r="E41" s="1">
        <f t="shared" si="0"/>
        <v>0</v>
      </c>
    </row>
    <row r="42" spans="1:7">
      <c r="A42">
        <v>99066</v>
      </c>
      <c r="B42" t="s">
        <v>16</v>
      </c>
      <c r="D42" s="2">
        <v>1361</v>
      </c>
      <c r="E42" s="1">
        <f t="shared" si="0"/>
        <v>0</v>
      </c>
    </row>
    <row r="43" spans="1:7">
      <c r="A43">
        <v>99065</v>
      </c>
      <c r="B43" t="s">
        <v>15</v>
      </c>
      <c r="D43" s="2">
        <v>241</v>
      </c>
      <c r="E43" s="1">
        <f t="shared" si="0"/>
        <v>0</v>
      </c>
    </row>
    <row r="44" spans="1:7">
      <c r="A44">
        <v>99278</v>
      </c>
      <c r="B44" t="s">
        <v>2</v>
      </c>
      <c r="D44" s="26">
        <v>8190</v>
      </c>
      <c r="E44" s="1">
        <f t="shared" si="0"/>
        <v>403</v>
      </c>
      <c r="F44" s="25">
        <v>13</v>
      </c>
      <c r="G44" s="25">
        <v>31</v>
      </c>
    </row>
    <row r="45" spans="1:7">
      <c r="A45">
        <v>98990</v>
      </c>
      <c r="B45" t="s">
        <v>18</v>
      </c>
      <c r="D45" s="2">
        <v>100</v>
      </c>
      <c r="E45" s="1">
        <f t="shared" si="0"/>
        <v>0</v>
      </c>
    </row>
    <row r="46" spans="1:7">
      <c r="A46">
        <v>98976</v>
      </c>
      <c r="B46" t="s">
        <v>19</v>
      </c>
      <c r="D46" s="2">
        <v>42</v>
      </c>
      <c r="E46" s="1">
        <f t="shared" si="0"/>
        <v>0</v>
      </c>
    </row>
    <row r="47" spans="1:7">
      <c r="A47">
        <v>99159</v>
      </c>
      <c r="B47" t="s">
        <v>21</v>
      </c>
      <c r="D47" s="2">
        <v>2351</v>
      </c>
      <c r="E47" s="1">
        <f t="shared" si="0"/>
        <v>186</v>
      </c>
      <c r="F47" s="25">
        <v>6</v>
      </c>
      <c r="G47" s="25">
        <v>31</v>
      </c>
    </row>
    <row r="48" spans="1:7">
      <c r="A48" t="s">
        <v>54</v>
      </c>
      <c r="B48" t="s">
        <v>29</v>
      </c>
      <c r="D48" s="2">
        <v>640</v>
      </c>
      <c r="E48" s="1">
        <f t="shared" si="0"/>
        <v>15</v>
      </c>
      <c r="F48" s="25">
        <v>1</v>
      </c>
      <c r="G48" s="25">
        <v>15</v>
      </c>
    </row>
    <row r="49" spans="1:10">
      <c r="A49">
        <v>99058</v>
      </c>
      <c r="B49" t="s">
        <v>4</v>
      </c>
      <c r="D49" s="2">
        <v>5459</v>
      </c>
      <c r="E49" s="1">
        <f t="shared" si="0"/>
        <v>0</v>
      </c>
    </row>
    <row r="50" spans="1:10">
      <c r="A50" t="s">
        <v>65</v>
      </c>
      <c r="B50" t="s">
        <v>97</v>
      </c>
      <c r="C50" s="1">
        <v>177.05</v>
      </c>
      <c r="E50" s="1">
        <f t="shared" si="0"/>
        <v>0</v>
      </c>
    </row>
    <row r="51" spans="1:10">
      <c r="B51" t="s">
        <v>76</v>
      </c>
      <c r="C51" s="1">
        <v>152.82</v>
      </c>
      <c r="E51" s="1">
        <f t="shared" si="0"/>
        <v>8</v>
      </c>
      <c r="F51" s="25">
        <v>2</v>
      </c>
      <c r="G51" s="25">
        <v>2</v>
      </c>
      <c r="H51" s="25">
        <v>4</v>
      </c>
      <c r="I51" s="25">
        <v>1</v>
      </c>
    </row>
    <row r="52" spans="1:10">
      <c r="A52">
        <v>99297</v>
      </c>
      <c r="B52" t="s">
        <v>37</v>
      </c>
      <c r="C52" s="1">
        <v>171.51</v>
      </c>
      <c r="D52" s="10">
        <v>6809</v>
      </c>
      <c r="E52" s="1">
        <f t="shared" si="0"/>
        <v>0</v>
      </c>
    </row>
    <row r="53" spans="1:10">
      <c r="A53">
        <v>99102</v>
      </c>
      <c r="B53" t="s">
        <v>10</v>
      </c>
      <c r="C53" s="1">
        <v>946.98</v>
      </c>
      <c r="D53" s="29">
        <v>61197</v>
      </c>
      <c r="E53" s="1">
        <f t="shared" si="0"/>
        <v>0</v>
      </c>
    </row>
    <row r="54" spans="1:10">
      <c r="B54" t="s">
        <v>94</v>
      </c>
      <c r="C54" s="1">
        <v>182.98</v>
      </c>
      <c r="D54" s="10"/>
      <c r="E54" s="1">
        <f t="shared" si="0"/>
        <v>0</v>
      </c>
      <c r="H54" s="25">
        <v>0</v>
      </c>
      <c r="I54" s="25">
        <v>0</v>
      </c>
      <c r="J54" t="s">
        <v>217</v>
      </c>
    </row>
    <row r="55" spans="1:10">
      <c r="B55" t="s">
        <v>95</v>
      </c>
      <c r="C55" s="1">
        <v>162.91999999999999</v>
      </c>
      <c r="D55" s="10"/>
      <c r="E55" s="1">
        <f t="shared" si="0"/>
        <v>72</v>
      </c>
      <c r="H55" s="25">
        <v>4</v>
      </c>
      <c r="I55" s="25">
        <v>18</v>
      </c>
    </row>
    <row r="56" spans="1:10">
      <c r="B56" t="s">
        <v>96</v>
      </c>
      <c r="D56" s="10"/>
      <c r="E56" s="1">
        <f t="shared" si="0"/>
        <v>0</v>
      </c>
    </row>
    <row r="57" spans="1:10">
      <c r="A57">
        <v>99128</v>
      </c>
      <c r="B57" t="s">
        <v>74</v>
      </c>
      <c r="C57" s="1">
        <v>183.04</v>
      </c>
      <c r="D57" s="10">
        <v>4104</v>
      </c>
      <c r="E57" s="1">
        <f t="shared" si="0"/>
        <v>180</v>
      </c>
      <c r="F57" s="25">
        <v>10</v>
      </c>
      <c r="G57" s="25">
        <v>18</v>
      </c>
    </row>
    <row r="58" spans="1:10">
      <c r="A58">
        <v>99134</v>
      </c>
      <c r="B58" t="s">
        <v>75</v>
      </c>
      <c r="D58" s="10">
        <v>2361</v>
      </c>
      <c r="E58" s="1">
        <f t="shared" si="0"/>
        <v>0</v>
      </c>
    </row>
    <row r="59" spans="1:10">
      <c r="A59">
        <v>99256</v>
      </c>
      <c r="B59" t="s">
        <v>20</v>
      </c>
      <c r="D59" s="2">
        <v>2020</v>
      </c>
      <c r="E59" s="1">
        <f t="shared" si="0"/>
        <v>0</v>
      </c>
    </row>
    <row r="60" spans="1:10">
      <c r="A60">
        <v>98910</v>
      </c>
      <c r="B60" t="s">
        <v>58</v>
      </c>
      <c r="C60" s="11">
        <v>1300.25</v>
      </c>
      <c r="E60" s="1">
        <f t="shared" si="0"/>
        <v>124</v>
      </c>
      <c r="H60" s="25">
        <v>4</v>
      </c>
      <c r="I60" s="25">
        <v>31</v>
      </c>
    </row>
    <row r="61" spans="1:10">
      <c r="A61">
        <v>98401</v>
      </c>
      <c r="B61" t="s">
        <v>46</v>
      </c>
      <c r="D61" s="2">
        <v>189</v>
      </c>
      <c r="E61" s="1">
        <f t="shared" si="0"/>
        <v>12</v>
      </c>
      <c r="F61" s="25">
        <v>3</v>
      </c>
      <c r="G61" s="25">
        <v>4</v>
      </c>
    </row>
    <row r="62" spans="1:10">
      <c r="A62">
        <v>96901</v>
      </c>
      <c r="B62" t="s">
        <v>47</v>
      </c>
      <c r="D62" s="2">
        <v>1186</v>
      </c>
      <c r="E62" s="1">
        <f t="shared" si="0"/>
        <v>31</v>
      </c>
      <c r="F62" s="25">
        <v>1</v>
      </c>
      <c r="G62" s="25">
        <v>31</v>
      </c>
    </row>
    <row r="63" spans="1:10">
      <c r="A63">
        <v>99101</v>
      </c>
      <c r="B63" t="s">
        <v>53</v>
      </c>
      <c r="C63" s="1">
        <v>190.65</v>
      </c>
      <c r="D63" s="10">
        <v>23157</v>
      </c>
      <c r="E63" s="1">
        <f t="shared" si="0"/>
        <v>0</v>
      </c>
    </row>
    <row r="64" spans="1:10">
      <c r="A64" t="s">
        <v>78</v>
      </c>
      <c r="B64" t="s">
        <v>73</v>
      </c>
      <c r="C64" s="1">
        <v>507.65</v>
      </c>
      <c r="E64" s="1">
        <f t="shared" si="0"/>
        <v>0</v>
      </c>
      <c r="H64" s="25"/>
      <c r="I64" s="25"/>
    </row>
    <row r="65" spans="1:9">
      <c r="A65">
        <v>99246</v>
      </c>
      <c r="B65" t="s">
        <v>11</v>
      </c>
      <c r="C65" s="1">
        <v>183.7</v>
      </c>
      <c r="D65" s="2">
        <v>21714</v>
      </c>
      <c r="E65" s="1">
        <f t="shared" si="0"/>
        <v>775</v>
      </c>
      <c r="F65" s="25">
        <v>25</v>
      </c>
      <c r="G65" s="25">
        <v>31</v>
      </c>
    </row>
    <row r="66" spans="1:9">
      <c r="A66">
        <v>99312</v>
      </c>
      <c r="B66" t="s">
        <v>12</v>
      </c>
      <c r="C66" s="1">
        <v>182.17</v>
      </c>
      <c r="D66" s="2">
        <v>15122</v>
      </c>
      <c r="E66" s="1">
        <f t="shared" si="0"/>
        <v>651</v>
      </c>
      <c r="F66" s="25">
        <v>21</v>
      </c>
      <c r="G66" s="25">
        <v>31</v>
      </c>
    </row>
    <row r="67" spans="1:9">
      <c r="A67">
        <v>99140</v>
      </c>
      <c r="B67" t="s">
        <v>61</v>
      </c>
      <c r="C67" s="1">
        <v>1022.59</v>
      </c>
      <c r="E67" s="1">
        <f t="shared" si="0"/>
        <v>0</v>
      </c>
    </row>
    <row r="68" spans="1:9">
      <c r="A68">
        <v>98979</v>
      </c>
      <c r="B68" t="s">
        <v>52</v>
      </c>
      <c r="C68" s="11"/>
      <c r="D68" s="26">
        <v>271</v>
      </c>
      <c r="E68" s="1">
        <f t="shared" si="0"/>
        <v>0</v>
      </c>
    </row>
    <row r="69" spans="1:9">
      <c r="A69">
        <v>34001</v>
      </c>
      <c r="B69" t="s">
        <v>55</v>
      </c>
      <c r="C69" s="1">
        <v>328.38</v>
      </c>
      <c r="E69" s="1">
        <f t="shared" si="0"/>
        <v>0</v>
      </c>
    </row>
    <row r="70" spans="1:9">
      <c r="A70" t="s">
        <v>79</v>
      </c>
      <c r="B70" t="s">
        <v>25</v>
      </c>
      <c r="D70" s="2">
        <v>18857</v>
      </c>
      <c r="E70" s="1">
        <f t="shared" ref="E70:E82" si="1">(F70*G70)+(H70*I70)</f>
        <v>450</v>
      </c>
      <c r="F70" s="25">
        <v>15</v>
      </c>
      <c r="G70" s="25">
        <v>30</v>
      </c>
    </row>
    <row r="71" spans="1:9">
      <c r="A71" t="s">
        <v>80</v>
      </c>
      <c r="B71" t="s">
        <v>24</v>
      </c>
      <c r="D71" s="2">
        <v>2323</v>
      </c>
      <c r="E71" s="1">
        <f t="shared" si="1"/>
        <v>0</v>
      </c>
    </row>
    <row r="72" spans="1:9">
      <c r="A72">
        <v>98915</v>
      </c>
      <c r="B72" t="s">
        <v>22</v>
      </c>
      <c r="E72" s="1">
        <f t="shared" si="1"/>
        <v>0</v>
      </c>
    </row>
    <row r="73" spans="1:9">
      <c r="A73">
        <v>99270</v>
      </c>
      <c r="B73" t="s">
        <v>9</v>
      </c>
      <c r="C73" s="1">
        <v>4121.4799999999996</v>
      </c>
      <c r="D73" s="2">
        <v>126421</v>
      </c>
      <c r="E73" s="1">
        <f t="shared" si="1"/>
        <v>651</v>
      </c>
      <c r="F73" s="25">
        <v>21</v>
      </c>
      <c r="G73" s="25">
        <v>31</v>
      </c>
    </row>
    <row r="74" spans="1:9">
      <c r="A74">
        <v>98983</v>
      </c>
      <c r="B74" t="s">
        <v>216</v>
      </c>
      <c r="E74" s="1">
        <f t="shared" si="1"/>
        <v>0</v>
      </c>
      <c r="F74" s="25"/>
      <c r="G74" s="25"/>
      <c r="H74" s="25"/>
      <c r="I74" s="25"/>
    </row>
    <row r="75" spans="1:9">
      <c r="A75">
        <v>99161</v>
      </c>
      <c r="B75" t="s">
        <v>62</v>
      </c>
      <c r="C75" s="1">
        <v>169.6</v>
      </c>
      <c r="E75" s="1">
        <f t="shared" si="1"/>
        <v>52</v>
      </c>
      <c r="H75" s="25">
        <v>4</v>
      </c>
      <c r="I75" s="25">
        <v>13</v>
      </c>
    </row>
    <row r="76" spans="1:9">
      <c r="A76">
        <v>99305</v>
      </c>
      <c r="B76" t="s">
        <v>72</v>
      </c>
      <c r="C76" s="1">
        <v>1397.51</v>
      </c>
      <c r="E76" s="1">
        <f t="shared" si="1"/>
        <v>0</v>
      </c>
    </row>
    <row r="77" spans="1:9">
      <c r="A77">
        <v>99302</v>
      </c>
      <c r="B77" t="s">
        <v>71</v>
      </c>
      <c r="D77" s="2">
        <v>211</v>
      </c>
      <c r="E77" s="1">
        <f t="shared" si="1"/>
        <v>0</v>
      </c>
    </row>
    <row r="78" spans="1:9">
      <c r="A78">
        <v>99296</v>
      </c>
      <c r="B78" t="s">
        <v>70</v>
      </c>
      <c r="C78" s="1">
        <v>170.38</v>
      </c>
      <c r="E78" s="1">
        <f t="shared" si="1"/>
        <v>0</v>
      </c>
    </row>
    <row r="79" spans="1:9">
      <c r="A79">
        <v>99194</v>
      </c>
      <c r="B79" t="s">
        <v>98</v>
      </c>
      <c r="C79" s="1">
        <v>627.89</v>
      </c>
      <c r="E79" s="1">
        <f t="shared" si="1"/>
        <v>0</v>
      </c>
    </row>
    <row r="80" spans="1:9">
      <c r="A80" t="s">
        <v>64</v>
      </c>
      <c r="B80" t="s">
        <v>67</v>
      </c>
      <c r="C80" s="1">
        <v>347.19</v>
      </c>
      <c r="E80" s="1">
        <f t="shared" si="1"/>
        <v>0</v>
      </c>
    </row>
    <row r="81" spans="1:7">
      <c r="A81" t="s">
        <v>64</v>
      </c>
      <c r="B81" t="s">
        <v>68</v>
      </c>
      <c r="C81" s="1">
        <v>174.96</v>
      </c>
      <c r="E81" s="1">
        <f t="shared" si="1"/>
        <v>0</v>
      </c>
    </row>
    <row r="82" spans="1:7">
      <c r="A82">
        <v>80001</v>
      </c>
      <c r="B82" t="s">
        <v>48</v>
      </c>
      <c r="D82" s="2">
        <v>449</v>
      </c>
      <c r="E82" s="1">
        <f t="shared" si="1"/>
        <v>64</v>
      </c>
      <c r="F82" s="25">
        <v>4</v>
      </c>
      <c r="G82" s="25">
        <v>16</v>
      </c>
    </row>
    <row r="84" spans="1:7" s="6" customFormat="1" ht="21">
      <c r="A84" s="73" t="s">
        <v>92</v>
      </c>
      <c r="B84" s="73"/>
      <c r="C84" s="73"/>
      <c r="D84" s="73"/>
      <c r="E84" s="73"/>
    </row>
    <row r="85" spans="1:7" s="6" customFormat="1" ht="21">
      <c r="A85" s="72">
        <f>A2</f>
        <v>43696</v>
      </c>
      <c r="B85" s="73"/>
      <c r="C85" s="73"/>
      <c r="D85" s="73"/>
      <c r="E85" s="73"/>
    </row>
    <row r="87" spans="1:7">
      <c r="A87">
        <v>10000</v>
      </c>
      <c r="B87" t="s">
        <v>33</v>
      </c>
      <c r="C87" s="1">
        <v>363.88</v>
      </c>
      <c r="D87" s="2">
        <v>10012</v>
      </c>
      <c r="E87" s="1">
        <f>F87*G87</f>
        <v>434</v>
      </c>
      <c r="F87" s="25">
        <v>14</v>
      </c>
      <c r="G87" s="25">
        <v>31</v>
      </c>
    </row>
    <row r="89" spans="1:7" s="6" customFormat="1" ht="21">
      <c r="A89" s="73" t="s">
        <v>93</v>
      </c>
      <c r="B89" s="73"/>
      <c r="C89" s="73"/>
      <c r="D89" s="73"/>
      <c r="E89" s="73"/>
    </row>
    <row r="90" spans="1:7" s="6" customFormat="1" ht="21">
      <c r="A90" s="72">
        <f>A85</f>
        <v>43696</v>
      </c>
      <c r="B90" s="73"/>
      <c r="C90" s="73"/>
      <c r="D90" s="73"/>
      <c r="E90" s="73"/>
    </row>
    <row r="91" spans="1:7" s="6" customFormat="1" ht="21">
      <c r="A91" s="27"/>
      <c r="B91" s="28"/>
      <c r="C91" s="28"/>
      <c r="D91" s="28"/>
      <c r="E91" s="28"/>
    </row>
    <row r="92" spans="1:7">
      <c r="A92">
        <v>14003</v>
      </c>
      <c r="B92" t="s">
        <v>81</v>
      </c>
    </row>
    <row r="93" spans="1:7">
      <c r="A93">
        <v>14006</v>
      </c>
      <c r="B93" t="s">
        <v>82</v>
      </c>
      <c r="C93" s="1">
        <v>51.91</v>
      </c>
    </row>
    <row r="94" spans="1:7">
      <c r="A94">
        <v>14007</v>
      </c>
      <c r="B94" t="s">
        <v>83</v>
      </c>
    </row>
    <row r="95" spans="1:7">
      <c r="A95">
        <v>14008</v>
      </c>
      <c r="B95" t="s">
        <v>84</v>
      </c>
      <c r="C95" s="1">
        <v>38.93</v>
      </c>
    </row>
    <row r="96" spans="1:7">
      <c r="A96">
        <v>14010</v>
      </c>
      <c r="B96" t="s">
        <v>85</v>
      </c>
    </row>
    <row r="97" spans="1:3">
      <c r="A97">
        <v>14012</v>
      </c>
      <c r="B97" t="s">
        <v>86</v>
      </c>
    </row>
    <row r="98" spans="1:3">
      <c r="A98">
        <v>14018</v>
      </c>
      <c r="B98" t="s">
        <v>87</v>
      </c>
      <c r="C98" s="1">
        <v>34.6</v>
      </c>
    </row>
    <row r="99" spans="1:3">
      <c r="A99">
        <v>14022</v>
      </c>
      <c r="B99" t="s">
        <v>88</v>
      </c>
      <c r="C99" s="1">
        <v>51.91</v>
      </c>
    </row>
    <row r="100" spans="1:3">
      <c r="A100">
        <v>15001</v>
      </c>
      <c r="B100" t="s">
        <v>89</v>
      </c>
      <c r="C100" s="1">
        <v>342.79</v>
      </c>
    </row>
    <row r="101" spans="1:3">
      <c r="A101">
        <v>23001</v>
      </c>
      <c r="B101" t="s">
        <v>90</v>
      </c>
      <c r="C101" s="1">
        <v>391.34</v>
      </c>
    </row>
  </sheetData>
  <mergeCells count="6">
    <mergeCell ref="A90:E90"/>
    <mergeCell ref="A1:E1"/>
    <mergeCell ref="A2:E2"/>
    <mergeCell ref="A84:E84"/>
    <mergeCell ref="A85:E85"/>
    <mergeCell ref="A89:E8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7"/>
  <sheetViews>
    <sheetView topLeftCell="A55" workbookViewId="0">
      <selection activeCell="D63" sqref="D63"/>
    </sheetView>
  </sheetViews>
  <sheetFormatPr defaultRowHeight="15"/>
  <cols>
    <col min="1" max="1" width="10.7109375" bestFit="1" customWidth="1"/>
    <col min="2" max="2" width="22.5703125" bestFit="1" customWidth="1"/>
    <col min="3" max="3" width="9.140625" style="1"/>
    <col min="4" max="4" width="9.140625" style="2"/>
    <col min="5" max="5" width="10" style="1" bestFit="1" customWidth="1"/>
    <col min="6" max="6" width="10.85546875" bestFit="1" customWidth="1"/>
    <col min="8" max="8" width="11.140625" bestFit="1" customWidth="1"/>
  </cols>
  <sheetData>
    <row r="1" spans="1:9" s="6" customFormat="1" ht="21">
      <c r="A1" s="73" t="s">
        <v>91</v>
      </c>
      <c r="B1" s="73"/>
      <c r="C1" s="73"/>
      <c r="D1" s="73"/>
      <c r="E1" s="73"/>
    </row>
    <row r="2" spans="1:9" s="6" customFormat="1" ht="21">
      <c r="A2" s="72">
        <v>43727</v>
      </c>
      <c r="B2" s="73"/>
      <c r="C2" s="73"/>
      <c r="D2" s="73"/>
      <c r="E2" s="73"/>
    </row>
    <row r="3" spans="1:9" s="6" customFormat="1" ht="21">
      <c r="C3" s="32"/>
      <c r="D3" s="8"/>
      <c r="E3" s="32"/>
    </row>
    <row r="4" spans="1:9">
      <c r="B4" s="3"/>
      <c r="C4" s="4" t="s">
        <v>0</v>
      </c>
      <c r="D4" s="5" t="s">
        <v>1</v>
      </c>
      <c r="E4" s="4" t="s">
        <v>14</v>
      </c>
      <c r="F4" t="s">
        <v>212</v>
      </c>
      <c r="G4" t="s">
        <v>213</v>
      </c>
      <c r="H4" t="s">
        <v>214</v>
      </c>
      <c r="I4" t="s">
        <v>215</v>
      </c>
    </row>
    <row r="5" spans="1:9">
      <c r="A5" s="33">
        <v>34001</v>
      </c>
      <c r="B5" s="33" t="s">
        <v>55</v>
      </c>
      <c r="C5" s="11">
        <v>444.11</v>
      </c>
      <c r="D5" s="10">
        <v>0</v>
      </c>
      <c r="E5" s="1">
        <f>(F5*G5)+(H5*I5)</f>
        <v>0</v>
      </c>
    </row>
    <row r="6" spans="1:9">
      <c r="A6" s="33">
        <v>48001</v>
      </c>
      <c r="B6" s="33" t="s">
        <v>50</v>
      </c>
      <c r="C6" s="11"/>
      <c r="D6" s="10">
        <v>13</v>
      </c>
      <c r="E6" s="1">
        <f t="shared" ref="E6:E74" si="0">(F6*G6)+(H6*I6)</f>
        <v>5</v>
      </c>
      <c r="F6" s="25">
        <v>1</v>
      </c>
      <c r="G6" s="25">
        <v>5</v>
      </c>
    </row>
    <row r="7" spans="1:9">
      <c r="A7" s="33">
        <v>80001</v>
      </c>
      <c r="B7" s="33" t="s">
        <v>48</v>
      </c>
      <c r="C7" s="11"/>
      <c r="D7" s="10">
        <v>150</v>
      </c>
      <c r="E7" s="1">
        <f t="shared" si="0"/>
        <v>20</v>
      </c>
      <c r="F7" s="25">
        <v>4</v>
      </c>
      <c r="G7" s="25">
        <v>5</v>
      </c>
    </row>
    <row r="8" spans="1:9">
      <c r="A8" s="33">
        <v>82001</v>
      </c>
      <c r="B8" s="33" t="s">
        <v>39</v>
      </c>
      <c r="C8" s="11"/>
      <c r="D8" s="10">
        <v>47</v>
      </c>
      <c r="E8" s="1">
        <f t="shared" si="0"/>
        <v>0</v>
      </c>
    </row>
    <row r="9" spans="1:9">
      <c r="A9" s="33">
        <v>92001</v>
      </c>
      <c r="B9" s="33" t="s">
        <v>97</v>
      </c>
      <c r="C9" s="11"/>
      <c r="D9" s="10"/>
      <c r="E9" s="1">
        <f t="shared" si="0"/>
        <v>0</v>
      </c>
    </row>
    <row r="10" spans="1:9">
      <c r="A10" s="33">
        <v>93701</v>
      </c>
      <c r="B10" s="33" t="s">
        <v>77</v>
      </c>
      <c r="C10" s="11"/>
      <c r="D10" s="10">
        <v>34</v>
      </c>
      <c r="E10" s="1">
        <f t="shared" si="0"/>
        <v>0</v>
      </c>
    </row>
    <row r="11" spans="1:9">
      <c r="A11" s="33">
        <v>93806</v>
      </c>
      <c r="B11" s="33" t="s">
        <v>56</v>
      </c>
      <c r="C11" s="11"/>
      <c r="D11" s="10">
        <v>0</v>
      </c>
      <c r="E11" s="1">
        <f t="shared" si="0"/>
        <v>0</v>
      </c>
    </row>
    <row r="12" spans="1:9">
      <c r="A12" s="33">
        <v>94601</v>
      </c>
      <c r="B12" s="33" t="s">
        <v>57</v>
      </c>
      <c r="C12" s="11">
        <v>539.95000000000005</v>
      </c>
      <c r="D12" s="10">
        <v>2861</v>
      </c>
      <c r="E12" s="1">
        <f t="shared" si="0"/>
        <v>0</v>
      </c>
    </row>
    <row r="13" spans="1:9">
      <c r="A13" s="33">
        <v>96501</v>
      </c>
      <c r="B13" s="33" t="s">
        <v>40</v>
      </c>
      <c r="C13" s="11"/>
      <c r="D13" s="10">
        <v>2555</v>
      </c>
      <c r="E13" s="1">
        <f t="shared" si="0"/>
        <v>90</v>
      </c>
      <c r="F13" s="25">
        <v>3</v>
      </c>
      <c r="G13" s="25">
        <v>30</v>
      </c>
    </row>
    <row r="14" spans="1:9">
      <c r="A14" s="33">
        <v>96701</v>
      </c>
      <c r="B14" s="33" t="s">
        <v>38</v>
      </c>
      <c r="C14" s="11"/>
      <c r="D14" s="10">
        <v>71</v>
      </c>
      <c r="E14" s="1">
        <f t="shared" si="0"/>
        <v>0</v>
      </c>
    </row>
    <row r="15" spans="1:9">
      <c r="A15" s="33">
        <v>96901</v>
      </c>
      <c r="B15" s="33" t="s">
        <v>47</v>
      </c>
      <c r="C15" s="11"/>
      <c r="D15" s="10">
        <v>795</v>
      </c>
      <c r="E15" s="1">
        <f t="shared" si="0"/>
        <v>23</v>
      </c>
      <c r="F15" s="25">
        <v>1</v>
      </c>
      <c r="G15" s="25">
        <v>23</v>
      </c>
    </row>
    <row r="16" spans="1:9">
      <c r="A16" s="33">
        <v>98401</v>
      </c>
      <c r="B16" s="33" t="s">
        <v>46</v>
      </c>
      <c r="C16" s="11"/>
      <c r="D16" s="10">
        <v>943</v>
      </c>
      <c r="E16" s="1">
        <f t="shared" si="0"/>
        <v>42</v>
      </c>
      <c r="F16" s="25">
        <v>3</v>
      </c>
      <c r="G16" s="25">
        <v>14</v>
      </c>
    </row>
    <row r="17" spans="1:9">
      <c r="A17" s="33">
        <v>98801</v>
      </c>
      <c r="B17" s="33" t="s">
        <v>49</v>
      </c>
      <c r="C17" s="11">
        <v>171.96</v>
      </c>
      <c r="D17" s="10">
        <v>1955</v>
      </c>
      <c r="E17" s="1">
        <f t="shared" si="0"/>
        <v>91</v>
      </c>
      <c r="F17" s="25">
        <v>7</v>
      </c>
      <c r="G17" s="25">
        <v>13</v>
      </c>
    </row>
    <row r="18" spans="1:9">
      <c r="A18" s="33">
        <v>98910</v>
      </c>
      <c r="B18" s="33" t="s">
        <v>58</v>
      </c>
      <c r="C18" s="11">
        <v>1009.08</v>
      </c>
      <c r="D18" s="10"/>
      <c r="E18" s="1">
        <f t="shared" si="0"/>
        <v>120</v>
      </c>
      <c r="H18" s="25">
        <v>4</v>
      </c>
      <c r="I18" s="25">
        <v>30</v>
      </c>
    </row>
    <row r="19" spans="1:9">
      <c r="A19" s="33">
        <v>98915</v>
      </c>
      <c r="B19" s="33" t="s">
        <v>22</v>
      </c>
      <c r="C19" s="11"/>
      <c r="D19" s="10">
        <v>74</v>
      </c>
      <c r="E19" s="1">
        <f t="shared" si="0"/>
        <v>0</v>
      </c>
    </row>
    <row r="20" spans="1:9">
      <c r="A20" s="33">
        <v>98921</v>
      </c>
      <c r="B20" s="33" t="s">
        <v>59</v>
      </c>
      <c r="C20" s="11">
        <v>166.92</v>
      </c>
      <c r="D20" s="10"/>
      <c r="E20" s="1">
        <f t="shared" si="0"/>
        <v>0</v>
      </c>
    </row>
    <row r="21" spans="1:9">
      <c r="A21" s="33">
        <v>98955</v>
      </c>
      <c r="B21" s="33" t="s">
        <v>29</v>
      </c>
      <c r="C21" s="11"/>
      <c r="D21" s="10">
        <v>907</v>
      </c>
      <c r="E21" s="1">
        <f t="shared" si="0"/>
        <v>27</v>
      </c>
      <c r="F21" s="25">
        <v>1</v>
      </c>
      <c r="G21" s="25">
        <v>27</v>
      </c>
    </row>
    <row r="22" spans="1:9">
      <c r="A22" s="33">
        <v>98956</v>
      </c>
      <c r="B22" s="33" t="s">
        <v>26</v>
      </c>
      <c r="C22" s="11"/>
      <c r="D22" s="10">
        <v>1403</v>
      </c>
      <c r="E22" s="1">
        <f t="shared" si="0"/>
        <v>54</v>
      </c>
      <c r="F22" s="25">
        <v>2</v>
      </c>
      <c r="G22" s="25">
        <v>27</v>
      </c>
    </row>
    <row r="23" spans="1:9">
      <c r="A23" s="33">
        <v>98958</v>
      </c>
      <c r="B23" s="33" t="s">
        <v>27</v>
      </c>
      <c r="C23" s="11"/>
      <c r="D23" s="10">
        <v>956</v>
      </c>
      <c r="E23" s="1">
        <f t="shared" si="0"/>
        <v>72</v>
      </c>
      <c r="F23" s="25">
        <v>6</v>
      </c>
      <c r="G23" s="25">
        <v>12</v>
      </c>
    </row>
    <row r="24" spans="1:9">
      <c r="A24" s="33">
        <v>98959</v>
      </c>
      <c r="B24" s="33" t="s">
        <v>28</v>
      </c>
      <c r="C24" s="11"/>
      <c r="D24" s="10">
        <v>94</v>
      </c>
      <c r="E24" s="1">
        <f t="shared" si="0"/>
        <v>0</v>
      </c>
    </row>
    <row r="25" spans="1:9">
      <c r="A25" s="33">
        <v>98961</v>
      </c>
      <c r="B25" s="33" t="s">
        <v>60</v>
      </c>
      <c r="C25" s="11">
        <v>168.22</v>
      </c>
      <c r="D25" s="10">
        <v>2003</v>
      </c>
      <c r="E25" s="1">
        <f t="shared" si="0"/>
        <v>0</v>
      </c>
    </row>
    <row r="26" spans="1:9">
      <c r="A26" s="33">
        <v>98965</v>
      </c>
      <c r="B26" s="33" t="s">
        <v>41</v>
      </c>
      <c r="C26" s="11"/>
      <c r="D26" s="10">
        <v>863</v>
      </c>
      <c r="E26" s="1">
        <f t="shared" si="0"/>
        <v>25</v>
      </c>
      <c r="F26" s="25">
        <v>1</v>
      </c>
      <c r="G26" s="25">
        <v>25</v>
      </c>
    </row>
    <row r="27" spans="1:9">
      <c r="A27" s="33">
        <v>98976</v>
      </c>
      <c r="B27" s="33" t="s">
        <v>19</v>
      </c>
      <c r="C27" s="11"/>
      <c r="D27" s="10">
        <v>65</v>
      </c>
      <c r="E27" s="1">
        <f t="shared" si="0"/>
        <v>0</v>
      </c>
    </row>
    <row r="28" spans="1:9">
      <c r="A28" s="33">
        <v>98979</v>
      </c>
      <c r="B28" s="33" t="s">
        <v>52</v>
      </c>
      <c r="C28" s="11"/>
      <c r="D28" s="10">
        <v>265</v>
      </c>
      <c r="E28" s="1">
        <f t="shared" si="0"/>
        <v>0</v>
      </c>
    </row>
    <row r="29" spans="1:9">
      <c r="A29" s="33">
        <v>98983</v>
      </c>
      <c r="B29" s="33" t="s">
        <v>216</v>
      </c>
      <c r="C29" s="11"/>
      <c r="D29" s="10"/>
      <c r="E29" s="1">
        <f t="shared" si="0"/>
        <v>0</v>
      </c>
      <c r="F29" s="33"/>
      <c r="G29" s="33"/>
      <c r="H29" s="33"/>
      <c r="I29" s="33"/>
    </row>
    <row r="30" spans="1:9">
      <c r="A30" s="33">
        <v>98987</v>
      </c>
      <c r="B30" s="33" t="s">
        <v>30</v>
      </c>
      <c r="C30" s="11"/>
      <c r="D30" s="10">
        <v>254</v>
      </c>
      <c r="E30" s="1">
        <f t="shared" si="0"/>
        <v>16</v>
      </c>
      <c r="F30" s="25">
        <v>1</v>
      </c>
      <c r="G30" s="25">
        <v>16</v>
      </c>
    </row>
    <row r="31" spans="1:9" ht="15.75" customHeight="1">
      <c r="A31" s="33">
        <v>98988</v>
      </c>
      <c r="B31" s="33" t="s">
        <v>31</v>
      </c>
      <c r="C31" s="11"/>
      <c r="D31" s="10">
        <v>227</v>
      </c>
      <c r="E31" s="1">
        <f t="shared" si="0"/>
        <v>30</v>
      </c>
      <c r="F31" s="25">
        <v>5</v>
      </c>
      <c r="G31" s="25">
        <v>6</v>
      </c>
    </row>
    <row r="32" spans="1:9">
      <c r="A32" s="33">
        <v>98990</v>
      </c>
      <c r="B32" s="33" t="s">
        <v>18</v>
      </c>
      <c r="C32" s="11"/>
      <c r="D32" s="10">
        <v>154</v>
      </c>
      <c r="E32" s="1">
        <f t="shared" si="0"/>
        <v>0</v>
      </c>
    </row>
    <row r="33" spans="1:9">
      <c r="A33" s="33">
        <v>99007</v>
      </c>
      <c r="B33" s="33" t="s">
        <v>32</v>
      </c>
      <c r="C33" s="11"/>
      <c r="D33" s="10">
        <v>304</v>
      </c>
      <c r="E33" s="1">
        <f t="shared" si="0"/>
        <v>16</v>
      </c>
      <c r="F33" s="25">
        <v>1</v>
      </c>
      <c r="G33" s="25">
        <v>16</v>
      </c>
    </row>
    <row r="34" spans="1:9">
      <c r="A34" s="33">
        <v>99017</v>
      </c>
      <c r="B34" s="33" t="s">
        <v>42</v>
      </c>
      <c r="C34" s="11"/>
      <c r="D34" s="10">
        <v>4729</v>
      </c>
      <c r="E34" s="1">
        <f t="shared" si="0"/>
        <v>210</v>
      </c>
      <c r="F34" s="25">
        <v>7</v>
      </c>
      <c r="G34" s="25">
        <v>30</v>
      </c>
    </row>
    <row r="35" spans="1:9">
      <c r="A35" s="33">
        <v>99026</v>
      </c>
      <c r="B35" s="33" t="s">
        <v>73</v>
      </c>
      <c r="C35" s="11">
        <v>345.86</v>
      </c>
      <c r="D35" s="10"/>
      <c r="E35" s="1">
        <f t="shared" si="0"/>
        <v>0</v>
      </c>
      <c r="H35" s="33"/>
      <c r="I35" s="33"/>
    </row>
    <row r="36" spans="1:9">
      <c r="A36" s="33">
        <v>99058</v>
      </c>
      <c r="B36" s="33" t="s">
        <v>4</v>
      </c>
      <c r="C36" s="11"/>
      <c r="D36" s="10">
        <v>5442</v>
      </c>
      <c r="E36" s="1">
        <f t="shared" si="0"/>
        <v>0</v>
      </c>
    </row>
    <row r="37" spans="1:9">
      <c r="A37" s="33">
        <v>99065</v>
      </c>
      <c r="B37" s="33" t="s">
        <v>15</v>
      </c>
      <c r="C37" s="11"/>
      <c r="D37" s="10">
        <v>0</v>
      </c>
      <c r="E37" s="1">
        <f t="shared" si="0"/>
        <v>0</v>
      </c>
    </row>
    <row r="38" spans="1:9">
      <c r="A38" s="33">
        <v>99066</v>
      </c>
      <c r="B38" s="33" t="s">
        <v>16</v>
      </c>
      <c r="C38" s="11"/>
      <c r="D38" s="10">
        <v>1015</v>
      </c>
      <c r="E38" s="1">
        <f t="shared" si="0"/>
        <v>0</v>
      </c>
    </row>
    <row r="39" spans="1:9">
      <c r="A39" s="33">
        <v>99067</v>
      </c>
      <c r="B39" s="33" t="s">
        <v>3</v>
      </c>
      <c r="C39" s="11"/>
      <c r="D39" s="10">
        <v>460</v>
      </c>
      <c r="E39" s="1">
        <f t="shared" si="0"/>
        <v>0</v>
      </c>
    </row>
    <row r="40" spans="1:9">
      <c r="A40" s="33">
        <v>99069</v>
      </c>
      <c r="B40" s="33" t="s">
        <v>44</v>
      </c>
      <c r="C40" s="11"/>
      <c r="D40" s="10">
        <v>1702</v>
      </c>
      <c r="E40" s="1">
        <f t="shared" si="0"/>
        <v>90</v>
      </c>
      <c r="F40" s="25">
        <v>3</v>
      </c>
      <c r="G40" s="25">
        <v>30</v>
      </c>
    </row>
    <row r="41" spans="1:9">
      <c r="A41" s="33">
        <v>99093</v>
      </c>
      <c r="B41" s="33" t="s">
        <v>34</v>
      </c>
      <c r="C41" s="11"/>
      <c r="D41" s="10">
        <v>3039</v>
      </c>
      <c r="E41" s="1">
        <f t="shared" si="0"/>
        <v>112</v>
      </c>
      <c r="F41" s="25">
        <v>4</v>
      </c>
      <c r="G41" s="25">
        <v>28</v>
      </c>
    </row>
    <row r="42" spans="1:9">
      <c r="A42" s="33">
        <v>99094</v>
      </c>
      <c r="B42" s="33" t="s">
        <v>35</v>
      </c>
      <c r="C42" s="11"/>
      <c r="D42" s="10">
        <v>3038</v>
      </c>
      <c r="E42" s="1">
        <f t="shared" si="0"/>
        <v>112</v>
      </c>
      <c r="F42" s="25">
        <v>4</v>
      </c>
      <c r="G42" s="25">
        <v>28</v>
      </c>
    </row>
    <row r="43" spans="1:9">
      <c r="A43" s="33">
        <v>99095</v>
      </c>
      <c r="B43" s="33" t="s">
        <v>36</v>
      </c>
      <c r="C43" s="11"/>
      <c r="D43" s="10">
        <v>1262</v>
      </c>
      <c r="E43" s="1">
        <f t="shared" si="0"/>
        <v>28</v>
      </c>
      <c r="F43" s="25">
        <v>1</v>
      </c>
      <c r="G43" s="25">
        <v>28</v>
      </c>
    </row>
    <row r="44" spans="1:9">
      <c r="A44" s="33">
        <v>99101</v>
      </c>
      <c r="B44" s="33" t="s">
        <v>53</v>
      </c>
      <c r="C44" s="11">
        <v>190.53</v>
      </c>
      <c r="D44" s="10">
        <v>22145</v>
      </c>
      <c r="E44" s="1">
        <f t="shared" si="0"/>
        <v>0</v>
      </c>
    </row>
    <row r="45" spans="1:9">
      <c r="A45" s="33">
        <v>99102</v>
      </c>
      <c r="B45" s="33" t="s">
        <v>10</v>
      </c>
      <c r="C45" s="11">
        <v>747.6</v>
      </c>
      <c r="D45" s="10">
        <v>56716</v>
      </c>
      <c r="E45" s="1">
        <f t="shared" si="0"/>
        <v>0</v>
      </c>
    </row>
    <row r="46" spans="1:9">
      <c r="A46" s="33">
        <v>99113</v>
      </c>
      <c r="B46" s="33" t="s">
        <v>17</v>
      </c>
      <c r="C46" s="11"/>
      <c r="D46" s="10">
        <v>284</v>
      </c>
      <c r="E46" s="1">
        <f t="shared" si="0"/>
        <v>0</v>
      </c>
    </row>
    <row r="47" spans="1:9">
      <c r="A47" s="33">
        <v>99128</v>
      </c>
      <c r="B47" s="33" t="s">
        <v>74</v>
      </c>
      <c r="C47" s="11"/>
      <c r="D47" s="10">
        <v>49</v>
      </c>
      <c r="E47" s="1">
        <f t="shared" si="0"/>
        <v>150</v>
      </c>
      <c r="F47" s="25">
        <v>10</v>
      </c>
      <c r="G47" s="25">
        <v>15</v>
      </c>
    </row>
    <row r="48" spans="1:9">
      <c r="A48" s="33">
        <v>99132</v>
      </c>
      <c r="B48" s="33" t="s">
        <v>95</v>
      </c>
      <c r="C48" s="11"/>
      <c r="D48" s="10"/>
      <c r="E48" s="1">
        <f t="shared" si="0"/>
        <v>72</v>
      </c>
      <c r="H48" s="25">
        <v>4</v>
      </c>
      <c r="I48" s="25">
        <v>18</v>
      </c>
    </row>
    <row r="49" spans="1:10">
      <c r="A49" s="33">
        <v>99133</v>
      </c>
      <c r="B49" s="33" t="s">
        <v>96</v>
      </c>
      <c r="C49" s="11"/>
      <c r="D49" s="10"/>
      <c r="E49" s="1">
        <f t="shared" si="0"/>
        <v>0</v>
      </c>
    </row>
    <row r="50" spans="1:10">
      <c r="A50" s="33">
        <v>99134</v>
      </c>
      <c r="B50" s="33" t="s">
        <v>75</v>
      </c>
      <c r="C50" s="11"/>
      <c r="D50" s="10">
        <v>8144</v>
      </c>
      <c r="E50" s="1">
        <f t="shared" si="0"/>
        <v>0</v>
      </c>
    </row>
    <row r="51" spans="1:10">
      <c r="A51" s="33">
        <v>99140</v>
      </c>
      <c r="B51" s="33" t="s">
        <v>61</v>
      </c>
      <c r="C51" s="11">
        <v>1188.8800000000001</v>
      </c>
      <c r="D51" s="10">
        <v>1926</v>
      </c>
      <c r="E51" s="1">
        <f t="shared" si="0"/>
        <v>0</v>
      </c>
    </row>
    <row r="52" spans="1:10">
      <c r="A52" s="33">
        <v>99159</v>
      </c>
      <c r="B52" s="33" t="s">
        <v>21</v>
      </c>
      <c r="C52" s="11"/>
      <c r="D52" s="10">
        <v>2519</v>
      </c>
      <c r="E52" s="1">
        <f t="shared" si="0"/>
        <v>174</v>
      </c>
      <c r="F52" s="25">
        <v>6</v>
      </c>
      <c r="G52" s="25">
        <v>29</v>
      </c>
    </row>
    <row r="53" spans="1:10">
      <c r="A53" s="33">
        <v>99161</v>
      </c>
      <c r="B53" s="33" t="s">
        <v>62</v>
      </c>
      <c r="C53" s="11"/>
      <c r="D53" s="10">
        <v>0</v>
      </c>
      <c r="E53" s="1">
        <f t="shared" si="0"/>
        <v>0</v>
      </c>
      <c r="H53" s="25">
        <v>4</v>
      </c>
      <c r="I53" s="25">
        <v>0</v>
      </c>
    </row>
    <row r="54" spans="1:10">
      <c r="A54" s="33">
        <v>99169</v>
      </c>
      <c r="B54" s="33" t="s">
        <v>63</v>
      </c>
      <c r="C54" s="11"/>
      <c r="D54" s="10"/>
      <c r="E54" s="1">
        <f t="shared" si="0"/>
        <v>0</v>
      </c>
      <c r="J54" t="s">
        <v>217</v>
      </c>
    </row>
    <row r="55" spans="1:10">
      <c r="A55" s="33">
        <v>99170</v>
      </c>
      <c r="B55" s="33" t="s">
        <v>66</v>
      </c>
      <c r="C55" s="11"/>
      <c r="D55" s="10"/>
      <c r="E55" s="1">
        <f t="shared" si="0"/>
        <v>0</v>
      </c>
    </row>
    <row r="56" spans="1:10">
      <c r="A56" s="33">
        <v>99171</v>
      </c>
      <c r="B56" s="33" t="s">
        <v>67</v>
      </c>
      <c r="C56" s="11">
        <v>354.88</v>
      </c>
      <c r="D56" s="10"/>
      <c r="E56" s="1">
        <f t="shared" si="0"/>
        <v>0</v>
      </c>
    </row>
    <row r="57" spans="1:10">
      <c r="A57" s="33">
        <v>99173</v>
      </c>
      <c r="B57" s="33" t="s">
        <v>68</v>
      </c>
      <c r="C57" s="11"/>
      <c r="D57" s="10"/>
      <c r="E57" s="1">
        <f t="shared" si="0"/>
        <v>0</v>
      </c>
    </row>
    <row r="58" spans="1:10">
      <c r="A58" s="33">
        <v>99186</v>
      </c>
      <c r="B58" s="33" t="s">
        <v>76</v>
      </c>
      <c r="C58" s="11"/>
      <c r="D58" s="10"/>
      <c r="E58" s="1">
        <f t="shared" si="0"/>
        <v>0</v>
      </c>
      <c r="F58" s="25">
        <v>2</v>
      </c>
      <c r="G58" s="25">
        <v>0</v>
      </c>
      <c r="H58" s="25">
        <v>4</v>
      </c>
      <c r="I58" s="25">
        <v>0</v>
      </c>
    </row>
    <row r="59" spans="1:10">
      <c r="A59" s="33">
        <v>99194</v>
      </c>
      <c r="B59" s="33" t="s">
        <v>98</v>
      </c>
      <c r="C59" s="11">
        <v>1196.19</v>
      </c>
      <c r="D59" s="10"/>
      <c r="E59" s="1">
        <f t="shared" si="0"/>
        <v>0</v>
      </c>
    </row>
    <row r="60" spans="1:10">
      <c r="A60" s="33">
        <v>99200</v>
      </c>
      <c r="B60" s="33" t="s">
        <v>69</v>
      </c>
      <c r="C60" s="11">
        <v>1668.43</v>
      </c>
      <c r="D60" s="10"/>
      <c r="E60" s="1">
        <f t="shared" si="0"/>
        <v>0</v>
      </c>
    </row>
    <row r="61" spans="1:10">
      <c r="A61" s="33">
        <v>99228</v>
      </c>
      <c r="B61" s="33" t="s">
        <v>43</v>
      </c>
      <c r="C61" s="11"/>
      <c r="D61" s="11">
        <v>0</v>
      </c>
      <c r="E61" s="1">
        <f t="shared" si="0"/>
        <v>0</v>
      </c>
      <c r="F61" s="25">
        <v>1</v>
      </c>
      <c r="G61" s="25">
        <v>0</v>
      </c>
    </row>
    <row r="62" spans="1:10">
      <c r="A62" s="33">
        <v>99229</v>
      </c>
      <c r="B62" s="33" t="s">
        <v>45</v>
      </c>
      <c r="C62" s="11">
        <v>528.42999999999995</v>
      </c>
      <c r="D62" s="10">
        <v>461</v>
      </c>
      <c r="E62" s="1">
        <f t="shared" si="0"/>
        <v>14</v>
      </c>
      <c r="F62" s="25">
        <v>1</v>
      </c>
      <c r="G62" s="25">
        <v>14</v>
      </c>
      <c r="H62" s="33"/>
      <c r="I62" s="33"/>
    </row>
    <row r="63" spans="1:10">
      <c r="A63" s="33">
        <v>99230</v>
      </c>
      <c r="B63" s="33" t="s">
        <v>51</v>
      </c>
      <c r="C63" s="11"/>
      <c r="D63" s="10">
        <v>539</v>
      </c>
      <c r="E63" s="1">
        <f t="shared" si="0"/>
        <v>0</v>
      </c>
    </row>
    <row r="64" spans="1:10">
      <c r="A64" s="33">
        <v>99246</v>
      </c>
      <c r="B64" s="33" t="s">
        <v>11</v>
      </c>
      <c r="C64" s="11"/>
      <c r="D64" s="10">
        <v>19503</v>
      </c>
      <c r="E64" s="1">
        <f t="shared" si="0"/>
        <v>750</v>
      </c>
      <c r="F64" s="25">
        <v>25</v>
      </c>
      <c r="G64" s="25">
        <v>30</v>
      </c>
    </row>
    <row r="65" spans="1:12">
      <c r="A65" s="33">
        <v>99255</v>
      </c>
      <c r="B65" s="33" t="s">
        <v>23</v>
      </c>
      <c r="C65" s="11"/>
      <c r="D65" s="10">
        <v>309</v>
      </c>
      <c r="E65" s="1">
        <f t="shared" si="0"/>
        <v>13</v>
      </c>
      <c r="F65" s="25">
        <v>1</v>
      </c>
      <c r="G65" s="25">
        <v>13</v>
      </c>
    </row>
    <row r="66" spans="1:12">
      <c r="A66" s="33">
        <v>99256</v>
      </c>
      <c r="B66" s="33" t="s">
        <v>20</v>
      </c>
      <c r="C66" s="11"/>
      <c r="D66" s="10">
        <v>2269</v>
      </c>
      <c r="E66" s="1">
        <f t="shared" si="0"/>
        <v>0</v>
      </c>
    </row>
    <row r="67" spans="1:12">
      <c r="A67" s="33">
        <v>99259</v>
      </c>
      <c r="B67" s="33" t="s">
        <v>94</v>
      </c>
      <c r="C67" s="11">
        <v>364.81</v>
      </c>
      <c r="D67" s="10"/>
      <c r="E67" s="1">
        <f t="shared" si="0"/>
        <v>0</v>
      </c>
      <c r="H67" s="33"/>
      <c r="I67" s="33"/>
    </row>
    <row r="68" spans="1:12">
      <c r="A68" s="33">
        <v>99265</v>
      </c>
      <c r="B68" s="33" t="s">
        <v>220</v>
      </c>
      <c r="C68" s="34"/>
      <c r="D68" s="35"/>
      <c r="E68" s="1">
        <f t="shared" si="0"/>
        <v>0</v>
      </c>
      <c r="F68">
        <v>6</v>
      </c>
      <c r="G68" s="36"/>
      <c r="H68" s="33"/>
      <c r="I68" s="33"/>
      <c r="J68" s="36" t="s">
        <v>225</v>
      </c>
      <c r="K68" s="36"/>
      <c r="L68" s="36"/>
    </row>
    <row r="69" spans="1:12">
      <c r="A69" s="33">
        <v>99266</v>
      </c>
      <c r="B69" s="33" t="s">
        <v>221</v>
      </c>
      <c r="C69" s="34"/>
      <c r="D69" s="35"/>
      <c r="E69" s="1">
        <f t="shared" si="0"/>
        <v>0</v>
      </c>
      <c r="F69">
        <v>5</v>
      </c>
      <c r="G69" s="36"/>
      <c r="H69" s="33"/>
      <c r="I69" s="33"/>
      <c r="J69" s="36" t="s">
        <v>225</v>
      </c>
      <c r="K69" s="36"/>
      <c r="L69" s="36"/>
    </row>
    <row r="70" spans="1:12">
      <c r="A70" s="33">
        <v>99267</v>
      </c>
      <c r="B70" s="33" t="s">
        <v>222</v>
      </c>
      <c r="C70" s="34"/>
      <c r="D70" s="35"/>
      <c r="E70" s="1">
        <f t="shared" si="0"/>
        <v>0</v>
      </c>
      <c r="F70">
        <v>2</v>
      </c>
      <c r="G70" s="36"/>
      <c r="H70" s="33"/>
      <c r="I70" s="33"/>
      <c r="J70" s="36" t="s">
        <v>225</v>
      </c>
      <c r="K70" s="36"/>
      <c r="L70" s="36"/>
    </row>
    <row r="71" spans="1:12">
      <c r="A71" s="33">
        <v>99268</v>
      </c>
      <c r="B71" s="33" t="s">
        <v>223</v>
      </c>
      <c r="C71" s="34"/>
      <c r="D71" s="35"/>
      <c r="E71" s="1">
        <f t="shared" si="0"/>
        <v>0</v>
      </c>
      <c r="F71">
        <v>9</v>
      </c>
      <c r="G71" s="36"/>
      <c r="H71" s="33"/>
      <c r="I71" s="33"/>
      <c r="J71" s="36" t="s">
        <v>225</v>
      </c>
      <c r="K71" s="36"/>
      <c r="L71" s="36"/>
    </row>
    <row r="72" spans="1:12">
      <c r="A72" s="33">
        <v>99269</v>
      </c>
      <c r="B72" s="33" t="s">
        <v>224</v>
      </c>
      <c r="C72" s="34"/>
      <c r="D72" s="35"/>
      <c r="E72" s="1">
        <f t="shared" si="0"/>
        <v>0</v>
      </c>
      <c r="F72">
        <v>10</v>
      </c>
      <c r="G72" s="36"/>
      <c r="H72" s="33"/>
      <c r="I72" s="33"/>
      <c r="J72" s="36" t="s">
        <v>225</v>
      </c>
      <c r="K72" s="36"/>
      <c r="L72" s="36"/>
    </row>
    <row r="73" spans="1:12">
      <c r="A73" s="33">
        <v>99270</v>
      </c>
      <c r="B73" s="33" t="s">
        <v>9</v>
      </c>
      <c r="C73" s="11">
        <v>3544.44</v>
      </c>
      <c r="D73" s="10">
        <v>119399</v>
      </c>
      <c r="E73" s="1">
        <f t="shared" si="0"/>
        <v>630</v>
      </c>
      <c r="F73" s="25">
        <v>21</v>
      </c>
      <c r="G73" s="25">
        <v>30</v>
      </c>
    </row>
    <row r="74" spans="1:12">
      <c r="A74" s="33">
        <v>99278</v>
      </c>
      <c r="B74" s="33" t="s">
        <v>2</v>
      </c>
      <c r="C74" s="11"/>
      <c r="D74" s="10">
        <v>7806</v>
      </c>
      <c r="E74" s="1">
        <f t="shared" si="0"/>
        <v>377</v>
      </c>
      <c r="F74" s="25">
        <v>13</v>
      </c>
      <c r="G74" s="25">
        <v>29</v>
      </c>
    </row>
    <row r="75" spans="1:12">
      <c r="A75" s="33">
        <v>99286</v>
      </c>
      <c r="B75" s="33" t="s">
        <v>5</v>
      </c>
      <c r="C75" s="11">
        <v>857.63</v>
      </c>
      <c r="D75" s="10">
        <v>757</v>
      </c>
      <c r="E75" s="1">
        <f t="shared" ref="E75:E87" si="1">(F75*G75)+(H75*I75)</f>
        <v>54</v>
      </c>
      <c r="F75" s="25">
        <v>2</v>
      </c>
      <c r="G75" s="25">
        <v>27</v>
      </c>
    </row>
    <row r="76" spans="1:12">
      <c r="A76" s="33">
        <v>99288</v>
      </c>
      <c r="B76" s="33" t="s">
        <v>219</v>
      </c>
      <c r="C76" s="11"/>
      <c r="D76" s="10">
        <v>261</v>
      </c>
      <c r="E76" s="1">
        <f t="shared" si="1"/>
        <v>0</v>
      </c>
      <c r="F76" s="33"/>
      <c r="G76" s="33"/>
      <c r="H76" s="33"/>
      <c r="I76" s="33"/>
    </row>
    <row r="77" spans="1:12">
      <c r="A77" s="33">
        <v>99293</v>
      </c>
      <c r="B77" s="33" t="s">
        <v>7</v>
      </c>
      <c r="C77" s="11">
        <v>348.17</v>
      </c>
      <c r="D77" s="10">
        <v>490</v>
      </c>
      <c r="E77" s="1">
        <f t="shared" si="1"/>
        <v>28</v>
      </c>
      <c r="F77" s="25">
        <v>1</v>
      </c>
      <c r="G77" s="25">
        <v>28</v>
      </c>
    </row>
    <row r="78" spans="1:12">
      <c r="A78" s="33">
        <v>99294</v>
      </c>
      <c r="B78" s="33" t="s">
        <v>6</v>
      </c>
      <c r="C78" s="11">
        <v>841.67</v>
      </c>
      <c r="D78" s="10">
        <v>738</v>
      </c>
      <c r="E78" s="1">
        <f t="shared" si="1"/>
        <v>27</v>
      </c>
      <c r="F78" s="25">
        <v>1</v>
      </c>
      <c r="G78" s="25">
        <v>27</v>
      </c>
    </row>
    <row r="79" spans="1:12">
      <c r="A79" s="33">
        <v>99295</v>
      </c>
      <c r="B79" s="33" t="s">
        <v>8</v>
      </c>
      <c r="C79" s="11">
        <v>1476.11</v>
      </c>
      <c r="D79" s="10">
        <v>2418</v>
      </c>
      <c r="E79" s="1">
        <f t="shared" si="1"/>
        <v>168</v>
      </c>
      <c r="F79" s="25">
        <v>7</v>
      </c>
      <c r="G79" s="25">
        <v>24</v>
      </c>
    </row>
    <row r="80" spans="1:12">
      <c r="A80" s="33">
        <v>99296</v>
      </c>
      <c r="B80" s="33" t="s">
        <v>70</v>
      </c>
      <c r="C80" s="11"/>
      <c r="D80" s="10">
        <v>0</v>
      </c>
      <c r="E80" s="1">
        <f t="shared" si="1"/>
        <v>0</v>
      </c>
    </row>
    <row r="81" spans="1:7">
      <c r="A81" s="33">
        <v>99297</v>
      </c>
      <c r="B81" s="33" t="s">
        <v>37</v>
      </c>
      <c r="C81" s="11"/>
      <c r="D81" s="10">
        <v>664</v>
      </c>
      <c r="E81" s="1">
        <f t="shared" si="1"/>
        <v>0</v>
      </c>
    </row>
    <row r="82" spans="1:7">
      <c r="A82" s="33">
        <v>99302</v>
      </c>
      <c r="B82" s="33" t="s">
        <v>71</v>
      </c>
      <c r="C82" s="11"/>
      <c r="D82" s="10">
        <v>0</v>
      </c>
      <c r="E82" s="1">
        <f t="shared" si="1"/>
        <v>0</v>
      </c>
    </row>
    <row r="83" spans="1:7">
      <c r="A83" s="33">
        <v>99305</v>
      </c>
      <c r="B83" s="33" t="s">
        <v>72</v>
      </c>
      <c r="C83" s="11">
        <v>871.03</v>
      </c>
      <c r="D83" s="10">
        <v>0</v>
      </c>
      <c r="E83" s="1">
        <f t="shared" si="1"/>
        <v>0</v>
      </c>
    </row>
    <row r="84" spans="1:7">
      <c r="A84" s="33">
        <v>99307</v>
      </c>
      <c r="B84" s="33" t="s">
        <v>13</v>
      </c>
      <c r="C84" s="11"/>
      <c r="D84" s="10">
        <v>542</v>
      </c>
      <c r="E84" s="1">
        <f t="shared" si="1"/>
        <v>0</v>
      </c>
    </row>
    <row r="85" spans="1:7">
      <c r="A85" s="33">
        <v>99312</v>
      </c>
      <c r="B85" s="33" t="s">
        <v>12</v>
      </c>
      <c r="C85" s="11"/>
      <c r="D85" s="10">
        <v>12877</v>
      </c>
      <c r="E85" s="1">
        <f t="shared" si="1"/>
        <v>630</v>
      </c>
      <c r="F85" s="25">
        <v>21</v>
      </c>
      <c r="G85" s="25">
        <v>30</v>
      </c>
    </row>
    <row r="86" spans="1:7">
      <c r="A86" s="33">
        <v>599109</v>
      </c>
      <c r="B86" s="33" t="s">
        <v>25</v>
      </c>
      <c r="C86" s="11">
        <v>182.54</v>
      </c>
      <c r="D86" s="10">
        <v>18288</v>
      </c>
      <c r="E86" s="1">
        <f t="shared" si="1"/>
        <v>450</v>
      </c>
      <c r="F86" s="25">
        <v>15</v>
      </c>
      <c r="G86" s="25">
        <v>30</v>
      </c>
    </row>
    <row r="87" spans="1:7">
      <c r="A87" s="33">
        <v>699109</v>
      </c>
      <c r="B87" s="33" t="s">
        <v>24</v>
      </c>
      <c r="C87" s="11"/>
      <c r="D87" s="10">
        <v>1681</v>
      </c>
      <c r="E87" s="1">
        <f t="shared" si="1"/>
        <v>0</v>
      </c>
    </row>
    <row r="88" spans="1:7">
      <c r="A88" s="33"/>
      <c r="B88" s="33"/>
      <c r="C88" s="11"/>
      <c r="D88" s="10"/>
      <c r="E88" s="11"/>
    </row>
    <row r="89" spans="1:7" s="6" customFormat="1" ht="21">
      <c r="A89" s="74" t="s">
        <v>92</v>
      </c>
      <c r="B89" s="74"/>
      <c r="C89" s="74"/>
      <c r="D89" s="74"/>
      <c r="E89" s="74"/>
    </row>
    <row r="90" spans="1:7" s="6" customFormat="1" ht="21">
      <c r="A90" s="75">
        <v>43727</v>
      </c>
      <c r="B90" s="74"/>
      <c r="C90" s="74"/>
      <c r="D90" s="74"/>
      <c r="E90" s="74"/>
    </row>
    <row r="91" spans="1:7">
      <c r="A91" s="33"/>
      <c r="B91" s="33"/>
      <c r="C91" s="11"/>
      <c r="D91" s="10"/>
      <c r="E91" s="11"/>
    </row>
    <row r="92" spans="1:7">
      <c r="A92" s="33">
        <v>10000</v>
      </c>
      <c r="B92" s="33" t="s">
        <v>33</v>
      </c>
      <c r="C92" s="11">
        <v>334.27</v>
      </c>
      <c r="D92" s="10">
        <v>9234</v>
      </c>
      <c r="E92" s="1">
        <f>(F92*G92)+(H92*I92)</f>
        <v>420</v>
      </c>
      <c r="F92" s="25">
        <v>14</v>
      </c>
      <c r="G92" s="25">
        <v>30</v>
      </c>
    </row>
    <row r="94" spans="1:7" s="6" customFormat="1" ht="21">
      <c r="A94" s="73" t="s">
        <v>93</v>
      </c>
      <c r="B94" s="73"/>
      <c r="C94" s="73"/>
      <c r="D94" s="73"/>
      <c r="E94" s="73"/>
    </row>
    <row r="95" spans="1:7" s="6" customFormat="1" ht="21">
      <c r="A95" s="72">
        <v>43727</v>
      </c>
      <c r="B95" s="73"/>
      <c r="C95" s="73"/>
      <c r="D95" s="73"/>
      <c r="E95" s="73"/>
    </row>
    <row r="96" spans="1:7" s="6" customFormat="1" ht="21">
      <c r="A96" s="31"/>
      <c r="B96" s="32"/>
      <c r="C96" s="32"/>
      <c r="D96" s="32"/>
      <c r="E96" s="32"/>
    </row>
    <row r="97" spans="1:4">
      <c r="A97">
        <v>14003</v>
      </c>
      <c r="B97" t="s">
        <v>81</v>
      </c>
    </row>
    <row r="98" spans="1:4">
      <c r="A98">
        <v>14006</v>
      </c>
      <c r="B98" t="s">
        <v>82</v>
      </c>
      <c r="C98" s="1">
        <v>49.82</v>
      </c>
    </row>
    <row r="99" spans="1:4">
      <c r="A99">
        <v>14007</v>
      </c>
      <c r="B99" t="s">
        <v>83</v>
      </c>
    </row>
    <row r="100" spans="1:4">
      <c r="A100">
        <v>14008</v>
      </c>
      <c r="B100" t="s">
        <v>84</v>
      </c>
      <c r="C100" s="1">
        <v>49.82</v>
      </c>
    </row>
    <row r="101" spans="1:4">
      <c r="A101">
        <v>14010</v>
      </c>
      <c r="B101" t="s">
        <v>85</v>
      </c>
    </row>
    <row r="102" spans="1:4">
      <c r="A102">
        <v>14012</v>
      </c>
      <c r="B102" t="s">
        <v>86</v>
      </c>
    </row>
    <row r="103" spans="1:4">
      <c r="A103">
        <v>14018</v>
      </c>
      <c r="B103" t="s">
        <v>87</v>
      </c>
      <c r="C103" s="1">
        <v>22.14</v>
      </c>
    </row>
    <row r="104" spans="1:4">
      <c r="A104">
        <v>14022</v>
      </c>
      <c r="B104" t="s">
        <v>88</v>
      </c>
      <c r="C104" s="1">
        <v>49.85</v>
      </c>
    </row>
    <row r="105" spans="1:4">
      <c r="A105">
        <v>15001</v>
      </c>
      <c r="B105" t="s">
        <v>89</v>
      </c>
    </row>
    <row r="106" spans="1:4">
      <c r="A106">
        <v>23001</v>
      </c>
      <c r="B106" t="s">
        <v>90</v>
      </c>
      <c r="C106" s="1">
        <v>360.25</v>
      </c>
    </row>
    <row r="107" spans="1:4">
      <c r="A107">
        <v>20001</v>
      </c>
      <c r="B107" t="s">
        <v>218</v>
      </c>
      <c r="D107" s="2">
        <v>846</v>
      </c>
    </row>
  </sheetData>
  <sortState xmlns:xlrd2="http://schemas.microsoft.com/office/spreadsheetml/2017/richdata2" ref="A5:I82">
    <sortCondition ref="A5:A82"/>
  </sortState>
  <mergeCells count="6">
    <mergeCell ref="A95:E95"/>
    <mergeCell ref="A1:E1"/>
    <mergeCell ref="A2:E2"/>
    <mergeCell ref="A89:E89"/>
    <mergeCell ref="A90:E90"/>
    <mergeCell ref="A94:E94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1886-3767-439A-ABB9-47B26D0C4FD5}">
  <dimension ref="A1:L112"/>
  <sheetViews>
    <sheetView topLeftCell="A52" zoomScaleNormal="100" workbookViewId="0">
      <selection activeCell="J81" sqref="J81"/>
    </sheetView>
  </sheetViews>
  <sheetFormatPr defaultRowHeight="15"/>
  <cols>
    <col min="1" max="1" width="10.7109375" bestFit="1" customWidth="1"/>
    <col min="2" max="2" width="25.7109375" bestFit="1" customWidth="1"/>
    <col min="3" max="3" width="9.140625" style="1"/>
    <col min="4" max="4" width="9.140625" style="2"/>
    <col min="5" max="5" width="10" style="1" bestFit="1" customWidth="1"/>
    <col min="6" max="6" width="10.85546875" bestFit="1" customWidth="1"/>
    <col min="8" max="8" width="11.140625" bestFit="1" customWidth="1"/>
  </cols>
  <sheetData>
    <row r="1" spans="1:9" s="6" customFormat="1" ht="21">
      <c r="A1" s="73" t="s">
        <v>91</v>
      </c>
      <c r="B1" s="73"/>
      <c r="C1" s="73"/>
      <c r="D1" s="73"/>
      <c r="E1" s="73"/>
    </row>
    <row r="2" spans="1:9" s="6" customFormat="1" ht="21">
      <c r="A2" s="72">
        <v>43757</v>
      </c>
      <c r="B2" s="73"/>
      <c r="C2" s="73"/>
      <c r="D2" s="73"/>
      <c r="E2" s="73"/>
    </row>
    <row r="3" spans="1:9" s="6" customFormat="1" ht="21">
      <c r="C3" s="38"/>
      <c r="D3" s="8"/>
      <c r="E3" s="38"/>
    </row>
    <row r="4" spans="1:9">
      <c r="B4" s="3"/>
      <c r="C4" s="4" t="s">
        <v>0</v>
      </c>
      <c r="D4" s="5" t="s">
        <v>1</v>
      </c>
      <c r="E4" s="4" t="s">
        <v>14</v>
      </c>
      <c r="F4" t="s">
        <v>212</v>
      </c>
      <c r="G4" t="s">
        <v>213</v>
      </c>
      <c r="H4" t="s">
        <v>214</v>
      </c>
      <c r="I4" t="s">
        <v>215</v>
      </c>
    </row>
    <row r="5" spans="1:9">
      <c r="A5" s="33">
        <v>34001</v>
      </c>
      <c r="B5" s="33" t="s">
        <v>55</v>
      </c>
      <c r="C5" s="11">
        <v>331.09</v>
      </c>
      <c r="D5" s="10"/>
      <c r="E5" s="1">
        <f t="shared" ref="E5:E11" si="0">(F5*G5)+(H5*I5)</f>
        <v>0</v>
      </c>
    </row>
    <row r="6" spans="1:9">
      <c r="A6" s="33">
        <v>48001</v>
      </c>
      <c r="B6" s="33" t="s">
        <v>50</v>
      </c>
      <c r="C6" s="11"/>
      <c r="D6" s="10">
        <v>17</v>
      </c>
      <c r="E6" s="1">
        <f t="shared" si="0"/>
        <v>7</v>
      </c>
      <c r="F6" s="25">
        <v>1</v>
      </c>
      <c r="G6" s="25">
        <v>7</v>
      </c>
    </row>
    <row r="7" spans="1:9">
      <c r="A7" s="33">
        <v>80001</v>
      </c>
      <c r="B7" s="33" t="s">
        <v>48</v>
      </c>
      <c r="C7" s="11"/>
      <c r="D7" s="10">
        <v>667</v>
      </c>
      <c r="E7" s="1">
        <f t="shared" si="0"/>
        <v>96</v>
      </c>
      <c r="F7" s="25">
        <v>4</v>
      </c>
      <c r="G7" s="25">
        <v>24</v>
      </c>
    </row>
    <row r="8" spans="1:9">
      <c r="A8" s="33">
        <v>82001</v>
      </c>
      <c r="B8" s="33" t="s">
        <v>39</v>
      </c>
      <c r="C8" s="11"/>
      <c r="D8" s="10">
        <v>57</v>
      </c>
      <c r="E8" s="1">
        <f t="shared" si="0"/>
        <v>0</v>
      </c>
    </row>
    <row r="9" spans="1:9">
      <c r="A9" s="33">
        <v>92001</v>
      </c>
      <c r="B9" s="33" t="s">
        <v>97</v>
      </c>
      <c r="C9" s="11"/>
      <c r="D9" s="10"/>
      <c r="E9" s="1">
        <f t="shared" si="0"/>
        <v>0</v>
      </c>
    </row>
    <row r="10" spans="1:9">
      <c r="A10" s="33">
        <v>93701</v>
      </c>
      <c r="B10" s="33" t="s">
        <v>77</v>
      </c>
      <c r="C10" s="11"/>
      <c r="D10" s="10">
        <v>14</v>
      </c>
      <c r="E10" s="1">
        <f t="shared" si="0"/>
        <v>0</v>
      </c>
    </row>
    <row r="11" spans="1:9">
      <c r="A11" s="33">
        <v>93806</v>
      </c>
      <c r="B11" s="33" t="s">
        <v>56</v>
      </c>
      <c r="C11" s="11"/>
      <c r="D11" s="10"/>
      <c r="E11" s="1">
        <f t="shared" si="0"/>
        <v>0</v>
      </c>
    </row>
    <row r="12" spans="1:9">
      <c r="A12" s="33">
        <v>93901</v>
      </c>
      <c r="B12" s="33" t="s">
        <v>230</v>
      </c>
      <c r="C12" s="11">
        <v>173.82</v>
      </c>
      <c r="D12" s="10"/>
    </row>
    <row r="13" spans="1:9">
      <c r="A13" s="33">
        <v>94601</v>
      </c>
      <c r="B13" s="33" t="s">
        <v>57</v>
      </c>
      <c r="C13" s="11">
        <v>541.66999999999996</v>
      </c>
      <c r="D13" s="10">
        <v>2536</v>
      </c>
      <c r="E13" s="1">
        <f>(F13*G13)+(H13*I13)</f>
        <v>0</v>
      </c>
    </row>
    <row r="14" spans="1:9">
      <c r="A14" s="33">
        <v>95801</v>
      </c>
      <c r="B14" s="33" t="s">
        <v>228</v>
      </c>
      <c r="C14" s="11">
        <v>105.87</v>
      </c>
      <c r="D14" s="10"/>
    </row>
    <row r="15" spans="1:9">
      <c r="A15" s="33">
        <v>96501</v>
      </c>
      <c r="B15" s="33" t="s">
        <v>40</v>
      </c>
      <c r="C15" s="11"/>
      <c r="D15" s="10">
        <v>1425</v>
      </c>
      <c r="E15" s="1">
        <f t="shared" ref="E15:E58" si="1">(F15*G15)+(H15*I15)</f>
        <v>60</v>
      </c>
      <c r="F15" s="25">
        <v>3</v>
      </c>
      <c r="G15" s="25">
        <v>20</v>
      </c>
    </row>
    <row r="16" spans="1:9">
      <c r="A16" s="33">
        <v>96701</v>
      </c>
      <c r="B16" s="33" t="s">
        <v>38</v>
      </c>
      <c r="C16" s="11"/>
      <c r="D16" s="10">
        <v>45</v>
      </c>
      <c r="E16" s="1">
        <f t="shared" si="1"/>
        <v>0</v>
      </c>
    </row>
    <row r="17" spans="1:9">
      <c r="A17" s="33">
        <v>96901</v>
      </c>
      <c r="B17" s="33" t="s">
        <v>47</v>
      </c>
      <c r="C17" s="11"/>
      <c r="D17" s="10">
        <v>635</v>
      </c>
      <c r="E17" s="1">
        <f t="shared" si="1"/>
        <v>22</v>
      </c>
      <c r="F17" s="25">
        <v>1</v>
      </c>
      <c r="G17" s="25">
        <v>22</v>
      </c>
    </row>
    <row r="18" spans="1:9">
      <c r="A18" s="33">
        <v>98401</v>
      </c>
      <c r="B18" s="33" t="s">
        <v>46</v>
      </c>
      <c r="C18" s="11"/>
      <c r="D18" s="10">
        <v>1628</v>
      </c>
      <c r="E18" s="1">
        <f t="shared" si="1"/>
        <v>66</v>
      </c>
      <c r="F18" s="25">
        <v>3</v>
      </c>
      <c r="G18" s="25">
        <v>22</v>
      </c>
    </row>
    <row r="19" spans="1:9">
      <c r="A19" s="33">
        <v>98801</v>
      </c>
      <c r="B19" s="33" t="s">
        <v>49</v>
      </c>
      <c r="C19" s="11"/>
      <c r="D19" s="10">
        <v>2128</v>
      </c>
      <c r="E19" s="1">
        <f t="shared" si="1"/>
        <v>98</v>
      </c>
      <c r="F19" s="25">
        <v>7</v>
      </c>
      <c r="G19" s="25">
        <v>14</v>
      </c>
    </row>
    <row r="20" spans="1:9">
      <c r="A20" s="33">
        <v>98910</v>
      </c>
      <c r="B20" s="33" t="s">
        <v>58</v>
      </c>
      <c r="C20" s="11">
        <v>1341.06</v>
      </c>
      <c r="D20" s="10"/>
      <c r="E20" s="1">
        <f t="shared" si="1"/>
        <v>124</v>
      </c>
      <c r="H20" s="25">
        <v>4</v>
      </c>
      <c r="I20" s="25">
        <v>31</v>
      </c>
    </row>
    <row r="21" spans="1:9">
      <c r="A21" s="33">
        <v>98915</v>
      </c>
      <c r="B21" s="33" t="s">
        <v>22</v>
      </c>
      <c r="C21" s="11"/>
      <c r="D21" s="10">
        <v>147</v>
      </c>
      <c r="E21" s="1">
        <f t="shared" si="1"/>
        <v>0</v>
      </c>
    </row>
    <row r="22" spans="1:9">
      <c r="A22" s="33">
        <v>98921</v>
      </c>
      <c r="B22" s="33" t="s">
        <v>59</v>
      </c>
      <c r="C22" s="11">
        <v>167.93</v>
      </c>
      <c r="D22" s="10"/>
      <c r="E22" s="1">
        <f t="shared" si="1"/>
        <v>0</v>
      </c>
    </row>
    <row r="23" spans="1:9">
      <c r="A23" s="33">
        <v>98955</v>
      </c>
      <c r="B23" s="33" t="s">
        <v>29</v>
      </c>
      <c r="C23" s="11"/>
      <c r="D23" s="10">
        <v>1027</v>
      </c>
      <c r="E23" s="1">
        <f t="shared" si="1"/>
        <v>30</v>
      </c>
      <c r="F23" s="25">
        <v>1</v>
      </c>
      <c r="G23" s="25">
        <v>30</v>
      </c>
    </row>
    <row r="24" spans="1:9">
      <c r="A24" s="33">
        <v>98956</v>
      </c>
      <c r="B24" s="33" t="s">
        <v>26</v>
      </c>
      <c r="C24" s="11"/>
      <c r="D24" s="10">
        <v>1324</v>
      </c>
      <c r="E24" s="1">
        <f t="shared" si="1"/>
        <v>62</v>
      </c>
      <c r="F24" s="25">
        <v>2</v>
      </c>
      <c r="G24" s="25">
        <v>31</v>
      </c>
    </row>
    <row r="25" spans="1:9">
      <c r="A25" s="33">
        <v>98958</v>
      </c>
      <c r="B25" s="33" t="s">
        <v>27</v>
      </c>
      <c r="C25" s="11"/>
      <c r="D25" s="10">
        <v>1862</v>
      </c>
      <c r="E25" s="1">
        <f t="shared" si="1"/>
        <v>78</v>
      </c>
      <c r="F25" s="25">
        <v>6</v>
      </c>
      <c r="G25" s="25">
        <v>13</v>
      </c>
    </row>
    <row r="26" spans="1:9">
      <c r="A26" s="33">
        <v>98959</v>
      </c>
      <c r="B26" s="33" t="s">
        <v>28</v>
      </c>
      <c r="C26" s="11"/>
      <c r="D26" s="10">
        <v>89</v>
      </c>
      <c r="E26" s="1">
        <f t="shared" si="1"/>
        <v>0</v>
      </c>
    </row>
    <row r="27" spans="1:9">
      <c r="A27" s="33">
        <v>98961</v>
      </c>
      <c r="B27" s="33" t="s">
        <v>60</v>
      </c>
      <c r="C27" s="11">
        <v>339.92</v>
      </c>
      <c r="D27" s="10">
        <v>2054</v>
      </c>
      <c r="E27" s="1">
        <f t="shared" si="1"/>
        <v>0</v>
      </c>
    </row>
    <row r="28" spans="1:9">
      <c r="A28" s="33">
        <v>98965</v>
      </c>
      <c r="B28" s="33" t="s">
        <v>41</v>
      </c>
      <c r="C28" s="11">
        <v>189.33</v>
      </c>
      <c r="D28" s="10">
        <v>1188.05</v>
      </c>
      <c r="E28" s="1">
        <f t="shared" si="1"/>
        <v>30</v>
      </c>
      <c r="F28" s="25">
        <v>1</v>
      </c>
      <c r="G28" s="25">
        <v>30</v>
      </c>
    </row>
    <row r="29" spans="1:9">
      <c r="A29" s="33">
        <v>98976</v>
      </c>
      <c r="B29" s="33" t="s">
        <v>19</v>
      </c>
      <c r="C29" s="11"/>
      <c r="D29" s="10">
        <v>36</v>
      </c>
      <c r="E29" s="1">
        <f t="shared" si="1"/>
        <v>0</v>
      </c>
    </row>
    <row r="30" spans="1:9">
      <c r="A30" s="33">
        <v>98979</v>
      </c>
      <c r="B30" s="33" t="s">
        <v>52</v>
      </c>
      <c r="C30" s="11">
        <v>180.82</v>
      </c>
      <c r="D30" s="10">
        <v>251</v>
      </c>
      <c r="E30" s="1">
        <f t="shared" si="1"/>
        <v>0</v>
      </c>
    </row>
    <row r="31" spans="1:9">
      <c r="A31" s="33">
        <v>98983</v>
      </c>
      <c r="B31" s="33" t="s">
        <v>216</v>
      </c>
      <c r="C31" s="11">
        <v>63.68</v>
      </c>
      <c r="D31" s="10"/>
      <c r="E31" s="1">
        <f t="shared" si="1"/>
        <v>0</v>
      </c>
      <c r="F31" s="33"/>
      <c r="G31" s="33"/>
      <c r="H31" s="33"/>
      <c r="I31" s="33"/>
    </row>
    <row r="32" spans="1:9" ht="15.75" customHeight="1">
      <c r="A32" s="33">
        <v>98987</v>
      </c>
      <c r="B32" s="33" t="s">
        <v>30</v>
      </c>
      <c r="C32" s="11"/>
      <c r="D32" s="10">
        <v>191</v>
      </c>
      <c r="E32" s="1">
        <f t="shared" si="1"/>
        <v>8</v>
      </c>
      <c r="F32" s="25">
        <v>1</v>
      </c>
      <c r="G32" s="25">
        <v>8</v>
      </c>
    </row>
    <row r="33" spans="1:9">
      <c r="A33" s="33">
        <v>98988</v>
      </c>
      <c r="B33" s="33" t="s">
        <v>31</v>
      </c>
      <c r="C33" s="11"/>
      <c r="D33" s="10">
        <v>0</v>
      </c>
      <c r="E33" s="1">
        <f t="shared" si="1"/>
        <v>0</v>
      </c>
      <c r="F33" s="25">
        <v>5</v>
      </c>
      <c r="G33" s="25">
        <v>0</v>
      </c>
    </row>
    <row r="34" spans="1:9">
      <c r="A34" s="33">
        <v>98990</v>
      </c>
      <c r="B34" s="33" t="s">
        <v>18</v>
      </c>
      <c r="C34" s="11"/>
      <c r="D34" s="10">
        <v>86</v>
      </c>
      <c r="E34" s="1">
        <f t="shared" si="1"/>
        <v>0</v>
      </c>
    </row>
    <row r="35" spans="1:9">
      <c r="A35" s="33">
        <v>99007</v>
      </c>
      <c r="B35" s="33" t="s">
        <v>32</v>
      </c>
      <c r="C35" s="11"/>
      <c r="D35" s="10">
        <v>287</v>
      </c>
      <c r="E35" s="1">
        <f t="shared" si="1"/>
        <v>12</v>
      </c>
      <c r="F35" s="25">
        <v>1</v>
      </c>
      <c r="G35" s="25">
        <v>12</v>
      </c>
    </row>
    <row r="36" spans="1:9">
      <c r="A36" s="33">
        <v>99017</v>
      </c>
      <c r="B36" s="33" t="s">
        <v>42</v>
      </c>
      <c r="C36" s="11"/>
      <c r="D36" s="10">
        <v>4811</v>
      </c>
      <c r="E36" s="1">
        <f t="shared" si="1"/>
        <v>203</v>
      </c>
      <c r="F36" s="25">
        <v>7</v>
      </c>
      <c r="G36" s="25">
        <v>29</v>
      </c>
    </row>
    <row r="37" spans="1:9">
      <c r="A37" s="33">
        <v>99026</v>
      </c>
      <c r="B37" s="33" t="s">
        <v>73</v>
      </c>
      <c r="C37" s="11"/>
      <c r="D37" s="10"/>
      <c r="E37" s="1">
        <f t="shared" si="1"/>
        <v>0</v>
      </c>
      <c r="H37" s="33"/>
      <c r="I37" s="33"/>
    </row>
    <row r="38" spans="1:9">
      <c r="A38" s="33">
        <v>99058</v>
      </c>
      <c r="B38" s="33" t="s">
        <v>4</v>
      </c>
      <c r="C38" s="11"/>
      <c r="D38" s="10">
        <v>5855</v>
      </c>
      <c r="E38" s="1">
        <f t="shared" si="1"/>
        <v>0</v>
      </c>
    </row>
    <row r="39" spans="1:9">
      <c r="A39" s="33">
        <v>99065</v>
      </c>
      <c r="B39" s="33" t="s">
        <v>15</v>
      </c>
      <c r="C39" s="11"/>
      <c r="D39" s="10">
        <v>0</v>
      </c>
      <c r="E39" s="1">
        <f t="shared" si="1"/>
        <v>0</v>
      </c>
    </row>
    <row r="40" spans="1:9">
      <c r="A40" s="33">
        <v>99066</v>
      </c>
      <c r="B40" s="33" t="s">
        <v>16</v>
      </c>
      <c r="C40" s="11"/>
      <c r="D40" s="10">
        <v>0</v>
      </c>
      <c r="E40" s="1">
        <f t="shared" si="1"/>
        <v>0</v>
      </c>
    </row>
    <row r="41" spans="1:9">
      <c r="A41" s="33">
        <v>99067</v>
      </c>
      <c r="B41" s="33" t="s">
        <v>3</v>
      </c>
      <c r="C41" s="11"/>
      <c r="D41" s="10">
        <v>491</v>
      </c>
      <c r="E41" s="1">
        <f t="shared" si="1"/>
        <v>0</v>
      </c>
    </row>
    <row r="42" spans="1:9">
      <c r="A42" s="33">
        <v>99069</v>
      </c>
      <c r="B42" s="33" t="s">
        <v>44</v>
      </c>
      <c r="C42" s="11"/>
      <c r="D42" s="10">
        <v>1597</v>
      </c>
      <c r="E42" s="1">
        <f t="shared" si="1"/>
        <v>75</v>
      </c>
      <c r="F42" s="25">
        <v>3</v>
      </c>
      <c r="G42" s="25">
        <v>25</v>
      </c>
    </row>
    <row r="43" spans="1:9">
      <c r="A43" s="33">
        <v>99093</v>
      </c>
      <c r="B43" s="33" t="s">
        <v>34</v>
      </c>
      <c r="C43" s="11"/>
      <c r="D43" s="10">
        <v>2610</v>
      </c>
      <c r="E43" s="1">
        <f t="shared" si="1"/>
        <v>124</v>
      </c>
      <c r="F43" s="25">
        <v>4</v>
      </c>
      <c r="G43" s="25">
        <v>31</v>
      </c>
    </row>
    <row r="44" spans="1:9">
      <c r="A44" s="33">
        <v>99094</v>
      </c>
      <c r="B44" s="33" t="s">
        <v>35</v>
      </c>
      <c r="C44" s="11"/>
      <c r="D44" s="10">
        <v>2610</v>
      </c>
      <c r="E44" s="1">
        <f t="shared" si="1"/>
        <v>124</v>
      </c>
      <c r="F44" s="25">
        <v>4</v>
      </c>
      <c r="G44" s="25">
        <v>31</v>
      </c>
    </row>
    <row r="45" spans="1:9">
      <c r="A45" s="33">
        <v>99095</v>
      </c>
      <c r="B45" s="33" t="s">
        <v>36</v>
      </c>
      <c r="C45" s="11"/>
      <c r="D45" s="10">
        <v>961</v>
      </c>
      <c r="E45" s="1">
        <f t="shared" si="1"/>
        <v>31</v>
      </c>
      <c r="F45" s="25">
        <v>1</v>
      </c>
      <c r="G45" s="25">
        <v>31</v>
      </c>
    </row>
    <row r="46" spans="1:9">
      <c r="A46" s="33">
        <v>99101</v>
      </c>
      <c r="B46" s="33" t="s">
        <v>53</v>
      </c>
      <c r="C46" s="11">
        <v>192.03</v>
      </c>
      <c r="D46" s="10">
        <v>16949</v>
      </c>
      <c r="E46" s="1">
        <f t="shared" si="1"/>
        <v>0</v>
      </c>
    </row>
    <row r="47" spans="1:9">
      <c r="A47" s="33">
        <v>99102</v>
      </c>
      <c r="B47" s="33" t="s">
        <v>10</v>
      </c>
      <c r="C47" s="11">
        <v>950.17</v>
      </c>
      <c r="D47" s="10">
        <v>59653</v>
      </c>
      <c r="E47" s="1">
        <f t="shared" si="1"/>
        <v>0</v>
      </c>
    </row>
    <row r="48" spans="1:9">
      <c r="A48" s="33">
        <v>99113</v>
      </c>
      <c r="B48" s="33" t="s">
        <v>17</v>
      </c>
      <c r="C48" s="11"/>
      <c r="D48" s="10">
        <v>281</v>
      </c>
      <c r="E48" s="1">
        <f t="shared" si="1"/>
        <v>0</v>
      </c>
    </row>
    <row r="49" spans="1:10">
      <c r="A49" s="33">
        <v>99128</v>
      </c>
      <c r="B49" s="33" t="s">
        <v>74</v>
      </c>
      <c r="C49" s="11"/>
      <c r="D49" s="10">
        <v>3150</v>
      </c>
      <c r="E49" s="1">
        <f t="shared" si="1"/>
        <v>90</v>
      </c>
      <c r="F49" s="25">
        <v>10</v>
      </c>
      <c r="G49" s="25">
        <v>9</v>
      </c>
    </row>
    <row r="50" spans="1:10">
      <c r="A50" s="33">
        <v>99132</v>
      </c>
      <c r="B50" s="33" t="s">
        <v>95</v>
      </c>
      <c r="C50" s="11"/>
      <c r="D50" s="10"/>
      <c r="E50" s="1">
        <f t="shared" si="1"/>
        <v>0</v>
      </c>
      <c r="H50" s="25">
        <v>4</v>
      </c>
      <c r="I50" s="25"/>
    </row>
    <row r="51" spans="1:10">
      <c r="A51" s="33">
        <v>99133</v>
      </c>
      <c r="B51" s="33" t="s">
        <v>96</v>
      </c>
      <c r="C51" s="11"/>
      <c r="D51" s="10"/>
      <c r="E51" s="1">
        <f t="shared" si="1"/>
        <v>0</v>
      </c>
    </row>
    <row r="52" spans="1:10">
      <c r="A52" s="33">
        <v>99134</v>
      </c>
      <c r="B52" s="33" t="s">
        <v>75</v>
      </c>
      <c r="C52" s="11"/>
      <c r="D52" s="10">
        <v>3471</v>
      </c>
      <c r="E52" s="1">
        <f t="shared" si="1"/>
        <v>0</v>
      </c>
    </row>
    <row r="53" spans="1:10">
      <c r="A53" s="33">
        <v>99140</v>
      </c>
      <c r="B53" s="33" t="s">
        <v>61</v>
      </c>
      <c r="C53" s="11"/>
      <c r="D53" s="10"/>
      <c r="E53" s="1">
        <f t="shared" si="1"/>
        <v>0</v>
      </c>
    </row>
    <row r="54" spans="1:10">
      <c r="A54" s="33">
        <v>99159</v>
      </c>
      <c r="B54" s="33" t="s">
        <v>21</v>
      </c>
      <c r="C54" s="11"/>
      <c r="D54" s="10">
        <v>3090</v>
      </c>
      <c r="E54" s="1">
        <f t="shared" si="1"/>
        <v>186</v>
      </c>
      <c r="F54" s="25">
        <v>6</v>
      </c>
      <c r="G54" s="25">
        <v>31</v>
      </c>
    </row>
    <row r="55" spans="1:10">
      <c r="A55" s="33">
        <v>99161</v>
      </c>
      <c r="B55" s="33" t="s">
        <v>62</v>
      </c>
      <c r="C55" s="11"/>
      <c r="D55" s="10"/>
      <c r="E55" s="1">
        <f t="shared" si="1"/>
        <v>0</v>
      </c>
      <c r="H55" s="25">
        <v>4</v>
      </c>
      <c r="I55" s="25"/>
    </row>
    <row r="56" spans="1:10">
      <c r="A56" s="33">
        <v>99169</v>
      </c>
      <c r="B56" s="33" t="s">
        <v>63</v>
      </c>
      <c r="C56" s="11"/>
      <c r="D56" s="10"/>
      <c r="E56" s="1">
        <f t="shared" si="1"/>
        <v>0</v>
      </c>
      <c r="J56" t="s">
        <v>217</v>
      </c>
    </row>
    <row r="57" spans="1:10">
      <c r="A57" s="33">
        <v>99170</v>
      </c>
      <c r="B57" s="33" t="s">
        <v>66</v>
      </c>
      <c r="C57" s="11"/>
      <c r="D57" s="10"/>
      <c r="E57" s="1">
        <f t="shared" si="1"/>
        <v>0</v>
      </c>
    </row>
    <row r="58" spans="1:10">
      <c r="A58" s="33">
        <v>99171</v>
      </c>
      <c r="B58" s="33" t="s">
        <v>67</v>
      </c>
      <c r="C58" s="11">
        <v>335.49</v>
      </c>
      <c r="D58" s="10"/>
      <c r="E58" s="1">
        <f t="shared" si="1"/>
        <v>0</v>
      </c>
    </row>
    <row r="59" spans="1:10">
      <c r="A59" s="33">
        <v>99172</v>
      </c>
      <c r="B59" s="33" t="s">
        <v>226</v>
      </c>
      <c r="C59" s="11">
        <v>177.79</v>
      </c>
      <c r="D59" s="10"/>
      <c r="E59" s="1">
        <v>0</v>
      </c>
    </row>
    <row r="60" spans="1:10">
      <c r="A60" s="33">
        <v>99173</v>
      </c>
      <c r="B60" s="33" t="s">
        <v>68</v>
      </c>
      <c r="C60" s="11">
        <v>170.22</v>
      </c>
      <c r="D60" s="10"/>
      <c r="E60" s="1">
        <f>(F60*G60)+(H60*I60)</f>
        <v>0</v>
      </c>
    </row>
    <row r="61" spans="1:10">
      <c r="A61" s="33">
        <v>99186</v>
      </c>
      <c r="B61" s="33" t="s">
        <v>76</v>
      </c>
      <c r="C61" s="11"/>
      <c r="D61" s="10"/>
      <c r="E61" s="1">
        <f>(F61*G61)+(H61*I61)</f>
        <v>0</v>
      </c>
      <c r="F61" s="25">
        <v>2</v>
      </c>
      <c r="G61" s="25"/>
      <c r="H61" s="25">
        <v>4</v>
      </c>
      <c r="I61" s="25"/>
    </row>
    <row r="62" spans="1:10">
      <c r="A62" s="33">
        <v>99194</v>
      </c>
      <c r="B62" s="33" t="s">
        <v>98</v>
      </c>
      <c r="C62" s="11">
        <v>658.89</v>
      </c>
      <c r="D62" s="10"/>
      <c r="E62" s="1">
        <f>(F62*G62)+(H62*I62)</f>
        <v>0</v>
      </c>
    </row>
    <row r="63" spans="1:10">
      <c r="A63" s="33">
        <v>99200</v>
      </c>
      <c r="B63" s="33" t="s">
        <v>69</v>
      </c>
      <c r="C63" s="11">
        <v>1672.76</v>
      </c>
      <c r="D63" s="10"/>
      <c r="E63" s="1">
        <f>(F63*G63)+(H63*I63)</f>
        <v>0</v>
      </c>
    </row>
    <row r="64" spans="1:10">
      <c r="A64" s="33">
        <v>99225</v>
      </c>
      <c r="B64" s="33" t="s">
        <v>227</v>
      </c>
      <c r="C64" s="11">
        <v>159.13999999999999</v>
      </c>
      <c r="D64" s="10"/>
      <c r="F64" s="33"/>
      <c r="G64" s="33"/>
    </row>
    <row r="65" spans="1:12">
      <c r="A65" s="33">
        <v>99228</v>
      </c>
      <c r="B65" s="33" t="s">
        <v>43</v>
      </c>
      <c r="C65" s="11"/>
      <c r="D65" s="11">
        <v>59</v>
      </c>
      <c r="E65" s="1">
        <f>(F65*G65)+(H65*I65)</f>
        <v>2</v>
      </c>
      <c r="F65" s="25">
        <v>1</v>
      </c>
      <c r="G65" s="25">
        <v>2</v>
      </c>
    </row>
    <row r="66" spans="1:12">
      <c r="A66" s="33">
        <v>99229</v>
      </c>
      <c r="B66" s="33" t="s">
        <v>45</v>
      </c>
      <c r="C66" s="11">
        <v>706.2</v>
      </c>
      <c r="D66" s="10">
        <v>215</v>
      </c>
      <c r="E66" s="1">
        <f>(F66*G66)+(H66*I66)</f>
        <v>0</v>
      </c>
      <c r="F66" s="25">
        <v>1</v>
      </c>
      <c r="G66" s="25"/>
      <c r="H66" s="33"/>
      <c r="I66" s="33"/>
    </row>
    <row r="67" spans="1:12">
      <c r="A67" s="33">
        <v>99230</v>
      </c>
      <c r="B67" s="33" t="s">
        <v>51</v>
      </c>
      <c r="C67" s="11"/>
      <c r="D67" s="10">
        <v>485</v>
      </c>
      <c r="E67" s="1">
        <f>(F67*G67)+(H67*I67)</f>
        <v>0</v>
      </c>
    </row>
    <row r="68" spans="1:12">
      <c r="A68" s="33">
        <v>99246</v>
      </c>
      <c r="B68" s="33" t="s">
        <v>11</v>
      </c>
      <c r="C68" s="11">
        <v>183.23</v>
      </c>
      <c r="D68" s="10">
        <v>18993</v>
      </c>
      <c r="E68" s="1">
        <f>(F68*G68)+(H68*I68)</f>
        <v>775</v>
      </c>
      <c r="F68" s="25">
        <v>25</v>
      </c>
      <c r="G68" s="25">
        <v>31</v>
      </c>
    </row>
    <row r="69" spans="1:12">
      <c r="A69" s="33">
        <v>99247</v>
      </c>
      <c r="B69" s="33" t="s">
        <v>229</v>
      </c>
      <c r="C69" s="11">
        <v>365.64</v>
      </c>
      <c r="D69" s="10"/>
      <c r="F69" s="25"/>
      <c r="G69" s="25"/>
    </row>
    <row r="70" spans="1:12">
      <c r="A70" s="33">
        <v>99255</v>
      </c>
      <c r="B70" s="33" t="s">
        <v>23</v>
      </c>
      <c r="C70" s="11"/>
      <c r="D70" s="10">
        <v>144.79</v>
      </c>
      <c r="E70" s="1">
        <f>(F70*G70)+(H70*I70)</f>
        <v>9</v>
      </c>
      <c r="F70" s="25">
        <v>1</v>
      </c>
      <c r="G70" s="25">
        <v>9</v>
      </c>
    </row>
    <row r="71" spans="1:12">
      <c r="A71" s="33">
        <v>99256</v>
      </c>
      <c r="B71" s="33" t="s">
        <v>20</v>
      </c>
      <c r="C71" s="11">
        <v>183.37</v>
      </c>
      <c r="D71" s="10">
        <v>2279</v>
      </c>
      <c r="E71" s="1">
        <f>(F71*G71)+(H71*I71)</f>
        <v>0</v>
      </c>
    </row>
    <row r="72" spans="1:12">
      <c r="A72" s="33">
        <v>99259</v>
      </c>
      <c r="B72" s="33" t="s">
        <v>94</v>
      </c>
      <c r="C72" s="11">
        <v>317.51</v>
      </c>
      <c r="D72" s="10"/>
      <c r="E72" s="1">
        <f>(F72*G72)+(H72*I72)</f>
        <v>0</v>
      </c>
      <c r="H72" s="33"/>
      <c r="I72" s="33"/>
    </row>
    <row r="73" spans="1:12">
      <c r="A73" s="33">
        <v>99265</v>
      </c>
      <c r="B73" s="33" t="s">
        <v>220</v>
      </c>
      <c r="C73" s="34"/>
      <c r="D73" s="35">
        <v>3088</v>
      </c>
      <c r="E73" s="35">
        <v>163</v>
      </c>
      <c r="F73">
        <v>6</v>
      </c>
      <c r="G73" s="33">
        <v>27</v>
      </c>
      <c r="H73" s="33"/>
      <c r="I73" s="33"/>
      <c r="J73" s="36" t="s">
        <v>225</v>
      </c>
      <c r="K73" s="36"/>
      <c r="L73" s="36"/>
    </row>
    <row r="74" spans="1:12">
      <c r="A74" s="33">
        <v>99266</v>
      </c>
      <c r="B74" s="33" t="s">
        <v>221</v>
      </c>
      <c r="C74" s="34"/>
      <c r="D74" s="35">
        <v>2550</v>
      </c>
      <c r="E74" s="35">
        <v>134</v>
      </c>
      <c r="F74">
        <v>5</v>
      </c>
      <c r="G74" s="33">
        <v>27</v>
      </c>
      <c r="H74" s="33"/>
      <c r="I74" s="33"/>
      <c r="J74" s="36" t="s">
        <v>225</v>
      </c>
      <c r="K74" s="36"/>
      <c r="L74" s="36"/>
    </row>
    <row r="75" spans="1:12">
      <c r="A75" s="33">
        <v>99267</v>
      </c>
      <c r="B75" s="33" t="s">
        <v>222</v>
      </c>
      <c r="C75" s="34"/>
      <c r="D75" s="35">
        <v>543</v>
      </c>
      <c r="E75" s="35">
        <v>36</v>
      </c>
      <c r="F75">
        <v>2</v>
      </c>
      <c r="G75" s="33">
        <v>30</v>
      </c>
      <c r="H75" s="33"/>
      <c r="I75" s="33"/>
      <c r="J75" s="36" t="s">
        <v>225</v>
      </c>
      <c r="K75" s="36"/>
      <c r="L75" s="36"/>
    </row>
    <row r="76" spans="1:12">
      <c r="A76" s="33">
        <v>99268</v>
      </c>
      <c r="B76" s="33" t="s">
        <v>223</v>
      </c>
      <c r="C76" s="34"/>
      <c r="D76" s="35">
        <v>4417</v>
      </c>
      <c r="E76" s="35">
        <v>294</v>
      </c>
      <c r="F76">
        <v>9</v>
      </c>
      <c r="G76" s="33">
        <v>30</v>
      </c>
      <c r="H76" s="33"/>
      <c r="I76" s="33"/>
      <c r="J76" s="36" t="s">
        <v>225</v>
      </c>
      <c r="K76" s="36"/>
      <c r="L76" s="36"/>
    </row>
    <row r="77" spans="1:12">
      <c r="A77" s="33">
        <v>99269</v>
      </c>
      <c r="B77" s="33" t="s">
        <v>224</v>
      </c>
      <c r="C77" s="34"/>
      <c r="D77" s="35">
        <v>1326</v>
      </c>
      <c r="E77" s="35">
        <f t="shared" ref="E77:E92" si="2">(F77*G77)+(H77*I77)</f>
        <v>310</v>
      </c>
      <c r="F77">
        <v>10</v>
      </c>
      <c r="G77" s="33">
        <v>31</v>
      </c>
      <c r="H77" s="33"/>
      <c r="I77" s="33"/>
      <c r="J77" s="36" t="s">
        <v>225</v>
      </c>
      <c r="K77" s="36"/>
      <c r="L77" s="36"/>
    </row>
    <row r="78" spans="1:12">
      <c r="A78" s="33">
        <v>99270</v>
      </c>
      <c r="B78" s="33" t="s">
        <v>9</v>
      </c>
      <c r="C78" s="11">
        <v>3260.62</v>
      </c>
      <c r="D78" s="10">
        <v>122578</v>
      </c>
      <c r="E78" s="1">
        <f t="shared" si="2"/>
        <v>651</v>
      </c>
      <c r="F78" s="25">
        <v>21</v>
      </c>
      <c r="G78" s="25">
        <v>31</v>
      </c>
    </row>
    <row r="79" spans="1:12">
      <c r="A79" s="33">
        <v>99278</v>
      </c>
      <c r="B79" s="33" t="s">
        <v>2</v>
      </c>
      <c r="C79" s="11"/>
      <c r="D79" s="10">
        <v>8641</v>
      </c>
      <c r="E79" s="1">
        <f t="shared" si="2"/>
        <v>403</v>
      </c>
      <c r="F79" s="25">
        <v>13</v>
      </c>
      <c r="G79" s="25">
        <v>31</v>
      </c>
    </row>
    <row r="80" spans="1:12">
      <c r="A80" s="33">
        <v>99286</v>
      </c>
      <c r="B80" s="33" t="s">
        <v>5</v>
      </c>
      <c r="C80" s="11">
        <v>536.88</v>
      </c>
      <c r="D80" s="10">
        <v>698</v>
      </c>
      <c r="E80" s="1">
        <f t="shared" si="2"/>
        <v>60</v>
      </c>
      <c r="F80" s="25">
        <v>2</v>
      </c>
      <c r="G80" s="25">
        <v>30</v>
      </c>
    </row>
    <row r="81" spans="1:9">
      <c r="A81" s="33">
        <v>99288</v>
      </c>
      <c r="B81" s="33" t="s">
        <v>219</v>
      </c>
      <c r="C81" s="11"/>
      <c r="D81" s="10">
        <v>267</v>
      </c>
      <c r="E81" s="1">
        <f t="shared" si="2"/>
        <v>0</v>
      </c>
      <c r="F81" s="33"/>
      <c r="G81" s="33"/>
      <c r="H81" s="33"/>
      <c r="I81" s="33"/>
    </row>
    <row r="82" spans="1:9">
      <c r="A82" s="33">
        <v>99293</v>
      </c>
      <c r="B82" s="33" t="s">
        <v>7</v>
      </c>
      <c r="C82" s="11">
        <v>377.02</v>
      </c>
      <c r="D82" s="10">
        <v>418</v>
      </c>
      <c r="E82" s="1">
        <f t="shared" si="2"/>
        <v>29</v>
      </c>
      <c r="F82" s="25">
        <v>1</v>
      </c>
      <c r="G82" s="25">
        <v>29</v>
      </c>
    </row>
    <row r="83" spans="1:9">
      <c r="A83" s="33">
        <v>99294</v>
      </c>
      <c r="B83" s="33" t="s">
        <v>6</v>
      </c>
      <c r="C83" s="11">
        <v>357.62</v>
      </c>
      <c r="D83" s="10">
        <v>549</v>
      </c>
      <c r="E83" s="1">
        <f t="shared" si="2"/>
        <v>30</v>
      </c>
      <c r="F83" s="25">
        <v>1</v>
      </c>
      <c r="G83" s="25">
        <v>30</v>
      </c>
    </row>
    <row r="84" spans="1:9">
      <c r="A84" s="33">
        <v>99295</v>
      </c>
      <c r="B84" s="33" t="s">
        <v>8</v>
      </c>
      <c r="C84" s="11">
        <v>2082.34</v>
      </c>
      <c r="D84" s="10">
        <v>1530</v>
      </c>
      <c r="E84" s="1">
        <f t="shared" si="2"/>
        <v>161</v>
      </c>
      <c r="F84" s="25">
        <v>7</v>
      </c>
      <c r="G84" s="25">
        <v>23</v>
      </c>
    </row>
    <row r="85" spans="1:9">
      <c r="A85" s="33">
        <v>99296</v>
      </c>
      <c r="B85" s="33" t="s">
        <v>70</v>
      </c>
      <c r="C85" s="11">
        <v>333.91</v>
      </c>
      <c r="D85" s="10"/>
      <c r="E85" s="1">
        <f t="shared" si="2"/>
        <v>0</v>
      </c>
    </row>
    <row r="86" spans="1:9">
      <c r="A86" s="33">
        <v>99297</v>
      </c>
      <c r="B86" s="33" t="s">
        <v>37</v>
      </c>
      <c r="C86" s="11">
        <v>660.82</v>
      </c>
      <c r="D86" s="10">
        <v>900</v>
      </c>
      <c r="E86" s="1">
        <f t="shared" si="2"/>
        <v>0</v>
      </c>
    </row>
    <row r="87" spans="1:9">
      <c r="A87" s="33">
        <v>99302</v>
      </c>
      <c r="B87" s="33" t="s">
        <v>71</v>
      </c>
      <c r="C87" s="11"/>
      <c r="D87" s="10"/>
      <c r="E87" s="1">
        <f t="shared" si="2"/>
        <v>0</v>
      </c>
    </row>
    <row r="88" spans="1:9">
      <c r="A88" s="33">
        <v>99305</v>
      </c>
      <c r="B88" s="33" t="s">
        <v>72</v>
      </c>
      <c r="C88" s="11">
        <v>873.39</v>
      </c>
      <c r="D88" s="10"/>
      <c r="E88" s="1">
        <f t="shared" si="2"/>
        <v>0</v>
      </c>
    </row>
    <row r="89" spans="1:9">
      <c r="A89" s="33">
        <v>99307</v>
      </c>
      <c r="B89" s="33" t="s">
        <v>13</v>
      </c>
      <c r="C89" s="11"/>
      <c r="D89" s="10">
        <v>537</v>
      </c>
      <c r="E89" s="1">
        <f t="shared" si="2"/>
        <v>0</v>
      </c>
    </row>
    <row r="90" spans="1:9">
      <c r="A90" s="33">
        <v>99312</v>
      </c>
      <c r="B90" s="33" t="s">
        <v>12</v>
      </c>
      <c r="C90" s="11"/>
      <c r="D90" s="10">
        <v>12801</v>
      </c>
      <c r="E90" s="1">
        <f t="shared" si="2"/>
        <v>651</v>
      </c>
      <c r="F90" s="25">
        <v>21</v>
      </c>
      <c r="G90" s="25">
        <v>31</v>
      </c>
    </row>
    <row r="91" spans="1:9">
      <c r="A91" s="33">
        <v>599109</v>
      </c>
      <c r="B91" s="33" t="s">
        <v>25</v>
      </c>
      <c r="C91" s="11">
        <v>369.64</v>
      </c>
      <c r="D91" s="10">
        <v>17036</v>
      </c>
      <c r="E91" s="1">
        <f t="shared" si="2"/>
        <v>465</v>
      </c>
      <c r="F91" s="25">
        <v>15</v>
      </c>
      <c r="G91" s="25">
        <v>31</v>
      </c>
    </row>
    <row r="92" spans="1:9">
      <c r="A92" s="33">
        <v>699109</v>
      </c>
      <c r="B92" s="33" t="s">
        <v>24</v>
      </c>
      <c r="C92" s="11"/>
      <c r="D92" s="10">
        <v>1425</v>
      </c>
      <c r="E92" s="1">
        <f t="shared" si="2"/>
        <v>0</v>
      </c>
    </row>
    <row r="93" spans="1:9">
      <c r="A93" s="33"/>
      <c r="B93" s="33"/>
      <c r="C93" s="11"/>
      <c r="D93" s="10"/>
      <c r="E93" s="11"/>
    </row>
    <row r="94" spans="1:9" s="6" customFormat="1" ht="21">
      <c r="A94" s="74" t="s">
        <v>92</v>
      </c>
      <c r="B94" s="74"/>
      <c r="C94" s="74"/>
      <c r="D94" s="74"/>
      <c r="E94" s="74"/>
    </row>
    <row r="95" spans="1:9" s="6" customFormat="1" ht="21">
      <c r="A95" s="75">
        <f>A2</f>
        <v>43757</v>
      </c>
      <c r="B95" s="74"/>
      <c r="C95" s="74"/>
      <c r="D95" s="74"/>
      <c r="E95" s="74"/>
    </row>
    <row r="96" spans="1:9">
      <c r="A96" s="33"/>
      <c r="B96" s="33"/>
      <c r="C96" s="11"/>
      <c r="D96" s="10"/>
      <c r="E96" s="11"/>
    </row>
    <row r="97" spans="1:7">
      <c r="A97" s="33">
        <v>10000</v>
      </c>
      <c r="B97" s="33" t="s">
        <v>33</v>
      </c>
      <c r="C97" s="11">
        <v>0</v>
      </c>
      <c r="D97" s="10">
        <v>6848</v>
      </c>
      <c r="E97" s="1">
        <f>(F97*G97)+(H97*I97)</f>
        <v>308</v>
      </c>
      <c r="F97" s="25">
        <v>14</v>
      </c>
      <c r="G97" s="25">
        <v>22</v>
      </c>
    </row>
    <row r="99" spans="1:7" s="6" customFormat="1" ht="21">
      <c r="A99" s="73" t="s">
        <v>93</v>
      </c>
      <c r="B99" s="73"/>
      <c r="C99" s="73"/>
      <c r="D99" s="73"/>
      <c r="E99" s="73"/>
    </row>
    <row r="100" spans="1:7" s="6" customFormat="1" ht="21">
      <c r="A100" s="72">
        <f>A2</f>
        <v>43757</v>
      </c>
      <c r="B100" s="73"/>
      <c r="C100" s="73"/>
      <c r="D100" s="73"/>
      <c r="E100" s="73"/>
    </row>
    <row r="101" spans="1:7" s="6" customFormat="1" ht="21">
      <c r="A101" s="37"/>
      <c r="B101" s="38"/>
      <c r="C101" s="38"/>
      <c r="D101" s="38"/>
      <c r="E101" s="38"/>
    </row>
    <row r="102" spans="1:7">
      <c r="A102">
        <v>14003</v>
      </c>
      <c r="B102" t="s">
        <v>81</v>
      </c>
    </row>
    <row r="103" spans="1:7">
      <c r="A103">
        <v>14006</v>
      </c>
      <c r="B103" t="s">
        <v>82</v>
      </c>
      <c r="C103" s="1">
        <v>45.32</v>
      </c>
    </row>
    <row r="104" spans="1:7">
      <c r="A104">
        <v>14007</v>
      </c>
      <c r="B104" t="s">
        <v>83</v>
      </c>
      <c r="C104" s="1">
        <v>21.67</v>
      </c>
    </row>
    <row r="105" spans="1:7">
      <c r="A105">
        <v>14008</v>
      </c>
      <c r="B105" t="s">
        <v>84</v>
      </c>
      <c r="C105" s="1">
        <v>21.67</v>
      </c>
    </row>
    <row r="106" spans="1:7">
      <c r="A106">
        <v>14010</v>
      </c>
      <c r="B106" t="s">
        <v>85</v>
      </c>
    </row>
    <row r="107" spans="1:7">
      <c r="A107">
        <v>14012</v>
      </c>
      <c r="B107" t="s">
        <v>86</v>
      </c>
    </row>
    <row r="108" spans="1:7">
      <c r="A108">
        <v>14018</v>
      </c>
      <c r="B108" t="s">
        <v>231</v>
      </c>
      <c r="C108" s="1">
        <v>39.409999999999997</v>
      </c>
    </row>
    <row r="109" spans="1:7">
      <c r="A109">
        <v>14022</v>
      </c>
      <c r="B109" t="s">
        <v>88</v>
      </c>
      <c r="C109" s="1">
        <v>45.32</v>
      </c>
    </row>
    <row r="110" spans="1:7">
      <c r="A110">
        <v>15001</v>
      </c>
      <c r="B110" t="s">
        <v>89</v>
      </c>
    </row>
    <row r="111" spans="1:7">
      <c r="A111">
        <v>20001</v>
      </c>
      <c r="B111" t="s">
        <v>218</v>
      </c>
      <c r="D111" s="2">
        <v>2796</v>
      </c>
    </row>
    <row r="112" spans="1:7">
      <c r="A112">
        <v>23001</v>
      </c>
      <c r="B112" t="s">
        <v>90</v>
      </c>
      <c r="C112" s="1">
        <v>333.4</v>
      </c>
    </row>
  </sheetData>
  <sortState xmlns:xlrd2="http://schemas.microsoft.com/office/spreadsheetml/2017/richdata2" ref="A102:G112">
    <sortCondition ref="A102:A112"/>
  </sortState>
  <mergeCells count="6">
    <mergeCell ref="A100:E100"/>
    <mergeCell ref="A1:E1"/>
    <mergeCell ref="A2:E2"/>
    <mergeCell ref="A94:E94"/>
    <mergeCell ref="A95:E95"/>
    <mergeCell ref="A99:E99"/>
  </mergeCells>
  <pageMargins left="0.7" right="0.7" top="0.75" bottom="0.75" header="0.3" footer="0.3"/>
  <pageSetup scale="6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F841A-0983-43C6-A039-8293AD0F5B15}">
  <dimension ref="A1:L117"/>
  <sheetViews>
    <sheetView topLeftCell="A61" zoomScaleNormal="100" workbookViewId="0">
      <selection activeCell="E73" sqref="E73"/>
    </sheetView>
  </sheetViews>
  <sheetFormatPr defaultRowHeight="15"/>
  <cols>
    <col min="1" max="1" width="10.7109375" bestFit="1" customWidth="1"/>
    <col min="2" max="2" width="25.7109375" bestFit="1" customWidth="1"/>
    <col min="3" max="3" width="8.85546875" style="1"/>
    <col min="4" max="4" width="8.85546875" style="2"/>
    <col min="5" max="5" width="10" style="1" bestFit="1" customWidth="1"/>
    <col min="6" max="6" width="10.85546875" bestFit="1" customWidth="1"/>
    <col min="8" max="8" width="11.140625" bestFit="1" customWidth="1"/>
  </cols>
  <sheetData>
    <row r="1" spans="1:9" s="6" customFormat="1" ht="21">
      <c r="A1" s="73" t="s">
        <v>91</v>
      </c>
      <c r="B1" s="73"/>
      <c r="C1" s="73"/>
      <c r="D1" s="73"/>
      <c r="E1" s="73"/>
    </row>
    <row r="2" spans="1:9" s="6" customFormat="1" ht="21">
      <c r="A2" s="72">
        <v>43770</v>
      </c>
      <c r="B2" s="73"/>
      <c r="C2" s="73"/>
      <c r="D2" s="73"/>
      <c r="E2" s="73"/>
    </row>
    <row r="3" spans="1:9" s="6" customFormat="1" ht="21">
      <c r="C3" s="40"/>
      <c r="D3" s="8"/>
      <c r="E3" s="40"/>
    </row>
    <row r="4" spans="1:9">
      <c r="B4" s="3"/>
      <c r="C4" s="4" t="s">
        <v>0</v>
      </c>
      <c r="D4" s="5" t="s">
        <v>1</v>
      </c>
      <c r="E4" s="42" t="s">
        <v>14</v>
      </c>
      <c r="F4" t="s">
        <v>212</v>
      </c>
      <c r="G4" s="3" t="s">
        <v>213</v>
      </c>
      <c r="H4" t="s">
        <v>214</v>
      </c>
      <c r="I4" s="3" t="s">
        <v>215</v>
      </c>
    </row>
    <row r="5" spans="1:9">
      <c r="A5" s="33">
        <v>34001</v>
      </c>
      <c r="B5" s="33" t="s">
        <v>55</v>
      </c>
      <c r="C5" s="41">
        <v>496.05</v>
      </c>
      <c r="D5" s="10"/>
      <c r="E5" s="1">
        <f t="shared" ref="E5:E11" si="0">(F5*G5)+(H5*I5)</f>
        <v>0</v>
      </c>
    </row>
    <row r="6" spans="1:9">
      <c r="A6" s="33">
        <v>48001</v>
      </c>
      <c r="B6" s="33" t="s">
        <v>50</v>
      </c>
      <c r="C6" s="41"/>
      <c r="D6" s="10">
        <v>20</v>
      </c>
      <c r="E6" s="1">
        <f t="shared" si="0"/>
        <v>15</v>
      </c>
      <c r="F6" s="25">
        <v>1</v>
      </c>
      <c r="G6" s="25">
        <v>15</v>
      </c>
    </row>
    <row r="7" spans="1:9">
      <c r="A7" s="33">
        <v>80001</v>
      </c>
      <c r="B7" s="33" t="s">
        <v>48</v>
      </c>
      <c r="C7" s="41"/>
      <c r="D7" s="10">
        <v>0</v>
      </c>
      <c r="E7" s="1">
        <f t="shared" si="0"/>
        <v>0</v>
      </c>
      <c r="F7" s="25">
        <v>4</v>
      </c>
      <c r="G7" s="25">
        <v>0</v>
      </c>
    </row>
    <row r="8" spans="1:9">
      <c r="A8" s="33">
        <v>82001</v>
      </c>
      <c r="B8" s="33" t="s">
        <v>39</v>
      </c>
      <c r="C8" s="41"/>
      <c r="D8" s="10"/>
      <c r="E8" s="1">
        <f t="shared" si="0"/>
        <v>0</v>
      </c>
    </row>
    <row r="9" spans="1:9">
      <c r="A9" s="33">
        <v>92001</v>
      </c>
      <c r="B9" s="33" t="s">
        <v>97</v>
      </c>
      <c r="C9" s="41">
        <v>149.18</v>
      </c>
      <c r="D9" s="10"/>
      <c r="E9" s="1">
        <f t="shared" si="0"/>
        <v>0</v>
      </c>
    </row>
    <row r="10" spans="1:9">
      <c r="A10" s="33">
        <v>93701</v>
      </c>
      <c r="B10" s="33" t="s">
        <v>77</v>
      </c>
      <c r="C10" s="41"/>
      <c r="D10" s="10">
        <v>6</v>
      </c>
      <c r="E10" s="1">
        <f t="shared" si="0"/>
        <v>0</v>
      </c>
    </row>
    <row r="11" spans="1:9">
      <c r="A11" s="33">
        <v>93806</v>
      </c>
      <c r="B11" s="33" t="s">
        <v>56</v>
      </c>
      <c r="C11" s="41"/>
      <c r="D11" s="10"/>
      <c r="E11" s="1">
        <f t="shared" si="0"/>
        <v>0</v>
      </c>
    </row>
    <row r="12" spans="1:9">
      <c r="A12" s="33">
        <v>93901</v>
      </c>
      <c r="B12" s="33" t="s">
        <v>230</v>
      </c>
      <c r="C12" s="41"/>
      <c r="D12" s="10"/>
    </row>
    <row r="13" spans="1:9">
      <c r="A13" s="33">
        <v>94601</v>
      </c>
      <c r="B13" s="33" t="s">
        <v>57</v>
      </c>
      <c r="C13" s="41">
        <v>538.37</v>
      </c>
      <c r="D13" s="10">
        <v>2421</v>
      </c>
      <c r="E13" s="1">
        <f>(F13*G13)+(H13*I13)</f>
        <v>0</v>
      </c>
    </row>
    <row r="14" spans="1:9">
      <c r="A14" s="33">
        <v>95801</v>
      </c>
      <c r="B14" s="33" t="s">
        <v>228</v>
      </c>
      <c r="C14" s="41"/>
      <c r="D14" s="10"/>
    </row>
    <row r="15" spans="1:9">
      <c r="A15" s="33">
        <v>96501</v>
      </c>
      <c r="B15" s="33" t="s">
        <v>40</v>
      </c>
      <c r="C15" s="41"/>
      <c r="D15" s="10"/>
      <c r="E15" s="1">
        <f t="shared" ref="E15:E58" si="1">(F15*G15)+(H15*I15)</f>
        <v>18</v>
      </c>
      <c r="F15" s="25">
        <v>3</v>
      </c>
      <c r="G15" s="25">
        <v>6</v>
      </c>
    </row>
    <row r="16" spans="1:9">
      <c r="A16" s="33">
        <v>96701</v>
      </c>
      <c r="B16" s="33" t="s">
        <v>38</v>
      </c>
      <c r="C16" s="41"/>
      <c r="D16" s="10"/>
      <c r="E16" s="1">
        <f t="shared" si="1"/>
        <v>0</v>
      </c>
    </row>
    <row r="17" spans="1:9">
      <c r="A17" s="33">
        <v>96901</v>
      </c>
      <c r="B17" s="33" t="s">
        <v>47</v>
      </c>
      <c r="C17" s="41"/>
      <c r="D17" s="10">
        <v>2</v>
      </c>
      <c r="E17" s="1">
        <f t="shared" si="1"/>
        <v>30</v>
      </c>
      <c r="F17" s="25">
        <v>1</v>
      </c>
      <c r="G17" s="25">
        <v>30</v>
      </c>
    </row>
    <row r="18" spans="1:9">
      <c r="A18" s="33">
        <v>98401</v>
      </c>
      <c r="B18" s="33" t="s">
        <v>46</v>
      </c>
      <c r="C18" s="41"/>
      <c r="D18" s="10">
        <v>0</v>
      </c>
      <c r="E18" s="1">
        <f t="shared" si="1"/>
        <v>0</v>
      </c>
      <c r="F18" s="25">
        <v>3</v>
      </c>
      <c r="G18" s="25">
        <v>0</v>
      </c>
    </row>
    <row r="19" spans="1:9">
      <c r="A19" s="33">
        <v>98801</v>
      </c>
      <c r="B19" s="33" t="s">
        <v>49</v>
      </c>
      <c r="C19" s="41"/>
      <c r="D19" s="10">
        <v>1735</v>
      </c>
      <c r="E19" s="1">
        <f t="shared" si="1"/>
        <v>105</v>
      </c>
      <c r="F19" s="25">
        <v>7</v>
      </c>
      <c r="G19" s="25">
        <v>15</v>
      </c>
    </row>
    <row r="20" spans="1:9">
      <c r="A20" s="33">
        <v>98910</v>
      </c>
      <c r="B20" s="33" t="s">
        <v>58</v>
      </c>
      <c r="C20" s="41">
        <v>1144.1199999999999</v>
      </c>
      <c r="D20" s="10"/>
      <c r="E20" s="1">
        <f t="shared" si="1"/>
        <v>120</v>
      </c>
      <c r="H20" s="25">
        <v>4</v>
      </c>
      <c r="I20" s="25">
        <v>30</v>
      </c>
    </row>
    <row r="21" spans="1:9">
      <c r="A21" s="33">
        <v>98915</v>
      </c>
      <c r="B21" s="33" t="s">
        <v>22</v>
      </c>
      <c r="C21" s="41"/>
      <c r="D21" s="10"/>
      <c r="E21" s="1">
        <f t="shared" si="1"/>
        <v>0</v>
      </c>
    </row>
    <row r="22" spans="1:9">
      <c r="A22" s="33">
        <v>98921</v>
      </c>
      <c r="B22" s="33" t="s">
        <v>59</v>
      </c>
      <c r="C22" s="41">
        <v>169.2</v>
      </c>
      <c r="D22" s="10"/>
      <c r="E22" s="1">
        <f t="shared" si="1"/>
        <v>0</v>
      </c>
    </row>
    <row r="23" spans="1:9">
      <c r="A23" s="33">
        <v>98955</v>
      </c>
      <c r="B23" s="33" t="s">
        <v>29</v>
      </c>
      <c r="C23" s="41"/>
      <c r="D23" s="10">
        <v>895</v>
      </c>
      <c r="E23" s="1">
        <f t="shared" si="1"/>
        <v>30</v>
      </c>
      <c r="F23" s="25">
        <v>1</v>
      </c>
      <c r="G23" s="25">
        <v>30</v>
      </c>
    </row>
    <row r="24" spans="1:9">
      <c r="A24" s="33">
        <v>98956</v>
      </c>
      <c r="B24" s="33" t="s">
        <v>26</v>
      </c>
      <c r="C24" s="41"/>
      <c r="D24" s="10">
        <v>797</v>
      </c>
      <c r="E24" s="1">
        <f t="shared" si="1"/>
        <v>60</v>
      </c>
      <c r="F24" s="25">
        <v>2</v>
      </c>
      <c r="G24" s="25">
        <v>30</v>
      </c>
    </row>
    <row r="25" spans="1:9">
      <c r="A25" s="33">
        <v>98958</v>
      </c>
      <c r="B25" s="33" t="s">
        <v>27</v>
      </c>
      <c r="C25" s="41"/>
      <c r="D25" s="10">
        <v>2841</v>
      </c>
      <c r="E25" s="1">
        <f t="shared" si="1"/>
        <v>120</v>
      </c>
      <c r="F25" s="25">
        <v>6</v>
      </c>
      <c r="G25" s="25">
        <v>20</v>
      </c>
    </row>
    <row r="26" spans="1:9">
      <c r="A26" s="33">
        <v>98959</v>
      </c>
      <c r="B26" s="33" t="s">
        <v>28</v>
      </c>
      <c r="C26" s="41"/>
      <c r="D26" s="10">
        <v>82</v>
      </c>
      <c r="E26" s="1">
        <f t="shared" si="1"/>
        <v>0</v>
      </c>
    </row>
    <row r="27" spans="1:9">
      <c r="A27" s="33">
        <v>98961</v>
      </c>
      <c r="B27" s="33" t="s">
        <v>60</v>
      </c>
      <c r="C27" s="41">
        <v>154.33000000000001</v>
      </c>
      <c r="D27" s="10">
        <v>2169</v>
      </c>
      <c r="E27" s="1">
        <f t="shared" si="1"/>
        <v>0</v>
      </c>
    </row>
    <row r="28" spans="1:9">
      <c r="A28" s="33">
        <v>98965</v>
      </c>
      <c r="B28" s="33" t="s">
        <v>41</v>
      </c>
      <c r="C28" s="41"/>
      <c r="D28" s="10">
        <v>0</v>
      </c>
      <c r="E28" s="1">
        <f t="shared" si="1"/>
        <v>3</v>
      </c>
      <c r="F28" s="25">
        <v>1</v>
      </c>
      <c r="G28" s="25">
        <v>3</v>
      </c>
    </row>
    <row r="29" spans="1:9">
      <c r="A29" s="33">
        <v>98976</v>
      </c>
      <c r="B29" s="33" t="s">
        <v>19</v>
      </c>
      <c r="C29" s="41"/>
      <c r="D29" s="10">
        <v>22</v>
      </c>
      <c r="E29" s="1">
        <f t="shared" si="1"/>
        <v>0</v>
      </c>
    </row>
    <row r="30" spans="1:9">
      <c r="A30" s="33">
        <v>98979</v>
      </c>
      <c r="B30" s="33" t="s">
        <v>52</v>
      </c>
      <c r="C30" s="41"/>
      <c r="D30" s="10">
        <v>239</v>
      </c>
      <c r="E30" s="1">
        <f t="shared" si="1"/>
        <v>0</v>
      </c>
    </row>
    <row r="31" spans="1:9">
      <c r="A31" s="33">
        <v>98983</v>
      </c>
      <c r="B31" s="33" t="s">
        <v>216</v>
      </c>
      <c r="C31" s="41"/>
      <c r="D31" s="10"/>
      <c r="E31" s="1">
        <f t="shared" si="1"/>
        <v>0</v>
      </c>
      <c r="F31" s="33"/>
      <c r="G31" s="33"/>
      <c r="H31" s="33"/>
      <c r="I31" s="33"/>
    </row>
    <row r="32" spans="1:9" ht="15.75" customHeight="1">
      <c r="A32" s="33">
        <v>98987</v>
      </c>
      <c r="B32" s="33" t="s">
        <v>30</v>
      </c>
      <c r="C32" s="41"/>
      <c r="D32" s="10">
        <v>249</v>
      </c>
      <c r="E32" s="1">
        <f t="shared" si="1"/>
        <v>10</v>
      </c>
      <c r="F32" s="25">
        <v>1</v>
      </c>
      <c r="G32" s="25">
        <v>10</v>
      </c>
    </row>
    <row r="33" spans="1:9">
      <c r="A33" s="33">
        <v>98988</v>
      </c>
      <c r="B33" s="33" t="s">
        <v>31</v>
      </c>
      <c r="C33" s="41"/>
      <c r="D33" s="10">
        <v>0</v>
      </c>
      <c r="E33" s="1">
        <f t="shared" si="1"/>
        <v>0</v>
      </c>
      <c r="F33" s="25">
        <v>5</v>
      </c>
      <c r="G33" s="25"/>
    </row>
    <row r="34" spans="1:9">
      <c r="A34" s="33">
        <v>98990</v>
      </c>
      <c r="B34" s="33" t="s">
        <v>18</v>
      </c>
      <c r="C34" s="41"/>
      <c r="D34" s="10">
        <v>52</v>
      </c>
      <c r="E34" s="1">
        <f t="shared" si="1"/>
        <v>0</v>
      </c>
    </row>
    <row r="35" spans="1:9">
      <c r="A35" s="33">
        <v>99007</v>
      </c>
      <c r="B35" s="33" t="s">
        <v>32</v>
      </c>
      <c r="C35" s="41"/>
      <c r="D35" s="10">
        <v>283</v>
      </c>
      <c r="E35" s="1">
        <f t="shared" si="1"/>
        <v>7</v>
      </c>
      <c r="F35" s="25">
        <v>1</v>
      </c>
      <c r="G35" s="25">
        <v>7</v>
      </c>
    </row>
    <row r="36" spans="1:9">
      <c r="A36" s="33">
        <v>99017</v>
      </c>
      <c r="B36" s="33" t="s">
        <v>42</v>
      </c>
      <c r="C36" s="41"/>
      <c r="D36" s="10">
        <v>4938</v>
      </c>
      <c r="E36" s="1">
        <f t="shared" si="1"/>
        <v>210</v>
      </c>
      <c r="F36" s="25">
        <v>7</v>
      </c>
      <c r="G36" s="25">
        <v>30</v>
      </c>
    </row>
    <row r="37" spans="1:9">
      <c r="A37" s="33">
        <v>99026</v>
      </c>
      <c r="B37" s="33" t="s">
        <v>73</v>
      </c>
      <c r="C37" s="41">
        <v>336.53</v>
      </c>
      <c r="D37" s="10"/>
      <c r="E37" s="1">
        <f t="shared" si="1"/>
        <v>0</v>
      </c>
      <c r="H37" s="33"/>
      <c r="I37" s="33"/>
    </row>
    <row r="38" spans="1:9">
      <c r="A38" s="33">
        <v>99058</v>
      </c>
      <c r="B38" s="33" t="s">
        <v>4</v>
      </c>
      <c r="C38" s="41"/>
      <c r="D38" s="10">
        <v>350</v>
      </c>
      <c r="E38" s="1">
        <f t="shared" si="1"/>
        <v>0</v>
      </c>
    </row>
    <row r="39" spans="1:9">
      <c r="A39" s="33">
        <v>99065</v>
      </c>
      <c r="B39" s="33" t="s">
        <v>15</v>
      </c>
      <c r="C39" s="41"/>
      <c r="D39" s="10">
        <v>0</v>
      </c>
      <c r="E39" s="1">
        <f t="shared" si="1"/>
        <v>0</v>
      </c>
    </row>
    <row r="40" spans="1:9">
      <c r="A40" s="33">
        <v>99066</v>
      </c>
      <c r="B40" s="33" t="s">
        <v>16</v>
      </c>
      <c r="C40" s="41"/>
      <c r="D40" s="10">
        <v>827</v>
      </c>
      <c r="E40" s="1">
        <f t="shared" si="1"/>
        <v>0</v>
      </c>
    </row>
    <row r="41" spans="1:9">
      <c r="A41" s="33">
        <v>99067</v>
      </c>
      <c r="B41" s="33" t="s">
        <v>3</v>
      </c>
      <c r="C41" s="41"/>
      <c r="D41" s="10">
        <v>340</v>
      </c>
      <c r="E41" s="1">
        <f t="shared" si="1"/>
        <v>0</v>
      </c>
    </row>
    <row r="42" spans="1:9">
      <c r="A42" s="33">
        <v>99069</v>
      </c>
      <c r="B42" s="33" t="s">
        <v>44</v>
      </c>
      <c r="C42" s="41"/>
      <c r="D42" s="10">
        <v>2311</v>
      </c>
      <c r="E42" s="1">
        <f t="shared" si="1"/>
        <v>84</v>
      </c>
      <c r="F42" s="25">
        <v>3</v>
      </c>
      <c r="G42" s="25">
        <v>28</v>
      </c>
    </row>
    <row r="43" spans="1:9">
      <c r="A43" s="33">
        <v>99093</v>
      </c>
      <c r="B43" s="33" t="s">
        <v>34</v>
      </c>
      <c r="C43" s="41"/>
      <c r="D43" s="10">
        <v>2998</v>
      </c>
      <c r="E43" s="1">
        <f t="shared" si="1"/>
        <v>120</v>
      </c>
      <c r="F43" s="25">
        <v>4</v>
      </c>
      <c r="G43" s="25">
        <v>30</v>
      </c>
    </row>
    <row r="44" spans="1:9">
      <c r="A44" s="33">
        <v>99094</v>
      </c>
      <c r="B44" s="33" t="s">
        <v>35</v>
      </c>
      <c r="C44" s="41"/>
      <c r="D44" s="10">
        <v>3012</v>
      </c>
      <c r="E44" s="1">
        <f t="shared" si="1"/>
        <v>120</v>
      </c>
      <c r="F44" s="25">
        <v>4</v>
      </c>
      <c r="G44" s="25">
        <v>30</v>
      </c>
    </row>
    <row r="45" spans="1:9">
      <c r="A45" s="33">
        <v>99095</v>
      </c>
      <c r="B45" s="33" t="s">
        <v>36</v>
      </c>
      <c r="C45" s="41"/>
      <c r="D45" s="10">
        <v>1151</v>
      </c>
      <c r="E45" s="1">
        <f t="shared" si="1"/>
        <v>30</v>
      </c>
      <c r="F45" s="25">
        <v>1</v>
      </c>
      <c r="G45" s="25">
        <v>30</v>
      </c>
    </row>
    <row r="46" spans="1:9">
      <c r="A46" s="33">
        <v>99101</v>
      </c>
      <c r="B46" s="33" t="s">
        <v>53</v>
      </c>
      <c r="C46" s="41"/>
      <c r="D46" s="10">
        <v>16745</v>
      </c>
      <c r="E46" s="1">
        <f t="shared" si="1"/>
        <v>0</v>
      </c>
    </row>
    <row r="47" spans="1:9">
      <c r="A47" s="33">
        <v>99102</v>
      </c>
      <c r="B47" s="33" t="s">
        <v>10</v>
      </c>
      <c r="C47" s="41"/>
      <c r="D47" s="10">
        <v>49577</v>
      </c>
      <c r="E47" s="1">
        <f t="shared" si="1"/>
        <v>0</v>
      </c>
    </row>
    <row r="48" spans="1:9">
      <c r="A48" s="33">
        <v>99113</v>
      </c>
      <c r="B48" s="33" t="s">
        <v>17</v>
      </c>
      <c r="C48" s="41"/>
      <c r="D48" s="10">
        <v>187</v>
      </c>
      <c r="E48" s="1">
        <f t="shared" si="1"/>
        <v>0</v>
      </c>
    </row>
    <row r="49" spans="1:10">
      <c r="A49" s="33">
        <v>99128</v>
      </c>
      <c r="B49" s="33" t="s">
        <v>74</v>
      </c>
      <c r="C49" s="41"/>
      <c r="D49" s="10">
        <v>8552</v>
      </c>
      <c r="E49" s="1">
        <f t="shared" si="1"/>
        <v>300</v>
      </c>
      <c r="F49" s="25">
        <v>10</v>
      </c>
      <c r="G49" s="25">
        <v>30</v>
      </c>
    </row>
    <row r="50" spans="1:10">
      <c r="A50" s="33">
        <v>99132</v>
      </c>
      <c r="B50" s="33" t="s">
        <v>95</v>
      </c>
      <c r="C50" s="41"/>
      <c r="D50" s="10">
        <v>0</v>
      </c>
      <c r="E50" s="1">
        <f t="shared" si="1"/>
        <v>0</v>
      </c>
      <c r="H50" s="25">
        <v>4</v>
      </c>
      <c r="I50" s="25"/>
    </row>
    <row r="51" spans="1:10">
      <c r="A51" s="33">
        <v>99133</v>
      </c>
      <c r="B51" s="33" t="s">
        <v>96</v>
      </c>
      <c r="C51" s="41"/>
      <c r="D51" s="10">
        <v>0</v>
      </c>
      <c r="E51" s="1">
        <f t="shared" si="1"/>
        <v>0</v>
      </c>
    </row>
    <row r="52" spans="1:10">
      <c r="A52" s="33">
        <v>99134</v>
      </c>
      <c r="B52" s="33" t="s">
        <v>75</v>
      </c>
      <c r="C52" s="41"/>
      <c r="D52" s="10">
        <v>3365</v>
      </c>
      <c r="E52" s="1">
        <f t="shared" si="1"/>
        <v>0</v>
      </c>
    </row>
    <row r="53" spans="1:10">
      <c r="A53" s="33">
        <v>99140</v>
      </c>
      <c r="B53" s="33" t="s">
        <v>61</v>
      </c>
      <c r="C53" s="41"/>
      <c r="D53" s="10"/>
      <c r="E53" s="1">
        <f t="shared" si="1"/>
        <v>0</v>
      </c>
    </row>
    <row r="54" spans="1:10">
      <c r="A54" s="33">
        <v>99159</v>
      </c>
      <c r="B54" s="33" t="s">
        <v>21</v>
      </c>
      <c r="C54" s="41"/>
      <c r="D54" s="10">
        <v>4560</v>
      </c>
      <c r="E54" s="1">
        <f t="shared" si="1"/>
        <v>156</v>
      </c>
      <c r="F54" s="25">
        <v>6</v>
      </c>
      <c r="G54" s="25">
        <v>26</v>
      </c>
    </row>
    <row r="55" spans="1:10">
      <c r="A55" s="33">
        <v>99161</v>
      </c>
      <c r="B55" s="33" t="s">
        <v>62</v>
      </c>
      <c r="C55" s="41">
        <v>170.46</v>
      </c>
      <c r="D55" s="10">
        <v>0</v>
      </c>
      <c r="E55" s="1">
        <f t="shared" si="1"/>
        <v>0</v>
      </c>
      <c r="H55" s="25">
        <v>4</v>
      </c>
      <c r="I55" s="25"/>
    </row>
    <row r="56" spans="1:10">
      <c r="A56" s="33">
        <v>99169</v>
      </c>
      <c r="B56" s="33" t="s">
        <v>63</v>
      </c>
      <c r="C56" s="41"/>
      <c r="D56" s="10"/>
      <c r="E56" s="1">
        <f t="shared" si="1"/>
        <v>0</v>
      </c>
      <c r="J56" t="s">
        <v>217</v>
      </c>
    </row>
    <row r="57" spans="1:10">
      <c r="A57" s="33">
        <v>99170</v>
      </c>
      <c r="B57" s="33" t="s">
        <v>66</v>
      </c>
      <c r="C57" s="41"/>
      <c r="D57" s="10"/>
      <c r="E57" s="1">
        <f t="shared" si="1"/>
        <v>0</v>
      </c>
    </row>
    <row r="58" spans="1:10">
      <c r="A58" s="33">
        <v>99171</v>
      </c>
      <c r="B58" s="33" t="s">
        <v>67</v>
      </c>
      <c r="C58" s="41">
        <v>362.03</v>
      </c>
      <c r="D58" s="10"/>
      <c r="E58" s="1">
        <f t="shared" si="1"/>
        <v>0</v>
      </c>
    </row>
    <row r="59" spans="1:10">
      <c r="A59" s="33">
        <v>99172</v>
      </c>
      <c r="B59" s="33" t="s">
        <v>226</v>
      </c>
      <c r="C59" s="41">
        <v>0</v>
      </c>
      <c r="D59" s="10"/>
      <c r="E59" s="1">
        <v>0</v>
      </c>
    </row>
    <row r="60" spans="1:10">
      <c r="A60" s="33">
        <v>99173</v>
      </c>
      <c r="B60" s="33" t="s">
        <v>68</v>
      </c>
      <c r="C60" s="41">
        <v>179.03</v>
      </c>
      <c r="D60" s="10"/>
      <c r="E60" s="1">
        <f>(F60*G60)+(H60*I60)</f>
        <v>0</v>
      </c>
    </row>
    <row r="61" spans="1:10">
      <c r="A61" s="33">
        <v>99186</v>
      </c>
      <c r="B61" s="33" t="s">
        <v>76</v>
      </c>
      <c r="C61" s="41"/>
      <c r="D61" s="10"/>
      <c r="E61" s="1">
        <f>(F61*G61)+(H61*I61)</f>
        <v>0</v>
      </c>
      <c r="F61" s="25">
        <v>2</v>
      </c>
      <c r="G61" s="25">
        <v>0</v>
      </c>
      <c r="H61" s="25">
        <v>4</v>
      </c>
      <c r="I61" s="25">
        <v>0</v>
      </c>
    </row>
    <row r="62" spans="1:10">
      <c r="A62" s="33">
        <v>99194</v>
      </c>
      <c r="B62" s="33" t="s">
        <v>98</v>
      </c>
      <c r="C62" s="41">
        <v>692.13</v>
      </c>
      <c r="D62" s="10"/>
      <c r="E62" s="1">
        <f>(F62*G62)+(H62*I62)</f>
        <v>0</v>
      </c>
    </row>
    <row r="63" spans="1:10">
      <c r="A63" s="33">
        <v>99200</v>
      </c>
      <c r="B63" s="33" t="s">
        <v>69</v>
      </c>
      <c r="C63" s="41">
        <v>1683.16</v>
      </c>
      <c r="D63" s="10"/>
      <c r="E63" s="1">
        <f>(F63*G63)+(H63*I63)</f>
        <v>0</v>
      </c>
    </row>
    <row r="64" spans="1:10">
      <c r="A64" s="33">
        <v>99225</v>
      </c>
      <c r="B64" s="33" t="s">
        <v>227</v>
      </c>
      <c r="C64" s="41"/>
      <c r="D64" s="10"/>
      <c r="F64" s="33"/>
      <c r="G64" s="33"/>
    </row>
    <row r="65" spans="1:12">
      <c r="A65" s="33">
        <v>99228</v>
      </c>
      <c r="B65" s="33" t="s">
        <v>43</v>
      </c>
      <c r="C65" s="41"/>
      <c r="D65" s="11">
        <v>0</v>
      </c>
      <c r="E65" s="1">
        <f>(F65*G65)+(H65*I65)</f>
        <v>0</v>
      </c>
      <c r="F65" s="25">
        <v>1</v>
      </c>
      <c r="G65" s="25">
        <v>0</v>
      </c>
    </row>
    <row r="66" spans="1:12">
      <c r="A66" s="33">
        <v>99229</v>
      </c>
      <c r="B66" s="33" t="s">
        <v>45</v>
      </c>
      <c r="C66" s="41">
        <v>539.86</v>
      </c>
      <c r="D66" s="10">
        <v>384</v>
      </c>
      <c r="E66" s="1">
        <f>(F66*G66)+(H66*I66)</f>
        <v>30</v>
      </c>
      <c r="F66" s="25">
        <v>1</v>
      </c>
      <c r="G66" s="25">
        <v>30</v>
      </c>
      <c r="H66" s="33"/>
      <c r="I66" s="33"/>
    </row>
    <row r="67" spans="1:12">
      <c r="A67" s="33">
        <v>99230</v>
      </c>
      <c r="B67" s="33" t="s">
        <v>51</v>
      </c>
      <c r="C67" s="41">
        <v>187.63</v>
      </c>
      <c r="D67" s="10">
        <v>363</v>
      </c>
      <c r="E67" s="1">
        <f>(F67*G67)+(H67*I67)</f>
        <v>0</v>
      </c>
    </row>
    <row r="68" spans="1:12">
      <c r="A68" s="33">
        <v>99246</v>
      </c>
      <c r="B68" s="33" t="s">
        <v>11</v>
      </c>
      <c r="C68" s="41">
        <v>179.07</v>
      </c>
      <c r="D68" s="10">
        <v>17115</v>
      </c>
      <c r="E68" s="1">
        <f>(F68*G68)+(H68*I68)</f>
        <v>750</v>
      </c>
      <c r="F68" s="25">
        <v>25</v>
      </c>
      <c r="G68" s="25">
        <v>30</v>
      </c>
    </row>
    <row r="69" spans="1:12">
      <c r="A69" s="33">
        <v>99247</v>
      </c>
      <c r="B69" s="33" t="s">
        <v>229</v>
      </c>
      <c r="C69" s="41"/>
      <c r="D69" s="10">
        <v>0</v>
      </c>
      <c r="F69" s="25"/>
      <c r="G69" s="25"/>
    </row>
    <row r="70" spans="1:12">
      <c r="A70" s="33">
        <v>99255</v>
      </c>
      <c r="B70" s="33" t="s">
        <v>23</v>
      </c>
      <c r="C70" s="41"/>
      <c r="D70" s="10">
        <v>0</v>
      </c>
      <c r="E70" s="1">
        <f>(F70*G70)+(H70*I70)</f>
        <v>0</v>
      </c>
      <c r="F70" s="25">
        <v>1</v>
      </c>
      <c r="G70" s="25">
        <v>0</v>
      </c>
    </row>
    <row r="71" spans="1:12">
      <c r="A71" s="33">
        <v>99256</v>
      </c>
      <c r="B71" s="33" t="s">
        <v>20</v>
      </c>
      <c r="C71" s="41"/>
      <c r="D71" s="10">
        <v>2179</v>
      </c>
      <c r="E71" s="1">
        <f>(F71*G71)+(H71*I71)</f>
        <v>0</v>
      </c>
    </row>
    <row r="72" spans="1:12">
      <c r="A72" s="33">
        <v>99259</v>
      </c>
      <c r="B72" s="33" t="s">
        <v>94</v>
      </c>
      <c r="C72" s="41">
        <v>184.24</v>
      </c>
      <c r="D72" s="10">
        <v>0</v>
      </c>
      <c r="E72" s="1">
        <f>(F72*G72)+(H72*I72)</f>
        <v>0</v>
      </c>
      <c r="H72" s="33"/>
      <c r="I72" s="33"/>
    </row>
    <row r="73" spans="1:12">
      <c r="A73" s="33">
        <v>99265</v>
      </c>
      <c r="B73" s="33" t="s">
        <v>220</v>
      </c>
      <c r="C73" s="34"/>
      <c r="D73" s="35">
        <v>2713</v>
      </c>
      <c r="E73" s="35">
        <v>167</v>
      </c>
      <c r="F73">
        <v>6</v>
      </c>
      <c r="G73" s="33"/>
      <c r="H73" s="33"/>
      <c r="I73" s="33"/>
      <c r="J73" s="36" t="s">
        <v>225</v>
      </c>
      <c r="K73" s="36"/>
      <c r="L73" s="36"/>
    </row>
    <row r="74" spans="1:12">
      <c r="A74" s="33">
        <v>99266</v>
      </c>
      <c r="B74" s="33" t="s">
        <v>221</v>
      </c>
      <c r="C74" s="34"/>
      <c r="D74" s="35">
        <v>2305</v>
      </c>
      <c r="E74" s="35">
        <v>141</v>
      </c>
      <c r="F74">
        <v>5</v>
      </c>
      <c r="G74" s="33"/>
      <c r="H74" s="33"/>
      <c r="I74" s="33"/>
      <c r="J74" s="36" t="s">
        <v>225</v>
      </c>
      <c r="K74" s="36"/>
      <c r="L74" s="36"/>
    </row>
    <row r="75" spans="1:12">
      <c r="A75" s="33">
        <v>99267</v>
      </c>
      <c r="B75" s="33" t="s">
        <v>222</v>
      </c>
      <c r="C75" s="34"/>
      <c r="D75" s="35">
        <v>470</v>
      </c>
      <c r="E75" s="35">
        <v>20</v>
      </c>
      <c r="F75">
        <v>2</v>
      </c>
      <c r="G75" s="33"/>
      <c r="H75" s="33"/>
      <c r="I75" s="33"/>
      <c r="J75" s="36" t="s">
        <v>225</v>
      </c>
      <c r="K75" s="36"/>
      <c r="L75" s="36"/>
    </row>
    <row r="76" spans="1:12">
      <c r="A76" s="33">
        <v>99268</v>
      </c>
      <c r="B76" s="33" t="s">
        <v>223</v>
      </c>
      <c r="C76" s="34"/>
      <c r="D76" s="35">
        <v>6866</v>
      </c>
      <c r="E76" s="35">
        <v>288</v>
      </c>
      <c r="F76">
        <v>9</v>
      </c>
      <c r="G76" s="33"/>
      <c r="H76" s="33"/>
      <c r="I76" s="33"/>
      <c r="J76" s="36" t="s">
        <v>225</v>
      </c>
      <c r="K76" s="36"/>
      <c r="L76" s="36"/>
    </row>
    <row r="77" spans="1:12">
      <c r="A77" s="33">
        <v>99269</v>
      </c>
      <c r="B77" s="33" t="s">
        <v>224</v>
      </c>
      <c r="C77" s="34"/>
      <c r="D77" s="35">
        <v>881</v>
      </c>
      <c r="E77" s="35">
        <v>300</v>
      </c>
      <c r="F77">
        <v>10</v>
      </c>
      <c r="G77" s="33"/>
      <c r="H77" s="33"/>
      <c r="I77" s="33"/>
      <c r="J77" s="36" t="s">
        <v>225</v>
      </c>
      <c r="K77" s="36"/>
      <c r="L77" s="36"/>
    </row>
    <row r="78" spans="1:12">
      <c r="A78" s="33">
        <v>99270</v>
      </c>
      <c r="B78" s="33" t="s">
        <v>9</v>
      </c>
      <c r="C78" s="41">
        <v>2486.1999999999998</v>
      </c>
      <c r="D78" s="10">
        <v>114227</v>
      </c>
      <c r="E78" s="1">
        <f t="shared" ref="E78:E92" si="2">(F78*G78)+(H78*I78)</f>
        <v>630</v>
      </c>
      <c r="F78" s="25">
        <v>21</v>
      </c>
      <c r="G78" s="25">
        <v>30</v>
      </c>
    </row>
    <row r="79" spans="1:12">
      <c r="A79" s="33">
        <v>99278</v>
      </c>
      <c r="B79" s="33" t="s">
        <v>2</v>
      </c>
      <c r="C79" s="41"/>
      <c r="D79" s="10">
        <v>8533</v>
      </c>
      <c r="E79" s="1">
        <f t="shared" si="2"/>
        <v>390</v>
      </c>
      <c r="F79" s="25">
        <v>13</v>
      </c>
      <c r="G79" s="25">
        <v>30</v>
      </c>
    </row>
    <row r="80" spans="1:12">
      <c r="A80" s="33">
        <v>99286</v>
      </c>
      <c r="B80" s="33" t="s">
        <v>5</v>
      </c>
      <c r="C80" s="41">
        <v>839.52</v>
      </c>
      <c r="D80" s="10">
        <v>781</v>
      </c>
      <c r="E80" s="1">
        <f t="shared" si="2"/>
        <v>60</v>
      </c>
      <c r="F80" s="25">
        <v>2</v>
      </c>
      <c r="G80" s="25">
        <v>30</v>
      </c>
    </row>
    <row r="81" spans="1:9">
      <c r="A81" s="33">
        <v>99288</v>
      </c>
      <c r="B81" s="33" t="s">
        <v>219</v>
      </c>
      <c r="C81" s="41"/>
      <c r="D81" s="10"/>
      <c r="E81" s="1">
        <f t="shared" si="2"/>
        <v>0</v>
      </c>
      <c r="F81" s="33"/>
      <c r="G81" s="33"/>
      <c r="H81" s="33"/>
      <c r="I81" s="33"/>
    </row>
    <row r="82" spans="1:9">
      <c r="A82" s="33">
        <v>99293</v>
      </c>
      <c r="B82" s="33" t="s">
        <v>7</v>
      </c>
      <c r="C82" s="41">
        <v>582.13</v>
      </c>
      <c r="D82" s="10">
        <v>491</v>
      </c>
      <c r="E82" s="1">
        <f t="shared" si="2"/>
        <v>30</v>
      </c>
      <c r="F82" s="25">
        <v>1</v>
      </c>
      <c r="G82" s="25">
        <v>30</v>
      </c>
    </row>
    <row r="83" spans="1:9">
      <c r="A83" s="33">
        <v>99294</v>
      </c>
      <c r="B83" s="33" t="s">
        <v>6</v>
      </c>
      <c r="C83" s="41">
        <v>886.95</v>
      </c>
      <c r="D83" s="10">
        <v>639</v>
      </c>
      <c r="E83" s="1">
        <f t="shared" si="2"/>
        <v>30</v>
      </c>
      <c r="F83" s="25">
        <v>1</v>
      </c>
      <c r="G83" s="25">
        <v>30</v>
      </c>
    </row>
    <row r="84" spans="1:9">
      <c r="A84" s="33">
        <v>99295</v>
      </c>
      <c r="B84" s="33" t="s">
        <v>8</v>
      </c>
      <c r="C84" s="41">
        <v>2441.81</v>
      </c>
      <c r="D84" s="10">
        <v>2572</v>
      </c>
      <c r="E84" s="1">
        <f t="shared" si="2"/>
        <v>210</v>
      </c>
      <c r="F84" s="25">
        <v>7</v>
      </c>
      <c r="G84" s="25">
        <v>30</v>
      </c>
    </row>
    <row r="85" spans="1:9">
      <c r="A85" s="33">
        <v>99296</v>
      </c>
      <c r="B85" s="33" t="s">
        <v>70</v>
      </c>
      <c r="C85" s="41">
        <v>0</v>
      </c>
      <c r="D85" s="10">
        <v>0</v>
      </c>
      <c r="E85" s="1">
        <f t="shared" si="2"/>
        <v>0</v>
      </c>
    </row>
    <row r="86" spans="1:9">
      <c r="A86" s="33">
        <v>99297</v>
      </c>
      <c r="B86" s="33" t="s">
        <v>37</v>
      </c>
      <c r="C86" s="41">
        <v>2492.1</v>
      </c>
      <c r="D86" s="10">
        <v>570</v>
      </c>
      <c r="E86" s="1">
        <f t="shared" si="2"/>
        <v>0</v>
      </c>
    </row>
    <row r="87" spans="1:9">
      <c r="A87" s="33">
        <v>99302</v>
      </c>
      <c r="B87" s="33" t="s">
        <v>71</v>
      </c>
      <c r="C87" s="41">
        <v>0</v>
      </c>
      <c r="D87" s="10">
        <v>0</v>
      </c>
      <c r="E87" s="1">
        <f t="shared" si="2"/>
        <v>0</v>
      </c>
    </row>
    <row r="88" spans="1:9">
      <c r="A88" s="33">
        <v>99305</v>
      </c>
      <c r="B88" s="33" t="s">
        <v>72</v>
      </c>
      <c r="C88" s="41">
        <v>529.61</v>
      </c>
      <c r="D88" s="10">
        <v>0</v>
      </c>
      <c r="E88" s="1">
        <f t="shared" si="2"/>
        <v>0</v>
      </c>
    </row>
    <row r="89" spans="1:9">
      <c r="A89" s="33">
        <v>99307</v>
      </c>
      <c r="B89" s="33" t="s">
        <v>13</v>
      </c>
      <c r="C89" s="41">
        <v>179.11</v>
      </c>
      <c r="D89" s="10">
        <v>545</v>
      </c>
      <c r="E89" s="1">
        <f t="shared" si="2"/>
        <v>0</v>
      </c>
    </row>
    <row r="90" spans="1:9">
      <c r="A90" s="33">
        <v>99312</v>
      </c>
      <c r="B90" s="33" t="s">
        <v>12</v>
      </c>
      <c r="C90" s="41">
        <v>180.19</v>
      </c>
      <c r="D90" s="10">
        <v>10800</v>
      </c>
      <c r="E90" s="1">
        <f t="shared" si="2"/>
        <v>0</v>
      </c>
      <c r="F90" s="25">
        <v>21</v>
      </c>
      <c r="G90" s="25"/>
    </row>
    <row r="91" spans="1:9">
      <c r="A91" s="33">
        <v>599109</v>
      </c>
      <c r="B91" s="33" t="s">
        <v>25</v>
      </c>
      <c r="C91" s="41"/>
      <c r="D91" s="10">
        <v>15440</v>
      </c>
      <c r="E91" s="1">
        <f t="shared" si="2"/>
        <v>450</v>
      </c>
      <c r="F91" s="25">
        <v>15</v>
      </c>
      <c r="G91" s="25">
        <v>30</v>
      </c>
    </row>
    <row r="92" spans="1:9">
      <c r="A92" s="33">
        <v>699109</v>
      </c>
      <c r="B92" s="33" t="s">
        <v>24</v>
      </c>
      <c r="C92" s="41"/>
      <c r="D92" s="10">
        <v>1349</v>
      </c>
      <c r="E92" s="1">
        <f t="shared" si="2"/>
        <v>0</v>
      </c>
    </row>
    <row r="93" spans="1:9">
      <c r="A93" s="33"/>
      <c r="B93" s="33"/>
      <c r="C93" s="11"/>
      <c r="D93" s="10"/>
      <c r="E93" s="11"/>
    </row>
    <row r="94" spans="1:9" s="6" customFormat="1" ht="21">
      <c r="A94" s="74" t="s">
        <v>92</v>
      </c>
      <c r="B94" s="74"/>
      <c r="C94" s="74"/>
      <c r="D94" s="74"/>
      <c r="E94" s="74"/>
    </row>
    <row r="95" spans="1:9" s="6" customFormat="1" ht="21">
      <c r="A95" s="75">
        <f>A2</f>
        <v>43770</v>
      </c>
      <c r="B95" s="74"/>
      <c r="C95" s="74"/>
      <c r="D95" s="74"/>
      <c r="E95" s="74"/>
    </row>
    <row r="96" spans="1:9">
      <c r="A96" s="33"/>
      <c r="B96" s="33"/>
      <c r="C96" s="11"/>
      <c r="D96" s="10"/>
      <c r="E96" s="11"/>
    </row>
    <row r="97" spans="1:7">
      <c r="A97" s="33">
        <v>10000</v>
      </c>
      <c r="B97" s="33" t="s">
        <v>33</v>
      </c>
      <c r="C97" s="41"/>
      <c r="D97" s="10">
        <v>2818</v>
      </c>
      <c r="E97" s="1">
        <f>(F97*G97)+(H97*I97)</f>
        <v>224</v>
      </c>
      <c r="F97" s="25">
        <v>14</v>
      </c>
      <c r="G97" s="25">
        <v>16</v>
      </c>
    </row>
    <row r="99" spans="1:7" s="6" customFormat="1" ht="21">
      <c r="A99" s="73" t="s">
        <v>93</v>
      </c>
      <c r="B99" s="73"/>
      <c r="C99" s="73"/>
      <c r="D99" s="73"/>
      <c r="E99" s="73"/>
    </row>
    <row r="100" spans="1:7" s="6" customFormat="1" ht="21">
      <c r="A100" s="72">
        <f>A2</f>
        <v>43770</v>
      </c>
      <c r="B100" s="73"/>
      <c r="C100" s="73"/>
      <c r="D100" s="73"/>
      <c r="E100" s="73"/>
    </row>
    <row r="101" spans="1:7" s="6" customFormat="1" ht="21">
      <c r="A101" s="39"/>
      <c r="B101" s="40"/>
      <c r="C101" s="40"/>
      <c r="D101" s="43"/>
      <c r="E101" s="40"/>
    </row>
    <row r="102" spans="1:7">
      <c r="A102">
        <v>14003</v>
      </c>
      <c r="B102" t="s">
        <v>81</v>
      </c>
      <c r="C102" s="41"/>
      <c r="D102" s="10"/>
    </row>
    <row r="103" spans="1:7">
      <c r="A103">
        <v>14006</v>
      </c>
      <c r="B103" t="s">
        <v>82</v>
      </c>
      <c r="C103" s="41">
        <v>61.79</v>
      </c>
      <c r="D103" s="10"/>
    </row>
    <row r="104" spans="1:7">
      <c r="A104">
        <v>14007</v>
      </c>
      <c r="B104" t="s">
        <v>83</v>
      </c>
      <c r="C104" s="41"/>
      <c r="D104" s="10"/>
    </row>
    <row r="105" spans="1:7">
      <c r="A105">
        <v>14008</v>
      </c>
      <c r="B105" t="s">
        <v>84</v>
      </c>
      <c r="C105" s="41"/>
      <c r="D105" s="10"/>
    </row>
    <row r="106" spans="1:7">
      <c r="A106">
        <v>14010</v>
      </c>
      <c r="B106" t="s">
        <v>85</v>
      </c>
      <c r="C106" s="41"/>
      <c r="D106" s="10"/>
    </row>
    <row r="107" spans="1:7">
      <c r="A107">
        <v>14012</v>
      </c>
      <c r="B107" t="s">
        <v>86</v>
      </c>
      <c r="C107" s="41"/>
      <c r="D107" s="10"/>
    </row>
    <row r="108" spans="1:7">
      <c r="A108">
        <v>14018</v>
      </c>
      <c r="B108" t="s">
        <v>231</v>
      </c>
      <c r="C108" s="41">
        <v>41.19</v>
      </c>
      <c r="D108" s="10"/>
    </row>
    <row r="109" spans="1:7">
      <c r="A109">
        <v>14022</v>
      </c>
      <c r="B109" t="s">
        <v>88</v>
      </c>
      <c r="C109" s="41">
        <v>61.79</v>
      </c>
      <c r="D109" s="10"/>
    </row>
    <row r="110" spans="1:7">
      <c r="A110">
        <v>15001</v>
      </c>
      <c r="B110" t="s">
        <v>89</v>
      </c>
      <c r="C110" s="41"/>
      <c r="D110" s="10"/>
    </row>
    <row r="111" spans="1:7">
      <c r="A111">
        <v>20001</v>
      </c>
      <c r="B111" t="s">
        <v>218</v>
      </c>
      <c r="C111" s="41"/>
      <c r="D111" s="10">
        <v>3184</v>
      </c>
    </row>
    <row r="112" spans="1:7">
      <c r="A112">
        <v>23001</v>
      </c>
      <c r="B112" t="s">
        <v>90</v>
      </c>
      <c r="C112" s="41">
        <v>362.64</v>
      </c>
      <c r="D112" s="10"/>
    </row>
    <row r="113" spans="1:4">
      <c r="A113">
        <v>60001</v>
      </c>
      <c r="B113" t="s">
        <v>232</v>
      </c>
      <c r="C113" s="41"/>
      <c r="D113" s="10"/>
    </row>
    <row r="114" spans="1:4">
      <c r="D114" s="10"/>
    </row>
    <row r="115" spans="1:4">
      <c r="D115" s="10"/>
    </row>
    <row r="116" spans="1:4">
      <c r="D116" s="10"/>
    </row>
    <row r="117" spans="1:4">
      <c r="D117" s="10"/>
    </row>
  </sheetData>
  <sortState xmlns:xlrd2="http://schemas.microsoft.com/office/spreadsheetml/2017/richdata2" ref="A102:G113">
    <sortCondition ref="A102:A113"/>
  </sortState>
  <mergeCells count="6">
    <mergeCell ref="A100:E100"/>
    <mergeCell ref="A1:E1"/>
    <mergeCell ref="A2:E2"/>
    <mergeCell ref="A94:E94"/>
    <mergeCell ref="A95:E95"/>
    <mergeCell ref="A99:E99"/>
  </mergeCells>
  <pageMargins left="0.7" right="0.7" top="0.75" bottom="0.75" header="0.3" footer="0.3"/>
  <pageSetup scale="6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DDE4-0F9B-4152-B19E-21A692EADB51}">
  <dimension ref="A1:L118"/>
  <sheetViews>
    <sheetView topLeftCell="A58" workbookViewId="0">
      <selection sqref="A1:XFD1048576"/>
    </sheetView>
  </sheetViews>
  <sheetFormatPr defaultRowHeight="15"/>
  <cols>
    <col min="1" max="1" width="10.7109375" bestFit="1" customWidth="1"/>
    <col min="2" max="2" width="25.7109375" bestFit="1" customWidth="1"/>
    <col min="3" max="3" width="9.140625" style="1"/>
    <col min="4" max="4" width="9.140625" style="2"/>
    <col min="5" max="5" width="10" style="1" bestFit="1" customWidth="1"/>
    <col min="6" max="6" width="10.85546875" bestFit="1" customWidth="1"/>
    <col min="8" max="8" width="11.140625" bestFit="1" customWidth="1"/>
  </cols>
  <sheetData>
    <row r="1" spans="1:9" s="6" customFormat="1" ht="21">
      <c r="A1" s="73" t="s">
        <v>91</v>
      </c>
      <c r="B1" s="73"/>
      <c r="C1" s="73"/>
      <c r="D1" s="73"/>
      <c r="E1" s="73"/>
    </row>
    <row r="2" spans="1:9" s="6" customFormat="1" ht="21">
      <c r="A2" s="72">
        <v>43800</v>
      </c>
      <c r="B2" s="73"/>
      <c r="C2" s="73"/>
      <c r="D2" s="73"/>
      <c r="E2" s="73"/>
    </row>
    <row r="3" spans="1:9" s="6" customFormat="1" ht="21">
      <c r="C3" s="45"/>
      <c r="D3" s="8"/>
      <c r="E3" s="45"/>
    </row>
    <row r="4" spans="1:9">
      <c r="B4" s="3"/>
      <c r="C4" s="4" t="s">
        <v>0</v>
      </c>
      <c r="D4" s="5" t="s">
        <v>1</v>
      </c>
      <c r="E4" s="42" t="s">
        <v>14</v>
      </c>
      <c r="F4" t="s">
        <v>212</v>
      </c>
      <c r="G4" s="3" t="s">
        <v>213</v>
      </c>
      <c r="H4" t="s">
        <v>214</v>
      </c>
      <c r="I4" s="3" t="s">
        <v>215</v>
      </c>
    </row>
    <row r="5" spans="1:9">
      <c r="A5" s="33">
        <v>34001</v>
      </c>
      <c r="B5" s="33" t="s">
        <v>55</v>
      </c>
      <c r="C5" s="41">
        <v>666.08</v>
      </c>
      <c r="D5" s="10"/>
      <c r="E5" s="1">
        <f t="shared" ref="E5:E11" si="0">(F5*G5)+(H5*I5)</f>
        <v>0</v>
      </c>
    </row>
    <row r="6" spans="1:9">
      <c r="A6" s="33">
        <v>48001</v>
      </c>
      <c r="B6" s="33" t="s">
        <v>50</v>
      </c>
      <c r="C6" s="41"/>
      <c r="D6" s="10">
        <v>54</v>
      </c>
      <c r="E6" s="1">
        <f t="shared" si="0"/>
        <v>5</v>
      </c>
      <c r="F6" s="25">
        <v>1</v>
      </c>
      <c r="G6" s="25">
        <v>5</v>
      </c>
    </row>
    <row r="7" spans="1:9">
      <c r="A7" s="33">
        <v>80001</v>
      </c>
      <c r="B7" s="33" t="s">
        <v>48</v>
      </c>
      <c r="C7" s="41"/>
      <c r="D7" s="10">
        <v>284</v>
      </c>
      <c r="E7" s="1">
        <f t="shared" si="0"/>
        <v>44</v>
      </c>
      <c r="F7" s="25">
        <v>4</v>
      </c>
      <c r="G7" s="25">
        <v>11</v>
      </c>
    </row>
    <row r="8" spans="1:9">
      <c r="A8" s="33">
        <v>82001</v>
      </c>
      <c r="B8" s="33" t="s">
        <v>39</v>
      </c>
      <c r="C8" s="41"/>
      <c r="D8" s="10">
        <v>156</v>
      </c>
      <c r="E8" s="1">
        <f t="shared" si="0"/>
        <v>0</v>
      </c>
    </row>
    <row r="9" spans="1:9">
      <c r="A9" s="33">
        <v>92001</v>
      </c>
      <c r="B9" s="33" t="s">
        <v>97</v>
      </c>
      <c r="C9" s="41"/>
      <c r="D9" s="10"/>
      <c r="E9" s="1">
        <f t="shared" si="0"/>
        <v>0</v>
      </c>
    </row>
    <row r="10" spans="1:9">
      <c r="A10" s="33">
        <v>93701</v>
      </c>
      <c r="B10" s="33" t="s">
        <v>77</v>
      </c>
      <c r="C10" s="41"/>
      <c r="D10" s="10"/>
      <c r="E10" s="1">
        <f t="shared" si="0"/>
        <v>0</v>
      </c>
    </row>
    <row r="11" spans="1:9">
      <c r="A11" s="33">
        <v>93806</v>
      </c>
      <c r="B11" s="33" t="s">
        <v>56</v>
      </c>
      <c r="C11" s="41"/>
      <c r="D11" s="10"/>
      <c r="E11" s="1">
        <f t="shared" si="0"/>
        <v>0</v>
      </c>
    </row>
    <row r="12" spans="1:9">
      <c r="A12" s="33">
        <v>93901</v>
      </c>
      <c r="B12" s="33" t="s">
        <v>230</v>
      </c>
      <c r="C12" s="41"/>
      <c r="D12" s="10"/>
    </row>
    <row r="13" spans="1:9">
      <c r="A13" s="33">
        <v>94601</v>
      </c>
      <c r="B13" s="33" t="s">
        <v>57</v>
      </c>
      <c r="C13" s="41">
        <v>555.66999999999996</v>
      </c>
      <c r="D13" s="10"/>
      <c r="E13" s="1">
        <f>(F13*G13)+(H13*I13)</f>
        <v>0</v>
      </c>
    </row>
    <row r="14" spans="1:9">
      <c r="A14" s="33">
        <v>95801</v>
      </c>
      <c r="B14" s="33" t="s">
        <v>228</v>
      </c>
      <c r="C14" s="41"/>
      <c r="D14" s="10"/>
    </row>
    <row r="15" spans="1:9">
      <c r="A15" s="33">
        <v>96501</v>
      </c>
      <c r="B15" s="33" t="s">
        <v>40</v>
      </c>
      <c r="C15" s="41"/>
      <c r="D15" s="10">
        <v>1362</v>
      </c>
      <c r="E15" s="1">
        <f t="shared" ref="E15:E48" si="1">(F15*G15)+(H15*I15)</f>
        <v>69</v>
      </c>
      <c r="F15" s="25">
        <v>3</v>
      </c>
      <c r="G15" s="25">
        <v>23</v>
      </c>
    </row>
    <row r="16" spans="1:9">
      <c r="A16" s="33">
        <v>96701</v>
      </c>
      <c r="B16" s="33" t="s">
        <v>38</v>
      </c>
      <c r="C16" s="41"/>
      <c r="D16" s="10">
        <v>6</v>
      </c>
      <c r="E16" s="1">
        <f t="shared" si="1"/>
        <v>0</v>
      </c>
    </row>
    <row r="17" spans="1:9">
      <c r="A17" s="33">
        <v>96901</v>
      </c>
      <c r="B17" s="33" t="s">
        <v>47</v>
      </c>
      <c r="C17" s="41"/>
      <c r="D17" s="10">
        <v>1053</v>
      </c>
      <c r="E17" s="1">
        <f t="shared" si="1"/>
        <v>31</v>
      </c>
      <c r="F17" s="25">
        <v>1</v>
      </c>
      <c r="G17" s="25">
        <v>31</v>
      </c>
    </row>
    <row r="18" spans="1:9">
      <c r="A18" s="33">
        <v>98401</v>
      </c>
      <c r="B18" s="33" t="s">
        <v>46</v>
      </c>
      <c r="C18" s="41"/>
      <c r="D18" s="10">
        <v>832</v>
      </c>
      <c r="E18" s="1">
        <f t="shared" si="1"/>
        <v>51</v>
      </c>
      <c r="F18" s="25">
        <v>3</v>
      </c>
      <c r="G18" s="25">
        <v>17</v>
      </c>
    </row>
    <row r="19" spans="1:9">
      <c r="A19" s="33">
        <v>98801</v>
      </c>
      <c r="B19" s="33" t="s">
        <v>49</v>
      </c>
      <c r="C19" s="41"/>
      <c r="D19" s="10">
        <v>542</v>
      </c>
      <c r="E19" s="1">
        <f t="shared" si="1"/>
        <v>35</v>
      </c>
      <c r="F19" s="25">
        <v>7</v>
      </c>
      <c r="G19" s="25">
        <v>5</v>
      </c>
    </row>
    <row r="20" spans="1:9">
      <c r="A20" s="33">
        <v>98910</v>
      </c>
      <c r="B20" s="33" t="s">
        <v>58</v>
      </c>
      <c r="C20" s="41">
        <v>1163.44</v>
      </c>
      <c r="D20" s="10"/>
      <c r="E20" s="1">
        <f t="shared" si="1"/>
        <v>120</v>
      </c>
      <c r="H20" s="25">
        <v>4</v>
      </c>
      <c r="I20" s="25">
        <v>30</v>
      </c>
    </row>
    <row r="21" spans="1:9">
      <c r="A21" s="33">
        <v>98915</v>
      </c>
      <c r="B21" s="33" t="s">
        <v>22</v>
      </c>
      <c r="C21" s="41"/>
      <c r="D21" s="10">
        <v>81</v>
      </c>
      <c r="E21" s="1">
        <f t="shared" si="1"/>
        <v>0</v>
      </c>
    </row>
    <row r="22" spans="1:9">
      <c r="A22" s="33">
        <v>98921</v>
      </c>
      <c r="B22" s="33" t="s">
        <v>59</v>
      </c>
      <c r="C22" s="41"/>
      <c r="D22" s="10"/>
      <c r="E22" s="1">
        <f t="shared" si="1"/>
        <v>0</v>
      </c>
    </row>
    <row r="23" spans="1:9">
      <c r="A23" s="33">
        <v>98955</v>
      </c>
      <c r="B23" s="33" t="s">
        <v>29</v>
      </c>
      <c r="C23" s="41"/>
      <c r="D23" s="10">
        <v>614</v>
      </c>
      <c r="E23" s="1">
        <f t="shared" si="1"/>
        <v>30</v>
      </c>
      <c r="F23" s="25">
        <v>1</v>
      </c>
      <c r="G23" s="25">
        <v>30</v>
      </c>
    </row>
    <row r="24" spans="1:9">
      <c r="A24" s="33">
        <v>98956</v>
      </c>
      <c r="B24" s="33" t="s">
        <v>26</v>
      </c>
      <c r="C24" s="41"/>
      <c r="D24" s="10">
        <v>981</v>
      </c>
      <c r="E24" s="1">
        <f t="shared" si="1"/>
        <v>60</v>
      </c>
      <c r="F24" s="25">
        <v>2</v>
      </c>
      <c r="G24" s="25">
        <v>30</v>
      </c>
    </row>
    <row r="25" spans="1:9">
      <c r="A25" s="33">
        <v>98958</v>
      </c>
      <c r="B25" s="33" t="s">
        <v>27</v>
      </c>
      <c r="C25" s="41"/>
      <c r="D25" s="10">
        <v>3306</v>
      </c>
      <c r="E25" s="1">
        <f t="shared" si="1"/>
        <v>168</v>
      </c>
      <c r="F25" s="25">
        <v>6</v>
      </c>
      <c r="G25" s="25">
        <v>28</v>
      </c>
    </row>
    <row r="26" spans="1:9">
      <c r="A26" s="33">
        <v>98959</v>
      </c>
      <c r="B26" s="33" t="s">
        <v>28</v>
      </c>
      <c r="C26" s="41"/>
      <c r="D26" s="10">
        <v>120</v>
      </c>
      <c r="E26" s="1">
        <f t="shared" si="1"/>
        <v>0</v>
      </c>
    </row>
    <row r="27" spans="1:9">
      <c r="A27" s="33">
        <v>98961</v>
      </c>
      <c r="B27" s="33" t="s">
        <v>60</v>
      </c>
      <c r="C27" s="41">
        <v>327.25</v>
      </c>
      <c r="D27" s="10">
        <v>2419</v>
      </c>
      <c r="E27" s="1">
        <f t="shared" si="1"/>
        <v>0</v>
      </c>
    </row>
    <row r="28" spans="1:9">
      <c r="A28" s="33">
        <v>98965</v>
      </c>
      <c r="B28" s="33" t="s">
        <v>41</v>
      </c>
      <c r="C28" s="41"/>
      <c r="D28" s="10">
        <v>982</v>
      </c>
      <c r="E28" s="1">
        <f t="shared" si="1"/>
        <v>30</v>
      </c>
      <c r="F28" s="25">
        <v>1</v>
      </c>
      <c r="G28" s="25">
        <v>30</v>
      </c>
    </row>
    <row r="29" spans="1:9">
      <c r="A29" s="33">
        <v>98976</v>
      </c>
      <c r="B29" s="33" t="s">
        <v>19</v>
      </c>
      <c r="C29" s="41"/>
      <c r="D29" s="10">
        <v>75</v>
      </c>
      <c r="E29" s="1">
        <f t="shared" si="1"/>
        <v>0</v>
      </c>
    </row>
    <row r="30" spans="1:9">
      <c r="A30" s="33">
        <v>98979</v>
      </c>
      <c r="B30" s="33" t="s">
        <v>52</v>
      </c>
      <c r="C30" s="41">
        <v>184.36</v>
      </c>
      <c r="D30" s="10"/>
      <c r="E30" s="1">
        <f t="shared" si="1"/>
        <v>0</v>
      </c>
    </row>
    <row r="31" spans="1:9">
      <c r="A31" s="33">
        <v>98983</v>
      </c>
      <c r="B31" s="33" t="s">
        <v>216</v>
      </c>
      <c r="C31" s="41"/>
      <c r="D31" s="10"/>
      <c r="E31" s="1">
        <f t="shared" si="1"/>
        <v>0</v>
      </c>
      <c r="F31" s="33"/>
      <c r="G31" s="33"/>
      <c r="H31" s="33"/>
      <c r="I31" s="33"/>
    </row>
    <row r="32" spans="1:9" ht="15.75" customHeight="1">
      <c r="A32" s="33">
        <v>98987</v>
      </c>
      <c r="B32" s="33" t="s">
        <v>30</v>
      </c>
      <c r="C32" s="41"/>
      <c r="D32" s="10">
        <v>71</v>
      </c>
      <c r="E32" s="1">
        <f t="shared" si="1"/>
        <v>6</v>
      </c>
      <c r="F32" s="25">
        <v>1</v>
      </c>
      <c r="G32" s="25">
        <v>6</v>
      </c>
    </row>
    <row r="33" spans="1:9">
      <c r="A33" s="33">
        <v>98988</v>
      </c>
      <c r="B33" s="33" t="s">
        <v>31</v>
      </c>
      <c r="C33" s="41"/>
      <c r="D33" s="10"/>
      <c r="E33" s="1">
        <f t="shared" si="1"/>
        <v>0</v>
      </c>
      <c r="F33" s="25">
        <v>5</v>
      </c>
      <c r="G33" s="25">
        <v>0</v>
      </c>
    </row>
    <row r="34" spans="1:9">
      <c r="A34" s="33">
        <v>98990</v>
      </c>
      <c r="B34" s="33" t="s">
        <v>18</v>
      </c>
      <c r="C34" s="41"/>
      <c r="D34" s="10">
        <v>178</v>
      </c>
      <c r="E34" s="1">
        <f t="shared" si="1"/>
        <v>0</v>
      </c>
    </row>
    <row r="35" spans="1:9">
      <c r="A35" s="33">
        <v>99007</v>
      </c>
      <c r="B35" s="33" t="s">
        <v>32</v>
      </c>
      <c r="C35" s="41"/>
      <c r="D35" s="10">
        <v>55</v>
      </c>
      <c r="E35" s="1">
        <f t="shared" si="1"/>
        <v>7</v>
      </c>
      <c r="F35" s="25">
        <v>1</v>
      </c>
      <c r="G35" s="25">
        <v>7</v>
      </c>
    </row>
    <row r="36" spans="1:9">
      <c r="A36" s="33">
        <v>99017</v>
      </c>
      <c r="B36" s="33" t="s">
        <v>42</v>
      </c>
      <c r="C36" s="41"/>
      <c r="D36" s="10">
        <v>4948</v>
      </c>
      <c r="E36" s="1">
        <f t="shared" si="1"/>
        <v>217</v>
      </c>
      <c r="F36" s="25">
        <v>7</v>
      </c>
      <c r="G36" s="25">
        <v>31</v>
      </c>
    </row>
    <row r="37" spans="1:9">
      <c r="A37" s="33">
        <v>99026</v>
      </c>
      <c r="B37" s="33" t="s">
        <v>73</v>
      </c>
      <c r="C37" s="41">
        <v>512.85</v>
      </c>
      <c r="D37" s="10"/>
      <c r="E37" s="1">
        <f t="shared" si="1"/>
        <v>0</v>
      </c>
      <c r="H37" s="33"/>
      <c r="I37" s="33"/>
    </row>
    <row r="38" spans="1:9">
      <c r="A38" s="33">
        <v>99058</v>
      </c>
      <c r="B38" s="33" t="s">
        <v>4</v>
      </c>
      <c r="C38" s="41"/>
      <c r="D38" s="10">
        <v>634</v>
      </c>
      <c r="E38" s="1">
        <f t="shared" si="1"/>
        <v>0</v>
      </c>
    </row>
    <row r="39" spans="1:9">
      <c r="A39" s="33">
        <v>99065</v>
      </c>
      <c r="B39" s="33" t="s">
        <v>15</v>
      </c>
      <c r="C39" s="41"/>
      <c r="D39" s="10"/>
      <c r="E39" s="1">
        <f t="shared" si="1"/>
        <v>0</v>
      </c>
    </row>
    <row r="40" spans="1:9">
      <c r="A40" s="33">
        <v>99066</v>
      </c>
      <c r="B40" s="33" t="s">
        <v>16</v>
      </c>
      <c r="C40" s="41"/>
      <c r="D40" s="10">
        <v>1619</v>
      </c>
      <c r="E40" s="1">
        <f t="shared" si="1"/>
        <v>0</v>
      </c>
    </row>
    <row r="41" spans="1:9">
      <c r="A41" s="33">
        <v>99067</v>
      </c>
      <c r="B41" s="33" t="s">
        <v>3</v>
      </c>
      <c r="C41" s="41"/>
      <c r="D41" s="10">
        <v>725</v>
      </c>
      <c r="E41" s="1">
        <f t="shared" si="1"/>
        <v>0</v>
      </c>
    </row>
    <row r="42" spans="1:9">
      <c r="A42" s="33">
        <v>99069</v>
      </c>
      <c r="B42" s="33" t="s">
        <v>44</v>
      </c>
      <c r="C42" s="41"/>
      <c r="D42" s="10">
        <v>1795</v>
      </c>
      <c r="E42" s="1">
        <f t="shared" si="1"/>
        <v>57</v>
      </c>
      <c r="F42" s="25">
        <v>3</v>
      </c>
      <c r="G42" s="25">
        <v>19</v>
      </c>
    </row>
    <row r="43" spans="1:9">
      <c r="A43" s="33">
        <v>99093</v>
      </c>
      <c r="B43" s="33" t="s">
        <v>34</v>
      </c>
      <c r="C43" s="41"/>
      <c r="D43" s="10">
        <v>3065</v>
      </c>
      <c r="E43" s="1">
        <f t="shared" si="1"/>
        <v>124</v>
      </c>
      <c r="F43" s="25">
        <v>4</v>
      </c>
      <c r="G43" s="25">
        <v>31</v>
      </c>
    </row>
    <row r="44" spans="1:9">
      <c r="A44" s="33">
        <v>99094</v>
      </c>
      <c r="B44" s="33" t="s">
        <v>35</v>
      </c>
      <c r="C44" s="41"/>
      <c r="D44" s="10">
        <v>3065</v>
      </c>
      <c r="E44" s="1">
        <f t="shared" si="1"/>
        <v>124</v>
      </c>
      <c r="F44" s="25">
        <v>4</v>
      </c>
      <c r="G44" s="25">
        <v>31</v>
      </c>
    </row>
    <row r="45" spans="1:9">
      <c r="A45" s="33">
        <v>99095</v>
      </c>
      <c r="B45" s="33" t="s">
        <v>36</v>
      </c>
      <c r="C45" s="41"/>
      <c r="D45" s="10">
        <v>1116</v>
      </c>
      <c r="E45" s="1">
        <f t="shared" si="1"/>
        <v>31</v>
      </c>
      <c r="F45" s="25">
        <v>1</v>
      </c>
      <c r="G45" s="25">
        <v>31</v>
      </c>
    </row>
    <row r="46" spans="1:9">
      <c r="A46" s="33">
        <v>99101</v>
      </c>
      <c r="B46" s="33" t="s">
        <v>53</v>
      </c>
      <c r="C46" s="41">
        <v>177.06</v>
      </c>
      <c r="D46" s="10">
        <v>15890</v>
      </c>
      <c r="E46" s="1">
        <f t="shared" si="1"/>
        <v>0</v>
      </c>
    </row>
    <row r="47" spans="1:9">
      <c r="A47" s="33">
        <v>99102</v>
      </c>
      <c r="B47" s="33" t="s">
        <v>10</v>
      </c>
      <c r="C47" s="41">
        <v>760.42</v>
      </c>
      <c r="D47" s="10">
        <v>55666</v>
      </c>
      <c r="E47" s="1">
        <f t="shared" si="1"/>
        <v>0</v>
      </c>
    </row>
    <row r="48" spans="1:9">
      <c r="A48" s="33">
        <v>99113</v>
      </c>
      <c r="B48" s="33" t="s">
        <v>17</v>
      </c>
      <c r="C48" s="41"/>
      <c r="D48" s="10">
        <v>383</v>
      </c>
      <c r="E48" s="1">
        <f t="shared" si="1"/>
        <v>0</v>
      </c>
    </row>
    <row r="49" spans="1:9">
      <c r="A49" s="33">
        <v>99122</v>
      </c>
      <c r="B49" s="33" t="s">
        <v>233</v>
      </c>
      <c r="C49" s="41">
        <v>182.02</v>
      </c>
      <c r="D49" s="10"/>
    </row>
    <row r="50" spans="1:9">
      <c r="A50" s="33">
        <v>99128</v>
      </c>
      <c r="B50" s="33" t="s">
        <v>74</v>
      </c>
      <c r="C50" s="41">
        <v>32.64</v>
      </c>
      <c r="D50" s="10" t="s">
        <v>234</v>
      </c>
      <c r="E50" s="1">
        <f t="shared" ref="E50:E59" si="2">(F50*G50)+(H50*I50)</f>
        <v>80</v>
      </c>
      <c r="F50" s="25">
        <v>10</v>
      </c>
      <c r="G50" s="25">
        <v>8</v>
      </c>
    </row>
    <row r="51" spans="1:9">
      <c r="A51" s="33">
        <v>99132</v>
      </c>
      <c r="B51" s="33" t="s">
        <v>95</v>
      </c>
      <c r="C51" s="41">
        <v>166.14</v>
      </c>
      <c r="D51" s="10"/>
      <c r="E51" s="1">
        <f t="shared" si="2"/>
        <v>0</v>
      </c>
      <c r="H51" s="25">
        <v>4</v>
      </c>
      <c r="I51" s="25">
        <v>0</v>
      </c>
    </row>
    <row r="52" spans="1:9">
      <c r="A52" s="33">
        <v>99133</v>
      </c>
      <c r="B52" s="33" t="s">
        <v>96</v>
      </c>
      <c r="C52" s="41"/>
      <c r="D52" s="10"/>
      <c r="E52" s="1">
        <f t="shared" si="2"/>
        <v>0</v>
      </c>
    </row>
    <row r="53" spans="1:9">
      <c r="A53" s="33">
        <v>99134</v>
      </c>
      <c r="B53" s="33" t="s">
        <v>75</v>
      </c>
      <c r="C53" s="41">
        <v>141.84</v>
      </c>
      <c r="D53" s="10">
        <v>3378</v>
      </c>
      <c r="E53" s="1">
        <f t="shared" si="2"/>
        <v>0</v>
      </c>
    </row>
    <row r="54" spans="1:9">
      <c r="A54" s="33">
        <v>99140</v>
      </c>
      <c r="B54" s="33" t="s">
        <v>61</v>
      </c>
      <c r="C54" s="41"/>
      <c r="D54" s="10"/>
      <c r="E54" s="1">
        <f t="shared" si="2"/>
        <v>0</v>
      </c>
    </row>
    <row r="55" spans="1:9">
      <c r="A55" s="33">
        <v>99159</v>
      </c>
      <c r="B55" s="33" t="s">
        <v>21</v>
      </c>
      <c r="C55" s="41"/>
      <c r="D55" s="10">
        <v>3560</v>
      </c>
      <c r="E55" s="1">
        <f t="shared" si="2"/>
        <v>180</v>
      </c>
      <c r="F55" s="25">
        <v>6</v>
      </c>
      <c r="G55" s="25">
        <v>30</v>
      </c>
    </row>
    <row r="56" spans="1:9">
      <c r="A56" s="33">
        <v>99161</v>
      </c>
      <c r="B56" s="33" t="s">
        <v>62</v>
      </c>
      <c r="C56" s="41">
        <v>332.35</v>
      </c>
      <c r="D56" s="10"/>
      <c r="E56" s="1">
        <f t="shared" si="2"/>
        <v>100</v>
      </c>
      <c r="H56" s="25">
        <v>4</v>
      </c>
      <c r="I56" s="25">
        <v>25</v>
      </c>
    </row>
    <row r="57" spans="1:9">
      <c r="A57" s="33">
        <v>99169</v>
      </c>
      <c r="B57" s="33" t="s">
        <v>63</v>
      </c>
      <c r="C57" s="41"/>
      <c r="D57" s="10"/>
      <c r="E57" s="1">
        <f t="shared" si="2"/>
        <v>0</v>
      </c>
    </row>
    <row r="58" spans="1:9">
      <c r="A58" s="33">
        <v>99170</v>
      </c>
      <c r="B58" s="33" t="s">
        <v>66</v>
      </c>
      <c r="C58" s="41"/>
      <c r="D58" s="10"/>
      <c r="E58" s="1">
        <f t="shared" si="2"/>
        <v>0</v>
      </c>
    </row>
    <row r="59" spans="1:9">
      <c r="A59" s="33">
        <v>99171</v>
      </c>
      <c r="B59" s="33" t="s">
        <v>67</v>
      </c>
      <c r="C59" s="41">
        <v>360.99</v>
      </c>
      <c r="D59" s="10"/>
      <c r="E59" s="1">
        <f t="shared" si="2"/>
        <v>0</v>
      </c>
    </row>
    <row r="60" spans="1:9">
      <c r="A60" s="33">
        <v>99172</v>
      </c>
      <c r="B60" s="33" t="s">
        <v>226</v>
      </c>
      <c r="C60" s="41"/>
      <c r="D60" s="10"/>
      <c r="E60" s="1">
        <v>0</v>
      </c>
    </row>
    <row r="61" spans="1:9">
      <c r="A61" s="33">
        <v>99173</v>
      </c>
      <c r="B61" s="33" t="s">
        <v>68</v>
      </c>
      <c r="C61" s="41">
        <v>170</v>
      </c>
      <c r="D61" s="10"/>
      <c r="E61" s="1">
        <f>(F61*G61)+(H61*I61)</f>
        <v>0</v>
      </c>
    </row>
    <row r="62" spans="1:9">
      <c r="A62" s="33">
        <v>99186</v>
      </c>
      <c r="B62" s="33" t="s">
        <v>76</v>
      </c>
      <c r="C62" s="41"/>
      <c r="D62" s="10"/>
      <c r="E62" s="1">
        <f>(F62*G62)+(H62*I62)</f>
        <v>0</v>
      </c>
      <c r="F62" s="25">
        <v>2</v>
      </c>
      <c r="G62" s="25">
        <v>0</v>
      </c>
      <c r="H62" s="25">
        <v>4</v>
      </c>
      <c r="I62" s="25">
        <v>0</v>
      </c>
    </row>
    <row r="63" spans="1:9">
      <c r="A63" s="33">
        <v>99194</v>
      </c>
      <c r="B63" s="33" t="s">
        <v>98</v>
      </c>
      <c r="C63" s="41">
        <v>660.61</v>
      </c>
      <c r="D63" s="10"/>
      <c r="E63" s="1">
        <f>(F63*G63)+(H63*I63)</f>
        <v>0</v>
      </c>
    </row>
    <row r="64" spans="1:9">
      <c r="A64" s="33">
        <v>99200</v>
      </c>
      <c r="B64" s="33" t="s">
        <v>69</v>
      </c>
      <c r="C64" s="41">
        <v>1504.93</v>
      </c>
      <c r="D64" s="10"/>
      <c r="E64" s="1">
        <f>(F64*G64)+(H64*I64)</f>
        <v>0</v>
      </c>
    </row>
    <row r="65" spans="1:12">
      <c r="A65" s="33">
        <v>99225</v>
      </c>
      <c r="B65" s="33" t="s">
        <v>227</v>
      </c>
      <c r="C65" s="41"/>
      <c r="D65" s="10"/>
      <c r="F65" s="33"/>
      <c r="G65" s="33"/>
    </row>
    <row r="66" spans="1:12">
      <c r="A66" s="33">
        <v>99228</v>
      </c>
      <c r="B66" s="33" t="s">
        <v>43</v>
      </c>
      <c r="C66" s="41"/>
      <c r="D66" s="11">
        <v>1</v>
      </c>
      <c r="E66" s="1">
        <f t="shared" ref="E66:E72" si="3">(F66*G66)+(H66*I66)</f>
        <v>1</v>
      </c>
      <c r="F66" s="25">
        <v>1</v>
      </c>
      <c r="G66" s="25">
        <v>1</v>
      </c>
    </row>
    <row r="67" spans="1:12">
      <c r="A67" s="33">
        <v>99229</v>
      </c>
      <c r="B67" s="33" t="s">
        <v>45</v>
      </c>
      <c r="C67" s="41">
        <v>357.34</v>
      </c>
      <c r="D67" s="10">
        <v>248</v>
      </c>
      <c r="E67" s="1">
        <f t="shared" si="3"/>
        <v>31</v>
      </c>
      <c r="F67" s="25">
        <v>1</v>
      </c>
      <c r="G67" s="25">
        <v>31</v>
      </c>
      <c r="H67" s="33"/>
      <c r="I67" s="33"/>
    </row>
    <row r="68" spans="1:12">
      <c r="A68" s="33">
        <v>99230</v>
      </c>
      <c r="B68" s="33" t="s">
        <v>51</v>
      </c>
      <c r="C68" s="41">
        <v>183.73</v>
      </c>
      <c r="D68" s="10">
        <v>1893</v>
      </c>
      <c r="E68" s="1">
        <f t="shared" si="3"/>
        <v>0</v>
      </c>
    </row>
    <row r="69" spans="1:12">
      <c r="A69" s="33">
        <v>99246</v>
      </c>
      <c r="B69" s="33" t="s">
        <v>11</v>
      </c>
      <c r="C69" s="41"/>
      <c r="D69" s="10">
        <v>15753</v>
      </c>
      <c r="E69" s="1">
        <f t="shared" si="3"/>
        <v>775</v>
      </c>
      <c r="F69" s="25">
        <v>25</v>
      </c>
      <c r="G69" s="25">
        <v>31</v>
      </c>
    </row>
    <row r="70" spans="1:12">
      <c r="A70" s="33">
        <v>99247</v>
      </c>
      <c r="B70" s="33" t="s">
        <v>229</v>
      </c>
      <c r="C70" s="41"/>
      <c r="D70" s="10"/>
      <c r="E70" s="1">
        <f t="shared" si="3"/>
        <v>0</v>
      </c>
      <c r="F70" s="25"/>
      <c r="G70" s="25"/>
    </row>
    <row r="71" spans="1:12">
      <c r="A71" s="33">
        <v>99255</v>
      </c>
      <c r="B71" s="33" t="s">
        <v>23</v>
      </c>
      <c r="C71" s="41"/>
      <c r="D71" s="10">
        <v>0</v>
      </c>
      <c r="E71" s="1">
        <f t="shared" si="3"/>
        <v>0</v>
      </c>
      <c r="F71" s="25">
        <v>1</v>
      </c>
      <c r="G71" s="25">
        <v>0</v>
      </c>
    </row>
    <row r="72" spans="1:12">
      <c r="A72" s="33">
        <v>99256</v>
      </c>
      <c r="B72" s="33" t="s">
        <v>20</v>
      </c>
      <c r="C72" s="41"/>
      <c r="D72" s="10">
        <v>1871</v>
      </c>
      <c r="E72" s="1">
        <f t="shared" si="3"/>
        <v>0</v>
      </c>
    </row>
    <row r="73" spans="1:12">
      <c r="A73" s="33">
        <v>99259</v>
      </c>
      <c r="B73" s="33" t="s">
        <v>94</v>
      </c>
      <c r="C73" s="41"/>
      <c r="D73" s="10"/>
      <c r="H73" s="33"/>
      <c r="I73" s="33"/>
    </row>
    <row r="74" spans="1:12">
      <c r="A74" s="33">
        <v>99265</v>
      </c>
      <c r="B74" s="33" t="s">
        <v>220</v>
      </c>
      <c r="C74" s="34"/>
      <c r="D74" s="35">
        <v>2160</v>
      </c>
      <c r="E74" s="35">
        <v>136</v>
      </c>
      <c r="F74">
        <v>6</v>
      </c>
      <c r="G74" s="33"/>
      <c r="H74" s="33"/>
      <c r="I74" s="33"/>
      <c r="J74" s="36" t="s">
        <v>225</v>
      </c>
      <c r="K74" s="36"/>
      <c r="L74" s="36"/>
    </row>
    <row r="75" spans="1:12">
      <c r="A75" s="33">
        <v>99266</v>
      </c>
      <c r="B75" s="33" t="s">
        <v>221</v>
      </c>
      <c r="C75" s="34"/>
      <c r="D75" s="35">
        <v>2027</v>
      </c>
      <c r="E75" s="35">
        <v>128</v>
      </c>
      <c r="F75">
        <v>5</v>
      </c>
      <c r="G75" s="33"/>
      <c r="H75" s="33"/>
      <c r="I75" s="33"/>
      <c r="J75" s="36" t="s">
        <v>225</v>
      </c>
      <c r="K75" s="36"/>
      <c r="L75" s="36"/>
    </row>
    <row r="76" spans="1:12">
      <c r="A76" s="33">
        <v>99267</v>
      </c>
      <c r="B76" s="33" t="s">
        <v>222</v>
      </c>
      <c r="C76" s="34"/>
      <c r="D76" s="35">
        <v>195</v>
      </c>
      <c r="E76" s="35">
        <v>8</v>
      </c>
      <c r="F76">
        <v>2</v>
      </c>
      <c r="G76" s="33"/>
      <c r="H76" s="33"/>
      <c r="I76" s="33"/>
      <c r="J76" s="36" t="s">
        <v>225</v>
      </c>
      <c r="K76" s="36"/>
      <c r="L76" s="36"/>
    </row>
    <row r="77" spans="1:12">
      <c r="A77" s="33">
        <v>99268</v>
      </c>
      <c r="B77" s="33" t="s">
        <v>223</v>
      </c>
      <c r="C77" s="34"/>
      <c r="D77" s="35">
        <v>7857</v>
      </c>
      <c r="E77" s="35">
        <v>320</v>
      </c>
      <c r="F77">
        <v>9</v>
      </c>
      <c r="G77" s="33"/>
      <c r="H77" s="33"/>
      <c r="I77" s="33"/>
      <c r="J77" s="36" t="s">
        <v>225</v>
      </c>
      <c r="K77" s="36"/>
      <c r="L77" s="36"/>
    </row>
    <row r="78" spans="1:12">
      <c r="A78" s="33">
        <v>99269</v>
      </c>
      <c r="B78" s="33" t="s">
        <v>224</v>
      </c>
      <c r="C78" s="34"/>
      <c r="D78" s="35">
        <v>1230</v>
      </c>
      <c r="E78" s="35">
        <v>300</v>
      </c>
      <c r="F78">
        <v>10</v>
      </c>
      <c r="G78" s="33"/>
      <c r="H78" s="33"/>
      <c r="I78" s="33"/>
      <c r="J78" s="36" t="s">
        <v>225</v>
      </c>
      <c r="K78" s="36"/>
      <c r="L78" s="36"/>
    </row>
    <row r="79" spans="1:12">
      <c r="A79" s="33">
        <v>99270</v>
      </c>
      <c r="B79" s="33" t="s">
        <v>9</v>
      </c>
      <c r="C79" s="41">
        <v>1940.11</v>
      </c>
      <c r="D79" s="10">
        <v>107505</v>
      </c>
      <c r="E79" s="1">
        <f t="shared" ref="E79:E93" si="4">(F79*G79)+(H79*I79)</f>
        <v>651</v>
      </c>
      <c r="F79" s="25">
        <v>21</v>
      </c>
      <c r="G79" s="25">
        <v>31</v>
      </c>
    </row>
    <row r="80" spans="1:12">
      <c r="A80" s="33">
        <v>99278</v>
      </c>
      <c r="B80" s="33" t="s">
        <v>2</v>
      </c>
      <c r="C80" s="41">
        <v>173.53</v>
      </c>
      <c r="D80" s="10">
        <v>8224</v>
      </c>
      <c r="E80" s="1">
        <f t="shared" si="4"/>
        <v>403</v>
      </c>
      <c r="F80" s="25">
        <v>13</v>
      </c>
      <c r="G80" s="25">
        <v>31</v>
      </c>
    </row>
    <row r="81" spans="1:9">
      <c r="A81" s="33">
        <v>99286</v>
      </c>
      <c r="B81" s="33" t="s">
        <v>5</v>
      </c>
      <c r="C81" s="41">
        <v>526.98</v>
      </c>
      <c r="D81" s="10">
        <v>654</v>
      </c>
      <c r="E81" s="1">
        <f t="shared" si="4"/>
        <v>62</v>
      </c>
      <c r="F81" s="25">
        <v>2</v>
      </c>
      <c r="G81" s="25">
        <v>31</v>
      </c>
    </row>
    <row r="82" spans="1:9">
      <c r="A82" s="33">
        <v>99288</v>
      </c>
      <c r="B82" s="33" t="s">
        <v>219</v>
      </c>
      <c r="C82" s="41"/>
      <c r="D82" s="10">
        <v>1442</v>
      </c>
      <c r="E82" s="1">
        <f t="shared" si="4"/>
        <v>0</v>
      </c>
      <c r="F82" s="33"/>
      <c r="G82" s="33"/>
      <c r="H82" s="33"/>
      <c r="I82" s="33"/>
    </row>
    <row r="83" spans="1:9">
      <c r="A83" s="33">
        <v>99293</v>
      </c>
      <c r="B83" s="33" t="s">
        <v>7</v>
      </c>
      <c r="C83" s="41"/>
      <c r="D83" s="10">
        <v>257</v>
      </c>
      <c r="E83" s="1">
        <f t="shared" si="4"/>
        <v>31</v>
      </c>
      <c r="F83" s="25">
        <v>1</v>
      </c>
      <c r="G83" s="25">
        <v>31</v>
      </c>
    </row>
    <row r="84" spans="1:9">
      <c r="A84" s="33">
        <v>99294</v>
      </c>
      <c r="B84" s="33" t="s">
        <v>6</v>
      </c>
      <c r="C84" s="41">
        <v>339.15</v>
      </c>
      <c r="D84" s="10">
        <v>494</v>
      </c>
      <c r="E84" s="1">
        <f t="shared" si="4"/>
        <v>31</v>
      </c>
      <c r="F84" s="25">
        <v>1</v>
      </c>
      <c r="G84" s="25">
        <v>31</v>
      </c>
    </row>
    <row r="85" spans="1:9">
      <c r="A85" s="33">
        <v>99295</v>
      </c>
      <c r="B85" s="33" t="s">
        <v>8</v>
      </c>
      <c r="C85" s="41">
        <v>4009.92</v>
      </c>
      <c r="D85" s="10">
        <v>1790</v>
      </c>
      <c r="E85" s="1">
        <f t="shared" si="4"/>
        <v>217</v>
      </c>
      <c r="F85" s="25">
        <v>7</v>
      </c>
      <c r="G85" s="25">
        <v>31</v>
      </c>
    </row>
    <row r="86" spans="1:9">
      <c r="A86" s="33">
        <v>99296</v>
      </c>
      <c r="B86" s="33" t="s">
        <v>70</v>
      </c>
      <c r="C86" s="41">
        <v>163.41999999999999</v>
      </c>
      <c r="D86" s="10"/>
      <c r="E86" s="1">
        <f t="shared" si="4"/>
        <v>0</v>
      </c>
    </row>
    <row r="87" spans="1:9">
      <c r="A87" s="33">
        <v>99297</v>
      </c>
      <c r="B87" s="33" t="s">
        <v>37</v>
      </c>
      <c r="C87" s="41">
        <v>1960.05</v>
      </c>
      <c r="D87" s="10">
        <v>974</v>
      </c>
      <c r="E87" s="1">
        <f t="shared" si="4"/>
        <v>0</v>
      </c>
    </row>
    <row r="88" spans="1:9">
      <c r="A88" s="33">
        <v>99302</v>
      </c>
      <c r="B88" s="33" t="s">
        <v>71</v>
      </c>
      <c r="C88" s="41"/>
      <c r="D88" s="10"/>
      <c r="E88" s="1">
        <f t="shared" si="4"/>
        <v>0</v>
      </c>
    </row>
    <row r="89" spans="1:9">
      <c r="A89" s="33">
        <v>99305</v>
      </c>
      <c r="B89" s="33" t="s">
        <v>72</v>
      </c>
      <c r="C89" s="41">
        <v>175.7</v>
      </c>
      <c r="D89" s="10"/>
      <c r="E89" s="1">
        <f t="shared" si="4"/>
        <v>0</v>
      </c>
    </row>
    <row r="90" spans="1:9">
      <c r="A90" s="33">
        <v>99307</v>
      </c>
      <c r="B90" s="33" t="s">
        <v>13</v>
      </c>
      <c r="C90" s="41"/>
      <c r="D90" s="10">
        <v>572</v>
      </c>
      <c r="E90" s="1">
        <f t="shared" si="4"/>
        <v>0</v>
      </c>
    </row>
    <row r="91" spans="1:9">
      <c r="A91" s="33">
        <v>99312</v>
      </c>
      <c r="B91" s="33" t="s">
        <v>12</v>
      </c>
      <c r="C91" s="41"/>
      <c r="D91" s="10">
        <v>11303</v>
      </c>
      <c r="E91" s="1">
        <f t="shared" si="4"/>
        <v>651</v>
      </c>
      <c r="F91" s="25">
        <v>21</v>
      </c>
      <c r="G91" s="25">
        <v>31</v>
      </c>
    </row>
    <row r="92" spans="1:9">
      <c r="A92" s="33">
        <v>599109</v>
      </c>
      <c r="B92" s="33" t="s">
        <v>25</v>
      </c>
      <c r="C92" s="41">
        <v>190.52</v>
      </c>
      <c r="D92" s="10">
        <v>14715</v>
      </c>
      <c r="E92" s="1">
        <f t="shared" si="4"/>
        <v>465</v>
      </c>
      <c r="F92" s="25">
        <v>15</v>
      </c>
      <c r="G92" s="25">
        <v>31</v>
      </c>
    </row>
    <row r="93" spans="1:9">
      <c r="A93" s="33">
        <v>699109</v>
      </c>
      <c r="B93" s="33" t="s">
        <v>24</v>
      </c>
      <c r="C93" s="41"/>
      <c r="D93" s="10">
        <v>1335</v>
      </c>
      <c r="E93" s="1">
        <f t="shared" si="4"/>
        <v>0</v>
      </c>
    </row>
    <row r="94" spans="1:9">
      <c r="A94" s="33"/>
      <c r="B94" s="33"/>
      <c r="C94" s="11"/>
      <c r="D94" s="10"/>
      <c r="E94" s="11"/>
    </row>
    <row r="95" spans="1:9" s="6" customFormat="1" ht="21">
      <c r="A95" s="74" t="s">
        <v>92</v>
      </c>
      <c r="B95" s="74"/>
      <c r="C95" s="74"/>
      <c r="D95" s="74"/>
      <c r="E95" s="74"/>
    </row>
    <row r="96" spans="1:9" s="6" customFormat="1" ht="21">
      <c r="A96" s="75">
        <f>A2</f>
        <v>43800</v>
      </c>
      <c r="B96" s="74"/>
      <c r="C96" s="74"/>
      <c r="D96" s="74"/>
      <c r="E96" s="74"/>
    </row>
    <row r="97" spans="1:7">
      <c r="A97" s="33"/>
      <c r="B97" s="33"/>
      <c r="C97" s="11"/>
      <c r="D97" s="10"/>
      <c r="E97" s="11"/>
    </row>
    <row r="98" spans="1:7">
      <c r="A98" s="33">
        <v>10000</v>
      </c>
      <c r="B98" s="33" t="s">
        <v>33</v>
      </c>
      <c r="C98" s="41">
        <v>371.77</v>
      </c>
      <c r="D98" s="10">
        <v>5194</v>
      </c>
      <c r="E98" s="1">
        <f>(F98*G98)+(H98*I98)</f>
        <v>434</v>
      </c>
      <c r="F98" s="25">
        <v>14</v>
      </c>
      <c r="G98" s="25">
        <v>31</v>
      </c>
    </row>
    <row r="100" spans="1:7" s="6" customFormat="1" ht="21">
      <c r="A100" s="73" t="s">
        <v>93</v>
      </c>
      <c r="B100" s="73"/>
      <c r="C100" s="73"/>
      <c r="D100" s="73"/>
      <c r="E100" s="73"/>
    </row>
    <row r="101" spans="1:7" s="6" customFormat="1" ht="21">
      <c r="A101" s="72">
        <f>A2</f>
        <v>43800</v>
      </c>
      <c r="B101" s="73"/>
      <c r="C101" s="73"/>
      <c r="D101" s="73"/>
      <c r="E101" s="73"/>
    </row>
    <row r="102" spans="1:7" s="6" customFormat="1" ht="21">
      <c r="A102" s="44"/>
      <c r="B102" s="45"/>
      <c r="C102" s="45"/>
      <c r="D102" s="46"/>
      <c r="E102" s="45"/>
    </row>
    <row r="103" spans="1:7">
      <c r="A103">
        <v>14003</v>
      </c>
      <c r="B103" t="s">
        <v>81</v>
      </c>
      <c r="C103" s="41"/>
      <c r="D103" s="10"/>
    </row>
    <row r="104" spans="1:7">
      <c r="A104">
        <v>14006</v>
      </c>
      <c r="B104" t="s">
        <v>82</v>
      </c>
      <c r="C104" s="41"/>
      <c r="D104" s="10"/>
    </row>
    <row r="105" spans="1:7">
      <c r="A105">
        <v>14007</v>
      </c>
      <c r="B105" t="s">
        <v>83</v>
      </c>
      <c r="C105" s="41"/>
      <c r="D105" s="10"/>
    </row>
    <row r="106" spans="1:7">
      <c r="A106">
        <v>14008</v>
      </c>
      <c r="B106" t="s">
        <v>84</v>
      </c>
      <c r="C106" s="41"/>
      <c r="D106" s="10"/>
    </row>
    <row r="107" spans="1:7">
      <c r="A107">
        <v>14010</v>
      </c>
      <c r="B107" t="s">
        <v>85</v>
      </c>
      <c r="C107" s="41"/>
      <c r="D107" s="10"/>
    </row>
    <row r="108" spans="1:7">
      <c r="A108">
        <v>14012</v>
      </c>
      <c r="B108" t="s">
        <v>86</v>
      </c>
      <c r="C108" s="41"/>
      <c r="D108" s="10"/>
    </row>
    <row r="109" spans="1:7">
      <c r="A109">
        <v>14018</v>
      </c>
      <c r="B109" t="s">
        <v>231</v>
      </c>
      <c r="C109" s="41"/>
      <c r="D109" s="10"/>
    </row>
    <row r="110" spans="1:7">
      <c r="A110">
        <v>14022</v>
      </c>
      <c r="B110" t="s">
        <v>88</v>
      </c>
      <c r="C110" s="41"/>
      <c r="D110" s="10"/>
    </row>
    <row r="111" spans="1:7">
      <c r="A111">
        <v>15001</v>
      </c>
      <c r="B111" t="s">
        <v>89</v>
      </c>
      <c r="C111" s="41">
        <v>353.96</v>
      </c>
      <c r="D111" s="10"/>
    </row>
    <row r="112" spans="1:7">
      <c r="A112">
        <v>20001</v>
      </c>
      <c r="B112" t="s">
        <v>218</v>
      </c>
      <c r="C112" s="41"/>
      <c r="D112" s="10">
        <v>2295</v>
      </c>
    </row>
    <row r="113" spans="1:4">
      <c r="A113">
        <v>23001</v>
      </c>
      <c r="B113" t="s">
        <v>90</v>
      </c>
      <c r="C113" s="41">
        <v>165.18</v>
      </c>
      <c r="D113" s="10"/>
    </row>
    <row r="114" spans="1:4">
      <c r="A114">
        <v>60001</v>
      </c>
      <c r="B114" t="s">
        <v>232</v>
      </c>
      <c r="C114" s="41">
        <v>165.31</v>
      </c>
      <c r="D114" s="10"/>
    </row>
    <row r="115" spans="1:4">
      <c r="D115" s="10"/>
    </row>
    <row r="116" spans="1:4">
      <c r="D116" s="10"/>
    </row>
    <row r="117" spans="1:4">
      <c r="D117" s="10"/>
    </row>
    <row r="118" spans="1:4">
      <c r="D118" s="10"/>
    </row>
  </sheetData>
  <sortState xmlns:xlrd2="http://schemas.microsoft.com/office/spreadsheetml/2017/richdata2" ref="A103:G114">
    <sortCondition ref="A103:A114"/>
  </sortState>
  <mergeCells count="6">
    <mergeCell ref="A101:E101"/>
    <mergeCell ref="A1:E1"/>
    <mergeCell ref="A2:E2"/>
    <mergeCell ref="A95:E95"/>
    <mergeCell ref="A96:E96"/>
    <mergeCell ref="A100:E10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1089-A022-4F22-A429-29FC711E392B}">
  <dimension ref="A1:L118"/>
  <sheetViews>
    <sheetView topLeftCell="A61" zoomScaleNormal="100" workbookViewId="0">
      <selection activeCell="D112" sqref="D112"/>
    </sheetView>
  </sheetViews>
  <sheetFormatPr defaultRowHeight="15"/>
  <cols>
    <col min="1" max="1" width="10.7109375" bestFit="1" customWidth="1"/>
    <col min="2" max="2" width="25.7109375" bestFit="1" customWidth="1"/>
    <col min="3" max="3" width="9.140625" style="1"/>
    <col min="4" max="4" width="9.140625" style="2"/>
    <col min="5" max="5" width="10" style="1" bestFit="1" customWidth="1"/>
    <col min="6" max="6" width="10.85546875" bestFit="1" customWidth="1"/>
    <col min="8" max="8" width="11.140625" bestFit="1" customWidth="1"/>
  </cols>
  <sheetData>
    <row r="1" spans="1:9" s="6" customFormat="1" ht="21">
      <c r="A1" s="73" t="s">
        <v>91</v>
      </c>
      <c r="B1" s="73"/>
      <c r="C1" s="73"/>
      <c r="D1" s="73"/>
      <c r="E1" s="73"/>
    </row>
    <row r="2" spans="1:9" s="6" customFormat="1" ht="21">
      <c r="A2" s="72">
        <v>43800</v>
      </c>
      <c r="B2" s="73"/>
      <c r="C2" s="73"/>
      <c r="D2" s="73"/>
      <c r="E2" s="73"/>
    </row>
    <row r="3" spans="1:9" s="6" customFormat="1" ht="21">
      <c r="C3" s="48"/>
      <c r="D3" s="8"/>
      <c r="E3" s="48"/>
    </row>
    <row r="4" spans="1:9">
      <c r="B4" s="3"/>
      <c r="C4" s="4" t="s">
        <v>0</v>
      </c>
      <c r="D4" s="5" t="s">
        <v>1</v>
      </c>
      <c r="E4" s="42" t="s">
        <v>14</v>
      </c>
      <c r="F4" t="s">
        <v>212</v>
      </c>
      <c r="G4" s="3" t="s">
        <v>213</v>
      </c>
      <c r="H4" t="s">
        <v>214</v>
      </c>
      <c r="I4" s="3" t="s">
        <v>215</v>
      </c>
    </row>
    <row r="5" spans="1:9">
      <c r="A5" s="33">
        <v>34001</v>
      </c>
      <c r="B5" s="33" t="s">
        <v>55</v>
      </c>
      <c r="C5" s="41">
        <v>501.44</v>
      </c>
      <c r="D5" s="10"/>
      <c r="E5" s="1">
        <f t="shared" ref="E5:E11" si="0">(F5*G5)+(H5*I5)</f>
        <v>0</v>
      </c>
    </row>
    <row r="6" spans="1:9">
      <c r="A6" s="33">
        <v>48001</v>
      </c>
      <c r="B6" s="33" t="s">
        <v>50</v>
      </c>
      <c r="C6" s="41"/>
      <c r="D6" s="10"/>
      <c r="E6" s="1">
        <f t="shared" si="0"/>
        <v>0</v>
      </c>
      <c r="F6" s="25">
        <v>1</v>
      </c>
      <c r="G6" s="25">
        <v>0</v>
      </c>
    </row>
    <row r="7" spans="1:9">
      <c r="A7" s="33">
        <v>80001</v>
      </c>
      <c r="B7" s="33" t="s">
        <v>48</v>
      </c>
      <c r="C7" s="41">
        <v>141.01</v>
      </c>
      <c r="D7" s="10">
        <v>1376</v>
      </c>
      <c r="E7" s="1">
        <f t="shared" si="0"/>
        <v>124</v>
      </c>
      <c r="F7" s="25">
        <v>4</v>
      </c>
      <c r="G7" s="25">
        <v>31</v>
      </c>
    </row>
    <row r="8" spans="1:9">
      <c r="A8" s="33">
        <v>82001</v>
      </c>
      <c r="B8" s="33" t="s">
        <v>39</v>
      </c>
      <c r="C8" s="41"/>
      <c r="D8" s="10">
        <v>31</v>
      </c>
      <c r="E8" s="1">
        <f t="shared" si="0"/>
        <v>0</v>
      </c>
    </row>
    <row r="9" spans="1:9">
      <c r="A9" s="33">
        <v>92001</v>
      </c>
      <c r="B9" s="33" t="s">
        <v>97</v>
      </c>
      <c r="C9" s="41"/>
      <c r="D9" s="10"/>
      <c r="E9" s="1">
        <f t="shared" si="0"/>
        <v>0</v>
      </c>
    </row>
    <row r="10" spans="1:9">
      <c r="A10" s="33">
        <v>93701</v>
      </c>
      <c r="B10" s="33" t="s">
        <v>77</v>
      </c>
      <c r="C10" s="41"/>
      <c r="D10" s="10">
        <v>9</v>
      </c>
      <c r="E10" s="1">
        <f t="shared" si="0"/>
        <v>0</v>
      </c>
    </row>
    <row r="11" spans="1:9">
      <c r="A11" s="33">
        <v>93806</v>
      </c>
      <c r="B11" s="33" t="s">
        <v>56</v>
      </c>
      <c r="C11" s="41">
        <v>2.3199999999999998</v>
      </c>
      <c r="D11" s="10"/>
      <c r="E11" s="1">
        <f t="shared" si="0"/>
        <v>0</v>
      </c>
    </row>
    <row r="12" spans="1:9">
      <c r="A12" s="33">
        <v>93901</v>
      </c>
      <c r="B12" s="33" t="s">
        <v>230</v>
      </c>
      <c r="C12" s="41"/>
      <c r="D12" s="10"/>
    </row>
    <row r="13" spans="1:9">
      <c r="A13" s="33">
        <v>94601</v>
      </c>
      <c r="B13" s="33" t="s">
        <v>57</v>
      </c>
      <c r="C13" s="41">
        <v>360.46</v>
      </c>
      <c r="D13" s="10">
        <v>2826</v>
      </c>
      <c r="E13" s="1">
        <f>(F13*G13)+(H13*I13)</f>
        <v>0</v>
      </c>
    </row>
    <row r="14" spans="1:9">
      <c r="A14" s="33">
        <v>95801</v>
      </c>
      <c r="B14" s="33" t="s">
        <v>228</v>
      </c>
      <c r="C14" s="41"/>
      <c r="D14" s="10"/>
    </row>
    <row r="15" spans="1:9">
      <c r="A15" s="33">
        <v>96501</v>
      </c>
      <c r="B15" s="33" t="s">
        <v>40</v>
      </c>
      <c r="C15" s="41"/>
      <c r="D15" s="10">
        <v>938</v>
      </c>
      <c r="E15" s="1">
        <f t="shared" ref="E15:E48" si="1">(F15*G15)+(H15*I15)</f>
        <v>51</v>
      </c>
      <c r="F15" s="25">
        <v>3</v>
      </c>
      <c r="G15" s="25">
        <v>17</v>
      </c>
    </row>
    <row r="16" spans="1:9">
      <c r="A16" s="33">
        <v>96701</v>
      </c>
      <c r="B16" s="33" t="s">
        <v>38</v>
      </c>
      <c r="C16" s="41"/>
      <c r="D16" s="10">
        <v>31</v>
      </c>
      <c r="E16" s="1">
        <f t="shared" si="1"/>
        <v>0</v>
      </c>
    </row>
    <row r="17" spans="1:9">
      <c r="A17" s="33">
        <v>96901</v>
      </c>
      <c r="B17" s="33" t="s">
        <v>47</v>
      </c>
      <c r="C17" s="41"/>
      <c r="D17" s="10">
        <v>1409</v>
      </c>
      <c r="E17" s="1">
        <f t="shared" si="1"/>
        <v>31</v>
      </c>
      <c r="F17" s="25">
        <v>1</v>
      </c>
      <c r="G17" s="25">
        <v>31</v>
      </c>
    </row>
    <row r="18" spans="1:9">
      <c r="A18" s="33">
        <v>98401</v>
      </c>
      <c r="B18" s="33" t="s">
        <v>46</v>
      </c>
      <c r="C18" s="41"/>
      <c r="D18" s="10">
        <v>2661</v>
      </c>
      <c r="E18" s="1">
        <f t="shared" si="1"/>
        <v>93</v>
      </c>
      <c r="F18" s="25">
        <v>3</v>
      </c>
      <c r="G18" s="25">
        <v>31</v>
      </c>
    </row>
    <row r="19" spans="1:9">
      <c r="A19" s="33">
        <v>98801</v>
      </c>
      <c r="B19" s="33" t="s">
        <v>49</v>
      </c>
      <c r="C19" s="41">
        <v>180.05</v>
      </c>
      <c r="D19" s="10">
        <v>954</v>
      </c>
      <c r="E19" s="1">
        <f t="shared" si="1"/>
        <v>84</v>
      </c>
      <c r="F19" s="25">
        <v>7</v>
      </c>
      <c r="G19" s="25">
        <v>12</v>
      </c>
    </row>
    <row r="20" spans="1:9">
      <c r="A20" s="33">
        <v>98910</v>
      </c>
      <c r="B20" s="33" t="s">
        <v>58</v>
      </c>
      <c r="C20" s="41">
        <v>1182.8900000000001</v>
      </c>
      <c r="D20" s="10"/>
      <c r="E20" s="1">
        <f t="shared" si="1"/>
        <v>124</v>
      </c>
      <c r="H20" s="25">
        <v>4</v>
      </c>
      <c r="I20" s="25">
        <v>31</v>
      </c>
    </row>
    <row r="21" spans="1:9">
      <c r="A21" s="33">
        <v>98915</v>
      </c>
      <c r="B21" s="33" t="s">
        <v>22</v>
      </c>
      <c r="C21" s="41"/>
      <c r="D21" s="10"/>
      <c r="E21" s="1">
        <f t="shared" si="1"/>
        <v>0</v>
      </c>
    </row>
    <row r="22" spans="1:9">
      <c r="A22" s="33">
        <v>98921</v>
      </c>
      <c r="B22" s="33" t="s">
        <v>59</v>
      </c>
      <c r="C22" s="41">
        <v>331.26</v>
      </c>
      <c r="D22" s="10"/>
      <c r="E22" s="1">
        <f t="shared" si="1"/>
        <v>0</v>
      </c>
    </row>
    <row r="23" spans="1:9">
      <c r="A23" s="33">
        <v>98955</v>
      </c>
      <c r="B23" s="33" t="s">
        <v>29</v>
      </c>
      <c r="C23" s="41"/>
      <c r="D23" s="10">
        <v>771</v>
      </c>
      <c r="E23" s="1">
        <f t="shared" si="1"/>
        <v>31</v>
      </c>
      <c r="F23" s="25">
        <v>1</v>
      </c>
      <c r="G23" s="25">
        <v>31</v>
      </c>
    </row>
    <row r="24" spans="1:9">
      <c r="A24" s="33">
        <v>98956</v>
      </c>
      <c r="B24" s="33" t="s">
        <v>26</v>
      </c>
      <c r="C24" s="41"/>
      <c r="D24" s="10">
        <v>881</v>
      </c>
      <c r="E24" s="1">
        <f t="shared" si="1"/>
        <v>62</v>
      </c>
      <c r="F24" s="25">
        <v>2</v>
      </c>
      <c r="G24" s="25">
        <v>31</v>
      </c>
    </row>
    <row r="25" spans="1:9">
      <c r="A25" s="33">
        <v>98958</v>
      </c>
      <c r="B25" s="33" t="s">
        <v>27</v>
      </c>
      <c r="C25" s="41"/>
      <c r="D25" s="10">
        <v>3863</v>
      </c>
      <c r="E25" s="1">
        <f t="shared" si="1"/>
        <v>186</v>
      </c>
      <c r="F25" s="25">
        <v>6</v>
      </c>
      <c r="G25" s="25">
        <v>31</v>
      </c>
    </row>
    <row r="26" spans="1:9">
      <c r="A26" s="33">
        <v>98959</v>
      </c>
      <c r="B26" s="33" t="s">
        <v>28</v>
      </c>
      <c r="C26" s="41"/>
      <c r="D26" s="10">
        <v>33</v>
      </c>
      <c r="E26" s="1">
        <f t="shared" si="1"/>
        <v>0</v>
      </c>
    </row>
    <row r="27" spans="1:9">
      <c r="A27" s="33">
        <v>98961</v>
      </c>
      <c r="B27" s="33" t="s">
        <v>60</v>
      </c>
      <c r="C27" s="41">
        <v>339.51</v>
      </c>
      <c r="D27" s="10">
        <v>2578</v>
      </c>
      <c r="E27" s="1">
        <f t="shared" si="1"/>
        <v>0</v>
      </c>
    </row>
    <row r="28" spans="1:9">
      <c r="A28" s="33">
        <v>98965</v>
      </c>
      <c r="B28" s="33" t="s">
        <v>41</v>
      </c>
      <c r="C28" s="41">
        <v>192.63</v>
      </c>
      <c r="D28" s="10">
        <v>797</v>
      </c>
      <c r="E28" s="1">
        <f t="shared" si="1"/>
        <v>30</v>
      </c>
      <c r="F28" s="25">
        <v>1</v>
      </c>
      <c r="G28" s="25">
        <v>30</v>
      </c>
    </row>
    <row r="29" spans="1:9">
      <c r="A29" s="33">
        <v>98976</v>
      </c>
      <c r="B29" s="33" t="s">
        <v>19</v>
      </c>
      <c r="C29" s="41"/>
      <c r="D29" s="10">
        <v>47</v>
      </c>
      <c r="E29" s="1">
        <f t="shared" si="1"/>
        <v>0</v>
      </c>
    </row>
    <row r="30" spans="1:9">
      <c r="A30" s="33">
        <v>98979</v>
      </c>
      <c r="B30" s="33" t="s">
        <v>52</v>
      </c>
      <c r="C30" s="41"/>
      <c r="D30" s="10">
        <v>248</v>
      </c>
      <c r="E30" s="1">
        <f t="shared" si="1"/>
        <v>0</v>
      </c>
    </row>
    <row r="31" spans="1:9">
      <c r="A31" s="33">
        <v>98983</v>
      </c>
      <c r="B31" s="33" t="s">
        <v>216</v>
      </c>
      <c r="C31" s="41"/>
      <c r="D31" s="10"/>
      <c r="E31" s="1">
        <f t="shared" si="1"/>
        <v>0</v>
      </c>
      <c r="F31" s="33"/>
      <c r="G31" s="33"/>
      <c r="H31" s="33"/>
      <c r="I31" s="33"/>
    </row>
    <row r="32" spans="1:9" ht="15.75" customHeight="1">
      <c r="A32" s="33">
        <v>98987</v>
      </c>
      <c r="B32" s="33" t="s">
        <v>30</v>
      </c>
      <c r="C32" s="41"/>
      <c r="D32" s="10">
        <v>62</v>
      </c>
      <c r="E32" s="1">
        <f t="shared" si="1"/>
        <v>7</v>
      </c>
      <c r="F32" s="25">
        <v>1</v>
      </c>
      <c r="G32" s="25">
        <v>7</v>
      </c>
    </row>
    <row r="33" spans="1:9">
      <c r="A33" s="33">
        <v>98988</v>
      </c>
      <c r="B33" s="33" t="s">
        <v>31</v>
      </c>
      <c r="C33" s="41"/>
      <c r="D33" s="10">
        <v>0</v>
      </c>
      <c r="E33" s="1">
        <f t="shared" si="1"/>
        <v>0</v>
      </c>
      <c r="F33" s="25">
        <v>5</v>
      </c>
      <c r="G33" s="25">
        <v>0</v>
      </c>
    </row>
    <row r="34" spans="1:9">
      <c r="A34" s="33">
        <v>98990</v>
      </c>
      <c r="B34" s="33" t="s">
        <v>18</v>
      </c>
      <c r="C34" s="41"/>
      <c r="D34" s="10">
        <v>123</v>
      </c>
      <c r="E34" s="1">
        <f t="shared" si="1"/>
        <v>0</v>
      </c>
    </row>
    <row r="35" spans="1:9">
      <c r="A35" s="33">
        <v>99007</v>
      </c>
      <c r="B35" s="33" t="s">
        <v>32</v>
      </c>
      <c r="C35" s="41"/>
      <c r="D35" s="10">
        <v>404</v>
      </c>
      <c r="E35" s="1">
        <f t="shared" si="1"/>
        <v>17</v>
      </c>
      <c r="F35" s="25">
        <v>1</v>
      </c>
      <c r="G35" s="25">
        <v>17</v>
      </c>
    </row>
    <row r="36" spans="1:9">
      <c r="A36" s="33">
        <v>99017</v>
      </c>
      <c r="B36" s="33" t="s">
        <v>42</v>
      </c>
      <c r="C36" s="41"/>
      <c r="D36" s="10">
        <v>4759</v>
      </c>
      <c r="E36" s="1">
        <f t="shared" si="1"/>
        <v>217</v>
      </c>
      <c r="F36" s="25">
        <v>7</v>
      </c>
      <c r="G36" s="25">
        <v>31</v>
      </c>
    </row>
    <row r="37" spans="1:9">
      <c r="A37" s="33">
        <v>99026</v>
      </c>
      <c r="B37" s="33" t="s">
        <v>73</v>
      </c>
      <c r="C37" s="41">
        <v>516.69000000000005</v>
      </c>
      <c r="D37" s="10"/>
      <c r="E37" s="1">
        <f t="shared" si="1"/>
        <v>0</v>
      </c>
      <c r="H37" s="33"/>
      <c r="I37" s="33"/>
    </row>
    <row r="38" spans="1:9">
      <c r="A38" s="33">
        <v>99058</v>
      </c>
      <c r="B38" s="33" t="s">
        <v>4</v>
      </c>
      <c r="C38" s="41"/>
      <c r="D38" s="10">
        <v>3162</v>
      </c>
      <c r="E38" s="1">
        <f t="shared" si="1"/>
        <v>0</v>
      </c>
    </row>
    <row r="39" spans="1:9">
      <c r="A39" s="33">
        <v>99065</v>
      </c>
      <c r="B39" s="33" t="s">
        <v>15</v>
      </c>
      <c r="C39" s="41"/>
      <c r="D39" s="10">
        <v>1</v>
      </c>
      <c r="E39" s="1">
        <f t="shared" si="1"/>
        <v>0</v>
      </c>
    </row>
    <row r="40" spans="1:9">
      <c r="A40" s="33">
        <v>99066</v>
      </c>
      <c r="B40" s="33" t="s">
        <v>16</v>
      </c>
      <c r="C40" s="41"/>
      <c r="D40" s="10">
        <v>997</v>
      </c>
      <c r="E40" s="1">
        <f t="shared" si="1"/>
        <v>0</v>
      </c>
    </row>
    <row r="41" spans="1:9">
      <c r="A41" s="33">
        <v>99067</v>
      </c>
      <c r="B41" s="33" t="s">
        <v>3</v>
      </c>
      <c r="C41" s="41"/>
      <c r="D41" s="10">
        <v>313</v>
      </c>
      <c r="E41" s="1">
        <f t="shared" si="1"/>
        <v>0</v>
      </c>
    </row>
    <row r="42" spans="1:9">
      <c r="A42" s="33">
        <v>99069</v>
      </c>
      <c r="B42" s="33" t="s">
        <v>44</v>
      </c>
      <c r="C42" s="41"/>
      <c r="D42" s="10">
        <v>2012</v>
      </c>
      <c r="E42" s="1">
        <f t="shared" si="1"/>
        <v>93</v>
      </c>
      <c r="F42" s="25">
        <v>3</v>
      </c>
      <c r="G42" s="25">
        <v>31</v>
      </c>
    </row>
    <row r="43" spans="1:9">
      <c r="A43" s="33">
        <v>99093</v>
      </c>
      <c r="B43" s="33" t="s">
        <v>34</v>
      </c>
      <c r="C43" s="41"/>
      <c r="D43" s="10">
        <v>2955</v>
      </c>
      <c r="E43" s="1">
        <f t="shared" si="1"/>
        <v>124</v>
      </c>
      <c r="F43" s="25">
        <v>4</v>
      </c>
      <c r="G43" s="25">
        <v>31</v>
      </c>
    </row>
    <row r="44" spans="1:9">
      <c r="A44" s="33">
        <v>99094</v>
      </c>
      <c r="B44" s="33" t="s">
        <v>35</v>
      </c>
      <c r="C44" s="41"/>
      <c r="D44" s="10">
        <v>2955</v>
      </c>
      <c r="E44" s="1">
        <f t="shared" si="1"/>
        <v>124</v>
      </c>
      <c r="F44" s="25">
        <v>4</v>
      </c>
      <c r="G44" s="25">
        <v>31</v>
      </c>
    </row>
    <row r="45" spans="1:9">
      <c r="A45" s="33">
        <v>99095</v>
      </c>
      <c r="B45" s="33" t="s">
        <v>36</v>
      </c>
      <c r="C45" s="41"/>
      <c r="D45" s="10">
        <v>1101</v>
      </c>
      <c r="E45" s="1">
        <f t="shared" si="1"/>
        <v>31</v>
      </c>
      <c r="F45" s="25">
        <v>1</v>
      </c>
      <c r="G45" s="25">
        <v>31</v>
      </c>
    </row>
    <row r="46" spans="1:9">
      <c r="A46" s="33">
        <v>99101</v>
      </c>
      <c r="B46" s="33" t="s">
        <v>53</v>
      </c>
      <c r="C46" s="41">
        <v>190.29</v>
      </c>
      <c r="D46" s="10">
        <v>14964</v>
      </c>
      <c r="E46" s="1">
        <f t="shared" si="1"/>
        <v>0</v>
      </c>
    </row>
    <row r="47" spans="1:9">
      <c r="A47" s="33">
        <v>99102</v>
      </c>
      <c r="B47" s="33" t="s">
        <v>10</v>
      </c>
      <c r="C47" s="41">
        <v>759.57</v>
      </c>
      <c r="D47" s="10">
        <v>53566</v>
      </c>
      <c r="E47" s="1">
        <f t="shared" si="1"/>
        <v>0</v>
      </c>
    </row>
    <row r="48" spans="1:9">
      <c r="A48" s="33">
        <v>99113</v>
      </c>
      <c r="B48" s="33" t="s">
        <v>17</v>
      </c>
      <c r="C48" s="41"/>
      <c r="D48" s="10">
        <v>217</v>
      </c>
      <c r="E48" s="1">
        <f t="shared" si="1"/>
        <v>0</v>
      </c>
    </row>
    <row r="49" spans="1:9">
      <c r="A49" s="33">
        <v>99122</v>
      </c>
      <c r="B49" s="33" t="s">
        <v>233</v>
      </c>
      <c r="C49" s="41"/>
      <c r="D49" s="10"/>
    </row>
    <row r="50" spans="1:9">
      <c r="A50" s="33">
        <v>99128</v>
      </c>
      <c r="B50" s="33" t="s">
        <v>74</v>
      </c>
      <c r="C50" s="41"/>
      <c r="D50" s="10">
        <v>6901</v>
      </c>
      <c r="E50" s="1">
        <f t="shared" ref="E50:E59" si="2">(F50*G50)+(H50*I50)</f>
        <v>260</v>
      </c>
      <c r="F50" s="25">
        <v>10</v>
      </c>
      <c r="G50" s="25">
        <v>26</v>
      </c>
    </row>
    <row r="51" spans="1:9">
      <c r="A51" s="33">
        <v>99132</v>
      </c>
      <c r="B51" s="33" t="s">
        <v>95</v>
      </c>
      <c r="C51" s="41"/>
      <c r="D51" s="10"/>
      <c r="E51" s="1">
        <f t="shared" si="2"/>
        <v>8</v>
      </c>
      <c r="H51" s="25">
        <v>4</v>
      </c>
      <c r="I51" s="25">
        <v>2</v>
      </c>
    </row>
    <row r="52" spans="1:9">
      <c r="A52" s="33">
        <v>99133</v>
      </c>
      <c r="B52" s="33" t="s">
        <v>96</v>
      </c>
      <c r="C52" s="41"/>
      <c r="D52" s="10"/>
      <c r="E52" s="1">
        <f t="shared" si="2"/>
        <v>0</v>
      </c>
    </row>
    <row r="53" spans="1:9">
      <c r="A53" s="33">
        <v>99134</v>
      </c>
      <c r="B53" s="33" t="s">
        <v>75</v>
      </c>
      <c r="C53" s="41"/>
      <c r="D53" s="10">
        <v>3506</v>
      </c>
      <c r="E53" s="1">
        <f t="shared" si="2"/>
        <v>0</v>
      </c>
    </row>
    <row r="54" spans="1:9">
      <c r="A54" s="33">
        <v>99140</v>
      </c>
      <c r="B54" s="33" t="s">
        <v>61</v>
      </c>
      <c r="C54" s="41"/>
      <c r="D54" s="10"/>
      <c r="E54" s="1">
        <f t="shared" si="2"/>
        <v>0</v>
      </c>
    </row>
    <row r="55" spans="1:9">
      <c r="A55" s="33">
        <v>99159</v>
      </c>
      <c r="B55" s="33" t="s">
        <v>21</v>
      </c>
      <c r="C55" s="41"/>
      <c r="D55" s="10">
        <v>3283</v>
      </c>
      <c r="E55" s="1">
        <f t="shared" si="2"/>
        <v>12</v>
      </c>
      <c r="F55" s="25">
        <v>6</v>
      </c>
      <c r="G55" s="25">
        <v>2</v>
      </c>
    </row>
    <row r="56" spans="1:9">
      <c r="A56" s="33">
        <v>99161</v>
      </c>
      <c r="B56" s="33" t="s">
        <v>62</v>
      </c>
      <c r="C56" s="41">
        <v>338.02</v>
      </c>
      <c r="D56" s="10"/>
      <c r="E56" s="1">
        <f t="shared" si="2"/>
        <v>124</v>
      </c>
      <c r="H56" s="25">
        <v>4</v>
      </c>
      <c r="I56" s="25">
        <v>31</v>
      </c>
    </row>
    <row r="57" spans="1:9">
      <c r="A57" s="33">
        <v>99169</v>
      </c>
      <c r="B57" s="33" t="s">
        <v>63</v>
      </c>
      <c r="C57" s="41"/>
      <c r="D57" s="10"/>
      <c r="E57" s="1">
        <f t="shared" si="2"/>
        <v>0</v>
      </c>
    </row>
    <row r="58" spans="1:9">
      <c r="A58" s="33">
        <v>99170</v>
      </c>
      <c r="B58" s="33" t="s">
        <v>66</v>
      </c>
      <c r="C58" s="41"/>
      <c r="D58" s="10"/>
      <c r="E58" s="1">
        <f t="shared" si="2"/>
        <v>0</v>
      </c>
    </row>
    <row r="59" spans="1:9">
      <c r="A59" s="33">
        <v>99171</v>
      </c>
      <c r="B59" s="33" t="s">
        <v>67</v>
      </c>
      <c r="C59" s="41">
        <v>359.26</v>
      </c>
      <c r="D59" s="10"/>
      <c r="E59" s="1">
        <f t="shared" si="2"/>
        <v>0</v>
      </c>
    </row>
    <row r="60" spans="1:9">
      <c r="A60" s="33">
        <v>99172</v>
      </c>
      <c r="B60" s="33" t="s">
        <v>226</v>
      </c>
      <c r="C60" s="41"/>
      <c r="D60" s="10"/>
      <c r="E60" s="1">
        <v>0</v>
      </c>
    </row>
    <row r="61" spans="1:9">
      <c r="A61" s="33">
        <v>99173</v>
      </c>
      <c r="B61" s="33" t="s">
        <v>68</v>
      </c>
      <c r="C61" s="41">
        <v>181.52</v>
      </c>
      <c r="D61" s="10"/>
      <c r="E61" s="1">
        <f>(F61*G61)+(H61*I61)</f>
        <v>0</v>
      </c>
    </row>
    <row r="62" spans="1:9">
      <c r="A62" s="33">
        <v>99186</v>
      </c>
      <c r="B62" s="33" t="s">
        <v>76</v>
      </c>
      <c r="C62" s="41"/>
      <c r="D62" s="10"/>
      <c r="E62" s="1">
        <f>(F62*G62)+(H62*I62)</f>
        <v>126</v>
      </c>
      <c r="F62" s="25">
        <v>2</v>
      </c>
      <c r="G62" s="25">
        <v>21</v>
      </c>
      <c r="H62" s="25">
        <v>4</v>
      </c>
      <c r="I62" s="25">
        <v>21</v>
      </c>
    </row>
    <row r="63" spans="1:9">
      <c r="A63" s="33">
        <v>99194</v>
      </c>
      <c r="B63" s="33" t="s">
        <v>98</v>
      </c>
      <c r="C63" s="41">
        <v>678.87</v>
      </c>
      <c r="D63" s="10"/>
      <c r="E63" s="1">
        <f>(F63*G63)+(H63*I63)</f>
        <v>0</v>
      </c>
    </row>
    <row r="64" spans="1:9">
      <c r="A64" s="33">
        <v>99200</v>
      </c>
      <c r="B64" s="33" t="s">
        <v>69</v>
      </c>
      <c r="C64" s="41">
        <v>1515.44</v>
      </c>
      <c r="D64" s="10"/>
      <c r="E64" s="1">
        <f>(F64*G64)+(H64*I64)</f>
        <v>0</v>
      </c>
    </row>
    <row r="65" spans="1:12">
      <c r="A65" s="33">
        <v>99225</v>
      </c>
      <c r="B65" s="33" t="s">
        <v>227</v>
      </c>
      <c r="C65" s="41"/>
      <c r="D65" s="10"/>
      <c r="F65" s="33"/>
      <c r="G65" s="33"/>
    </row>
    <row r="66" spans="1:12">
      <c r="A66" s="33">
        <v>99228</v>
      </c>
      <c r="B66" s="33" t="s">
        <v>43</v>
      </c>
      <c r="C66" s="41"/>
      <c r="D66" s="11"/>
      <c r="E66" s="1">
        <f t="shared" ref="E66:E72" si="3">(F66*G66)+(H66*I66)</f>
        <v>0</v>
      </c>
      <c r="F66" s="25">
        <v>1</v>
      </c>
      <c r="G66" s="25">
        <v>0</v>
      </c>
    </row>
    <row r="67" spans="1:12">
      <c r="A67" s="33">
        <v>99229</v>
      </c>
      <c r="B67" s="33" t="s">
        <v>45</v>
      </c>
      <c r="C67" s="41">
        <v>541.63</v>
      </c>
      <c r="D67" s="10">
        <v>32</v>
      </c>
      <c r="E67" s="1">
        <f t="shared" si="3"/>
        <v>31</v>
      </c>
      <c r="F67" s="25">
        <v>1</v>
      </c>
      <c r="G67" s="25">
        <v>31</v>
      </c>
      <c r="H67" s="33"/>
      <c r="I67" s="33"/>
    </row>
    <row r="68" spans="1:12">
      <c r="A68" s="33">
        <v>99230</v>
      </c>
      <c r="B68" s="33" t="s">
        <v>51</v>
      </c>
      <c r="C68" s="41">
        <v>367.22</v>
      </c>
      <c r="D68" s="10">
        <v>3137</v>
      </c>
      <c r="E68" s="1">
        <f t="shared" si="3"/>
        <v>0</v>
      </c>
    </row>
    <row r="69" spans="1:12">
      <c r="A69" s="33">
        <v>99246</v>
      </c>
      <c r="B69" s="33" t="s">
        <v>11</v>
      </c>
      <c r="C69" s="41">
        <v>180.88</v>
      </c>
      <c r="D69" s="10">
        <v>14483</v>
      </c>
      <c r="E69" s="1">
        <f t="shared" si="3"/>
        <v>775</v>
      </c>
      <c r="F69" s="25">
        <v>25</v>
      </c>
      <c r="G69" s="25">
        <v>31</v>
      </c>
    </row>
    <row r="70" spans="1:12">
      <c r="A70" s="33">
        <v>99247</v>
      </c>
      <c r="B70" s="33" t="s">
        <v>229</v>
      </c>
      <c r="C70" s="41"/>
      <c r="D70" s="10"/>
      <c r="E70" s="1">
        <f t="shared" si="3"/>
        <v>0</v>
      </c>
      <c r="F70" s="25"/>
      <c r="G70" s="25"/>
    </row>
    <row r="71" spans="1:12">
      <c r="A71" s="33">
        <v>99255</v>
      </c>
      <c r="B71" s="33" t="s">
        <v>23</v>
      </c>
      <c r="C71" s="41"/>
      <c r="D71" s="10"/>
      <c r="E71" s="1">
        <f t="shared" si="3"/>
        <v>0</v>
      </c>
      <c r="F71" s="25">
        <v>1</v>
      </c>
      <c r="G71" s="25">
        <v>0</v>
      </c>
    </row>
    <row r="72" spans="1:12">
      <c r="A72" s="33">
        <v>99256</v>
      </c>
      <c r="B72" s="33" t="s">
        <v>20</v>
      </c>
      <c r="C72" s="41">
        <v>180.88</v>
      </c>
      <c r="D72" s="10">
        <v>1790</v>
      </c>
      <c r="E72" s="1">
        <f t="shared" si="3"/>
        <v>0</v>
      </c>
    </row>
    <row r="73" spans="1:12">
      <c r="A73" s="33">
        <v>99259</v>
      </c>
      <c r="B73" s="33" t="s">
        <v>94</v>
      </c>
      <c r="C73" s="41">
        <v>183.49</v>
      </c>
      <c r="D73" s="10"/>
      <c r="H73" s="33"/>
      <c r="I73" s="33"/>
    </row>
    <row r="74" spans="1:12">
      <c r="A74" s="33">
        <v>99265</v>
      </c>
      <c r="B74" s="33" t="s">
        <v>220</v>
      </c>
      <c r="C74" s="34"/>
      <c r="D74" s="35">
        <v>8022</v>
      </c>
      <c r="E74" s="35">
        <v>243</v>
      </c>
      <c r="F74">
        <v>6</v>
      </c>
      <c r="G74" s="33"/>
      <c r="H74" s="33"/>
      <c r="I74" s="33"/>
      <c r="J74" s="36" t="s">
        <v>225</v>
      </c>
      <c r="K74" s="36"/>
      <c r="L74" s="36"/>
    </row>
    <row r="75" spans="1:12">
      <c r="A75" s="33">
        <v>99266</v>
      </c>
      <c r="B75" s="33" t="s">
        <v>221</v>
      </c>
      <c r="C75" s="34"/>
      <c r="D75" s="35">
        <v>2879</v>
      </c>
      <c r="E75" s="35">
        <v>87</v>
      </c>
      <c r="F75">
        <v>5</v>
      </c>
      <c r="G75" s="33"/>
      <c r="H75" s="33"/>
      <c r="I75" s="33"/>
      <c r="J75" s="36" t="s">
        <v>225</v>
      </c>
      <c r="K75" s="36"/>
      <c r="L75" s="36"/>
    </row>
    <row r="76" spans="1:12">
      <c r="A76" s="33">
        <v>99267</v>
      </c>
      <c r="B76" s="33" t="s">
        <v>222</v>
      </c>
      <c r="C76" s="34"/>
      <c r="D76" s="35">
        <v>0</v>
      </c>
      <c r="E76" s="35">
        <v>0</v>
      </c>
      <c r="F76">
        <v>2</v>
      </c>
      <c r="G76" s="33"/>
      <c r="H76" s="33"/>
      <c r="I76" s="33"/>
      <c r="J76" s="36" t="s">
        <v>225</v>
      </c>
      <c r="K76" s="36"/>
      <c r="L76" s="36"/>
    </row>
    <row r="77" spans="1:12">
      <c r="A77" s="33">
        <v>99268</v>
      </c>
      <c r="B77" s="33" t="s">
        <v>223</v>
      </c>
      <c r="C77" s="34"/>
      <c r="D77" s="35">
        <v>6076</v>
      </c>
      <c r="E77" s="35">
        <v>319</v>
      </c>
      <c r="F77">
        <v>9</v>
      </c>
      <c r="G77" s="33"/>
      <c r="H77" s="33"/>
      <c r="I77" s="33"/>
      <c r="J77" s="36" t="s">
        <v>225</v>
      </c>
      <c r="K77" s="36"/>
      <c r="L77" s="36"/>
    </row>
    <row r="78" spans="1:12">
      <c r="A78" s="33">
        <v>99269</v>
      </c>
      <c r="B78" s="33" t="s">
        <v>224</v>
      </c>
      <c r="C78" s="34"/>
      <c r="D78" s="35">
        <v>1823</v>
      </c>
      <c r="E78" s="35">
        <v>310</v>
      </c>
      <c r="F78">
        <v>10</v>
      </c>
      <c r="G78" s="33"/>
      <c r="H78" s="33"/>
      <c r="I78" s="33"/>
      <c r="J78" s="36" t="s">
        <v>225</v>
      </c>
      <c r="K78" s="36"/>
      <c r="L78" s="36"/>
    </row>
    <row r="79" spans="1:12">
      <c r="A79" s="33">
        <v>99270</v>
      </c>
      <c r="B79" s="33" t="s">
        <v>9</v>
      </c>
      <c r="C79" s="41">
        <v>1941.59</v>
      </c>
      <c r="D79" s="10">
        <v>91204</v>
      </c>
      <c r="E79" s="1">
        <f>(F79*G79)+(H79*I79)</f>
        <v>651</v>
      </c>
      <c r="F79" s="25">
        <v>21</v>
      </c>
      <c r="G79" s="25">
        <v>31</v>
      </c>
    </row>
    <row r="80" spans="1:12">
      <c r="A80" s="33">
        <v>99278</v>
      </c>
      <c r="B80" s="33" t="s">
        <v>2</v>
      </c>
      <c r="C80" s="41"/>
      <c r="D80" s="10">
        <v>8053</v>
      </c>
      <c r="E80" s="1">
        <f>(F80*G80)+(H80*I80)</f>
        <v>403</v>
      </c>
      <c r="F80" s="25">
        <v>13</v>
      </c>
      <c r="G80" s="25">
        <v>31</v>
      </c>
    </row>
    <row r="81" spans="1:10">
      <c r="A81" s="33">
        <v>99286</v>
      </c>
      <c r="B81" s="33" t="s">
        <v>5</v>
      </c>
      <c r="C81" s="41">
        <v>512.94000000000005</v>
      </c>
      <c r="D81" s="10">
        <v>703</v>
      </c>
      <c r="E81" s="1">
        <f>(F81*G81)+(H81*I81)</f>
        <v>62</v>
      </c>
      <c r="F81" s="25">
        <v>2</v>
      </c>
      <c r="G81" s="25">
        <v>31</v>
      </c>
    </row>
    <row r="82" spans="1:10">
      <c r="A82" s="33">
        <v>99288</v>
      </c>
      <c r="B82" s="33" t="s">
        <v>219</v>
      </c>
      <c r="C82" s="41"/>
      <c r="D82" s="10">
        <v>2</v>
      </c>
      <c r="E82" s="1">
        <v>0</v>
      </c>
      <c r="F82" s="33"/>
      <c r="G82" s="33"/>
      <c r="H82" s="33"/>
      <c r="I82" s="33"/>
    </row>
    <row r="83" spans="1:10">
      <c r="A83" s="33">
        <v>99293</v>
      </c>
      <c r="B83" s="33" t="s">
        <v>7</v>
      </c>
      <c r="C83" s="41">
        <v>340.2</v>
      </c>
      <c r="D83" s="10">
        <v>398</v>
      </c>
      <c r="E83" s="1">
        <f>(F83*G83)+(H83*I83)</f>
        <v>31</v>
      </c>
      <c r="F83" s="25">
        <v>1</v>
      </c>
      <c r="G83" s="25">
        <v>31</v>
      </c>
    </row>
    <row r="84" spans="1:10">
      <c r="A84" s="33">
        <v>99294</v>
      </c>
      <c r="B84" s="33" t="s">
        <v>6</v>
      </c>
      <c r="C84" s="41">
        <v>1010.26</v>
      </c>
      <c r="D84" s="10">
        <v>839</v>
      </c>
      <c r="E84" s="1">
        <f>(F84*G84)+(H84*I84)</f>
        <v>31</v>
      </c>
      <c r="F84" s="25">
        <v>1</v>
      </c>
      <c r="G84" s="25">
        <v>31</v>
      </c>
    </row>
    <row r="85" spans="1:10">
      <c r="A85" s="33">
        <v>99295</v>
      </c>
      <c r="B85" s="33" t="s">
        <v>8</v>
      </c>
      <c r="C85" s="41">
        <v>2520.25</v>
      </c>
      <c r="D85" s="10">
        <v>2878</v>
      </c>
      <c r="E85" s="1">
        <f>(F85*G85)+(H85*I85)</f>
        <v>217</v>
      </c>
      <c r="F85" s="25">
        <v>7</v>
      </c>
      <c r="G85" s="25">
        <v>31</v>
      </c>
    </row>
    <row r="86" spans="1:10">
      <c r="A86" s="33">
        <v>99296</v>
      </c>
      <c r="B86" s="33" t="s">
        <v>70</v>
      </c>
      <c r="C86" s="41"/>
      <c r="D86" s="10"/>
      <c r="E86" s="1">
        <f>(F86*G86)+(H86*I86)</f>
        <v>0</v>
      </c>
    </row>
    <row r="87" spans="1:10" ht="15.75" thickBot="1">
      <c r="A87" s="33">
        <v>99297</v>
      </c>
      <c r="B87" s="33" t="s">
        <v>37</v>
      </c>
      <c r="C87" s="41">
        <v>2384.7199999999998</v>
      </c>
      <c r="D87" s="10">
        <v>783</v>
      </c>
      <c r="E87" s="1">
        <v>0</v>
      </c>
    </row>
    <row r="88" spans="1:10" ht="15.75" thickBot="1">
      <c r="A88" s="54">
        <v>99302</v>
      </c>
      <c r="B88" s="54" t="s">
        <v>71</v>
      </c>
      <c r="C88" s="55"/>
      <c r="D88" s="53">
        <v>677</v>
      </c>
      <c r="E88" s="1">
        <f t="shared" ref="E88:E93" si="4">(F88*G88)+(H88*I88)</f>
        <v>0</v>
      </c>
      <c r="I88" s="56"/>
      <c r="J88" t="s">
        <v>235</v>
      </c>
    </row>
    <row r="89" spans="1:10">
      <c r="A89" s="33">
        <v>99305</v>
      </c>
      <c r="B89" s="33" t="s">
        <v>72</v>
      </c>
      <c r="C89" s="41"/>
      <c r="D89" s="10"/>
      <c r="E89" s="1">
        <f t="shared" si="4"/>
        <v>0</v>
      </c>
    </row>
    <row r="90" spans="1:10">
      <c r="A90" s="33">
        <v>99307</v>
      </c>
      <c r="B90" s="33" t="s">
        <v>13</v>
      </c>
      <c r="C90" s="41"/>
      <c r="D90" s="10">
        <v>585</v>
      </c>
      <c r="E90" s="1">
        <f t="shared" si="4"/>
        <v>0</v>
      </c>
    </row>
    <row r="91" spans="1:10">
      <c r="A91" s="33">
        <v>99312</v>
      </c>
      <c r="B91" s="33" t="s">
        <v>12</v>
      </c>
      <c r="C91" s="41"/>
      <c r="D91" s="10">
        <v>7899</v>
      </c>
      <c r="E91" s="1">
        <f t="shared" si="4"/>
        <v>651</v>
      </c>
      <c r="F91" s="25">
        <v>21</v>
      </c>
      <c r="G91" s="25">
        <v>31</v>
      </c>
    </row>
    <row r="92" spans="1:10">
      <c r="A92" s="54">
        <v>599109</v>
      </c>
      <c r="B92" s="54" t="s">
        <v>25</v>
      </c>
      <c r="C92" s="55">
        <v>180.4</v>
      </c>
      <c r="D92" s="10">
        <v>12440</v>
      </c>
      <c r="E92" s="1">
        <f t="shared" si="4"/>
        <v>465</v>
      </c>
      <c r="F92" s="25">
        <v>15</v>
      </c>
      <c r="G92" s="25">
        <v>31</v>
      </c>
    </row>
    <row r="93" spans="1:10">
      <c r="A93" s="33">
        <v>699109</v>
      </c>
      <c r="B93" s="33" t="s">
        <v>24</v>
      </c>
      <c r="C93" s="41"/>
      <c r="D93" s="10">
        <v>1748</v>
      </c>
      <c r="E93" s="1">
        <f t="shared" si="4"/>
        <v>0</v>
      </c>
    </row>
    <row r="94" spans="1:10">
      <c r="A94" s="33"/>
      <c r="B94" s="33"/>
      <c r="C94" s="11"/>
      <c r="D94" s="10"/>
      <c r="E94" s="11"/>
    </row>
    <row r="95" spans="1:10" s="6" customFormat="1" ht="21">
      <c r="A95" s="74" t="s">
        <v>92</v>
      </c>
      <c r="B95" s="74"/>
      <c r="C95" s="74"/>
      <c r="D95" s="74"/>
      <c r="E95" s="74"/>
    </row>
    <row r="96" spans="1:10" s="6" customFormat="1" ht="21">
      <c r="A96" s="75">
        <f>A2</f>
        <v>43800</v>
      </c>
      <c r="B96" s="74"/>
      <c r="C96" s="74"/>
      <c r="D96" s="74"/>
      <c r="E96" s="74"/>
    </row>
    <row r="97" spans="1:7">
      <c r="A97" s="33"/>
      <c r="B97" s="33"/>
      <c r="C97" s="11"/>
      <c r="D97" s="10"/>
      <c r="E97" s="11"/>
    </row>
    <row r="98" spans="1:7">
      <c r="A98" s="33">
        <v>10000</v>
      </c>
      <c r="B98" s="33" t="s">
        <v>33</v>
      </c>
      <c r="C98" s="41">
        <v>370.32</v>
      </c>
      <c r="D98" s="10">
        <v>5192</v>
      </c>
      <c r="E98" s="1">
        <f>(F98*G98)+(H98*I98)</f>
        <v>434</v>
      </c>
      <c r="F98" s="25">
        <v>14</v>
      </c>
      <c r="G98" s="25">
        <v>31</v>
      </c>
    </row>
    <row r="100" spans="1:7" s="6" customFormat="1" ht="21">
      <c r="A100" s="73" t="s">
        <v>93</v>
      </c>
      <c r="B100" s="73"/>
      <c r="C100" s="73"/>
      <c r="D100" s="73"/>
      <c r="E100" s="73"/>
    </row>
    <row r="101" spans="1:7" s="6" customFormat="1" ht="21">
      <c r="A101" s="72">
        <f>A2</f>
        <v>43800</v>
      </c>
      <c r="B101" s="73"/>
      <c r="C101" s="73"/>
      <c r="D101" s="73"/>
      <c r="E101" s="73"/>
    </row>
    <row r="102" spans="1:7" s="6" customFormat="1" ht="21">
      <c r="A102" s="47"/>
      <c r="B102" s="48"/>
      <c r="C102" s="48"/>
      <c r="D102" s="49"/>
      <c r="E102" s="48"/>
    </row>
    <row r="103" spans="1:7">
      <c r="A103">
        <v>14003</v>
      </c>
      <c r="B103" t="s">
        <v>81</v>
      </c>
      <c r="C103" s="41"/>
      <c r="D103" s="10"/>
    </row>
    <row r="104" spans="1:7">
      <c r="A104">
        <v>14006</v>
      </c>
      <c r="B104" t="s">
        <v>82</v>
      </c>
      <c r="C104" s="41">
        <v>78.27</v>
      </c>
      <c r="D104" s="10"/>
    </row>
    <row r="105" spans="1:7">
      <c r="A105">
        <v>14007</v>
      </c>
      <c r="B105" t="s">
        <v>83</v>
      </c>
      <c r="C105" s="41">
        <v>13.89</v>
      </c>
      <c r="D105" s="10"/>
    </row>
    <row r="106" spans="1:7">
      <c r="A106">
        <v>14008</v>
      </c>
      <c r="B106" t="s">
        <v>84</v>
      </c>
      <c r="C106" s="41"/>
      <c r="D106" s="10"/>
    </row>
    <row r="107" spans="1:7">
      <c r="A107">
        <v>14010</v>
      </c>
      <c r="B107" t="s">
        <v>85</v>
      </c>
      <c r="C107" s="41"/>
      <c r="D107" s="10"/>
    </row>
    <row r="108" spans="1:7">
      <c r="A108">
        <v>14012</v>
      </c>
      <c r="B108" t="s">
        <v>86</v>
      </c>
      <c r="C108" s="41"/>
      <c r="D108" s="10"/>
    </row>
    <row r="109" spans="1:7">
      <c r="A109">
        <v>14018</v>
      </c>
      <c r="B109" t="s">
        <v>231</v>
      </c>
      <c r="C109" s="41">
        <v>21.46</v>
      </c>
      <c r="D109" s="10"/>
    </row>
    <row r="110" spans="1:7">
      <c r="A110">
        <v>14022</v>
      </c>
      <c r="B110" t="s">
        <v>88</v>
      </c>
      <c r="C110" s="41">
        <v>59.33</v>
      </c>
      <c r="D110" s="10"/>
    </row>
    <row r="111" spans="1:7">
      <c r="A111">
        <v>15001</v>
      </c>
      <c r="B111" t="s">
        <v>89</v>
      </c>
      <c r="C111" s="41">
        <v>178.81</v>
      </c>
      <c r="D111" s="10"/>
    </row>
    <row r="112" spans="1:7">
      <c r="A112">
        <v>20001</v>
      </c>
      <c r="B112" t="s">
        <v>218</v>
      </c>
      <c r="C112" s="41"/>
      <c r="D112" s="10">
        <v>1553</v>
      </c>
    </row>
    <row r="113" spans="1:4">
      <c r="A113">
        <v>23001</v>
      </c>
      <c r="B113" t="s">
        <v>90</v>
      </c>
      <c r="C113" s="41"/>
      <c r="D113" s="10"/>
    </row>
    <row r="114" spans="1:4">
      <c r="A114">
        <v>60001</v>
      </c>
      <c r="B114" t="s">
        <v>232</v>
      </c>
      <c r="C114" s="41"/>
      <c r="D114" s="10"/>
    </row>
    <row r="115" spans="1:4">
      <c r="D115" s="10"/>
    </row>
    <row r="116" spans="1:4">
      <c r="D116" s="10"/>
    </row>
    <row r="117" spans="1:4">
      <c r="D117" s="10"/>
    </row>
    <row r="118" spans="1:4">
      <c r="D118" s="10"/>
    </row>
  </sheetData>
  <sortState xmlns:xlrd2="http://schemas.microsoft.com/office/spreadsheetml/2017/richdata2" ref="A5:L93">
    <sortCondition ref="A5:A93"/>
  </sortState>
  <mergeCells count="6">
    <mergeCell ref="A101:E101"/>
    <mergeCell ref="A1:E1"/>
    <mergeCell ref="A2:E2"/>
    <mergeCell ref="A95:E95"/>
    <mergeCell ref="A96:E96"/>
    <mergeCell ref="A100:E100"/>
  </mergeCells>
  <pageMargins left="0.7" right="0.7" top="0.75" bottom="0.75" header="0.3" footer="0.3"/>
  <pageSetup scale="86" orientation="portrait" r:id="rId1"/>
  <rowBreaks count="1" manualBreakCount="1">
    <brk id="94" max="8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094E-484A-4D0D-B05C-31AB8AC9C835}">
  <dimension ref="A1:L120"/>
  <sheetViews>
    <sheetView topLeftCell="A70" workbookViewId="0">
      <selection activeCell="D84" sqref="D84:D86"/>
    </sheetView>
  </sheetViews>
  <sheetFormatPr defaultRowHeight="15"/>
  <cols>
    <col min="1" max="1" width="10.7109375" bestFit="1" customWidth="1"/>
    <col min="2" max="2" width="25.7109375" bestFit="1" customWidth="1"/>
    <col min="3" max="3" width="9.140625" style="1"/>
    <col min="4" max="4" width="9.140625" style="2"/>
    <col min="5" max="5" width="10" style="1" bestFit="1" customWidth="1"/>
    <col min="6" max="6" width="10.85546875" bestFit="1" customWidth="1"/>
    <col min="8" max="8" width="11.140625" bestFit="1" customWidth="1"/>
  </cols>
  <sheetData>
    <row r="1" spans="1:12" s="6" customFormat="1" ht="21">
      <c r="A1" s="73" t="s">
        <v>91</v>
      </c>
      <c r="B1" s="73"/>
      <c r="C1" s="73"/>
      <c r="D1" s="73"/>
      <c r="E1" s="73"/>
    </row>
    <row r="2" spans="1:12" s="6" customFormat="1" ht="21">
      <c r="A2" s="72">
        <v>43862</v>
      </c>
      <c r="B2" s="73"/>
      <c r="C2" s="73"/>
      <c r="D2" s="73"/>
      <c r="E2" s="73"/>
    </row>
    <row r="3" spans="1:12" s="6" customFormat="1" ht="21">
      <c r="C3" s="51"/>
      <c r="D3" s="8"/>
      <c r="E3" s="51"/>
    </row>
    <row r="4" spans="1:12">
      <c r="B4" s="3"/>
      <c r="C4" s="4" t="s">
        <v>0</v>
      </c>
      <c r="D4" s="5" t="s">
        <v>1</v>
      </c>
      <c r="E4" s="42" t="s">
        <v>14</v>
      </c>
      <c r="F4" t="s">
        <v>212</v>
      </c>
      <c r="G4" s="3" t="s">
        <v>213</v>
      </c>
      <c r="H4" t="s">
        <v>214</v>
      </c>
      <c r="I4" s="3" t="s">
        <v>215</v>
      </c>
    </row>
    <row r="5" spans="1:12">
      <c r="A5" s="33">
        <v>99265</v>
      </c>
      <c r="B5" s="33" t="s">
        <v>220</v>
      </c>
      <c r="C5" s="34"/>
      <c r="D5" s="57">
        <v>11596</v>
      </c>
      <c r="E5" s="35">
        <v>261</v>
      </c>
      <c r="F5">
        <v>6</v>
      </c>
      <c r="G5" s="33"/>
      <c r="H5" s="33"/>
      <c r="I5" s="33"/>
      <c r="J5" s="36" t="s">
        <v>225</v>
      </c>
      <c r="K5" s="36"/>
      <c r="L5" s="36"/>
    </row>
    <row r="6" spans="1:12">
      <c r="A6" s="33">
        <v>99266</v>
      </c>
      <c r="B6" s="33" t="s">
        <v>221</v>
      </c>
      <c r="C6" s="34"/>
      <c r="D6" s="57">
        <v>2555</v>
      </c>
      <c r="E6" s="35">
        <v>58</v>
      </c>
      <c r="F6">
        <v>5</v>
      </c>
      <c r="G6" s="33"/>
      <c r="H6" s="33"/>
      <c r="I6" s="33"/>
      <c r="J6" s="36" t="s">
        <v>225</v>
      </c>
      <c r="K6" s="36"/>
      <c r="L6" s="36"/>
    </row>
    <row r="7" spans="1:12">
      <c r="A7" s="33">
        <v>99267</v>
      </c>
      <c r="B7" s="33" t="s">
        <v>222</v>
      </c>
      <c r="C7" s="34"/>
      <c r="D7" s="57">
        <v>225</v>
      </c>
      <c r="E7" s="35">
        <v>9</v>
      </c>
      <c r="F7">
        <v>2</v>
      </c>
      <c r="G7" s="33"/>
      <c r="H7" s="33"/>
      <c r="I7" s="33"/>
      <c r="J7" s="36" t="s">
        <v>225</v>
      </c>
      <c r="K7" s="36"/>
      <c r="L7" s="36"/>
    </row>
    <row r="8" spans="1:12">
      <c r="A8" s="33">
        <v>99229</v>
      </c>
      <c r="B8" s="33" t="s">
        <v>45</v>
      </c>
      <c r="C8" s="41">
        <v>357.42</v>
      </c>
      <c r="D8" s="57">
        <v>0</v>
      </c>
      <c r="E8" s="1">
        <f>(F8*G8)+(H8*I8)</f>
        <v>0</v>
      </c>
      <c r="F8" s="25">
        <v>1</v>
      </c>
      <c r="G8" s="25"/>
      <c r="H8" s="33"/>
      <c r="I8" s="33"/>
    </row>
    <row r="9" spans="1:12">
      <c r="A9" s="33">
        <v>99282</v>
      </c>
      <c r="B9" s="33" t="s">
        <v>237</v>
      </c>
      <c r="C9" s="41">
        <v>182.98</v>
      </c>
      <c r="D9" s="57"/>
      <c r="F9" s="33"/>
      <c r="G9" s="33"/>
      <c r="H9" s="33"/>
      <c r="I9" s="33"/>
    </row>
    <row r="10" spans="1:12">
      <c r="A10" s="33">
        <v>93701</v>
      </c>
      <c r="B10" s="33" t="s">
        <v>77</v>
      </c>
      <c r="C10" s="41"/>
      <c r="D10" s="57">
        <v>6</v>
      </c>
      <c r="E10" s="1">
        <f t="shared" ref="E10:E28" si="0">(F10*G10)+(H10*I10)</f>
        <v>0</v>
      </c>
    </row>
    <row r="11" spans="1:12">
      <c r="A11" s="33">
        <v>99170</v>
      </c>
      <c r="B11" s="33" t="s">
        <v>66</v>
      </c>
      <c r="C11" s="41"/>
      <c r="D11" s="57"/>
      <c r="E11" s="1">
        <f t="shared" si="0"/>
        <v>0</v>
      </c>
    </row>
    <row r="12" spans="1:12">
      <c r="A12" s="33">
        <v>96701</v>
      </c>
      <c r="B12" s="33" t="s">
        <v>38</v>
      </c>
      <c r="C12" s="41"/>
      <c r="D12" s="57">
        <v>7</v>
      </c>
      <c r="E12" s="1">
        <f t="shared" si="0"/>
        <v>0</v>
      </c>
    </row>
    <row r="13" spans="1:12">
      <c r="A13" s="33">
        <v>82001</v>
      </c>
      <c r="B13" s="33" t="s">
        <v>39</v>
      </c>
      <c r="C13" s="41"/>
      <c r="D13" s="57">
        <v>174</v>
      </c>
      <c r="E13" s="1">
        <f t="shared" si="0"/>
        <v>0</v>
      </c>
    </row>
    <row r="14" spans="1:12">
      <c r="A14" s="33">
        <v>96501</v>
      </c>
      <c r="B14" s="33" t="s">
        <v>40</v>
      </c>
      <c r="C14" s="41"/>
      <c r="D14" s="57">
        <v>754</v>
      </c>
      <c r="E14" s="1">
        <f t="shared" si="0"/>
        <v>87</v>
      </c>
      <c r="F14" s="25">
        <v>3</v>
      </c>
      <c r="G14" s="25">
        <v>29</v>
      </c>
    </row>
    <row r="15" spans="1:12">
      <c r="A15" s="33">
        <v>99230</v>
      </c>
      <c r="B15" s="33" t="s">
        <v>51</v>
      </c>
      <c r="C15" s="41">
        <v>183.44</v>
      </c>
      <c r="D15" s="57">
        <v>2098</v>
      </c>
      <c r="E15" s="1">
        <f t="shared" si="0"/>
        <v>0</v>
      </c>
    </row>
    <row r="16" spans="1:12">
      <c r="A16" s="33">
        <v>99286</v>
      </c>
      <c r="B16" s="33" t="s">
        <v>5</v>
      </c>
      <c r="C16" s="41">
        <v>194.51</v>
      </c>
      <c r="D16" s="57">
        <v>590</v>
      </c>
      <c r="E16" s="1">
        <f t="shared" si="0"/>
        <v>56</v>
      </c>
      <c r="F16" s="25">
        <v>2</v>
      </c>
      <c r="G16" s="25">
        <v>28</v>
      </c>
    </row>
    <row r="17" spans="1:7">
      <c r="A17" s="33">
        <v>99294</v>
      </c>
      <c r="B17" s="33" t="s">
        <v>6</v>
      </c>
      <c r="C17" s="41">
        <v>1088.6600000000001</v>
      </c>
      <c r="D17" s="57">
        <v>1074</v>
      </c>
      <c r="E17" s="1">
        <f t="shared" si="0"/>
        <v>28</v>
      </c>
      <c r="F17" s="25">
        <v>1</v>
      </c>
      <c r="G17" s="25">
        <v>28</v>
      </c>
    </row>
    <row r="18" spans="1:7">
      <c r="A18" s="33">
        <v>99293</v>
      </c>
      <c r="B18" s="33" t="s">
        <v>7</v>
      </c>
      <c r="C18" s="41">
        <v>171.63</v>
      </c>
      <c r="D18" s="57">
        <v>593</v>
      </c>
      <c r="E18" s="1">
        <f t="shared" si="0"/>
        <v>28</v>
      </c>
      <c r="F18" s="25">
        <v>1</v>
      </c>
      <c r="G18" s="25">
        <v>28</v>
      </c>
    </row>
    <row r="19" spans="1:7">
      <c r="A19" s="33">
        <v>99295</v>
      </c>
      <c r="B19" s="33" t="s">
        <v>8</v>
      </c>
      <c r="C19" s="41">
        <v>2318.35</v>
      </c>
      <c r="D19" s="57">
        <v>3436</v>
      </c>
      <c r="E19" s="1">
        <f t="shared" si="0"/>
        <v>196</v>
      </c>
      <c r="F19" s="25">
        <v>7</v>
      </c>
      <c r="G19" s="25">
        <v>28</v>
      </c>
    </row>
    <row r="20" spans="1:7">
      <c r="A20" s="33">
        <v>99228</v>
      </c>
      <c r="B20" s="33" t="s">
        <v>43</v>
      </c>
      <c r="C20" s="41"/>
      <c r="D20" s="58"/>
      <c r="E20" s="1">
        <f t="shared" si="0"/>
        <v>0</v>
      </c>
      <c r="F20" s="25">
        <v>1</v>
      </c>
      <c r="G20" s="25">
        <v>0</v>
      </c>
    </row>
    <row r="21" spans="1:7">
      <c r="A21" s="33">
        <v>99200</v>
      </c>
      <c r="B21" s="33" t="s">
        <v>69</v>
      </c>
      <c r="C21" s="41">
        <v>1302.5999999999999</v>
      </c>
      <c r="D21" s="57"/>
      <c r="E21" s="1">
        <f t="shared" si="0"/>
        <v>0</v>
      </c>
    </row>
    <row r="22" spans="1:7">
      <c r="A22" s="33">
        <v>99255</v>
      </c>
      <c r="B22" s="33" t="s">
        <v>23</v>
      </c>
      <c r="C22" s="41"/>
      <c r="D22" s="57">
        <v>0</v>
      </c>
      <c r="E22" s="1">
        <f t="shared" si="0"/>
        <v>0</v>
      </c>
      <c r="F22" s="25">
        <v>1</v>
      </c>
      <c r="G22" s="25">
        <v>0</v>
      </c>
    </row>
    <row r="23" spans="1:7">
      <c r="A23" s="33">
        <v>98921</v>
      </c>
      <c r="B23" s="33" t="s">
        <v>59</v>
      </c>
      <c r="C23" s="41">
        <v>167.51</v>
      </c>
      <c r="D23" s="57"/>
      <c r="E23" s="1">
        <f t="shared" si="0"/>
        <v>0</v>
      </c>
    </row>
    <row r="24" spans="1:7">
      <c r="A24" s="33">
        <v>99017</v>
      </c>
      <c r="B24" s="33" t="s">
        <v>42</v>
      </c>
      <c r="C24" s="41"/>
      <c r="D24" s="57">
        <v>4438</v>
      </c>
      <c r="E24" s="1">
        <f t="shared" si="0"/>
        <v>203</v>
      </c>
      <c r="F24" s="25">
        <v>7</v>
      </c>
      <c r="G24" s="25">
        <v>29</v>
      </c>
    </row>
    <row r="25" spans="1:7">
      <c r="A25" s="33">
        <v>99067</v>
      </c>
      <c r="B25" s="33" t="s">
        <v>3</v>
      </c>
      <c r="C25" s="41"/>
      <c r="D25" s="57">
        <v>324</v>
      </c>
      <c r="E25" s="1">
        <f t="shared" si="0"/>
        <v>0</v>
      </c>
    </row>
    <row r="26" spans="1:7">
      <c r="A26" s="33">
        <v>99169</v>
      </c>
      <c r="B26" s="33" t="s">
        <v>63</v>
      </c>
      <c r="C26" s="41"/>
      <c r="D26" s="57"/>
      <c r="E26" s="1">
        <f t="shared" si="0"/>
        <v>0</v>
      </c>
    </row>
    <row r="27" spans="1:7">
      <c r="A27" s="33">
        <v>99069</v>
      </c>
      <c r="B27" s="33" t="s">
        <v>44</v>
      </c>
      <c r="C27" s="41"/>
      <c r="D27" s="57">
        <v>1927</v>
      </c>
      <c r="E27" s="1">
        <f t="shared" si="0"/>
        <v>66</v>
      </c>
      <c r="F27" s="25">
        <v>3</v>
      </c>
      <c r="G27" s="25">
        <v>22</v>
      </c>
    </row>
    <row r="28" spans="1:7">
      <c r="A28" s="33">
        <v>98965</v>
      </c>
      <c r="B28" s="33" t="s">
        <v>41</v>
      </c>
      <c r="C28" s="41"/>
      <c r="D28" s="57">
        <v>551</v>
      </c>
      <c r="E28" s="1">
        <f t="shared" si="0"/>
        <v>27</v>
      </c>
      <c r="F28" s="25">
        <v>1</v>
      </c>
      <c r="G28" s="25">
        <v>27</v>
      </c>
    </row>
    <row r="29" spans="1:7">
      <c r="A29" s="33">
        <v>99225</v>
      </c>
      <c r="B29" s="33" t="s">
        <v>227</v>
      </c>
      <c r="C29" s="41"/>
      <c r="D29" s="57"/>
      <c r="F29" s="33"/>
      <c r="G29" s="33"/>
    </row>
    <row r="30" spans="1:7">
      <c r="A30" s="33">
        <v>48001</v>
      </c>
      <c r="B30" s="33" t="s">
        <v>50</v>
      </c>
      <c r="C30" s="41"/>
      <c r="D30" s="57">
        <v>6</v>
      </c>
      <c r="E30" s="1">
        <f t="shared" ref="E30:E50" si="1">(F30*G30)+(H30*I30)</f>
        <v>2</v>
      </c>
      <c r="F30" s="25">
        <v>1</v>
      </c>
      <c r="G30" s="25">
        <v>2</v>
      </c>
    </row>
    <row r="31" spans="1:7">
      <c r="A31" s="33">
        <v>93806</v>
      </c>
      <c r="B31" s="33" t="s">
        <v>56</v>
      </c>
      <c r="C31" s="41">
        <v>169.35</v>
      </c>
      <c r="D31" s="57"/>
      <c r="E31" s="1">
        <f t="shared" si="1"/>
        <v>0</v>
      </c>
    </row>
    <row r="32" spans="1:7">
      <c r="A32" s="33">
        <v>98961</v>
      </c>
      <c r="B32" s="33" t="s">
        <v>60</v>
      </c>
      <c r="C32" s="41">
        <v>333.94</v>
      </c>
      <c r="D32" s="57"/>
      <c r="E32" s="1">
        <f t="shared" si="1"/>
        <v>0</v>
      </c>
    </row>
    <row r="33" spans="1:7" ht="15.75" customHeight="1">
      <c r="A33" s="33">
        <v>99307</v>
      </c>
      <c r="B33" s="33" t="s">
        <v>13</v>
      </c>
      <c r="C33" s="41"/>
      <c r="D33" s="57">
        <v>576</v>
      </c>
      <c r="E33" s="1">
        <f t="shared" si="1"/>
        <v>0</v>
      </c>
    </row>
    <row r="34" spans="1:7">
      <c r="A34" s="33">
        <v>98987</v>
      </c>
      <c r="B34" s="33" t="s">
        <v>30</v>
      </c>
      <c r="C34" s="41"/>
      <c r="D34" s="57">
        <v>150</v>
      </c>
      <c r="E34" s="1">
        <f t="shared" si="1"/>
        <v>8</v>
      </c>
      <c r="F34" s="25">
        <v>1</v>
      </c>
      <c r="G34" s="25">
        <v>8</v>
      </c>
    </row>
    <row r="35" spans="1:7">
      <c r="A35" s="33">
        <v>98988</v>
      </c>
      <c r="B35" s="33" t="s">
        <v>31</v>
      </c>
      <c r="C35" s="41"/>
      <c r="D35" s="57">
        <v>1826</v>
      </c>
      <c r="E35" s="1">
        <f t="shared" si="1"/>
        <v>25</v>
      </c>
      <c r="F35" s="25">
        <v>5</v>
      </c>
      <c r="G35" s="25">
        <v>5</v>
      </c>
    </row>
    <row r="36" spans="1:7">
      <c r="A36" s="33">
        <v>99007</v>
      </c>
      <c r="B36" s="33" t="s">
        <v>32</v>
      </c>
      <c r="C36" s="41"/>
      <c r="D36" s="57">
        <v>330</v>
      </c>
      <c r="E36" s="1">
        <f t="shared" si="1"/>
        <v>6</v>
      </c>
      <c r="F36" s="25">
        <v>1</v>
      </c>
      <c r="G36" s="25">
        <v>6</v>
      </c>
    </row>
    <row r="37" spans="1:7">
      <c r="A37" s="33">
        <v>98956</v>
      </c>
      <c r="B37" s="33" t="s">
        <v>26</v>
      </c>
      <c r="C37" s="41">
        <v>174.57</v>
      </c>
      <c r="D37" s="57">
        <v>587</v>
      </c>
      <c r="E37" s="1">
        <f t="shared" si="1"/>
        <v>56</v>
      </c>
      <c r="F37" s="25">
        <v>2</v>
      </c>
      <c r="G37" s="25">
        <v>28</v>
      </c>
    </row>
    <row r="38" spans="1:7">
      <c r="A38" s="33">
        <v>98958</v>
      </c>
      <c r="B38" s="33" t="s">
        <v>27</v>
      </c>
      <c r="C38" s="41"/>
      <c r="D38" s="57">
        <v>2549</v>
      </c>
      <c r="E38" s="1">
        <f t="shared" si="1"/>
        <v>168</v>
      </c>
      <c r="F38" s="25">
        <v>6</v>
      </c>
      <c r="G38" s="25">
        <v>28</v>
      </c>
    </row>
    <row r="39" spans="1:7">
      <c r="A39" s="33">
        <v>98959</v>
      </c>
      <c r="B39" s="33" t="s">
        <v>28</v>
      </c>
      <c r="C39" s="41"/>
      <c r="D39" s="57">
        <v>89</v>
      </c>
      <c r="E39" s="1">
        <f t="shared" si="1"/>
        <v>0</v>
      </c>
    </row>
    <row r="40" spans="1:7">
      <c r="A40" s="33">
        <v>99093</v>
      </c>
      <c r="B40" s="33" t="s">
        <v>34</v>
      </c>
      <c r="C40" s="41"/>
      <c r="D40" s="57"/>
      <c r="E40" s="1">
        <f t="shared" si="1"/>
        <v>0</v>
      </c>
      <c r="F40" s="25">
        <v>4</v>
      </c>
      <c r="G40" s="25">
        <v>0</v>
      </c>
    </row>
    <row r="41" spans="1:7">
      <c r="A41" s="33">
        <v>99094</v>
      </c>
      <c r="B41" s="33" t="s">
        <v>35</v>
      </c>
      <c r="C41" s="41"/>
      <c r="D41" s="57"/>
      <c r="E41" s="1">
        <f t="shared" si="1"/>
        <v>116</v>
      </c>
      <c r="F41" s="25">
        <v>4</v>
      </c>
      <c r="G41" s="25">
        <v>29</v>
      </c>
    </row>
    <row r="42" spans="1:7">
      <c r="A42" s="33">
        <v>99095</v>
      </c>
      <c r="B42" s="33" t="s">
        <v>36</v>
      </c>
      <c r="C42" s="41"/>
      <c r="D42" s="57"/>
      <c r="E42" s="1">
        <f t="shared" si="1"/>
        <v>29</v>
      </c>
      <c r="F42" s="25">
        <v>1</v>
      </c>
      <c r="G42" s="25">
        <v>29</v>
      </c>
    </row>
    <row r="43" spans="1:7">
      <c r="A43" s="33">
        <v>98801</v>
      </c>
      <c r="B43" s="33" t="s">
        <v>49</v>
      </c>
      <c r="C43" s="41">
        <v>185.34</v>
      </c>
      <c r="D43" s="57">
        <v>3668</v>
      </c>
      <c r="E43" s="1">
        <f t="shared" si="1"/>
        <v>203</v>
      </c>
      <c r="F43" s="25">
        <v>7</v>
      </c>
      <c r="G43" s="25">
        <v>29</v>
      </c>
    </row>
    <row r="44" spans="1:7">
      <c r="A44" s="33">
        <v>94601</v>
      </c>
      <c r="B44" s="33" t="s">
        <v>57</v>
      </c>
      <c r="C44" s="41">
        <v>527.46</v>
      </c>
      <c r="D44" s="57"/>
      <c r="E44" s="1">
        <f t="shared" si="1"/>
        <v>0</v>
      </c>
    </row>
    <row r="45" spans="1:7">
      <c r="A45" s="33">
        <v>99113</v>
      </c>
      <c r="B45" s="33" t="s">
        <v>17</v>
      </c>
      <c r="C45" s="41"/>
      <c r="D45" s="57">
        <v>224</v>
      </c>
      <c r="E45" s="1">
        <f t="shared" si="1"/>
        <v>0</v>
      </c>
    </row>
    <row r="46" spans="1:7">
      <c r="A46" s="33">
        <v>99066</v>
      </c>
      <c r="B46" s="33" t="s">
        <v>16</v>
      </c>
      <c r="C46" s="41"/>
      <c r="D46" s="57">
        <v>901</v>
      </c>
      <c r="E46" s="1">
        <f t="shared" si="1"/>
        <v>0</v>
      </c>
    </row>
    <row r="47" spans="1:7">
      <c r="A47" s="33">
        <v>99065</v>
      </c>
      <c r="B47" s="33" t="s">
        <v>15</v>
      </c>
      <c r="C47" s="41"/>
      <c r="D47" s="57">
        <v>0</v>
      </c>
      <c r="E47" s="1">
        <f t="shared" si="1"/>
        <v>0</v>
      </c>
    </row>
    <row r="48" spans="1:7">
      <c r="A48" s="33">
        <v>99278</v>
      </c>
      <c r="B48" s="33" t="s">
        <v>2</v>
      </c>
      <c r="C48" s="41"/>
      <c r="D48" s="57">
        <v>6882</v>
      </c>
      <c r="E48" s="1">
        <f t="shared" si="1"/>
        <v>377</v>
      </c>
      <c r="F48" s="25">
        <v>13</v>
      </c>
      <c r="G48" s="25">
        <v>29</v>
      </c>
    </row>
    <row r="49" spans="1:12">
      <c r="A49" s="33">
        <v>98990</v>
      </c>
      <c r="B49" s="33" t="s">
        <v>18</v>
      </c>
      <c r="C49" s="41"/>
      <c r="D49" s="57">
        <v>116</v>
      </c>
      <c r="E49" s="1">
        <f t="shared" si="1"/>
        <v>0</v>
      </c>
    </row>
    <row r="50" spans="1:12">
      <c r="A50" s="33">
        <v>98976</v>
      </c>
      <c r="B50" s="33" t="s">
        <v>19</v>
      </c>
      <c r="C50" s="41"/>
      <c r="D50" s="57">
        <v>49</v>
      </c>
      <c r="E50" s="1">
        <f t="shared" si="1"/>
        <v>0</v>
      </c>
    </row>
    <row r="51" spans="1:12">
      <c r="A51" s="33">
        <v>93901</v>
      </c>
      <c r="B51" s="33" t="s">
        <v>230</v>
      </c>
      <c r="C51" s="41"/>
      <c r="D51" s="57"/>
    </row>
    <row r="52" spans="1:12">
      <c r="A52" s="33">
        <v>99159</v>
      </c>
      <c r="B52" s="33" t="s">
        <v>21</v>
      </c>
      <c r="C52" s="41">
        <v>165.89</v>
      </c>
      <c r="D52" s="57">
        <v>3825</v>
      </c>
      <c r="E52" s="1">
        <f>(F52*G52)+(H52*I52)</f>
        <v>156</v>
      </c>
      <c r="F52" s="25">
        <v>6</v>
      </c>
      <c r="G52" s="25">
        <v>26</v>
      </c>
    </row>
    <row r="53" spans="1:12">
      <c r="A53" s="33">
        <v>98955</v>
      </c>
      <c r="B53" s="33" t="s">
        <v>29</v>
      </c>
      <c r="C53" s="41"/>
      <c r="D53" s="57">
        <v>484</v>
      </c>
      <c r="E53" s="1">
        <f>(F53*G53)+(H53*I53)</f>
        <v>28</v>
      </c>
      <c r="F53" s="25">
        <v>1</v>
      </c>
      <c r="G53" s="25">
        <v>28</v>
      </c>
    </row>
    <row r="54" spans="1:12">
      <c r="A54" s="33">
        <v>99269</v>
      </c>
      <c r="B54" s="33" t="s">
        <v>224</v>
      </c>
      <c r="C54" s="34"/>
      <c r="D54" s="57">
        <v>1168</v>
      </c>
      <c r="E54" s="35">
        <v>290</v>
      </c>
      <c r="F54">
        <v>10</v>
      </c>
      <c r="G54" s="33"/>
      <c r="H54" s="33"/>
      <c r="I54" s="33"/>
      <c r="J54" s="36" t="s">
        <v>225</v>
      </c>
      <c r="K54" s="36"/>
      <c r="L54" s="36"/>
    </row>
    <row r="55" spans="1:12">
      <c r="A55" s="33">
        <v>92001</v>
      </c>
      <c r="B55" s="33" t="s">
        <v>97</v>
      </c>
      <c r="C55" s="41"/>
      <c r="D55" s="57"/>
      <c r="E55" s="1">
        <f>(F55*G55)+(H55*I55)</f>
        <v>0</v>
      </c>
    </row>
    <row r="56" spans="1:12">
      <c r="A56" s="33">
        <v>99058</v>
      </c>
      <c r="B56" s="33" t="s">
        <v>4</v>
      </c>
      <c r="C56" s="41"/>
      <c r="D56" s="57">
        <v>2827</v>
      </c>
      <c r="E56" s="1">
        <f>(F56*G56)+(H56*I56)</f>
        <v>0</v>
      </c>
    </row>
    <row r="57" spans="1:12">
      <c r="A57" s="33">
        <v>99186</v>
      </c>
      <c r="B57" s="33" t="s">
        <v>76</v>
      </c>
      <c r="C57" s="41">
        <v>180.52</v>
      </c>
      <c r="D57" s="57"/>
      <c r="E57" s="1">
        <f>(F57*G57)+(H57*I57)</f>
        <v>174</v>
      </c>
      <c r="F57" s="25">
        <v>2</v>
      </c>
      <c r="G57" s="25">
        <v>29</v>
      </c>
      <c r="H57" s="25">
        <v>4</v>
      </c>
      <c r="I57" s="25">
        <v>29</v>
      </c>
    </row>
    <row r="58" spans="1:12">
      <c r="A58" s="33">
        <v>99288</v>
      </c>
      <c r="B58" s="33" t="s">
        <v>219</v>
      </c>
      <c r="C58" s="41"/>
      <c r="D58" s="57">
        <v>541</v>
      </c>
      <c r="E58" s="1">
        <v>0</v>
      </c>
      <c r="F58" s="33"/>
      <c r="G58" s="33"/>
      <c r="H58" s="33"/>
      <c r="I58" s="33"/>
    </row>
    <row r="59" spans="1:12">
      <c r="A59" s="33">
        <v>99297</v>
      </c>
      <c r="B59" s="33" t="s">
        <v>37</v>
      </c>
      <c r="C59" s="41">
        <v>2321.64</v>
      </c>
      <c r="D59" s="57">
        <v>791</v>
      </c>
      <c r="E59" s="1">
        <v>0</v>
      </c>
    </row>
    <row r="60" spans="1:12">
      <c r="A60" s="33">
        <v>99122</v>
      </c>
      <c r="B60" s="33" t="s">
        <v>233</v>
      </c>
      <c r="C60" s="41"/>
      <c r="D60" s="57"/>
    </row>
    <row r="61" spans="1:12">
      <c r="A61" s="33">
        <v>99268</v>
      </c>
      <c r="B61" s="33" t="s">
        <v>223</v>
      </c>
      <c r="C61" s="34"/>
      <c r="D61" s="57">
        <v>7195</v>
      </c>
      <c r="E61" s="35">
        <v>301</v>
      </c>
      <c r="F61">
        <v>9</v>
      </c>
      <c r="G61" s="33"/>
      <c r="H61" s="33"/>
      <c r="I61" s="33"/>
      <c r="J61" s="36" t="s">
        <v>225</v>
      </c>
      <c r="K61" s="36"/>
      <c r="L61" s="36"/>
    </row>
    <row r="62" spans="1:12">
      <c r="A62" s="33">
        <v>99102</v>
      </c>
      <c r="B62" s="33" t="s">
        <v>10</v>
      </c>
      <c r="C62" s="41">
        <v>954.4</v>
      </c>
      <c r="D62" s="57">
        <v>46878</v>
      </c>
      <c r="E62" s="1">
        <f>(F62*G62)+(H62*I62)</f>
        <v>0</v>
      </c>
    </row>
    <row r="63" spans="1:12">
      <c r="A63" s="33">
        <v>99259</v>
      </c>
      <c r="B63" s="33" t="s">
        <v>94</v>
      </c>
      <c r="C63" s="41">
        <v>185.02</v>
      </c>
      <c r="D63" s="57"/>
      <c r="H63" s="33"/>
      <c r="I63" s="33"/>
    </row>
    <row r="64" spans="1:12">
      <c r="A64" s="33">
        <v>95801</v>
      </c>
      <c r="B64" s="33" t="s">
        <v>228</v>
      </c>
      <c r="C64" s="41"/>
      <c r="D64" s="57"/>
    </row>
    <row r="65" spans="1:9">
      <c r="A65" s="33">
        <v>99132</v>
      </c>
      <c r="B65" s="33" t="s">
        <v>95</v>
      </c>
      <c r="C65" s="41"/>
      <c r="D65" s="57"/>
      <c r="E65" s="1">
        <f t="shared" ref="E65:E90" si="2">(F65*G65)+(H65*I65)</f>
        <v>88</v>
      </c>
      <c r="H65" s="25">
        <v>4</v>
      </c>
      <c r="I65" s="25">
        <v>22</v>
      </c>
    </row>
    <row r="66" spans="1:9">
      <c r="A66" s="33">
        <v>99133</v>
      </c>
      <c r="B66" s="33" t="s">
        <v>96</v>
      </c>
      <c r="C66" s="41"/>
      <c r="D66" s="57"/>
      <c r="E66" s="1">
        <f t="shared" si="2"/>
        <v>0</v>
      </c>
    </row>
    <row r="67" spans="1:9">
      <c r="A67" s="33">
        <v>99128</v>
      </c>
      <c r="B67" s="33" t="s">
        <v>74</v>
      </c>
      <c r="C67" s="41"/>
      <c r="D67" s="57">
        <v>2201</v>
      </c>
      <c r="E67" s="1">
        <f t="shared" si="2"/>
        <v>100</v>
      </c>
      <c r="F67" s="25">
        <v>10</v>
      </c>
      <c r="G67" s="25">
        <v>10</v>
      </c>
    </row>
    <row r="68" spans="1:9">
      <c r="A68" s="33">
        <v>99134</v>
      </c>
      <c r="B68" s="33" t="s">
        <v>75</v>
      </c>
      <c r="C68" s="41"/>
      <c r="D68" s="57">
        <v>3001</v>
      </c>
      <c r="E68" s="1">
        <f t="shared" si="2"/>
        <v>0</v>
      </c>
    </row>
    <row r="69" spans="1:9">
      <c r="A69" s="33">
        <v>99256</v>
      </c>
      <c r="B69" s="33" t="s">
        <v>20</v>
      </c>
      <c r="C69" s="41"/>
      <c r="D69" s="57">
        <v>1435</v>
      </c>
      <c r="E69" s="1">
        <f t="shared" si="2"/>
        <v>0</v>
      </c>
    </row>
    <row r="70" spans="1:9">
      <c r="A70" s="33">
        <v>98910</v>
      </c>
      <c r="B70" s="33" t="s">
        <v>58</v>
      </c>
      <c r="C70" s="41">
        <v>1169.28</v>
      </c>
      <c r="D70" s="57"/>
      <c r="E70" s="1">
        <f t="shared" si="2"/>
        <v>116</v>
      </c>
      <c r="H70" s="25">
        <v>4</v>
      </c>
      <c r="I70" s="25">
        <v>29</v>
      </c>
    </row>
    <row r="71" spans="1:9">
      <c r="A71" s="33">
        <v>98401</v>
      </c>
      <c r="B71" s="33" t="s">
        <v>46</v>
      </c>
      <c r="C71" s="41">
        <v>139.78</v>
      </c>
      <c r="D71" s="57">
        <v>2617</v>
      </c>
      <c r="E71" s="1">
        <f t="shared" si="2"/>
        <v>87</v>
      </c>
      <c r="F71" s="25">
        <v>3</v>
      </c>
      <c r="G71" s="25">
        <v>29</v>
      </c>
    </row>
    <row r="72" spans="1:9">
      <c r="A72" s="33">
        <v>96901</v>
      </c>
      <c r="B72" s="33" t="s">
        <v>47</v>
      </c>
      <c r="C72" s="41"/>
      <c r="D72" s="57">
        <v>1310</v>
      </c>
      <c r="E72" s="1">
        <f t="shared" si="2"/>
        <v>29</v>
      </c>
      <c r="F72" s="25">
        <v>1</v>
      </c>
      <c r="G72" s="25">
        <v>29</v>
      </c>
    </row>
    <row r="73" spans="1:9">
      <c r="A73" s="33">
        <v>99101</v>
      </c>
      <c r="B73" s="33" t="s">
        <v>53</v>
      </c>
      <c r="C73" s="41">
        <v>176.86</v>
      </c>
      <c r="D73" s="57">
        <v>11265</v>
      </c>
      <c r="E73" s="1">
        <f t="shared" si="2"/>
        <v>0</v>
      </c>
    </row>
    <row r="74" spans="1:9">
      <c r="A74" s="33">
        <v>99026</v>
      </c>
      <c r="B74" s="33" t="s">
        <v>73</v>
      </c>
      <c r="C74" s="41">
        <v>514.19000000000005</v>
      </c>
      <c r="D74" s="57"/>
      <c r="E74" s="1">
        <f t="shared" si="2"/>
        <v>0</v>
      </c>
      <c r="H74" s="33"/>
      <c r="I74" s="33"/>
    </row>
    <row r="75" spans="1:9">
      <c r="A75" s="33">
        <v>99246</v>
      </c>
      <c r="B75" s="33" t="s">
        <v>11</v>
      </c>
      <c r="C75" s="41"/>
      <c r="D75" s="57">
        <v>12390</v>
      </c>
      <c r="E75" s="1">
        <f t="shared" si="2"/>
        <v>725</v>
      </c>
      <c r="F75" s="25">
        <v>25</v>
      </c>
      <c r="G75" s="25">
        <v>29</v>
      </c>
    </row>
    <row r="76" spans="1:9">
      <c r="A76" s="33">
        <v>99312</v>
      </c>
      <c r="B76" s="33" t="s">
        <v>12</v>
      </c>
      <c r="C76" s="41"/>
      <c r="D76" s="57">
        <v>1567</v>
      </c>
      <c r="E76" s="1">
        <f t="shared" si="2"/>
        <v>609</v>
      </c>
      <c r="F76" s="25">
        <v>21</v>
      </c>
      <c r="G76" s="25">
        <v>29</v>
      </c>
    </row>
    <row r="77" spans="1:9">
      <c r="A77" s="33">
        <v>99140</v>
      </c>
      <c r="B77" s="33" t="s">
        <v>61</v>
      </c>
      <c r="C77" s="41"/>
      <c r="D77" s="57"/>
      <c r="E77" s="1">
        <f t="shared" si="2"/>
        <v>0</v>
      </c>
    </row>
    <row r="78" spans="1:9">
      <c r="A78" s="33">
        <v>98979</v>
      </c>
      <c r="B78" s="33" t="s">
        <v>52</v>
      </c>
      <c r="C78" s="41"/>
      <c r="D78" s="57">
        <v>244</v>
      </c>
      <c r="E78" s="1">
        <f t="shared" si="2"/>
        <v>0</v>
      </c>
    </row>
    <row r="79" spans="1:9">
      <c r="A79" s="33">
        <v>34001</v>
      </c>
      <c r="B79" s="33" t="s">
        <v>55</v>
      </c>
      <c r="C79" s="41">
        <v>498.4</v>
      </c>
      <c r="D79" s="57"/>
      <c r="E79" s="1">
        <f t="shared" si="2"/>
        <v>0</v>
      </c>
    </row>
    <row r="80" spans="1:9">
      <c r="A80" s="33">
        <v>599109</v>
      </c>
      <c r="B80" s="33" t="s">
        <v>25</v>
      </c>
      <c r="C80" s="41">
        <v>162.66</v>
      </c>
      <c r="D80" s="57">
        <v>11607</v>
      </c>
      <c r="E80" s="1">
        <f t="shared" si="2"/>
        <v>435</v>
      </c>
      <c r="F80" s="25">
        <v>15</v>
      </c>
      <c r="G80" s="25">
        <v>29</v>
      </c>
    </row>
    <row r="81" spans="1:10">
      <c r="A81" s="33">
        <v>699109</v>
      </c>
      <c r="B81" s="33" t="s">
        <v>24</v>
      </c>
      <c r="C81" s="41"/>
      <c r="D81" s="57">
        <v>1576</v>
      </c>
      <c r="E81" s="1">
        <f t="shared" si="2"/>
        <v>0</v>
      </c>
    </row>
    <row r="82" spans="1:10">
      <c r="A82" s="33">
        <v>98915</v>
      </c>
      <c r="B82" s="33" t="s">
        <v>22</v>
      </c>
      <c r="C82" s="41"/>
      <c r="D82" s="57">
        <v>81</v>
      </c>
      <c r="E82" s="1">
        <f t="shared" si="2"/>
        <v>0</v>
      </c>
    </row>
    <row r="83" spans="1:10">
      <c r="A83" s="33">
        <v>99270</v>
      </c>
      <c r="B83" s="33" t="s">
        <v>9</v>
      </c>
      <c r="C83" s="41">
        <v>1540.54</v>
      </c>
      <c r="D83" s="57">
        <v>73708</v>
      </c>
      <c r="E83" s="1">
        <f t="shared" si="2"/>
        <v>609</v>
      </c>
      <c r="F83" s="25">
        <v>21</v>
      </c>
      <c r="G83" s="25">
        <v>29</v>
      </c>
    </row>
    <row r="84" spans="1:10">
      <c r="A84" s="33">
        <v>99247</v>
      </c>
      <c r="B84" s="33" t="s">
        <v>229</v>
      </c>
      <c r="C84" s="41"/>
      <c r="D84" s="57"/>
      <c r="E84" s="1">
        <f t="shared" si="2"/>
        <v>0</v>
      </c>
      <c r="F84" s="25"/>
      <c r="G84" s="25"/>
    </row>
    <row r="85" spans="1:10">
      <c r="A85" s="33">
        <v>98983</v>
      </c>
      <c r="B85" s="33" t="s">
        <v>216</v>
      </c>
      <c r="C85" s="41"/>
      <c r="D85" s="57"/>
      <c r="E85" s="1">
        <f t="shared" si="2"/>
        <v>0</v>
      </c>
      <c r="F85" s="33"/>
      <c r="G85" s="33"/>
      <c r="H85" s="33"/>
      <c r="I85" s="33"/>
    </row>
    <row r="86" spans="1:10">
      <c r="A86" s="33">
        <v>99161</v>
      </c>
      <c r="B86" s="33" t="s">
        <v>62</v>
      </c>
      <c r="C86" s="41">
        <v>165.78</v>
      </c>
      <c r="D86" s="57"/>
      <c r="E86" s="1">
        <f t="shared" si="2"/>
        <v>112</v>
      </c>
      <c r="H86" s="25">
        <v>4</v>
      </c>
      <c r="I86" s="25">
        <v>28</v>
      </c>
    </row>
    <row r="87" spans="1:10">
      <c r="A87" s="33">
        <v>99305</v>
      </c>
      <c r="B87" s="33" t="s">
        <v>72</v>
      </c>
      <c r="C87" s="41"/>
      <c r="D87" s="57"/>
      <c r="E87" s="1">
        <f t="shared" si="2"/>
        <v>0</v>
      </c>
    </row>
    <row r="88" spans="1:10">
      <c r="A88" s="33">
        <v>99302</v>
      </c>
      <c r="B88" s="33" t="s">
        <v>71</v>
      </c>
      <c r="C88" s="41"/>
      <c r="D88" s="57"/>
      <c r="E88" s="1">
        <f t="shared" si="2"/>
        <v>0</v>
      </c>
      <c r="I88" s="59"/>
      <c r="J88" s="59"/>
    </row>
    <row r="89" spans="1:10">
      <c r="A89" s="33">
        <v>99296</v>
      </c>
      <c r="B89" s="33" t="s">
        <v>70</v>
      </c>
      <c r="C89" s="41"/>
      <c r="D89" s="57"/>
      <c r="E89" s="1">
        <f t="shared" si="2"/>
        <v>0</v>
      </c>
    </row>
    <row r="90" spans="1:10">
      <c r="A90" s="33">
        <v>99194</v>
      </c>
      <c r="B90" s="33" t="s">
        <v>98</v>
      </c>
      <c r="C90" s="41">
        <v>517.17999999999995</v>
      </c>
      <c r="D90" s="57"/>
      <c r="E90" s="1">
        <f t="shared" si="2"/>
        <v>0</v>
      </c>
    </row>
    <row r="91" spans="1:10">
      <c r="A91" s="33">
        <v>99158</v>
      </c>
      <c r="B91" s="33" t="s">
        <v>236</v>
      </c>
      <c r="C91" s="41">
        <v>166.17</v>
      </c>
      <c r="D91" s="57"/>
    </row>
    <row r="92" spans="1:10">
      <c r="A92" s="33">
        <v>99171</v>
      </c>
      <c r="B92" s="33" t="s">
        <v>67</v>
      </c>
      <c r="C92" s="41">
        <v>179.85</v>
      </c>
      <c r="D92" s="57"/>
      <c r="E92" s="1">
        <f>(F92*G92)+(H92*I92)</f>
        <v>0</v>
      </c>
    </row>
    <row r="93" spans="1:10">
      <c r="A93" s="33">
        <v>99172</v>
      </c>
      <c r="B93" s="33" t="s">
        <v>226</v>
      </c>
      <c r="C93" s="41"/>
      <c r="D93" s="57"/>
      <c r="E93" s="1">
        <v>0</v>
      </c>
    </row>
    <row r="94" spans="1:10">
      <c r="A94" s="33">
        <v>99173</v>
      </c>
      <c r="B94" s="33" t="s">
        <v>68</v>
      </c>
      <c r="C94" s="41">
        <v>179.7</v>
      </c>
      <c r="D94" s="57"/>
      <c r="E94" s="1">
        <f>(F94*G94)+(H94*I94)</f>
        <v>0</v>
      </c>
    </row>
    <row r="95" spans="1:10">
      <c r="A95" s="33">
        <v>80001</v>
      </c>
      <c r="B95" s="33" t="s">
        <v>48</v>
      </c>
      <c r="C95" s="41"/>
      <c r="D95" s="57">
        <v>1589</v>
      </c>
      <c r="E95" s="1">
        <f>(F95*G95)+(H95*I95)</f>
        <v>116</v>
      </c>
      <c r="F95" s="25">
        <v>4</v>
      </c>
      <c r="G95" s="25">
        <v>29</v>
      </c>
    </row>
    <row r="96" spans="1:10">
      <c r="A96" s="33"/>
      <c r="B96" s="33"/>
      <c r="C96" s="11"/>
      <c r="D96" s="10"/>
      <c r="E96" s="11"/>
    </row>
    <row r="97" spans="1:7" s="6" customFormat="1" ht="21">
      <c r="A97" s="74" t="s">
        <v>92</v>
      </c>
      <c r="B97" s="74"/>
      <c r="C97" s="74"/>
      <c r="D97" s="74"/>
      <c r="E97" s="74"/>
    </row>
    <row r="98" spans="1:7" s="6" customFormat="1" ht="21">
      <c r="A98" s="75">
        <f>A2</f>
        <v>43862</v>
      </c>
      <c r="B98" s="74"/>
      <c r="C98" s="74"/>
      <c r="D98" s="74"/>
      <c r="E98" s="74"/>
    </row>
    <row r="99" spans="1:7">
      <c r="A99" s="33"/>
      <c r="B99" s="33"/>
      <c r="C99" s="11"/>
      <c r="D99" s="10"/>
      <c r="E99" s="11"/>
    </row>
    <row r="100" spans="1:7">
      <c r="A100" s="33">
        <v>10000</v>
      </c>
      <c r="B100" s="33" t="s">
        <v>33</v>
      </c>
      <c r="C100" s="41">
        <v>179.37</v>
      </c>
      <c r="D100" s="57">
        <v>1730</v>
      </c>
      <c r="E100" s="1">
        <f>(F100*G100)+(H100*I100)</f>
        <v>266</v>
      </c>
      <c r="F100" s="25">
        <v>14</v>
      </c>
      <c r="G100" s="25">
        <v>19</v>
      </c>
    </row>
    <row r="102" spans="1:7" s="6" customFormat="1" ht="21">
      <c r="A102" s="73" t="s">
        <v>93</v>
      </c>
      <c r="B102" s="73"/>
      <c r="C102" s="73"/>
      <c r="D102" s="73"/>
      <c r="E102" s="73"/>
    </row>
    <row r="103" spans="1:7" s="6" customFormat="1" ht="21">
      <c r="A103" s="72">
        <f>A2</f>
        <v>43862</v>
      </c>
      <c r="B103" s="73"/>
      <c r="C103" s="73"/>
      <c r="D103" s="73"/>
      <c r="E103" s="73"/>
    </row>
    <row r="104" spans="1:7" s="6" customFormat="1" ht="21">
      <c r="A104" s="50"/>
      <c r="B104" s="51"/>
      <c r="C104" s="51"/>
      <c r="D104" s="52"/>
      <c r="E104" s="51"/>
    </row>
    <row r="105" spans="1:7">
      <c r="A105">
        <v>14003</v>
      </c>
      <c r="B105" t="s">
        <v>81</v>
      </c>
      <c r="C105" s="41">
        <v>180.15</v>
      </c>
      <c r="D105" s="57"/>
    </row>
    <row r="106" spans="1:7">
      <c r="A106">
        <v>14006</v>
      </c>
      <c r="B106" t="s">
        <v>82</v>
      </c>
      <c r="C106" s="41">
        <v>76.97</v>
      </c>
      <c r="D106" s="57"/>
    </row>
    <row r="107" spans="1:7">
      <c r="A107">
        <v>14007</v>
      </c>
      <c r="B107" t="s">
        <v>83</v>
      </c>
      <c r="C107" s="41"/>
      <c r="D107" s="57"/>
    </row>
    <row r="108" spans="1:7">
      <c r="A108">
        <v>14008</v>
      </c>
      <c r="B108" t="s">
        <v>84</v>
      </c>
      <c r="C108" s="41"/>
      <c r="D108" s="57"/>
    </row>
    <row r="109" spans="1:7">
      <c r="A109">
        <v>14010</v>
      </c>
      <c r="B109" t="s">
        <v>85</v>
      </c>
      <c r="C109" s="41"/>
      <c r="D109" s="57"/>
    </row>
    <row r="110" spans="1:7">
      <c r="A110">
        <v>14012</v>
      </c>
      <c r="B110" t="s">
        <v>86</v>
      </c>
      <c r="C110" s="41"/>
      <c r="D110" s="57"/>
    </row>
    <row r="111" spans="1:7">
      <c r="A111">
        <v>14018</v>
      </c>
      <c r="B111" t="s">
        <v>231</v>
      </c>
      <c r="C111" s="41">
        <v>14.35</v>
      </c>
      <c r="D111" s="57"/>
    </row>
    <row r="112" spans="1:7">
      <c r="A112">
        <v>14022</v>
      </c>
      <c r="B112" t="s">
        <v>88</v>
      </c>
      <c r="C112" s="41">
        <v>58.7</v>
      </c>
      <c r="D112" s="57"/>
    </row>
    <row r="113" spans="1:4">
      <c r="A113">
        <v>15001</v>
      </c>
      <c r="B113" t="s">
        <v>89</v>
      </c>
      <c r="C113" s="41">
        <v>172.01</v>
      </c>
      <c r="D113" s="57"/>
    </row>
    <row r="114" spans="1:4">
      <c r="A114">
        <v>20001</v>
      </c>
      <c r="B114" t="s">
        <v>218</v>
      </c>
      <c r="C114" s="41"/>
      <c r="D114" s="57">
        <v>1224</v>
      </c>
    </row>
    <row r="115" spans="1:4">
      <c r="A115">
        <v>23001</v>
      </c>
      <c r="B115" t="s">
        <v>90</v>
      </c>
      <c r="C115" s="41"/>
      <c r="D115" s="57"/>
    </row>
    <row r="116" spans="1:4">
      <c r="A116">
        <v>60001</v>
      </c>
      <c r="B116" t="s">
        <v>232</v>
      </c>
      <c r="C116" s="41"/>
      <c r="D116" s="57"/>
    </row>
    <row r="117" spans="1:4">
      <c r="D117" s="10"/>
    </row>
    <row r="118" spans="1:4">
      <c r="D118" s="10"/>
    </row>
    <row r="119" spans="1:4">
      <c r="D119" s="10"/>
    </row>
    <row r="120" spans="1:4">
      <c r="D120" s="10"/>
    </row>
  </sheetData>
  <sortState xmlns:xlrd2="http://schemas.microsoft.com/office/spreadsheetml/2017/richdata2" ref="A5:L95">
    <sortCondition ref="B5:B95"/>
  </sortState>
  <mergeCells count="6">
    <mergeCell ref="A103:E103"/>
    <mergeCell ref="A1:E1"/>
    <mergeCell ref="A2:E2"/>
    <mergeCell ref="A97:E97"/>
    <mergeCell ref="A98:E98"/>
    <mergeCell ref="A102:E10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Void</vt:lpstr>
      <vt:lpstr>Sheet2</vt:lpstr>
      <vt:lpstr>August 19 Vols</vt:lpstr>
      <vt:lpstr>Sept 19</vt:lpstr>
      <vt:lpstr>OCT 19</vt:lpstr>
      <vt:lpstr>Nov 19</vt:lpstr>
      <vt:lpstr>DEC 19</vt:lpstr>
      <vt:lpstr>JAN 20</vt:lpstr>
      <vt:lpstr>FEB 20</vt:lpstr>
      <vt:lpstr>MAR 20</vt:lpstr>
      <vt:lpstr>APR 20</vt:lpstr>
      <vt:lpstr>MAY 20</vt:lpstr>
      <vt:lpstr>JUNE 20</vt:lpstr>
      <vt:lpstr>'JAN 20'!Print_Area</vt:lpstr>
      <vt:lpstr>'JAN 20'!Print_Titles</vt:lpstr>
      <vt:lpstr>'Nov 19'!Print_Titles</vt:lpstr>
      <vt:lpstr>'OCT 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Roxanne Wood</dc:creator>
  <cp:lastModifiedBy>Ravi Raj</cp:lastModifiedBy>
  <cp:lastPrinted>2020-03-23T17:58:25Z</cp:lastPrinted>
  <dcterms:created xsi:type="dcterms:W3CDTF">2019-09-05T17:38:24Z</dcterms:created>
  <dcterms:modified xsi:type="dcterms:W3CDTF">2020-08-19T15:40:02Z</dcterms:modified>
</cp:coreProperties>
</file>