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24D6BA9A-6E38-47B2-AD97-EB8E7F3D4A27}" xr6:coauthVersionLast="45" xr6:coauthVersionMax="45" xr10:uidLastSave="{00000000-0000-0000-0000-000000000000}"/>
  <bookViews>
    <workbookView xWindow="1230" yWindow="1980" windowWidth="25620" windowHeight="13125" tabRatio="872" activeTab="5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" i="6" l="1"/>
  <c r="N33" i="6"/>
  <c r="M33" i="6"/>
  <c r="O32" i="6"/>
  <c r="N32" i="6"/>
  <c r="M32" i="6"/>
  <c r="O31" i="6"/>
  <c r="N31" i="6"/>
  <c r="M31" i="6"/>
  <c r="O26" i="6"/>
  <c r="N26" i="6"/>
  <c r="M26" i="6"/>
  <c r="O25" i="6"/>
  <c r="N25" i="6"/>
  <c r="M25" i="6"/>
  <c r="O24" i="6"/>
  <c r="N24" i="6"/>
  <c r="M24" i="6"/>
  <c r="O12" i="6"/>
  <c r="N12" i="6"/>
  <c r="M12" i="6"/>
  <c r="O11" i="6"/>
  <c r="N11" i="6"/>
  <c r="M11" i="6"/>
  <c r="O10" i="6"/>
  <c r="N10" i="6"/>
  <c r="M10" i="6"/>
  <c r="O36" i="3"/>
  <c r="N36" i="3"/>
  <c r="M36" i="3"/>
  <c r="O35" i="3"/>
  <c r="N35" i="3"/>
  <c r="M35" i="3"/>
  <c r="O34" i="3"/>
  <c r="N34" i="3"/>
  <c r="M34" i="3"/>
  <c r="O29" i="3"/>
  <c r="N29" i="3"/>
  <c r="M29" i="3"/>
  <c r="O28" i="3"/>
  <c r="N28" i="3"/>
  <c r="M28" i="3"/>
  <c r="O27" i="3"/>
  <c r="N27" i="3"/>
  <c r="M27" i="3"/>
  <c r="O22" i="3"/>
  <c r="N22" i="3"/>
  <c r="M22" i="3"/>
  <c r="O21" i="3"/>
  <c r="N21" i="3"/>
  <c r="M21" i="3"/>
  <c r="O20" i="3"/>
  <c r="N20" i="3"/>
  <c r="M20" i="3"/>
  <c r="O15" i="3"/>
  <c r="N15" i="3"/>
  <c r="M15" i="3"/>
  <c r="O14" i="3"/>
  <c r="N14" i="3"/>
  <c r="M14" i="3"/>
  <c r="O13" i="3"/>
  <c r="N13" i="3"/>
  <c r="M13" i="3"/>
  <c r="O9" i="3"/>
  <c r="N9" i="3"/>
  <c r="M9" i="3"/>
  <c r="O39" i="16"/>
  <c r="N39" i="16"/>
  <c r="M39" i="16"/>
  <c r="O36" i="16"/>
  <c r="N36" i="16"/>
  <c r="M36" i="16"/>
  <c r="O35" i="16"/>
  <c r="N35" i="16"/>
  <c r="M35" i="16"/>
  <c r="O30" i="16"/>
  <c r="N30" i="16"/>
  <c r="M30" i="16"/>
  <c r="O29" i="16"/>
  <c r="N29" i="16"/>
  <c r="M29" i="16"/>
  <c r="O28" i="16"/>
  <c r="N28" i="16"/>
  <c r="M28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16" i="16"/>
  <c r="N16" i="16"/>
  <c r="M16" i="16"/>
  <c r="O15" i="16"/>
  <c r="N15" i="16"/>
  <c r="M15" i="16"/>
  <c r="O14" i="16"/>
  <c r="N14" i="16"/>
  <c r="M14" i="16"/>
  <c r="O11" i="16"/>
  <c r="N11" i="16"/>
  <c r="M11" i="16"/>
  <c r="O9" i="16"/>
  <c r="N9" i="16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38" i="3"/>
  <c r="N38" i="3"/>
  <c r="M38" i="3"/>
  <c r="O37" i="3"/>
  <c r="N37" i="3"/>
  <c r="M37" i="3"/>
  <c r="O32" i="3"/>
  <c r="N32" i="3"/>
  <c r="M32" i="3"/>
  <c r="O31" i="3"/>
  <c r="N31" i="3"/>
  <c r="M31" i="3"/>
  <c r="O30" i="3"/>
  <c r="N30" i="3"/>
  <c r="M30" i="3"/>
  <c r="O26" i="3"/>
  <c r="N26" i="3"/>
  <c r="M26" i="3"/>
  <c r="O25" i="3"/>
  <c r="N25" i="3"/>
  <c r="M25" i="3"/>
  <c r="O24" i="3"/>
  <c r="N24" i="3"/>
  <c r="M24" i="3"/>
  <c r="O23" i="3"/>
  <c r="N23" i="3"/>
  <c r="M23" i="3"/>
  <c r="O17" i="3"/>
  <c r="N17" i="3"/>
  <c r="M17" i="3"/>
  <c r="O16" i="3"/>
  <c r="N16" i="3"/>
  <c r="M16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2" i="16"/>
  <c r="O40" i="16" s="1"/>
  <c r="O42" i="16" s="1"/>
  <c r="N12" i="16"/>
  <c r="M12" i="16"/>
  <c r="O10" i="16"/>
  <c r="N10" i="16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O40" i="15" s="1"/>
  <c r="O42" i="15" s="1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33" i="3"/>
  <c r="N33" i="3"/>
  <c r="O19" i="3"/>
  <c r="N19" i="3"/>
  <c r="M19" i="3"/>
  <c r="O34" i="16"/>
  <c r="N34" i="16"/>
  <c r="M34" i="16"/>
  <c r="J29" i="16"/>
  <c r="O27" i="16"/>
  <c r="N27" i="16"/>
  <c r="M27" i="16"/>
  <c r="O26" i="16"/>
  <c r="N26" i="16"/>
  <c r="M26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8" i="16"/>
  <c r="M37" i="16"/>
  <c r="M8" i="16"/>
  <c r="M8" i="3"/>
  <c r="M39" i="6"/>
  <c r="M38" i="6"/>
  <c r="M3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W40" i="16"/>
  <c r="W42" i="16" s="1"/>
  <c r="V40" i="16"/>
  <c r="V42" i="16"/>
  <c r="J39" i="16"/>
  <c r="G39" i="16"/>
  <c r="D39" i="16"/>
  <c r="O38" i="16"/>
  <c r="J38" i="16"/>
  <c r="G38" i="16"/>
  <c r="D38" i="16"/>
  <c r="O37" i="16"/>
  <c r="J37" i="16"/>
  <c r="G37" i="16"/>
  <c r="D37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AE20" i="16" s="1"/>
  <c r="AD27" i="16" s="1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G8" i="16"/>
  <c r="AD28" i="16"/>
  <c r="W40" i="15"/>
  <c r="W42" i="15"/>
  <c r="V40" i="15"/>
  <c r="V42" i="15" s="1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AE20" i="15" s="1"/>
  <c r="AD27" i="15" s="1"/>
  <c r="O10" i="15"/>
  <c r="J10" i="15"/>
  <c r="G10" i="15"/>
  <c r="D10" i="15"/>
  <c r="A10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J9" i="15"/>
  <c r="G9" i="15"/>
  <c r="D9" i="15"/>
  <c r="J8" i="15"/>
  <c r="G8" i="15"/>
  <c r="D8" i="15"/>
  <c r="O26" i="14"/>
  <c r="O40" i="14"/>
  <c r="O25" i="14"/>
  <c r="O19" i="14"/>
  <c r="O18" i="14"/>
  <c r="O10" i="14"/>
  <c r="O9" i="14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40" i="11" s="1"/>
  <c r="O29" i="10"/>
  <c r="O28" i="10"/>
  <c r="O24" i="10"/>
  <c r="O23" i="10"/>
  <c r="O22" i="10"/>
  <c r="O21" i="10"/>
  <c r="O15" i="10"/>
  <c r="O10" i="10"/>
  <c r="O9" i="10"/>
  <c r="O40" i="3"/>
  <c r="O42" i="3" s="1"/>
  <c r="O41" i="6" s="1"/>
  <c r="O39" i="9"/>
  <c r="O38" i="9"/>
  <c r="O32" i="9"/>
  <c r="O31" i="9"/>
  <c r="O30" i="9"/>
  <c r="O25" i="9"/>
  <c r="O24" i="9"/>
  <c r="O23" i="9"/>
  <c r="O18" i="9"/>
  <c r="O17" i="9"/>
  <c r="O10" i="9"/>
  <c r="O40" i="9" s="1"/>
  <c r="O39" i="8"/>
  <c r="O38" i="8"/>
  <c r="O34" i="8"/>
  <c r="O33" i="8"/>
  <c r="O28" i="8"/>
  <c r="O27" i="8"/>
  <c r="O26" i="8"/>
  <c r="O20" i="8"/>
  <c r="O19" i="8"/>
  <c r="O13" i="8"/>
  <c r="O12" i="8"/>
  <c r="O11" i="8"/>
  <c r="O40" i="8" s="1"/>
  <c r="O39" i="6"/>
  <c r="O38" i="6"/>
  <c r="O34" i="6"/>
  <c r="O18" i="6"/>
  <c r="O17" i="6"/>
  <c r="O9" i="6"/>
  <c r="O37" i="7"/>
  <c r="O36" i="7"/>
  <c r="O24" i="7"/>
  <c r="O22" i="7"/>
  <c r="O16" i="7"/>
  <c r="O15" i="7"/>
  <c r="O11" i="7"/>
  <c r="O9" i="7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AE20" i="14" s="1"/>
  <c r="AD27" i="14" s="1"/>
  <c r="J11" i="14"/>
  <c r="G11" i="14"/>
  <c r="D11" i="14"/>
  <c r="AE10" i="14"/>
  <c r="J10" i="14"/>
  <c r="G10" i="14"/>
  <c r="D10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AE20" i="13" s="1"/>
  <c r="AD27" i="13" s="1"/>
  <c r="J12" i="13"/>
  <c r="G12" i="13"/>
  <c r="D12" i="13"/>
  <c r="AE11" i="13"/>
  <c r="J11" i="13"/>
  <c r="G11" i="13"/>
  <c r="D11" i="13"/>
  <c r="AE10" i="13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AD28" i="12" s="1"/>
  <c r="D8" i="12"/>
  <c r="W40" i="11"/>
  <c r="V40" i="11"/>
  <c r="J39" i="11"/>
  <c r="G39" i="11"/>
  <c r="AD27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J9" i="11"/>
  <c r="G9" i="11"/>
  <c r="AD29" i="11" s="1"/>
  <c r="J8" i="11"/>
  <c r="G8" i="11"/>
  <c r="W40" i="10"/>
  <c r="V40" i="10"/>
  <c r="J39" i="10"/>
  <c r="G39" i="10"/>
  <c r="D39" i="10"/>
  <c r="J38" i="10"/>
  <c r="G38" i="10"/>
  <c r="D38" i="10"/>
  <c r="AD26" i="10" s="1"/>
  <c r="AD29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N9" i="10"/>
  <c r="J9" i="10"/>
  <c r="G9" i="10"/>
  <c r="D9" i="10"/>
  <c r="J8" i="10"/>
  <c r="G8" i="10"/>
  <c r="D8" i="10"/>
  <c r="AD28" i="10"/>
  <c r="W40" i="9"/>
  <c r="V40" i="9"/>
  <c r="N39" i="9"/>
  <c r="J39" i="9"/>
  <c r="G39" i="9"/>
  <c r="D39" i="9"/>
  <c r="N38" i="9"/>
  <c r="J38" i="9"/>
  <c r="G38" i="9"/>
  <c r="D38" i="9"/>
  <c r="AD26" i="9" s="1"/>
  <c r="AD29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J10" i="9"/>
  <c r="G10" i="9"/>
  <c r="D10" i="9"/>
  <c r="A10" i="9"/>
  <c r="A11" i="9" s="1"/>
  <c r="A12" i="9" s="1"/>
  <c r="A13" i="9" s="1"/>
  <c r="A14" i="9" s="1"/>
  <c r="A15" i="9" s="1"/>
  <c r="A16" i="9"/>
  <c r="A17" i="9" s="1"/>
  <c r="A18" i="9" s="1"/>
  <c r="A19" i="9" s="1"/>
  <c r="A20" i="9" s="1"/>
  <c r="A21" i="9" s="1"/>
  <c r="A22" i="9"/>
  <c r="A23" i="9" s="1"/>
  <c r="A24" i="9" s="1"/>
  <c r="A25" i="9" s="1"/>
  <c r="A26" i="9" s="1"/>
  <c r="A27" i="9" s="1"/>
  <c r="A28" i="9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N40" i="9"/>
  <c r="J9" i="9"/>
  <c r="G9" i="9"/>
  <c r="D9" i="9"/>
  <c r="J8" i="9"/>
  <c r="G8" i="9"/>
  <c r="D8" i="9"/>
  <c r="AD28" i="9" s="1"/>
  <c r="W40" i="8"/>
  <c r="V40" i="8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J13" i="8"/>
  <c r="G13" i="8"/>
  <c r="D13" i="8"/>
  <c r="AE12" i="8"/>
  <c r="N12" i="8"/>
  <c r="J12" i="8"/>
  <c r="G12" i="8"/>
  <c r="D12" i="8"/>
  <c r="AE11" i="8"/>
  <c r="N11" i="8"/>
  <c r="N40" i="8" s="1"/>
  <c r="J11" i="8"/>
  <c r="G11" i="8"/>
  <c r="D11" i="8"/>
  <c r="AE10" i="8"/>
  <c r="J10" i="8"/>
  <c r="G10" i="8"/>
  <c r="D10" i="8"/>
  <c r="A10" i="8"/>
  <c r="A11" i="8" s="1"/>
  <c r="A12" i="8" s="1"/>
  <c r="A13" i="8"/>
  <c r="A14" i="8" s="1"/>
  <c r="A15" i="8" s="1"/>
  <c r="A16" i="8" s="1"/>
  <c r="A17" i="8" s="1"/>
  <c r="A18" i="8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G8" i="8"/>
  <c r="D8" i="8"/>
  <c r="AD28" i="8" s="1"/>
  <c r="W40" i="7"/>
  <c r="V40" i="7"/>
  <c r="J39" i="7"/>
  <c r="G39" i="7"/>
  <c r="D39" i="7"/>
  <c r="J38" i="7"/>
  <c r="G38" i="7"/>
  <c r="D38" i="7"/>
  <c r="AD26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J10" i="7"/>
  <c r="G10" i="7"/>
  <c r="D10" i="7"/>
  <c r="A10" i="7"/>
  <c r="A11" i="7" s="1"/>
  <c r="A12" i="7" s="1"/>
  <c r="A13" i="7" s="1"/>
  <c r="A14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N9" i="7"/>
  <c r="J9" i="7"/>
  <c r="G9" i="7"/>
  <c r="D9" i="7"/>
  <c r="J8" i="7"/>
  <c r="G8" i="7"/>
  <c r="AD28" i="7" s="1"/>
  <c r="D8" i="7"/>
  <c r="W40" i="6"/>
  <c r="V40" i="6"/>
  <c r="N39" i="6"/>
  <c r="J39" i="6"/>
  <c r="G39" i="6"/>
  <c r="D39" i="6"/>
  <c r="J38" i="6"/>
  <c r="AD26" i="6" s="1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AE20" i="6" s="1"/>
  <c r="AD27" i="6" s="1"/>
  <c r="J13" i="6"/>
  <c r="G13" i="6"/>
  <c r="D13" i="6"/>
  <c r="AE12" i="6"/>
  <c r="J12" i="6"/>
  <c r="G12" i="6"/>
  <c r="D12" i="6"/>
  <c r="AE11" i="6"/>
  <c r="J11" i="6"/>
  <c r="G11" i="6"/>
  <c r="D11" i="6"/>
  <c r="AE10" i="6"/>
  <c r="J10" i="6"/>
  <c r="G10" i="6"/>
  <c r="D10" i="6"/>
  <c r="A10" i="6"/>
  <c r="A11" i="6" s="1"/>
  <c r="A12" i="6"/>
  <c r="A13" i="6"/>
  <c r="A14" i="6" s="1"/>
  <c r="A15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J8" i="6"/>
  <c r="G8" i="6"/>
  <c r="D8" i="6"/>
  <c r="AD28" i="6" s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/>
  <c r="W42" i="6" s="1"/>
  <c r="W41" i="7" s="1"/>
  <c r="W42" i="7" s="1"/>
  <c r="W41" i="8" s="1"/>
  <c r="W42" i="8" s="1"/>
  <c r="W41" i="9" s="1"/>
  <c r="V40" i="3"/>
  <c r="V42" i="3" s="1"/>
  <c r="V41" i="6" s="1"/>
  <c r="V42" i="6" s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AD29" i="8"/>
  <c r="N11" i="11"/>
  <c r="N12" i="11"/>
  <c r="N13" i="11"/>
  <c r="N14" i="11"/>
  <c r="N40" i="11" s="1"/>
  <c r="N19" i="11"/>
  <c r="N39" i="11"/>
  <c r="N9" i="12"/>
  <c r="N10" i="12"/>
  <c r="N16" i="12"/>
  <c r="N17" i="12"/>
  <c r="N25" i="12"/>
  <c r="N31" i="12"/>
  <c r="N13" i="13"/>
  <c r="N14" i="13"/>
  <c r="N15" i="13"/>
  <c r="N23" i="13"/>
  <c r="N21" i="13"/>
  <c r="N22" i="13"/>
  <c r="N34" i="13"/>
  <c r="N38" i="13"/>
  <c r="N10" i="14"/>
  <c r="N18" i="14"/>
  <c r="N19" i="14"/>
  <c r="N26" i="14"/>
  <c r="AD26" i="14"/>
  <c r="N11" i="15"/>
  <c r="N10" i="15"/>
  <c r="AD28" i="15"/>
  <c r="N15" i="15"/>
  <c r="N40" i="15" s="1"/>
  <c r="N42" i="15" s="1"/>
  <c r="N16" i="15"/>
  <c r="N22" i="15"/>
  <c r="N23" i="15"/>
  <c r="AD28" i="3"/>
  <c r="N37" i="16"/>
  <c r="N38" i="16"/>
  <c r="AD26" i="3"/>
  <c r="AD29" i="3" s="1"/>
  <c r="N17" i="6"/>
  <c r="N18" i="6"/>
  <c r="AD30" i="11"/>
  <c r="N26" i="11"/>
  <c r="N32" i="11"/>
  <c r="N38" i="11"/>
  <c r="N9" i="11"/>
  <c r="AD26" i="12"/>
  <c r="N24" i="12"/>
  <c r="N40" i="12" s="1"/>
  <c r="N37" i="12"/>
  <c r="AD26" i="13"/>
  <c r="AD29" i="13" s="1"/>
  <c r="AD28" i="14"/>
  <c r="AD26" i="15"/>
  <c r="AD29" i="15" s="1"/>
  <c r="AD26" i="16"/>
  <c r="AD29" i="16" s="1"/>
  <c r="N40" i="3"/>
  <c r="N42" i="3"/>
  <c r="N41" i="6"/>
  <c r="O40" i="6"/>
  <c r="O42" i="6"/>
  <c r="O41" i="7" s="1"/>
  <c r="O40" i="10"/>
  <c r="O40" i="13"/>
  <c r="O40" i="7"/>
  <c r="AD29" i="6" l="1"/>
  <c r="N40" i="14"/>
  <c r="AE20" i="7"/>
  <c r="AD27" i="7" s="1"/>
  <c r="AD29" i="7" s="1"/>
  <c r="AD29" i="14"/>
  <c r="N40" i="13"/>
  <c r="N40" i="10"/>
  <c r="N40" i="7"/>
  <c r="N40" i="16"/>
  <c r="N42" i="16" s="1"/>
  <c r="O42" i="7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AD29" i="12"/>
  <c r="N40" i="6"/>
  <c r="N42" i="6" s="1"/>
  <c r="N41" i="7" s="1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42" i="7" l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<sst xmlns="http://schemas.openxmlformats.org/spreadsheetml/2006/main" count="883" uniqueCount="74">
  <si>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</si>
  <si>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</si>
  <si>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</si>
  <si>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</si>
  <si>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</si>
  <si>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</si>
  <si>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</si>
  <si>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</si>
  <si>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</si>
  <si>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</si>
  <si>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</si>
  <si>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</si>
  <si>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</si>
  <si>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</si>
  <si>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</si>
  <si>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</si>
  <si>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</si>
  <si>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</si>
  <si>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</si>
  <si>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</si>
  <si>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</si>
  <si>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</si>
  <si>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</si>
  <si>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</si>
  <si>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</si>
  <si>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</si>
  <si>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</si>
  <si>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</si>
  <si>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</si>
  <si>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</si>
  <si>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</si>
  <si>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</si>
  <si>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</si>
  <si>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</si>
  <si>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</si>
  <si>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</si>
  <si>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</si>
  <si>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</si>
  <si>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</si>
  <si>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</si>
  <si>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</si>
  <si>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</si>
  <si>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</si>
  <si>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</si>
  <si>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</si>
  <si>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</si>
  <si>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</si>
  <si>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</si>
  <si>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</si>
  <si>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</si>
  <si>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</si>
  <si>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</si>
  <si>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</si>
  <si>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</si>
  <si>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</si>
  <si>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</si>
  <si>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</si>
  <si>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</si>
  <si>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</si>
  <si>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</si>
  <si>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</si>
  <si>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</si>
  <si>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</si>
  <si>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</si>
  <si>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</si>
  <si>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</si>
  <si>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</si>
  <si>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</si>
  <si>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</si>
  <si>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</si>
  <si>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</si>
  <si>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</si>
  <si>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</si>
  <si>
    <t>4/1 C/D Low compressor oil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</si>
</sst>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-109.03999999999999</v>
      </c>
      <c r="Q41" t="s">
        <v>42</v>
      </c>
      <c r="V41" s="4">
        <f>SUM(August!V42)</f>
        <v>22107</v>
      </c>
      <c r="W41" s="4">
        <f>SUM(August!W42)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-106.72</v>
      </c>
      <c r="T42" t="s">
        <v>43</v>
      </c>
      <c r="V42" s="20">
        <f>V40+V41</f>
        <v>26307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70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71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-106.72</v>
      </c>
      <c r="Q41" t="s">
        <v>42</v>
      </c>
      <c r="V41" s="4">
        <f>SUM(September!V42)</f>
        <v>26307</v>
      </c>
      <c r="W41" s="4">
        <f>SUM(September!W42)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-104.4</v>
      </c>
      <c r="T42" t="s">
        <v>43</v>
      </c>
      <c r="V42" s="20">
        <f>V40+V41</f>
        <v>30238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-104.4</v>
      </c>
      <c r="Q41" t="s">
        <v>42</v>
      </c>
      <c r="V41" s="4">
        <f>SUM(October!V42)</f>
        <v>30238</v>
      </c>
      <c r="W41" s="4">
        <f>SUM(October!W42)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-100.92</v>
      </c>
      <c r="T42" t="s">
        <v>43</v>
      </c>
      <c r="V42" s="20">
        <f>V40+V41</f>
        <v>34168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5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75" t="s">
        <v>72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-100.92</v>
      </c>
      <c r="Q41" t="s">
        <v>42</v>
      </c>
      <c r="V41" s="4">
        <f>SUM(November!V42)</f>
        <v>34168</v>
      </c>
      <c r="W41" s="4">
        <f>SUM(November!W42)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-100.92</v>
      </c>
      <c r="T42" t="s">
        <v>43</v>
      </c>
      <c r="V42" s="20">
        <f>V40+V41</f>
        <v>38291</v>
      </c>
      <c r="W42" s="20">
        <f>W40+W41</f>
        <v>13997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79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Q52" sqref="Q5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6" si="4">IF(B9=0,0,(D9+G9)-(D8+G8))</f>
        <v>0</v>
      </c>
      <c r="O9" s="24">
        <f t="shared" ref="O9:O20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ref="M14:M25" si="8">((+K14*12)+L14)*1.16</f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8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8"/>
        <v>122.96</v>
      </c>
      <c r="N16" s="16">
        <f t="shared" si="4"/>
        <v>0</v>
      </c>
      <c r="O16" s="24">
        <f t="shared" si="5"/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ref="N17:N27" si="9">IF(B17=0,0,(D17+G17)-(D16+G16))</f>
        <v>0</v>
      </c>
      <c r="O17" s="24">
        <f t="shared" si="5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5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5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8"/>
        <v>122.96</v>
      </c>
      <c r="N20" s="16">
        <f t="shared" ref="N20:N25" si="10">IF(B20=0,0,(D20+G20)-(D19+G19))</f>
        <v>0</v>
      </c>
      <c r="O20" s="24">
        <f t="shared" si="5"/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153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 t="shared" si="10"/>
        <v>0</v>
      </c>
      <c r="O21" s="24">
        <f t="shared" ref="O21:O27" si="11"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151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 t="shared" si="10"/>
        <v>0</v>
      </c>
      <c r="O22" s="24">
        <f t="shared" si="11"/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>((+K23*12)+L23)*1.16</f>
        <v>122.96</v>
      </c>
      <c r="N23" s="16">
        <f t="shared" si="10"/>
        <v>0</v>
      </c>
      <c r="O23" s="24">
        <f t="shared" si="11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>((+K24*12)+L24)*1.16</f>
        <v>122.96</v>
      </c>
      <c r="N24" s="16">
        <f>IF(B24=0,0,(D24+G24)-(D23+G23))</f>
        <v>0</v>
      </c>
      <c r="O24" s="24">
        <f t="shared" si="11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11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150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ref="M26:M38" si="12">((+K26*12)+L26)*1.16</f>
        <v>122.96</v>
      </c>
      <c r="N26" s="16">
        <f t="shared" si="9"/>
        <v>0</v>
      </c>
      <c r="O26" s="24">
        <f t="shared" si="11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154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12"/>
        <v>122.96</v>
      </c>
      <c r="N27" s="16">
        <f t="shared" si="9"/>
        <v>0</v>
      </c>
      <c r="O27" s="24">
        <f t="shared" si="11"/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151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152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8</v>
      </c>
      <c r="L29" s="5">
        <v>10</v>
      </c>
      <c r="M29" s="23">
        <f t="shared" si="12"/>
        <v>122.96</v>
      </c>
      <c r="N29" s="16">
        <f t="shared" si="13"/>
        <v>0</v>
      </c>
      <c r="O29" s="24">
        <f t="shared" si="14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150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12"/>
        <v>122.96</v>
      </c>
      <c r="N30" s="16">
        <f t="shared" si="13"/>
        <v>0</v>
      </c>
      <c r="O30" s="24">
        <f t="shared" si="14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151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12"/>
        <v>122.96</v>
      </c>
      <c r="N31" s="16">
        <f t="shared" si="13"/>
        <v>0</v>
      </c>
      <c r="O31" s="24">
        <f t="shared" si="14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12"/>
        <v>122.96</v>
      </c>
      <c r="N32" s="16">
        <f t="shared" si="13"/>
        <v>0</v>
      </c>
      <c r="O32" s="24">
        <f t="shared" si="14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150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2"/>
        <v>122.96</v>
      </c>
      <c r="N33" s="16">
        <f t="shared" si="13"/>
        <v>0</v>
      </c>
      <c r="O33" s="24">
        <f t="shared" si="14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151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2"/>
        <v>122.96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153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>((+K35*12)+L35)*1.16</f>
        <v>122.96</v>
      </c>
      <c r="N35" s="16">
        <f t="shared" si="15"/>
        <v>0</v>
      </c>
      <c r="O35" s="24">
        <f t="shared" si="16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151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>((+K36*12)+L36)*1.16</f>
        <v>122.96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150</v>
      </c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2"/>
        <v>122.96</v>
      </c>
      <c r="N37" s="16">
        <f t="shared" si="15"/>
        <v>0</v>
      </c>
      <c r="O37" s="24">
        <f t="shared" si="16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12"/>
        <v>122.96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 t="shared" si="15"/>
        <v>0</v>
      </c>
      <c r="O39" s="24">
        <f t="shared" si="16"/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147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4640</v>
      </c>
      <c r="W40" s="21">
        <f>SUM(W9:W39)</f>
        <v>4391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4640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5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148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ref="M16:M26" si="8">((+K16*12)+L16)*1.16</f>
        <v>122.96</v>
      </c>
      <c r="N16" s="16">
        <f t="shared" ref="N16:N24" si="9">IF(B16=0,0,(D16+G16)-(D15+G15))</f>
        <v>0</v>
      </c>
      <c r="O16" s="24">
        <f t="shared" ref="O16:O26" si="10"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si="9"/>
        <v>0</v>
      </c>
      <c r="O17" s="24">
        <f t="shared" si="10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10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10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>((+K20*12)+L20)*1.16</f>
        <v>122.96</v>
      </c>
      <c r="N20" s="16">
        <f>IF(B20=0,0,(D20+G20)-(D19+G19))</f>
        <v>0</v>
      </c>
      <c r="O20" s="24">
        <f>(((K20*12)+L20)-((K19*12)+L19))*K$6</f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147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>IF(B21=0,0,(D21+G21)-(D20+G20))</f>
        <v>0</v>
      </c>
      <c r="O21" s="24">
        <f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146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>IF(B22=0,0,(D22+G22)-(D21+G21))</f>
        <v>0</v>
      </c>
      <c r="O22" s="24">
        <f>(((K22*12)+L22)-((K21*12)+L21))*K$6</f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8"/>
        <v>122.96</v>
      </c>
      <c r="N23" s="16">
        <f t="shared" si="9"/>
        <v>0</v>
      </c>
      <c r="O23" s="24">
        <f t="shared" si="10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si="8"/>
        <v>122.96</v>
      </c>
      <c r="N24" s="16">
        <f t="shared" si="9"/>
        <v>0</v>
      </c>
      <c r="O24" s="24">
        <f t="shared" si="10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ref="N25:N33" si="11">IF(B25=0,0,(D25+G25)-(D24+G24))</f>
        <v>0</v>
      </c>
      <c r="O25" s="24">
        <f t="shared" si="10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147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8"/>
        <v>122.96</v>
      </c>
      <c r="N26" s="16">
        <f t="shared" si="11"/>
        <v>0</v>
      </c>
      <c r="O26" s="24">
        <f t="shared" si="10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147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ref="M27:M32" si="12">((+K27*12)+L27)*1.16</f>
        <v>122.96</v>
      </c>
      <c r="N27" s="16">
        <f>IF(B27=0,0,(D27+G27)-(D26+G26))</f>
        <v>0</v>
      </c>
      <c r="O27" s="24">
        <f t="shared" ref="O27:O33" si="13">(((K27*12)+L27)-((K26*12)+L26))*K$6</f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>IF(B28=0,0,(D28+G28)-(D27+G27))</f>
        <v>0</v>
      </c>
      <c r="O28" s="24">
        <f t="shared" si="13"/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12"/>
        <v>122.96</v>
      </c>
      <c r="N29" s="16">
        <f>IF(B29=0,0,(D29+G29)-(D28+G28))</f>
        <v>0</v>
      </c>
      <c r="O29" s="24">
        <f t="shared" si="13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32</v>
      </c>
      <c r="V29" s="5">
        <v>158</v>
      </c>
      <c r="W29" s="5">
        <v>142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11</v>
      </c>
      <c r="M30" s="23">
        <f t="shared" si="12"/>
        <v>124.11999999999999</v>
      </c>
      <c r="N30" s="16">
        <f t="shared" si="11"/>
        <v>0</v>
      </c>
      <c r="O30" s="24">
        <f t="shared" si="13"/>
        <v>1.1599999999999999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145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11</v>
      </c>
      <c r="M31" s="23">
        <f t="shared" si="12"/>
        <v>124.11999999999999</v>
      </c>
      <c r="N31" s="16">
        <f t="shared" si="11"/>
        <v>0</v>
      </c>
      <c r="O31" s="24">
        <f t="shared" si="13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144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11</v>
      </c>
      <c r="M32" s="23">
        <f t="shared" si="12"/>
        <v>124.11999999999999</v>
      </c>
      <c r="N32" s="16">
        <f t="shared" si="11"/>
        <v>0</v>
      </c>
      <c r="O32" s="24">
        <f t="shared" si="13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148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11</v>
      </c>
      <c r="M33" s="23">
        <f t="shared" ref="M33:M39" si="14">((+K33*12)+L33)*1.16</f>
        <v>124.11999999999999</v>
      </c>
      <c r="N33" s="16">
        <f t="shared" si="11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147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11</v>
      </c>
      <c r="M34" s="23">
        <f t="shared" si="14"/>
        <v>124.11999999999999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145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 t="shared" si="15"/>
        <v>0</v>
      </c>
      <c r="O35" s="24">
        <f t="shared" si="16"/>
        <v>1.1599999999999999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147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146</v>
      </c>
      <c r="X36" s="90" t="s">
        <v>73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 t="shared" si="14"/>
        <v>125.27999999999999</v>
      </c>
      <c r="N37" s="16">
        <f t="shared" si="15"/>
        <v>0</v>
      </c>
      <c r="O37" s="24">
        <f t="shared" si="16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147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400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39</v>
      </c>
      <c r="W39" s="5">
        <v>35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4819</v>
      </c>
      <c r="W40" s="21">
        <f>SUM(W9:W39)</f>
        <v>4422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4819</v>
      </c>
      <c r="W42" s="20">
        <f>W40+W41</f>
        <v>4422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15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133</v>
      </c>
      <c r="W9" s="5">
        <v>130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>((+K10*12)+L10)*1.16</f>
        <v>125.27999999999999</v>
      </c>
      <c r="N10" s="16">
        <f>IF(B10=0,0,(D10+G10)-(D9+G9))</f>
        <v>0</v>
      </c>
      <c r="O10" s="24">
        <f>(((K10*12)+L10)-((K9*12)+L9))*K$6</f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9</v>
      </c>
      <c r="L11" s="5">
        <v>0</v>
      </c>
      <c r="M11" s="23">
        <f>((+K11*12)+L11)*1.16</f>
        <v>125.27999999999999</v>
      </c>
      <c r="N11" s="16">
        <f>IF(B11=0,0,(D11+G11)-(D10+G10))</f>
        <v>0</v>
      </c>
      <c r="O11" s="24">
        <f>(((K11*12)+L11)-((K10*12)+L10))*K$6</f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9</v>
      </c>
      <c r="L12" s="5">
        <v>0</v>
      </c>
      <c r="M12" s="23">
        <f>((+K12*12)+L12)*1.16</f>
        <v>125.27999999999999</v>
      </c>
      <c r="N12" s="16">
        <f>IF(B12=0,0,(D12+G12)-(D11+G11))</f>
        <v>0</v>
      </c>
      <c r="O12" s="24">
        <f>(((K12*12)+L12)-((K11*12)+L11))*K$6</f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9</v>
      </c>
      <c r="L13" s="5">
        <v>0</v>
      </c>
      <c r="M13" s="23">
        <f t="shared" si="2"/>
        <v>125.27999999999999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9</v>
      </c>
      <c r="L15" s="5">
        <v>0</v>
      </c>
      <c r="M15" s="23">
        <f t="shared" si="2"/>
        <v>125.27999999999999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>((+K16*12)+L16)*1.16</f>
        <v>125.27999999999999</v>
      </c>
      <c r="N16" s="16">
        <f>IF(B16=0,0,(D16+G16)-(D15+G15))</f>
        <v>0</v>
      </c>
      <c r="O16" s="24">
        <f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ref="M17:M23" si="8">((+K17*12)+L17)*1.16</f>
        <v>125.27999999999999</v>
      </c>
      <c r="N17" s="16">
        <f t="shared" ref="N17:N23" si="9">IF(B17=0,0,(D17+G17)-(D16+G16))</f>
        <v>0</v>
      </c>
      <c r="O17" s="24">
        <f t="shared" ref="O17:O23" si="10">(((K17*12)+L17)-((K16*12)+L16))*K$6</f>
        <v>0</v>
      </c>
      <c r="P17" s="5">
        <v>360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9</v>
      </c>
      <c r="L18" s="5">
        <v>0</v>
      </c>
      <c r="M18" s="23">
        <f t="shared" si="8"/>
        <v>125.27999999999999</v>
      </c>
      <c r="N18" s="16">
        <f t="shared" si="9"/>
        <v>0</v>
      </c>
      <c r="O18" s="24">
        <f t="shared" si="10"/>
        <v>0</v>
      </c>
      <c r="P18" s="5">
        <v>360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9</v>
      </c>
      <c r="L19" s="5">
        <v>0</v>
      </c>
      <c r="M19" s="23">
        <f>((+K19*12)+L19)*1.16</f>
        <v>125.27999999999999</v>
      </c>
      <c r="N19" s="16">
        <f>IF(B19=0,0,(D19+G19)-(D18+G18))</f>
        <v>0</v>
      </c>
      <c r="O19" s="24">
        <f>(((K19*12)+L19)-((K18*12)+L18))*K$6</f>
        <v>0</v>
      </c>
      <c r="P19" s="5">
        <v>360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9</v>
      </c>
      <c r="L20" s="5">
        <v>0</v>
      </c>
      <c r="M20" s="23">
        <f>((+K20*12)+L20)*1.16</f>
        <v>125.27999999999999</v>
      </c>
      <c r="N20" s="16">
        <f>IF(B20=0,0,(D20+G20)-(D19+G19))</f>
        <v>0</v>
      </c>
      <c r="O20" s="24">
        <f>(((K20*12)+L20)-((K19*12)+L19))*K$6</f>
        <v>0</v>
      </c>
      <c r="P20" s="5">
        <v>360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150</v>
      </c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9</v>
      </c>
      <c r="L21" s="5">
        <v>0</v>
      </c>
      <c r="M21" s="23">
        <f>((+K21*12)+L21)*1.16</f>
        <v>125.27999999999999</v>
      </c>
      <c r="N21" s="16">
        <f>IF(B21=0,0,(D21+G21)-(D20+G20))</f>
        <v>0</v>
      </c>
      <c r="O21" s="24">
        <f>(((K21*12)+L21)-((K20*12)+L20))*K$6</f>
        <v>0</v>
      </c>
      <c r="P21" s="5">
        <v>360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148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0</v>
      </c>
      <c r="M22" s="23">
        <f>((+K22*12)+L22)*1.16</f>
        <v>125.27999999999999</v>
      </c>
      <c r="N22" s="16">
        <f>IF(B22=0,0,(D22+G22)-(D21+G21))</f>
        <v>0</v>
      </c>
      <c r="O22" s="24">
        <f>(((K22*12)+L22)-((K21*12)+L21))*K$6</f>
        <v>0</v>
      </c>
      <c r="P22" s="5">
        <v>360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0</v>
      </c>
      <c r="M23" s="23">
        <f t="shared" si="8"/>
        <v>125.27999999999999</v>
      </c>
      <c r="N23" s="16">
        <f t="shared" si="9"/>
        <v>0</v>
      </c>
      <c r="O23" s="24">
        <f t="shared" si="10"/>
        <v>0</v>
      </c>
      <c r="P23" s="5">
        <v>360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0</v>
      </c>
      <c r="M24" s="23">
        <f t="shared" ref="M24:M30" si="11">((+K24*12)+L24)*1.16</f>
        <v>125.27999999999999</v>
      </c>
      <c r="N24" s="16">
        <f t="shared" ref="N24:N30" si="12">IF(B24=0,0,(D24+G24)-(D23+G23))</f>
        <v>0</v>
      </c>
      <c r="O24" s="24">
        <f t="shared" ref="O24:O30" si="13">(((K24*12)+L24)-((K23*12)+L23))*K$6</f>
        <v>0</v>
      </c>
      <c r="P24" s="5">
        <v>360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0</v>
      </c>
      <c r="M25" s="23">
        <f t="shared" si="11"/>
        <v>125.27999999999999</v>
      </c>
      <c r="N25" s="16">
        <f t="shared" si="12"/>
        <v>0</v>
      </c>
      <c r="O25" s="24">
        <f t="shared" si="13"/>
        <v>0</v>
      </c>
      <c r="P25" s="5">
        <v>360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9</v>
      </c>
      <c r="L26" s="5">
        <v>0</v>
      </c>
      <c r="M26" s="23">
        <f t="shared" si="11"/>
        <v>125.27999999999999</v>
      </c>
      <c r="N26" s="16">
        <f t="shared" si="12"/>
        <v>0</v>
      </c>
      <c r="O26" s="24">
        <f t="shared" si="13"/>
        <v>0</v>
      </c>
      <c r="P26" s="5">
        <v>360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148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9</v>
      </c>
      <c r="L27" s="5">
        <v>0</v>
      </c>
      <c r="M27" s="23">
        <f t="shared" si="11"/>
        <v>125.27999999999999</v>
      </c>
      <c r="N27" s="16">
        <f t="shared" si="12"/>
        <v>0</v>
      </c>
      <c r="O27" s="24">
        <f t="shared" si="13"/>
        <v>0</v>
      </c>
      <c r="P27" s="5">
        <v>360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147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11"/>
        <v>125.27999999999999</v>
      </c>
      <c r="N28" s="16">
        <f t="shared" si="12"/>
        <v>0</v>
      </c>
      <c r="O28" s="24">
        <f t="shared" si="13"/>
        <v>0</v>
      </c>
      <c r="P28" s="5">
        <v>360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11"/>
        <v>125.27999999999999</v>
      </c>
      <c r="N29" s="16">
        <f t="shared" si="12"/>
        <v>0</v>
      </c>
      <c r="O29" s="24">
        <f t="shared" si="13"/>
        <v>0</v>
      </c>
      <c r="P29" s="5">
        <v>360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147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9</v>
      </c>
      <c r="L30" s="5">
        <v>0</v>
      </c>
      <c r="M30" s="23">
        <f t="shared" si="11"/>
        <v>125.27999999999999</v>
      </c>
      <c r="N30" s="16">
        <f t="shared" si="12"/>
        <v>0</v>
      </c>
      <c r="O30" s="24">
        <f t="shared" si="13"/>
        <v>0</v>
      </c>
      <c r="P30" s="5">
        <v>360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147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9</v>
      </c>
      <c r="L31" s="5">
        <v>0</v>
      </c>
      <c r="M31" s="23">
        <f>((+K31*12)+L31)*1.16</f>
        <v>125.27999999999999</v>
      </c>
      <c r="N31" s="16">
        <f>IF(B31=0,0,(D31+G31)-(D30+G30))</f>
        <v>0</v>
      </c>
      <c r="O31" s="24">
        <f>(((K31*12)+L31)-((K30*12)+L30))*K$6</f>
        <v>0</v>
      </c>
      <c r="P31" s="5">
        <v>360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146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>((+K32*12)+L32)*1.16</f>
        <v>125.27999999999999</v>
      </c>
      <c r="N32" s="16">
        <f>IF(B32=0,0,(D32+G32)-(D31+G31))</f>
        <v>0</v>
      </c>
      <c r="O32" s="24">
        <f>(((K32*12)+L32)-((K31*12)+L31))*K$6</f>
        <v>0</v>
      </c>
      <c r="P32" s="5">
        <v>360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9</v>
      </c>
      <c r="L33" s="5">
        <v>0</v>
      </c>
      <c r="M33" s="23">
        <f>((+K33*12)+L33)*1.16</f>
        <v>125.27999999999999</v>
      </c>
      <c r="N33" s="16">
        <f>IF(B33=0,0,(D33+G33)-(D32+G32))</f>
        <v>0</v>
      </c>
      <c r="O33" s="24">
        <f>(((K33*12)+L33)-((K32*12)+L32))*K$6</f>
        <v>0</v>
      </c>
      <c r="P33" s="5">
        <v>360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145</v>
      </c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9</v>
      </c>
      <c r="L34" s="5">
        <v>0</v>
      </c>
      <c r="M34" s="23">
        <f t="shared" ref="M34:M39" si="14">((+K34*12)+L34)*1.16</f>
        <v>125.27999999999999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360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142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>IF(B35=0,0,(D35+G35)-(D34+G34))</f>
        <v>0</v>
      </c>
      <c r="O35" s="24">
        <f t="shared" si="16"/>
        <v>0</v>
      </c>
      <c r="P35" s="5">
        <v>360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144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>IF(B36=0,0,(D36+G36)-(D35+G35))</f>
        <v>0</v>
      </c>
      <c r="O36" s="24">
        <f t="shared" si="16"/>
        <v>0</v>
      </c>
      <c r="P36" s="5">
        <v>360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144</v>
      </c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>((+K37*12)+L37)*1.16</f>
        <v>125.27999999999999</v>
      </c>
      <c r="N37" s="16">
        <f>IF(B37=0,0,(D37+G37)-(D36+G36))</f>
        <v>0</v>
      </c>
      <c r="O37" s="24">
        <f>(((K37*12)+L37)-((K36*12)+L36))*K$6</f>
        <v>0</v>
      </c>
      <c r="P37" s="5">
        <v>360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145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360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141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4773</v>
      </c>
      <c r="W40" s="21">
        <f>SUM(W9:W39)</f>
        <v>4384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2.3199999999999998</v>
      </c>
      <c r="Q41" t="s">
        <v>42</v>
      </c>
      <c r="V41" s="20">
        <f>SUM(March!V42)</f>
        <v>4819</v>
      </c>
      <c r="W41" s="20">
        <f>SUM(March!W42)</f>
        <v>4422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9592</v>
      </c>
      <c r="W42" s="20">
        <f>W40+W41</f>
        <v>8806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K11" sqref="K1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37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360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 t="shared" si="2"/>
        <v>125.27999999999999</v>
      </c>
      <c r="N10" s="16">
        <f t="shared" si="4"/>
        <v>0</v>
      </c>
      <c r="O10" s="24">
        <f t="shared" si="5"/>
        <v>0</v>
      </c>
      <c r="P10" s="5">
        <v>360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-125.27999999999999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5"/>
        <v>0</v>
      </c>
      <c r="P21" s="5"/>
      <c r="Q21" s="5"/>
      <c r="R21" s="5"/>
      <c r="S21" s="5"/>
      <c r="T21" s="5"/>
      <c r="U21" s="5"/>
      <c r="V21" s="5"/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ref="N23:N30" si="8">IF(B23=0,0,(D23+G23)-(D22+G22))</f>
        <v>0</v>
      </c>
      <c r="O23" s="24">
        <f>(((K23*12)+L23)-((K22*12)+L22))*K$6</f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8"/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8"/>
        <v>0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8"/>
        <v>0</v>
      </c>
      <c r="O26" s="24">
        <f t="shared" si="5"/>
        <v>0</v>
      </c>
      <c r="P26" s="5"/>
      <c r="Q26" s="5"/>
      <c r="R26" s="5"/>
      <c r="S26" s="5"/>
      <c r="T26" s="5"/>
      <c r="U26" s="5"/>
      <c r="V26" s="5"/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/>
      <c r="L27" s="5"/>
      <c r="M27" s="23">
        <f t="shared" ref="M27:M34" si="9">((+K27*12)+L27)*1.16</f>
        <v>0</v>
      </c>
      <c r="N27" s="16">
        <f t="shared" si="8"/>
        <v>0</v>
      </c>
      <c r="O27" s="24">
        <f t="shared" ref="O27:O34" si="10">(((K27*12)+L27)-((K26*12)+L26))*K$6</f>
        <v>0</v>
      </c>
      <c r="P27" s="5"/>
      <c r="Q27" s="5"/>
      <c r="R27" s="5"/>
      <c r="S27" s="5"/>
      <c r="T27" s="5"/>
      <c r="U27" s="5"/>
      <c r="V27" s="5"/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9"/>
        <v>0</v>
      </c>
      <c r="N28" s="16">
        <f t="shared" si="8"/>
        <v>0</v>
      </c>
      <c r="O28" s="24">
        <f t="shared" si="10"/>
        <v>0</v>
      </c>
      <c r="P28" s="5"/>
      <c r="Q28" s="5"/>
      <c r="R28" s="5"/>
      <c r="S28" s="5"/>
      <c r="T28" s="5"/>
      <c r="U28" s="5"/>
      <c r="V28" s="5"/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9"/>
        <v>0</v>
      </c>
      <c r="N29" s="16">
        <f t="shared" si="8"/>
        <v>0</v>
      </c>
      <c r="O29" s="24">
        <f t="shared" si="10"/>
        <v>0</v>
      </c>
      <c r="P29" s="5"/>
      <c r="Q29" s="5"/>
      <c r="R29" s="5"/>
      <c r="S29" s="5"/>
      <c r="T29" s="5"/>
      <c r="U29" s="5"/>
      <c r="V29" s="5"/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9"/>
        <v>0</v>
      </c>
      <c r="N30" s="16">
        <f t="shared" si="8"/>
        <v>0</v>
      </c>
      <c r="O30" s="24">
        <f t="shared" si="10"/>
        <v>0</v>
      </c>
      <c r="P30" s="5"/>
      <c r="Q30" s="5"/>
      <c r="R30" s="5"/>
      <c r="S30" s="5"/>
      <c r="T30" s="5"/>
      <c r="U30" s="5"/>
      <c r="V30" s="5"/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9"/>
        <v>0</v>
      </c>
      <c r="N31" s="16">
        <f t="shared" ref="N31:N37" si="11">IF(B31=0,0,(D31+G31)-(D30+G30))</f>
        <v>0</v>
      </c>
      <c r="O31" s="24">
        <f t="shared" si="10"/>
        <v>0</v>
      </c>
      <c r="P31" s="5"/>
      <c r="Q31" s="5"/>
      <c r="R31" s="5"/>
      <c r="S31" s="5"/>
      <c r="T31" s="5"/>
      <c r="U31" s="5"/>
      <c r="V31" s="5"/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9"/>
        <v>0</v>
      </c>
      <c r="N32" s="16">
        <f t="shared" si="11"/>
        <v>0</v>
      </c>
      <c r="O32" s="24">
        <f t="shared" si="10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9"/>
        <v>0</v>
      </c>
      <c r="N33" s="16">
        <f t="shared" si="11"/>
        <v>0</v>
      </c>
      <c r="O33" s="24">
        <f t="shared" si="10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9"/>
        <v>0</v>
      </c>
      <c r="N34" s="16">
        <f t="shared" si="11"/>
        <v>0</v>
      </c>
      <c r="O34" s="24">
        <f t="shared" si="10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11"/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11"/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11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>((+K38*12)+L38)*1.16</f>
        <v>0</v>
      </c>
      <c r="N38" s="16">
        <f>IF(B38=0,0,(D38+G38)-(D37+G37))</f>
        <v>0</v>
      </c>
      <c r="O38" s="24">
        <f>(((K38*12)+L38)-((K37*12)+L37))*K$6</f>
        <v>0</v>
      </c>
      <c r="P38" s="5"/>
      <c r="Q38" s="5"/>
      <c r="R38" s="5"/>
      <c r="S38" s="5"/>
      <c r="T38" s="5"/>
      <c r="U38" s="5"/>
      <c r="V38" s="5"/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>((+K39*12)+L39)*1.16</f>
        <v>0</v>
      </c>
      <c r="N39" s="16">
        <f>IF(B39=0,0,(D39+G39)-(D38+G38))</f>
        <v>0</v>
      </c>
      <c r="O39" s="24">
        <f>(((K39*12)+L39)-((K38*12)+L38))*K$6</f>
        <v>0</v>
      </c>
      <c r="P39" s="5"/>
      <c r="Q39" s="5"/>
      <c r="R39" s="5"/>
      <c r="S39" s="5"/>
      <c r="T39" s="5"/>
      <c r="U39" s="5"/>
      <c r="V39" s="5"/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-125.27999999999999</v>
      </c>
      <c r="U40" s="15" t="s">
        <v>25</v>
      </c>
      <c r="V40" s="21">
        <f>SUM(V9:V39)</f>
        <v>320</v>
      </c>
      <c r="W40" s="21">
        <f>SUM(W9:W39)</f>
        <v>283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2.3199999999999998</v>
      </c>
      <c r="Q41" t="s">
        <v>42</v>
      </c>
      <c r="V41" s="4">
        <f>SUM(April!V42)</f>
        <v>9592</v>
      </c>
      <c r="W41" s="4">
        <f>SUM(April!W42)</f>
        <v>8806</v>
      </c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9912</v>
      </c>
      <c r="W42" s="20">
        <f>W40+W41</f>
        <v>9089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83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-122.96</v>
      </c>
      <c r="Q41" t="s">
        <v>42</v>
      </c>
      <c r="V41" s="4">
        <f>SUM(May!V42)</f>
        <v>9912</v>
      </c>
      <c r="W41" s="4">
        <f>SUM(May!W42)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-119.47999999999999</v>
      </c>
      <c r="T42" t="s">
        <v>43</v>
      </c>
      <c r="V42" s="20">
        <f>V40+V41</f>
        <v>13868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73" t="s">
        <v>68</v>
      </c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69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-119.47999999999999</v>
      </c>
      <c r="Q41" t="s">
        <v>42</v>
      </c>
      <c r="V41" s="4">
        <f>SUM(June!V42)</f>
        <v>13868</v>
      </c>
      <c r="W41" s="4">
        <f>SUM(June!W42)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-111.35999999999999</v>
      </c>
      <c r="T42" t="s">
        <v>43</v>
      </c>
      <c r="V42" s="20">
        <f>V40+V41</f>
        <v>17803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-111.35999999999999</v>
      </c>
      <c r="Q41" t="s">
        <v>42</v>
      </c>
      <c r="V41" s="4">
        <f>SUM(July!V42)</f>
        <v>17803</v>
      </c>
      <c r="W41" s="4">
        <f>SUM(July!W42)</f>
        <v>9089</v>
      </c>
    </row>
    <row r="42" spans="1:31" x14ac:dyDescent="0.2">
      <c r="K42" t="s">
        <v>43</v>
      </c>
      <c r="N42" s="20">
        <f>N40+N41</f>
        <v>0</v>
      </c>
      <c r="O42" s="20">
        <f>O40+O41</f>
        <v>-109.03999999999999</v>
      </c>
      <c r="T42" t="s">
        <v>43</v>
      </c>
      <c r="V42" s="20">
        <f>V40+V41</f>
        <v>22107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2020-06-24T17:01:28Z</dcterms:modified>
</cp:coreProperties>
</file>