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CBA68159-C619-4901-8103-0DE82CA60A9F}" xr6:coauthVersionLast="45" xr6:coauthVersionMax="45" xr10:uidLastSave="{00000000-0000-0000-0000-000000000000}"/>
  <bookViews>
    <workbookView xWindow="1230" yWindow="1980" windowWidth="25620" windowHeight="13125" tabRatio="824" activeTab="1"/>
  </bookViews>
  <sheets>
    <sheet name="McLean #3" sheetId="7" r:id="rId1"/>
    <sheet name="McLean #4" sheetId="6" r:id="rId2"/>
    <sheet name="Well Name3" sheetId="9" r:id="rId3"/>
    <sheet name="Well Name4" sheetId="10" r:id="rId4"/>
    <sheet name="Well Name5" sheetId="11" r:id="rId5"/>
    <sheet name="Well Name6" sheetId="12" r:id="rId6"/>
    <sheet name="Sheet1" sheetId="15" r:id="rId7"/>
  </sheets>
  <definedNames>
    <definedName name="_xlnm.Print_Area" localSheetId="0">'McLean #3'!$A$1:$AB$59</definedName>
    <definedName name="_xlnm.Print_Area" localSheetId="1">'McLean #4'!$A$1:$AB$60</definedName>
    <definedName name="_xlnm.Print_Area" localSheetId="2">'Well Name3'!$A$2:$AB$59</definedName>
    <definedName name="_xlnm.Print_Area" localSheetId="4">'Well Name5'!$A$1:$AC$58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6" l="1"/>
  <c r="D50" i="6"/>
  <c r="L51" i="6" s="1"/>
  <c r="L50" i="6"/>
  <c r="D51" i="6"/>
  <c r="D52" i="6"/>
  <c r="D53" i="6"/>
  <c r="D54" i="6"/>
  <c r="L54" i="6"/>
  <c r="D55" i="6"/>
  <c r="K55" i="6" s="1"/>
  <c r="D56" i="6"/>
  <c r="D57" i="6"/>
  <c r="D49" i="7"/>
  <c r="K49" i="7" s="1"/>
  <c r="G49" i="7"/>
  <c r="L49" i="7" s="1"/>
  <c r="D50" i="7"/>
  <c r="K50" i="7" s="1"/>
  <c r="G50" i="7"/>
  <c r="D51" i="7"/>
  <c r="G51" i="7"/>
  <c r="L51" i="7" s="1"/>
  <c r="D52" i="7"/>
  <c r="K52" i="7"/>
  <c r="G52" i="7"/>
  <c r="L52" i="7" s="1"/>
  <c r="D53" i="7"/>
  <c r="L54" i="7" s="1"/>
  <c r="K53" i="7"/>
  <c r="G53" i="7"/>
  <c r="D54" i="7"/>
  <c r="K54" i="7" s="1"/>
  <c r="G54" i="7"/>
  <c r="D55" i="7"/>
  <c r="K55" i="7" s="1"/>
  <c r="G55" i="7"/>
  <c r="D56" i="7"/>
  <c r="K56" i="7" s="1"/>
  <c r="G56" i="7"/>
  <c r="L56" i="7"/>
  <c r="D48" i="7"/>
  <c r="G48" i="7"/>
  <c r="K48" i="7" s="1"/>
  <c r="D47" i="7"/>
  <c r="K47" i="7"/>
  <c r="G47" i="7"/>
  <c r="D46" i="7"/>
  <c r="K46" i="7"/>
  <c r="G46" i="7"/>
  <c r="L46" i="7"/>
  <c r="D43" i="7"/>
  <c r="L43" i="7" s="1"/>
  <c r="D44" i="7"/>
  <c r="D45" i="7"/>
  <c r="D36" i="7"/>
  <c r="L36" i="7" s="1"/>
  <c r="D37" i="7"/>
  <c r="K37" i="7" s="1"/>
  <c r="D38" i="7"/>
  <c r="D29" i="7"/>
  <c r="D30" i="7"/>
  <c r="K30" i="7"/>
  <c r="D31" i="7"/>
  <c r="L31" i="7" s="1"/>
  <c r="A28" i="12"/>
  <c r="A29" i="12"/>
  <c r="A30" i="12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L58" i="11"/>
  <c r="M58" i="11"/>
  <c r="N58" i="11"/>
  <c r="A28" i="10"/>
  <c r="A29" i="10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9"/>
  <c r="A29" i="9"/>
  <c r="A30" i="9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L58" i="9"/>
  <c r="M58" i="9"/>
  <c r="N58" i="9"/>
  <c r="Y7" i="6"/>
  <c r="N10" i="6"/>
  <c r="Q10" i="6"/>
  <c r="D27" i="6"/>
  <c r="K27" i="6" s="1"/>
  <c r="G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D28" i="6"/>
  <c r="G28" i="6"/>
  <c r="L28" i="6" s="1"/>
  <c r="K28" i="6"/>
  <c r="D29" i="6"/>
  <c r="K29" i="6"/>
  <c r="G29" i="6"/>
  <c r="D30" i="6"/>
  <c r="G30" i="6"/>
  <c r="K30" i="6"/>
  <c r="D31" i="6"/>
  <c r="K31" i="6" s="1"/>
  <c r="G31" i="6"/>
  <c r="L32" i="6" s="1"/>
  <c r="D32" i="6"/>
  <c r="G32" i="6"/>
  <c r="D33" i="6"/>
  <c r="G33" i="6"/>
  <c r="L33" i="6"/>
  <c r="D34" i="6"/>
  <c r="L34" i="6" s="1"/>
  <c r="G34" i="6"/>
  <c r="K34" i="6" s="1"/>
  <c r="D35" i="6"/>
  <c r="G35" i="6"/>
  <c r="D36" i="6"/>
  <c r="L36" i="6" s="1"/>
  <c r="G36" i="6"/>
  <c r="D37" i="6"/>
  <c r="G37" i="6"/>
  <c r="K37" i="6"/>
  <c r="D38" i="6"/>
  <c r="L38" i="6" s="1"/>
  <c r="G38" i="6"/>
  <c r="K38" i="6"/>
  <c r="D39" i="6"/>
  <c r="G39" i="6"/>
  <c r="D40" i="6"/>
  <c r="G40" i="6"/>
  <c r="L41" i="6" s="1"/>
  <c r="K40" i="6"/>
  <c r="D41" i="6"/>
  <c r="G41" i="6"/>
  <c r="D42" i="6"/>
  <c r="K42" i="6" s="1"/>
  <c r="G42" i="6"/>
  <c r="D43" i="6"/>
  <c r="G43" i="6"/>
  <c r="D44" i="6"/>
  <c r="G44" i="6"/>
  <c r="K44" i="6" s="1"/>
  <c r="L44" i="6"/>
  <c r="D45" i="6"/>
  <c r="L45" i="6" s="1"/>
  <c r="G45" i="6"/>
  <c r="D46" i="6"/>
  <c r="G46" i="6"/>
  <c r="L46" i="6" s="1"/>
  <c r="D47" i="6"/>
  <c r="G47" i="6"/>
  <c r="D48" i="6"/>
  <c r="G48" i="6"/>
  <c r="K48" i="6" s="1"/>
  <c r="G49" i="6"/>
  <c r="K49" i="6"/>
  <c r="G50" i="6"/>
  <c r="K50" i="6"/>
  <c r="G51" i="6"/>
  <c r="K51" i="6"/>
  <c r="G52" i="6"/>
  <c r="L52" i="6" s="1"/>
  <c r="K52" i="6"/>
  <c r="G53" i="6"/>
  <c r="K53" i="6" s="1"/>
  <c r="L53" i="6"/>
  <c r="G54" i="6"/>
  <c r="K54" i="6"/>
  <c r="G55" i="6"/>
  <c r="G56" i="6"/>
  <c r="L57" i="6" s="1"/>
  <c r="G57" i="6"/>
  <c r="Y7" i="7"/>
  <c r="N10" i="7"/>
  <c r="Q10" i="7"/>
  <c r="D27" i="7"/>
  <c r="K27" i="7" s="1"/>
  <c r="G27" i="7"/>
  <c r="D28" i="7"/>
  <c r="K28" i="7" s="1"/>
  <c r="G28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G29" i="7"/>
  <c r="L29" i="7" s="1"/>
  <c r="G30" i="7"/>
  <c r="G31" i="7"/>
  <c r="K31" i="7"/>
  <c r="D32" i="7"/>
  <c r="G32" i="7"/>
  <c r="D33" i="7"/>
  <c r="K33" i="7" s="1"/>
  <c r="G33" i="7"/>
  <c r="D34" i="7"/>
  <c r="G34" i="7"/>
  <c r="D35" i="7"/>
  <c r="K35" i="7" s="1"/>
  <c r="G35" i="7"/>
  <c r="G36" i="7"/>
  <c r="G37" i="7"/>
  <c r="L37" i="7"/>
  <c r="G38" i="7"/>
  <c r="K38" i="7" s="1"/>
  <c r="D39" i="7"/>
  <c r="G39" i="7"/>
  <c r="D40" i="7"/>
  <c r="G40" i="7"/>
  <c r="K40" i="7" s="1"/>
  <c r="D41" i="7"/>
  <c r="K41" i="7" s="1"/>
  <c r="G41" i="7"/>
  <c r="L41" i="7" s="1"/>
  <c r="D42" i="7"/>
  <c r="L42" i="7" s="1"/>
  <c r="G42" i="7"/>
  <c r="G43" i="7"/>
  <c r="G44" i="7"/>
  <c r="K44" i="7" s="1"/>
  <c r="G45" i="7"/>
  <c r="K45" i="7" s="1"/>
  <c r="L45" i="7"/>
  <c r="D57" i="7"/>
  <c r="L57" i="7" s="1"/>
  <c r="G57" i="7"/>
  <c r="K57" i="7"/>
  <c r="L30" i="6"/>
  <c r="K32" i="6"/>
  <c r="K32" i="7"/>
  <c r="K33" i="6"/>
  <c r="L33" i="7"/>
  <c r="K34" i="7"/>
  <c r="K35" i="6"/>
  <c r="K39" i="7"/>
  <c r="K39" i="6"/>
  <c r="L39" i="6"/>
  <c r="L40" i="6"/>
  <c r="K41" i="6"/>
  <c r="K43" i="6"/>
  <c r="K47" i="6"/>
  <c r="L47" i="6"/>
  <c r="L47" i="7"/>
  <c r="K57" i="6"/>
  <c r="L55" i="7"/>
  <c r="L56" i="6" l="1"/>
  <c r="L44" i="7"/>
  <c r="L30" i="7"/>
  <c r="L29" i="6"/>
  <c r="L58" i="6" s="1"/>
  <c r="L60" i="6" s="1"/>
  <c r="L48" i="6"/>
  <c r="K42" i="7"/>
  <c r="L28" i="7"/>
  <c r="K36" i="7"/>
  <c r="K29" i="7"/>
  <c r="L50" i="7"/>
  <c r="K43" i="7"/>
  <c r="L38" i="7"/>
  <c r="L43" i="6"/>
  <c r="K51" i="7"/>
  <c r="K56" i="6"/>
  <c r="L49" i="6"/>
  <c r="L35" i="7"/>
  <c r="L34" i="7"/>
  <c r="K45" i="6"/>
  <c r="K36" i="6"/>
  <c r="L48" i="7"/>
  <c r="K46" i="6"/>
  <c r="L53" i="7"/>
  <c r="L39" i="7"/>
  <c r="L31" i="6"/>
  <c r="L42" i="6"/>
  <c r="L55" i="6"/>
  <c r="L37" i="6"/>
  <c r="L40" i="7"/>
  <c r="L35" i="6"/>
  <c r="L32" i="7"/>
</calcChain>
</file>

<file path=xl/sharedStrings.xml><?xml version="1.0" encoding="utf-8"?>
<sst xmlns="http://schemas.openxmlformats.org/spreadsheetml/2006/main" count="496" uniqueCount="79">
  <si>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</si>
  <si>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</si>
  <si>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</si>
  <si>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</si>
  <si>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</si>
  <si>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</si>
  <si>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</si>
  <si>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</si>
  <si>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</si>
  <si>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</si>
  <si>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</si>
  <si>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</si>
  <si>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</si>
  <si>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</si>
  <si>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</si>
  <si>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</si>
  <si>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</si>
  <si>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</si>
  <si>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</si>
  <si>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</si>
  <si>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</si>
  <si>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</si>
  <si>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</si>
  <si>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</si>
  <si>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</si>
  <si>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</si>
  <si>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</si>
  <si>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</si>
  <si>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</si>
  <si>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</si>
  <si>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</si>
  <si>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</si>
  <si>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</si>
  <si>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</si>
  <si>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</si>
  <si>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</si>
  <si>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</si>
  <si>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</si>
  <si>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</si>
  <si>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</si>
  <si>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</si>
  <si>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</si>
  <si>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</si>
  <si>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</si>
  <si>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</si>
  <si>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</si>
  <si>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</si>
  <si>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</si>
  <si>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</si>
  <si>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</si>
  <si>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November</t>
  </si>
  <si>
    <t>500 N. SHORELINE * SUITE 322 * CORPUS CHRISTI, TEXAS 78401-0313</t>
  </si>
  <si>
    <t>Magnum Producing</t>
  </si>
  <si>
    <t>Jefferson</t>
  </si>
  <si>
    <t>TX</t>
  </si>
  <si>
    <t>Hunter Burford</t>
  </si>
  <si>
    <t>SIZE: 400</t>
  </si>
  <si>
    <t>FT</t>
  </si>
  <si>
    <t>Production This Month</t>
  </si>
  <si>
    <t>Total prod from Previous Months</t>
  </si>
  <si>
    <t>Total Production to Date</t>
  </si>
  <si>
    <t>Marrs McLean #3</t>
  </si>
  <si>
    <t>Size: 210</t>
  </si>
  <si>
    <t>April</t>
  </si>
  <si>
    <t>48</t>
  </si>
  <si>
    <t>McLean #4</t>
  </si>
  <si>
    <t>5</t>
  </si>
  <si>
    <t>early gauge</t>
  </si>
  <si>
    <t>comp. has been released</t>
  </si>
  <si>
    <t>shut well in</t>
  </si>
  <si>
    <t>49</t>
  </si>
  <si>
    <t>50</t>
  </si>
  <si>
    <t>51</t>
  </si>
  <si>
    <t>52</t>
  </si>
  <si>
    <t>53</t>
  </si>
  <si>
    <t>54</t>
  </si>
  <si>
    <t>55</t>
  </si>
  <si>
    <t>56</t>
  </si>
  <si>
    <t>extra oil is from Fitzhugh #2 (transferred 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</si>
</sst>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Y65" sqref="Y65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4.710937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2" t="s">
        <v>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22"/>
    </row>
    <row r="4" spans="1:29" x14ac:dyDescent="0.2">
      <c r="A4" s="93" t="s">
        <v>51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22"/>
    </row>
    <row r="5" spans="1:29" ht="6.75" customHeight="1" x14ac:dyDescent="0.2">
      <c r="AB5" s="22"/>
    </row>
    <row r="6" spans="1:29" x14ac:dyDescent="0.2">
      <c r="A6" t="s">
        <v>8</v>
      </c>
      <c r="B6" s="95" t="s">
        <v>61</v>
      </c>
      <c r="C6" s="95"/>
      <c r="D6" s="95"/>
      <c r="E6" s="95"/>
      <c r="F6" s="95"/>
      <c r="G6" s="95"/>
      <c r="H6" s="95"/>
      <c r="I6" s="95"/>
      <c r="K6" t="s">
        <v>4</v>
      </c>
      <c r="L6" s="1"/>
      <c r="M6" s="94" t="s">
        <v>53</v>
      </c>
      <c r="N6" s="94"/>
      <c r="O6" s="94"/>
      <c r="P6" t="s">
        <v>44</v>
      </c>
      <c r="Q6" s="87" t="s">
        <v>54</v>
      </c>
      <c r="R6" s="87"/>
      <c r="AB6" s="22"/>
    </row>
    <row r="7" spans="1:29" x14ac:dyDescent="0.2">
      <c r="U7" s="88" t="s">
        <v>37</v>
      </c>
      <c r="V7" s="88"/>
      <c r="W7" s="88"/>
      <c r="X7" s="88"/>
      <c r="Y7" s="90">
        <f>SUM(Q27:Q57)</f>
        <v>0</v>
      </c>
      <c r="Z7" s="90"/>
      <c r="AA7" s="90"/>
      <c r="AB7" s="22"/>
    </row>
    <row r="8" spans="1:29" x14ac:dyDescent="0.2">
      <c r="A8" t="s">
        <v>3</v>
      </c>
      <c r="C8" s="90" t="s">
        <v>63</v>
      </c>
      <c r="D8" s="90"/>
      <c r="E8" s="90"/>
      <c r="F8" s="90"/>
      <c r="G8" t="s">
        <v>45</v>
      </c>
      <c r="H8" s="90">
        <v>2020</v>
      </c>
      <c r="I8" s="90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88" t="s">
        <v>38</v>
      </c>
      <c r="V8" s="88"/>
      <c r="W8" s="88"/>
      <c r="X8" s="88"/>
      <c r="Y8" s="91">
        <v>35.96</v>
      </c>
      <c r="Z8" s="91"/>
      <c r="AA8" s="91"/>
      <c r="AB8" s="22"/>
    </row>
    <row r="9" spans="1:29" x14ac:dyDescent="0.2">
      <c r="T9" s="29" t="s">
        <v>40</v>
      </c>
      <c r="U9" s="88" t="s">
        <v>36</v>
      </c>
      <c r="V9" s="88"/>
      <c r="W9" s="88"/>
      <c r="X9" s="88"/>
      <c r="Y9" s="91">
        <v>35.96</v>
      </c>
      <c r="Z9" s="91"/>
      <c r="AA9" s="91"/>
      <c r="AB9" s="22"/>
    </row>
    <row r="10" spans="1:29" x14ac:dyDescent="0.2">
      <c r="A10" t="s">
        <v>20</v>
      </c>
      <c r="C10" s="87" t="s">
        <v>52</v>
      </c>
      <c r="D10" s="87"/>
      <c r="E10" s="87"/>
      <c r="F10" s="87"/>
      <c r="G10" s="87"/>
      <c r="H10" s="87"/>
      <c r="I10" s="87"/>
      <c r="K10" s="10" t="s">
        <v>42</v>
      </c>
      <c r="N10" s="87">
        <f>SUM(N27:N57)</f>
        <v>481</v>
      </c>
      <c r="O10" s="87"/>
      <c r="P10" t="s">
        <v>43</v>
      </c>
      <c r="Q10" s="87">
        <f>SUM(M27:M57)</f>
        <v>0</v>
      </c>
      <c r="R10" s="87"/>
      <c r="T10" s="29" t="s">
        <v>41</v>
      </c>
      <c r="U10" s="88" t="s">
        <v>35</v>
      </c>
      <c r="V10" s="88"/>
      <c r="W10" s="88"/>
      <c r="X10" s="88"/>
      <c r="Y10" s="89">
        <v>35.96</v>
      </c>
      <c r="Z10" s="89"/>
      <c r="AA10" s="89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9">
        <v>0</v>
      </c>
      <c r="Z11" s="89"/>
      <c r="AA11" s="8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4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4">
        <v>1546</v>
      </c>
      <c r="C17" s="85"/>
      <c r="D17" s="86"/>
      <c r="E17" s="84">
        <v>1547</v>
      </c>
      <c r="F17" s="86"/>
      <c r="G17" s="86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62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35.96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1</v>
      </c>
      <c r="C27" s="58">
        <v>4</v>
      </c>
      <c r="D27" s="32">
        <f t="shared" ref="D27:D42" si="0">(B27*12+C27)*1.16</f>
        <v>18.559999999999999</v>
      </c>
      <c r="E27" s="61">
        <v>1</v>
      </c>
      <c r="F27" s="58">
        <v>3</v>
      </c>
      <c r="G27" s="43">
        <f>(E27*12+F27)*1.16</f>
        <v>17.399999999999999</v>
      </c>
      <c r="H27" s="61"/>
      <c r="I27" s="58"/>
      <c r="J27" s="45"/>
      <c r="K27" s="73">
        <f>SUM(D27,G27)</f>
        <v>35.959999999999994</v>
      </c>
      <c r="L27" s="34">
        <v>0</v>
      </c>
      <c r="M27" s="33">
        <v>0</v>
      </c>
      <c r="N27" s="35">
        <v>70</v>
      </c>
      <c r="O27" s="69">
        <v>43923</v>
      </c>
      <c r="P27" s="32"/>
      <c r="Q27" s="34"/>
      <c r="R27" s="34"/>
      <c r="S27" s="34"/>
      <c r="T27" s="64" t="s">
        <v>64</v>
      </c>
      <c r="U27" s="34">
        <v>20</v>
      </c>
      <c r="V27" s="34">
        <v>0</v>
      </c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v>3</v>
      </c>
      <c r="B28" s="59">
        <v>1</v>
      </c>
      <c r="C28" s="60">
        <v>4</v>
      </c>
      <c r="D28" s="32">
        <f t="shared" si="0"/>
        <v>18.559999999999999</v>
      </c>
      <c r="E28" s="62">
        <v>1</v>
      </c>
      <c r="F28" s="60">
        <v>3</v>
      </c>
      <c r="G28" s="43">
        <f t="shared" ref="G28:G57" si="1">(E28*12+F28)*1.16</f>
        <v>17.399999999999999</v>
      </c>
      <c r="H28" s="62"/>
      <c r="I28" s="60"/>
      <c r="J28" s="44"/>
      <c r="K28" s="73">
        <f t="shared" ref="K28:K57" si="2">SUM(D28,G28)</f>
        <v>35.959999999999994</v>
      </c>
      <c r="L28" s="34">
        <f>IF((D28+G28+Q28-D27-G27)&lt;0,0,(D28+G28+Q28-D27-G27))</f>
        <v>0</v>
      </c>
      <c r="M28" s="33">
        <v>0</v>
      </c>
      <c r="N28" s="35">
        <v>50</v>
      </c>
      <c r="O28" s="69">
        <v>43924</v>
      </c>
      <c r="P28" s="32"/>
      <c r="Q28" s="34"/>
      <c r="R28" s="34"/>
      <c r="S28" s="34"/>
      <c r="T28" s="64" t="s">
        <v>64</v>
      </c>
      <c r="U28" s="34">
        <v>20</v>
      </c>
      <c r="V28" s="34">
        <v>0</v>
      </c>
      <c r="W28" s="77"/>
      <c r="X28" s="78"/>
      <c r="Y28" s="78"/>
      <c r="Z28" s="78"/>
      <c r="AA28" s="78"/>
      <c r="AB28" s="79"/>
      <c r="AC28" s="15"/>
    </row>
    <row r="29" spans="1:29" x14ac:dyDescent="0.2">
      <c r="A29" s="30">
        <f t="shared" ref="A29:A55" si="3">A28+1</f>
        <v>4</v>
      </c>
      <c r="B29" s="59">
        <v>1</v>
      </c>
      <c r="C29" s="60">
        <v>4</v>
      </c>
      <c r="D29" s="32">
        <f t="shared" si="0"/>
        <v>18.559999999999999</v>
      </c>
      <c r="E29" s="62">
        <v>1</v>
      </c>
      <c r="F29" s="60">
        <v>3</v>
      </c>
      <c r="G29" s="43">
        <f t="shared" si="1"/>
        <v>17.399999999999999</v>
      </c>
      <c r="H29" s="62"/>
      <c r="I29" s="60"/>
      <c r="J29" s="44"/>
      <c r="K29" s="73">
        <f t="shared" si="2"/>
        <v>35.959999999999994</v>
      </c>
      <c r="L29" s="34">
        <f t="shared" ref="L29:L57" si="4">IF((D29+G29+Q29-D28-G28)&lt;0,0,(D29+G29+Q29-D28-G28))</f>
        <v>0</v>
      </c>
      <c r="M29" s="33">
        <v>0</v>
      </c>
      <c r="N29" s="35">
        <v>34</v>
      </c>
      <c r="O29" s="69">
        <v>43925</v>
      </c>
      <c r="P29" s="32"/>
      <c r="Q29" s="34"/>
      <c r="R29" s="34"/>
      <c r="S29" s="34"/>
      <c r="T29" s="64" t="s">
        <v>64</v>
      </c>
      <c r="U29" s="34">
        <v>20</v>
      </c>
      <c r="V29" s="34">
        <v>0</v>
      </c>
      <c r="W29" s="77"/>
      <c r="X29" s="78"/>
      <c r="Y29" s="78"/>
      <c r="Z29" s="78"/>
      <c r="AA29" s="78"/>
      <c r="AB29" s="79"/>
      <c r="AC29" s="15"/>
    </row>
    <row r="30" spans="1:29" x14ac:dyDescent="0.2">
      <c r="A30" s="30">
        <f t="shared" si="3"/>
        <v>5</v>
      </c>
      <c r="B30" s="59">
        <v>1</v>
      </c>
      <c r="C30" s="60">
        <v>4</v>
      </c>
      <c r="D30" s="32">
        <f t="shared" si="0"/>
        <v>18.559999999999999</v>
      </c>
      <c r="E30" s="62">
        <v>1</v>
      </c>
      <c r="F30" s="60">
        <v>3</v>
      </c>
      <c r="G30" s="43">
        <f t="shared" si="1"/>
        <v>17.399999999999999</v>
      </c>
      <c r="H30" s="62"/>
      <c r="I30" s="60"/>
      <c r="J30" s="44"/>
      <c r="K30" s="73">
        <f t="shared" si="2"/>
        <v>35.959999999999994</v>
      </c>
      <c r="L30" s="34">
        <f t="shared" si="4"/>
        <v>0</v>
      </c>
      <c r="M30" s="33">
        <v>0</v>
      </c>
      <c r="N30" s="35">
        <v>28</v>
      </c>
      <c r="O30" s="69">
        <v>43926</v>
      </c>
      <c r="P30" s="32"/>
      <c r="Q30" s="34"/>
      <c r="R30" s="34"/>
      <c r="S30" s="34"/>
      <c r="T30" s="64" t="s">
        <v>64</v>
      </c>
      <c r="U30" s="34">
        <v>20</v>
      </c>
      <c r="V30" s="34">
        <v>0</v>
      </c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3"/>
        <v>6</v>
      </c>
      <c r="B31" s="59">
        <v>1</v>
      </c>
      <c r="C31" s="60">
        <v>4</v>
      </c>
      <c r="D31" s="32">
        <f t="shared" si="0"/>
        <v>18.559999999999999</v>
      </c>
      <c r="E31" s="62">
        <v>1</v>
      </c>
      <c r="F31" s="60">
        <v>3</v>
      </c>
      <c r="G31" s="43">
        <f t="shared" si="1"/>
        <v>17.399999999999999</v>
      </c>
      <c r="H31" s="62"/>
      <c r="I31" s="60"/>
      <c r="J31" s="44"/>
      <c r="K31" s="73">
        <f t="shared" si="2"/>
        <v>35.959999999999994</v>
      </c>
      <c r="L31" s="34">
        <f t="shared" si="4"/>
        <v>0</v>
      </c>
      <c r="M31" s="33">
        <v>0</v>
      </c>
      <c r="N31" s="35">
        <v>30</v>
      </c>
      <c r="O31" s="69">
        <v>43927</v>
      </c>
      <c r="P31" s="32"/>
      <c r="Q31" s="34"/>
      <c r="R31" s="34"/>
      <c r="S31" s="34"/>
      <c r="T31" s="64" t="s">
        <v>64</v>
      </c>
      <c r="U31" s="34">
        <v>20</v>
      </c>
      <c r="V31" s="34">
        <v>0</v>
      </c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3"/>
        <v>7</v>
      </c>
      <c r="B32" s="59">
        <v>1</v>
      </c>
      <c r="C32" s="60">
        <v>4</v>
      </c>
      <c r="D32" s="32">
        <f t="shared" si="0"/>
        <v>18.559999999999999</v>
      </c>
      <c r="E32" s="62">
        <v>1</v>
      </c>
      <c r="F32" s="60">
        <v>3</v>
      </c>
      <c r="G32" s="43">
        <f t="shared" si="1"/>
        <v>17.399999999999999</v>
      </c>
      <c r="H32" s="62"/>
      <c r="I32" s="60"/>
      <c r="J32" s="44"/>
      <c r="K32" s="73">
        <f t="shared" si="2"/>
        <v>35.959999999999994</v>
      </c>
      <c r="L32" s="34">
        <f t="shared" si="4"/>
        <v>0</v>
      </c>
      <c r="M32" s="33">
        <v>0</v>
      </c>
      <c r="N32" s="35">
        <v>30</v>
      </c>
      <c r="O32" s="69">
        <v>43928</v>
      </c>
      <c r="P32" s="32"/>
      <c r="Q32" s="34"/>
      <c r="R32" s="34"/>
      <c r="S32" s="34"/>
      <c r="T32" s="64" t="s">
        <v>64</v>
      </c>
      <c r="U32" s="34">
        <v>20</v>
      </c>
      <c r="V32" s="65">
        <v>0</v>
      </c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3"/>
        <v>8</v>
      </c>
      <c r="B33" s="59">
        <v>1</v>
      </c>
      <c r="C33" s="60">
        <v>4</v>
      </c>
      <c r="D33" s="32">
        <f t="shared" si="0"/>
        <v>18.559999999999999</v>
      </c>
      <c r="E33" s="62">
        <v>1</v>
      </c>
      <c r="F33" s="60">
        <v>3</v>
      </c>
      <c r="G33" s="43">
        <f t="shared" si="1"/>
        <v>17.399999999999999</v>
      </c>
      <c r="H33" s="62"/>
      <c r="I33" s="60"/>
      <c r="J33" s="44"/>
      <c r="K33" s="73">
        <f t="shared" si="2"/>
        <v>35.959999999999994</v>
      </c>
      <c r="L33" s="34">
        <f t="shared" si="4"/>
        <v>0</v>
      </c>
      <c r="M33" s="33">
        <v>0</v>
      </c>
      <c r="N33" s="35">
        <v>27</v>
      </c>
      <c r="O33" s="69">
        <v>43929</v>
      </c>
      <c r="P33" s="32"/>
      <c r="Q33" s="34"/>
      <c r="R33" s="34"/>
      <c r="S33" s="34"/>
      <c r="T33" s="64" t="s">
        <v>64</v>
      </c>
      <c r="U33" s="34">
        <v>20</v>
      </c>
      <c r="V33" s="34">
        <v>0</v>
      </c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3"/>
        <v>9</v>
      </c>
      <c r="B34" s="59">
        <v>1</v>
      </c>
      <c r="C34" s="60">
        <v>4</v>
      </c>
      <c r="D34" s="32">
        <f t="shared" si="0"/>
        <v>18.559999999999999</v>
      </c>
      <c r="E34" s="62">
        <v>1</v>
      </c>
      <c r="F34" s="60">
        <v>3</v>
      </c>
      <c r="G34" s="43">
        <f t="shared" si="1"/>
        <v>17.399999999999999</v>
      </c>
      <c r="H34" s="62"/>
      <c r="I34" s="60"/>
      <c r="J34" s="44"/>
      <c r="K34" s="73">
        <f t="shared" si="2"/>
        <v>35.959999999999994</v>
      </c>
      <c r="L34" s="34">
        <f t="shared" si="4"/>
        <v>0</v>
      </c>
      <c r="M34" s="33">
        <v>0</v>
      </c>
      <c r="N34" s="35">
        <v>30</v>
      </c>
      <c r="O34" s="69">
        <v>43930</v>
      </c>
      <c r="P34" s="32"/>
      <c r="Q34" s="34"/>
      <c r="R34" s="34"/>
      <c r="S34" s="34"/>
      <c r="T34" s="64" t="s">
        <v>64</v>
      </c>
      <c r="U34" s="34">
        <v>20</v>
      </c>
      <c r="V34" s="34">
        <v>0</v>
      </c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3"/>
        <v>10</v>
      </c>
      <c r="B35" s="59">
        <v>1</v>
      </c>
      <c r="C35" s="60">
        <v>4</v>
      </c>
      <c r="D35" s="32">
        <f t="shared" si="0"/>
        <v>18.559999999999999</v>
      </c>
      <c r="E35" s="62">
        <v>1</v>
      </c>
      <c r="F35" s="60">
        <v>3</v>
      </c>
      <c r="G35" s="43">
        <f t="shared" si="1"/>
        <v>17.399999999999999</v>
      </c>
      <c r="H35" s="62"/>
      <c r="I35" s="60"/>
      <c r="J35" s="44"/>
      <c r="K35" s="73">
        <f t="shared" si="2"/>
        <v>35.959999999999994</v>
      </c>
      <c r="L35" s="34">
        <f t="shared" si="4"/>
        <v>0</v>
      </c>
      <c r="M35" s="33">
        <v>0</v>
      </c>
      <c r="N35" s="35">
        <v>30</v>
      </c>
      <c r="O35" s="69">
        <v>43931</v>
      </c>
      <c r="P35" s="32"/>
      <c r="Q35" s="34"/>
      <c r="R35" s="34"/>
      <c r="S35" s="34"/>
      <c r="T35" s="64" t="s">
        <v>64</v>
      </c>
      <c r="U35" s="34">
        <v>20</v>
      </c>
      <c r="V35" s="34">
        <v>0</v>
      </c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3"/>
        <v>11</v>
      </c>
      <c r="B36" s="59">
        <v>1</v>
      </c>
      <c r="C36" s="60">
        <v>4</v>
      </c>
      <c r="D36" s="32">
        <f t="shared" si="0"/>
        <v>18.559999999999999</v>
      </c>
      <c r="E36" s="62">
        <v>1</v>
      </c>
      <c r="F36" s="60">
        <v>3</v>
      </c>
      <c r="G36" s="43">
        <f t="shared" si="1"/>
        <v>17.399999999999999</v>
      </c>
      <c r="H36" s="62"/>
      <c r="I36" s="60"/>
      <c r="J36" s="44"/>
      <c r="K36" s="73">
        <f t="shared" si="2"/>
        <v>35.959999999999994</v>
      </c>
      <c r="L36" s="34">
        <f t="shared" si="4"/>
        <v>0</v>
      </c>
      <c r="M36" s="33">
        <v>0</v>
      </c>
      <c r="N36" s="35">
        <v>30</v>
      </c>
      <c r="O36" s="69">
        <v>43932</v>
      </c>
      <c r="P36" s="32"/>
      <c r="Q36" s="34"/>
      <c r="R36" s="34"/>
      <c r="S36" s="34"/>
      <c r="T36" s="64" t="s">
        <v>64</v>
      </c>
      <c r="U36" s="34">
        <v>20</v>
      </c>
      <c r="V36" s="34">
        <v>0</v>
      </c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3"/>
        <v>12</v>
      </c>
      <c r="B37" s="59">
        <v>1</v>
      </c>
      <c r="C37" s="60">
        <v>4</v>
      </c>
      <c r="D37" s="32">
        <f t="shared" si="0"/>
        <v>18.559999999999999</v>
      </c>
      <c r="E37" s="62">
        <v>1</v>
      </c>
      <c r="F37" s="60">
        <v>3</v>
      </c>
      <c r="G37" s="43">
        <f t="shared" si="1"/>
        <v>17.399999999999999</v>
      </c>
      <c r="H37" s="62"/>
      <c r="I37" s="60"/>
      <c r="J37" s="44"/>
      <c r="K37" s="73">
        <f t="shared" si="2"/>
        <v>35.959999999999994</v>
      </c>
      <c r="L37" s="34">
        <f t="shared" si="4"/>
        <v>0</v>
      </c>
      <c r="M37" s="33">
        <v>0</v>
      </c>
      <c r="N37" s="35">
        <v>27</v>
      </c>
      <c r="O37" s="69">
        <v>43933</v>
      </c>
      <c r="P37" s="32"/>
      <c r="Q37" s="34"/>
      <c r="R37" s="34"/>
      <c r="S37" s="34"/>
      <c r="T37" s="64" t="s">
        <v>64</v>
      </c>
      <c r="U37" s="34">
        <v>20</v>
      </c>
      <c r="V37" s="34">
        <v>0</v>
      </c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3"/>
        <v>13</v>
      </c>
      <c r="B38" s="59">
        <v>1</v>
      </c>
      <c r="C38" s="60">
        <v>4</v>
      </c>
      <c r="D38" s="32">
        <f t="shared" si="0"/>
        <v>18.559999999999999</v>
      </c>
      <c r="E38" s="62">
        <v>1</v>
      </c>
      <c r="F38" s="60">
        <v>3</v>
      </c>
      <c r="G38" s="43">
        <f t="shared" si="1"/>
        <v>17.399999999999999</v>
      </c>
      <c r="H38" s="62"/>
      <c r="I38" s="60"/>
      <c r="J38" s="44"/>
      <c r="K38" s="73">
        <f t="shared" si="2"/>
        <v>35.959999999999994</v>
      </c>
      <c r="L38" s="34">
        <f t="shared" si="4"/>
        <v>0</v>
      </c>
      <c r="M38" s="33">
        <v>0</v>
      </c>
      <c r="N38" s="35">
        <v>24</v>
      </c>
      <c r="O38" s="69">
        <v>43934</v>
      </c>
      <c r="P38" s="32"/>
      <c r="Q38" s="34"/>
      <c r="R38" s="34"/>
      <c r="S38" s="34"/>
      <c r="T38" s="64" t="s">
        <v>64</v>
      </c>
      <c r="U38" s="34">
        <v>20</v>
      </c>
      <c r="V38" s="34">
        <v>0</v>
      </c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3"/>
        <v>14</v>
      </c>
      <c r="B39" s="59">
        <v>1</v>
      </c>
      <c r="C39" s="60">
        <v>4</v>
      </c>
      <c r="D39" s="32">
        <f t="shared" si="0"/>
        <v>18.559999999999999</v>
      </c>
      <c r="E39" s="62">
        <v>1</v>
      </c>
      <c r="F39" s="60">
        <v>3</v>
      </c>
      <c r="G39" s="43">
        <f t="shared" si="1"/>
        <v>17.399999999999999</v>
      </c>
      <c r="H39" s="62"/>
      <c r="I39" s="60"/>
      <c r="J39" s="44"/>
      <c r="K39" s="73">
        <f t="shared" si="2"/>
        <v>35.959999999999994</v>
      </c>
      <c r="L39" s="34">
        <f t="shared" si="4"/>
        <v>0</v>
      </c>
      <c r="M39" s="33">
        <v>0</v>
      </c>
      <c r="N39" s="35">
        <v>23</v>
      </c>
      <c r="O39" s="69">
        <v>43935</v>
      </c>
      <c r="P39" s="32"/>
      <c r="Q39" s="34"/>
      <c r="R39" s="34"/>
      <c r="S39" s="34"/>
      <c r="T39" s="64" t="s">
        <v>64</v>
      </c>
      <c r="U39" s="34">
        <v>20</v>
      </c>
      <c r="V39" s="34">
        <v>0</v>
      </c>
      <c r="W39" s="77"/>
      <c r="X39" s="78"/>
      <c r="Y39" s="78"/>
      <c r="Z39" s="78"/>
      <c r="AA39" s="78"/>
      <c r="AB39" s="79"/>
      <c r="AC39" s="15"/>
    </row>
    <row r="40" spans="1:29" x14ac:dyDescent="0.2">
      <c r="A40" s="30">
        <f t="shared" si="3"/>
        <v>15</v>
      </c>
      <c r="B40" s="59">
        <v>1</v>
      </c>
      <c r="C40" s="60">
        <v>4</v>
      </c>
      <c r="D40" s="32">
        <f t="shared" si="0"/>
        <v>18.559999999999999</v>
      </c>
      <c r="E40" s="62">
        <v>1</v>
      </c>
      <c r="F40" s="60">
        <v>3</v>
      </c>
      <c r="G40" s="43">
        <f t="shared" si="1"/>
        <v>17.399999999999999</v>
      </c>
      <c r="H40" s="62"/>
      <c r="I40" s="60"/>
      <c r="J40" s="44"/>
      <c r="K40" s="73">
        <f t="shared" si="2"/>
        <v>35.959999999999994</v>
      </c>
      <c r="L40" s="34">
        <f t="shared" si="4"/>
        <v>0</v>
      </c>
      <c r="M40" s="33">
        <v>0</v>
      </c>
      <c r="N40" s="35">
        <v>19</v>
      </c>
      <c r="O40" s="69">
        <v>43936</v>
      </c>
      <c r="P40" s="32"/>
      <c r="Q40" s="34"/>
      <c r="R40" s="34"/>
      <c r="S40" s="34"/>
      <c r="T40" s="64" t="s">
        <v>64</v>
      </c>
      <c r="U40" s="34">
        <v>20</v>
      </c>
      <c r="V40" s="34">
        <v>0</v>
      </c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3"/>
        <v>16</v>
      </c>
      <c r="B41" s="59">
        <v>1</v>
      </c>
      <c r="C41" s="60">
        <v>4</v>
      </c>
      <c r="D41" s="32">
        <f t="shared" si="0"/>
        <v>18.559999999999999</v>
      </c>
      <c r="E41" s="62">
        <v>1</v>
      </c>
      <c r="F41" s="60">
        <v>3</v>
      </c>
      <c r="G41" s="43">
        <f t="shared" si="1"/>
        <v>17.399999999999999</v>
      </c>
      <c r="H41" s="62"/>
      <c r="I41" s="60"/>
      <c r="J41" s="44"/>
      <c r="K41" s="73">
        <f t="shared" si="2"/>
        <v>35.959999999999994</v>
      </c>
      <c r="L41" s="34">
        <f t="shared" si="4"/>
        <v>0</v>
      </c>
      <c r="M41" s="33">
        <v>0</v>
      </c>
      <c r="N41" s="35">
        <v>29</v>
      </c>
      <c r="O41" s="69">
        <v>43937</v>
      </c>
      <c r="P41" s="32"/>
      <c r="Q41" s="34"/>
      <c r="R41" s="34"/>
      <c r="S41" s="34"/>
      <c r="T41" s="64" t="s">
        <v>64</v>
      </c>
      <c r="U41" s="34">
        <v>20</v>
      </c>
      <c r="V41" s="34">
        <v>0</v>
      </c>
      <c r="W41" s="77"/>
      <c r="X41" s="78"/>
      <c r="Y41" s="78"/>
      <c r="Z41" s="78"/>
      <c r="AA41" s="78"/>
      <c r="AB41" s="79"/>
      <c r="AC41" s="15"/>
    </row>
    <row r="42" spans="1:29" x14ac:dyDescent="0.2">
      <c r="A42" s="30">
        <f t="shared" si="3"/>
        <v>17</v>
      </c>
      <c r="B42" s="59">
        <v>1</v>
      </c>
      <c r="C42" s="60">
        <v>4</v>
      </c>
      <c r="D42" s="32">
        <f t="shared" si="0"/>
        <v>18.559999999999999</v>
      </c>
      <c r="E42" s="62">
        <v>1</v>
      </c>
      <c r="F42" s="60">
        <v>3</v>
      </c>
      <c r="G42" s="43">
        <f t="shared" si="1"/>
        <v>17.399999999999999</v>
      </c>
      <c r="H42" s="62"/>
      <c r="I42" s="60"/>
      <c r="J42" s="44"/>
      <c r="K42" s="73">
        <f t="shared" si="2"/>
        <v>35.959999999999994</v>
      </c>
      <c r="L42" s="34">
        <f t="shared" si="4"/>
        <v>0</v>
      </c>
      <c r="M42" s="33">
        <v>0</v>
      </c>
      <c r="N42" s="35">
        <v>0</v>
      </c>
      <c r="O42" s="69">
        <v>43938</v>
      </c>
      <c r="P42" s="32"/>
      <c r="Q42" s="34"/>
      <c r="R42" s="34"/>
      <c r="S42" s="34"/>
      <c r="T42" s="64" t="s">
        <v>64</v>
      </c>
      <c r="U42" s="34">
        <v>50</v>
      </c>
      <c r="V42" s="34">
        <v>0</v>
      </c>
      <c r="W42" s="77" t="s">
        <v>68</v>
      </c>
      <c r="X42" s="78"/>
      <c r="Y42" s="78"/>
      <c r="Z42" s="78"/>
      <c r="AA42" s="78"/>
      <c r="AB42" s="79"/>
      <c r="AC42" s="15"/>
    </row>
    <row r="43" spans="1:29" x14ac:dyDescent="0.2">
      <c r="A43" s="30">
        <f t="shared" si="3"/>
        <v>18</v>
      </c>
      <c r="B43" s="59">
        <v>1</v>
      </c>
      <c r="C43" s="60">
        <v>4</v>
      </c>
      <c r="D43" s="32">
        <f t="shared" ref="D43:D48" si="5">(B43*12+C43)*1.16</f>
        <v>18.559999999999999</v>
      </c>
      <c r="E43" s="62">
        <v>1</v>
      </c>
      <c r="F43" s="60">
        <v>3</v>
      </c>
      <c r="G43" s="43">
        <f t="shared" si="1"/>
        <v>17.399999999999999</v>
      </c>
      <c r="H43" s="62"/>
      <c r="I43" s="60"/>
      <c r="J43" s="44"/>
      <c r="K43" s="73">
        <f t="shared" si="2"/>
        <v>35.959999999999994</v>
      </c>
      <c r="L43" s="34">
        <f t="shared" si="4"/>
        <v>0</v>
      </c>
      <c r="M43" s="33">
        <v>0</v>
      </c>
      <c r="N43" s="35">
        <v>0</v>
      </c>
      <c r="O43" s="69">
        <v>43939</v>
      </c>
      <c r="P43" s="32"/>
      <c r="Q43" s="34"/>
      <c r="R43" s="34"/>
      <c r="S43" s="34"/>
      <c r="T43" s="64" t="s">
        <v>64</v>
      </c>
      <c r="U43" s="34">
        <v>90</v>
      </c>
      <c r="V43" s="34">
        <v>0</v>
      </c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3"/>
        <v>19</v>
      </c>
      <c r="B44" s="59">
        <v>1</v>
      </c>
      <c r="C44" s="60">
        <v>4</v>
      </c>
      <c r="D44" s="32">
        <f t="shared" si="5"/>
        <v>18.559999999999999</v>
      </c>
      <c r="E44" s="62">
        <v>1</v>
      </c>
      <c r="F44" s="60">
        <v>3</v>
      </c>
      <c r="G44" s="43">
        <f t="shared" si="1"/>
        <v>17.399999999999999</v>
      </c>
      <c r="H44" s="62"/>
      <c r="I44" s="60"/>
      <c r="J44" s="44"/>
      <c r="K44" s="73">
        <f t="shared" si="2"/>
        <v>35.959999999999994</v>
      </c>
      <c r="L44" s="34">
        <f t="shared" si="4"/>
        <v>0</v>
      </c>
      <c r="M44" s="33">
        <v>0</v>
      </c>
      <c r="N44" s="35">
        <v>0</v>
      </c>
      <c r="O44" s="69">
        <v>43940</v>
      </c>
      <c r="P44" s="32"/>
      <c r="Q44" s="34"/>
      <c r="R44" s="34"/>
      <c r="S44" s="34"/>
      <c r="T44" s="64" t="s">
        <v>64</v>
      </c>
      <c r="U44" s="34">
        <v>100</v>
      </c>
      <c r="V44" s="34">
        <v>0</v>
      </c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3"/>
        <v>20</v>
      </c>
      <c r="B45" s="59">
        <v>1</v>
      </c>
      <c r="C45" s="60">
        <v>4</v>
      </c>
      <c r="D45" s="32">
        <f t="shared" si="5"/>
        <v>18.559999999999999</v>
      </c>
      <c r="E45" s="62">
        <v>1</v>
      </c>
      <c r="F45" s="60">
        <v>3</v>
      </c>
      <c r="G45" s="43">
        <f t="shared" si="1"/>
        <v>17.399999999999999</v>
      </c>
      <c r="H45" s="62"/>
      <c r="I45" s="60"/>
      <c r="J45" s="44"/>
      <c r="K45" s="73">
        <f t="shared" si="2"/>
        <v>35.959999999999994</v>
      </c>
      <c r="L45" s="34">
        <f t="shared" si="4"/>
        <v>0</v>
      </c>
      <c r="M45" s="33">
        <v>0</v>
      </c>
      <c r="N45" s="35">
        <v>0</v>
      </c>
      <c r="O45" s="69">
        <v>43941</v>
      </c>
      <c r="P45" s="32"/>
      <c r="Q45" s="34"/>
      <c r="R45" s="34"/>
      <c r="S45" s="34"/>
      <c r="T45" s="64" t="s">
        <v>64</v>
      </c>
      <c r="U45" s="34">
        <v>100</v>
      </c>
      <c r="V45" s="34">
        <v>0</v>
      </c>
      <c r="W45" s="77"/>
      <c r="X45" s="78"/>
      <c r="Y45" s="78"/>
      <c r="Z45" s="78"/>
      <c r="AA45" s="78"/>
      <c r="AB45" s="79"/>
      <c r="AC45" s="15"/>
    </row>
    <row r="46" spans="1:29" x14ac:dyDescent="0.2">
      <c r="A46" s="30">
        <f t="shared" si="3"/>
        <v>21</v>
      </c>
      <c r="B46" s="59">
        <v>1</v>
      </c>
      <c r="C46" s="60">
        <v>4</v>
      </c>
      <c r="D46" s="32">
        <f t="shared" si="5"/>
        <v>18.559999999999999</v>
      </c>
      <c r="E46" s="62">
        <v>1</v>
      </c>
      <c r="F46" s="60">
        <v>3</v>
      </c>
      <c r="G46" s="43">
        <f>(E46*12+F46)*1.16</f>
        <v>17.399999999999999</v>
      </c>
      <c r="H46" s="62"/>
      <c r="I46" s="60"/>
      <c r="J46" s="44"/>
      <c r="K46" s="73">
        <f>SUM(D46,G46)</f>
        <v>35.959999999999994</v>
      </c>
      <c r="L46" s="34">
        <f>IF((D46+G46+Q46-D45-G45)&lt;0,0,(D46+G46+Q46-D45-G45))</f>
        <v>0</v>
      </c>
      <c r="M46" s="33">
        <v>0</v>
      </c>
      <c r="N46" s="35">
        <v>0</v>
      </c>
      <c r="O46" s="69">
        <v>43942</v>
      </c>
      <c r="P46" s="32"/>
      <c r="Q46" s="34"/>
      <c r="R46" s="34"/>
      <c r="S46" s="34"/>
      <c r="T46" s="64" t="s">
        <v>64</v>
      </c>
      <c r="U46" s="34">
        <v>100</v>
      </c>
      <c r="V46" s="34">
        <v>0</v>
      </c>
      <c r="W46" s="77"/>
      <c r="X46" s="78"/>
      <c r="Y46" s="78"/>
      <c r="Z46" s="78"/>
      <c r="AA46" s="78"/>
      <c r="AB46" s="79"/>
      <c r="AC46" s="15"/>
    </row>
    <row r="47" spans="1:29" x14ac:dyDescent="0.2">
      <c r="A47" s="30">
        <f t="shared" si="3"/>
        <v>22</v>
      </c>
      <c r="B47" s="59">
        <v>1</v>
      </c>
      <c r="C47" s="60">
        <v>4</v>
      </c>
      <c r="D47" s="32">
        <f t="shared" si="5"/>
        <v>18.559999999999999</v>
      </c>
      <c r="E47" s="62">
        <v>1</v>
      </c>
      <c r="F47" s="60">
        <v>3</v>
      </c>
      <c r="G47" s="43">
        <f>(E47*12+F47)*1.16</f>
        <v>17.399999999999999</v>
      </c>
      <c r="H47" s="62"/>
      <c r="I47" s="60"/>
      <c r="J47" s="44"/>
      <c r="K47" s="73">
        <f>SUM(D47,G47)</f>
        <v>35.959999999999994</v>
      </c>
      <c r="L47" s="34">
        <f>IF((D47+G47+Q47-D46-G46)&lt;0,0,(D47+G47+Q47-D46-G46))</f>
        <v>0</v>
      </c>
      <c r="M47" s="33">
        <v>0</v>
      </c>
      <c r="N47" s="35">
        <v>0</v>
      </c>
      <c r="O47" s="69">
        <v>43943</v>
      </c>
      <c r="P47" s="32"/>
      <c r="Q47" s="34"/>
      <c r="R47" s="34"/>
      <c r="S47" s="34"/>
      <c r="T47" s="64" t="s">
        <v>64</v>
      </c>
      <c r="U47" s="34">
        <v>100</v>
      </c>
      <c r="V47" s="34">
        <v>0</v>
      </c>
      <c r="W47" s="77"/>
      <c r="X47" s="78"/>
      <c r="Y47" s="78"/>
      <c r="Z47" s="78"/>
      <c r="AA47" s="78"/>
      <c r="AB47" s="79"/>
      <c r="AC47" s="15"/>
    </row>
    <row r="48" spans="1:29" x14ac:dyDescent="0.2">
      <c r="A48" s="30">
        <f t="shared" si="3"/>
        <v>23</v>
      </c>
      <c r="B48" s="59">
        <v>1</v>
      </c>
      <c r="C48" s="60">
        <v>4</v>
      </c>
      <c r="D48" s="32">
        <f t="shared" si="5"/>
        <v>18.559999999999999</v>
      </c>
      <c r="E48" s="62">
        <v>1</v>
      </c>
      <c r="F48" s="60">
        <v>3</v>
      </c>
      <c r="G48" s="43">
        <f>(E48*12+F48)*1.16</f>
        <v>17.399999999999999</v>
      </c>
      <c r="H48" s="62"/>
      <c r="I48" s="60"/>
      <c r="J48" s="44"/>
      <c r="K48" s="73">
        <f>SUM(D48,G48)</f>
        <v>35.959999999999994</v>
      </c>
      <c r="L48" s="34">
        <f>IF((D48+G48+Q48-D47-G47)&lt;0,0,(D48+G48+Q48-D47-G47))</f>
        <v>0</v>
      </c>
      <c r="M48" s="33">
        <v>0</v>
      </c>
      <c r="N48" s="35">
        <v>0</v>
      </c>
      <c r="O48" s="69">
        <v>43944</v>
      </c>
      <c r="P48" s="32"/>
      <c r="Q48" s="34"/>
      <c r="R48" s="34"/>
      <c r="S48" s="34"/>
      <c r="T48" s="64" t="s">
        <v>64</v>
      </c>
      <c r="U48" s="34">
        <v>100</v>
      </c>
      <c r="V48" s="34">
        <v>0</v>
      </c>
      <c r="W48" s="77"/>
      <c r="X48" s="78"/>
      <c r="Y48" s="78"/>
      <c r="Z48" s="78"/>
      <c r="AA48" s="78"/>
      <c r="AB48" s="79"/>
      <c r="AC48" s="15"/>
    </row>
    <row r="49" spans="1:29" x14ac:dyDescent="0.2">
      <c r="A49" s="30">
        <f t="shared" si="3"/>
        <v>24</v>
      </c>
      <c r="B49" s="59">
        <v>1</v>
      </c>
      <c r="C49" s="60">
        <v>4</v>
      </c>
      <c r="D49" s="32">
        <f t="shared" ref="D49:D56" si="6">(B49*12+C49)*1.16</f>
        <v>18.559999999999999</v>
      </c>
      <c r="E49" s="62">
        <v>1</v>
      </c>
      <c r="F49" s="60">
        <v>3</v>
      </c>
      <c r="G49" s="43">
        <f t="shared" ref="G49:G56" si="7">(E49*12+F49)*1.16</f>
        <v>17.399999999999999</v>
      </c>
      <c r="H49" s="62"/>
      <c r="I49" s="60"/>
      <c r="J49" s="44"/>
      <c r="K49" s="73">
        <f t="shared" ref="K49:K56" si="8">SUM(D49,G49)</f>
        <v>35.959999999999994</v>
      </c>
      <c r="L49" s="34">
        <f t="shared" ref="L49:L56" si="9">IF((D49+G49+Q49-D48-G48)&lt;0,0,(D49+G49+Q49-D48-G48))</f>
        <v>0</v>
      </c>
      <c r="M49" s="33">
        <v>0</v>
      </c>
      <c r="N49" s="35">
        <v>0</v>
      </c>
      <c r="O49" s="69">
        <v>43945</v>
      </c>
      <c r="P49" s="32"/>
      <c r="Q49" s="34"/>
      <c r="R49" s="34"/>
      <c r="S49" s="34"/>
      <c r="T49" s="64" t="s">
        <v>70</v>
      </c>
      <c r="U49" s="34">
        <v>100</v>
      </c>
      <c r="V49" s="34">
        <v>0</v>
      </c>
      <c r="W49" s="77"/>
      <c r="X49" s="78"/>
      <c r="Y49" s="78"/>
      <c r="Z49" s="78"/>
      <c r="AA49" s="78"/>
      <c r="AB49" s="79"/>
      <c r="AC49" s="15"/>
    </row>
    <row r="50" spans="1:29" x14ac:dyDescent="0.2">
      <c r="A50" s="30">
        <f t="shared" si="3"/>
        <v>25</v>
      </c>
      <c r="B50" s="59">
        <v>1</v>
      </c>
      <c r="C50" s="60">
        <v>4</v>
      </c>
      <c r="D50" s="32">
        <f t="shared" si="6"/>
        <v>18.559999999999999</v>
      </c>
      <c r="E50" s="62">
        <v>1</v>
      </c>
      <c r="F50" s="60">
        <v>3</v>
      </c>
      <c r="G50" s="43">
        <f t="shared" si="7"/>
        <v>17.399999999999999</v>
      </c>
      <c r="H50" s="62"/>
      <c r="I50" s="60"/>
      <c r="J50" s="44"/>
      <c r="K50" s="73">
        <f t="shared" si="8"/>
        <v>35.959999999999994</v>
      </c>
      <c r="L50" s="34">
        <f t="shared" si="9"/>
        <v>0</v>
      </c>
      <c r="M50" s="33">
        <v>0</v>
      </c>
      <c r="N50" s="35">
        <v>0</v>
      </c>
      <c r="O50" s="69">
        <v>43946</v>
      </c>
      <c r="P50" s="32"/>
      <c r="Q50" s="34"/>
      <c r="R50" s="34"/>
      <c r="S50" s="34"/>
      <c r="T50" s="64" t="s">
        <v>71</v>
      </c>
      <c r="U50" s="34">
        <v>100</v>
      </c>
      <c r="V50" s="34">
        <v>0</v>
      </c>
      <c r="W50" s="77"/>
      <c r="X50" s="78"/>
      <c r="Y50" s="78"/>
      <c r="Z50" s="78"/>
      <c r="AA50" s="78"/>
      <c r="AB50" s="79"/>
      <c r="AC50" s="15"/>
    </row>
    <row r="51" spans="1:29" x14ac:dyDescent="0.2">
      <c r="A51" s="30">
        <f t="shared" si="3"/>
        <v>26</v>
      </c>
      <c r="B51" s="59">
        <v>1</v>
      </c>
      <c r="C51" s="60">
        <v>4</v>
      </c>
      <c r="D51" s="32">
        <f t="shared" si="6"/>
        <v>18.559999999999999</v>
      </c>
      <c r="E51" s="62">
        <v>1</v>
      </c>
      <c r="F51" s="60">
        <v>3</v>
      </c>
      <c r="G51" s="43">
        <f t="shared" si="7"/>
        <v>17.399999999999999</v>
      </c>
      <c r="H51" s="62"/>
      <c r="I51" s="60"/>
      <c r="J51" s="44"/>
      <c r="K51" s="73">
        <f t="shared" si="8"/>
        <v>35.959999999999994</v>
      </c>
      <c r="L51" s="34">
        <f t="shared" si="9"/>
        <v>0</v>
      </c>
      <c r="M51" s="33">
        <v>0</v>
      </c>
      <c r="N51" s="35">
        <v>0</v>
      </c>
      <c r="O51" s="69">
        <v>43947</v>
      </c>
      <c r="P51" s="32"/>
      <c r="Q51" s="34"/>
      <c r="R51" s="34"/>
      <c r="S51" s="34"/>
      <c r="T51" s="64" t="s">
        <v>72</v>
      </c>
      <c r="U51" s="34">
        <v>100</v>
      </c>
      <c r="V51" s="34">
        <v>0</v>
      </c>
      <c r="W51" s="77"/>
      <c r="X51" s="78"/>
      <c r="Y51" s="78"/>
      <c r="Z51" s="78"/>
      <c r="AA51" s="78"/>
      <c r="AB51" s="79"/>
      <c r="AC51" s="15"/>
    </row>
    <row r="52" spans="1:29" x14ac:dyDescent="0.2">
      <c r="A52" s="30">
        <f t="shared" si="3"/>
        <v>27</v>
      </c>
      <c r="B52" s="59">
        <v>1</v>
      </c>
      <c r="C52" s="60">
        <v>4</v>
      </c>
      <c r="D52" s="32">
        <f t="shared" si="6"/>
        <v>18.559999999999999</v>
      </c>
      <c r="E52" s="62">
        <v>1</v>
      </c>
      <c r="F52" s="60">
        <v>3</v>
      </c>
      <c r="G52" s="43">
        <f t="shared" si="7"/>
        <v>17.399999999999999</v>
      </c>
      <c r="H52" s="62"/>
      <c r="I52" s="60"/>
      <c r="J52" s="44"/>
      <c r="K52" s="73">
        <f t="shared" si="8"/>
        <v>35.959999999999994</v>
      </c>
      <c r="L52" s="34">
        <f t="shared" si="9"/>
        <v>0</v>
      </c>
      <c r="M52" s="33">
        <v>0</v>
      </c>
      <c r="N52" s="35">
        <v>0</v>
      </c>
      <c r="O52" s="69">
        <v>43948</v>
      </c>
      <c r="P52" s="32"/>
      <c r="Q52" s="34"/>
      <c r="R52" s="34"/>
      <c r="S52" s="34"/>
      <c r="T52" s="64" t="s">
        <v>73</v>
      </c>
      <c r="U52" s="34">
        <v>100</v>
      </c>
      <c r="V52" s="34">
        <v>0</v>
      </c>
      <c r="W52" s="77"/>
      <c r="X52" s="78"/>
      <c r="Y52" s="78"/>
      <c r="Z52" s="78"/>
      <c r="AA52" s="78"/>
      <c r="AB52" s="79"/>
      <c r="AC52" s="15"/>
    </row>
    <row r="53" spans="1:29" x14ac:dyDescent="0.2">
      <c r="A53" s="30">
        <f t="shared" si="3"/>
        <v>28</v>
      </c>
      <c r="B53" s="59">
        <v>1</v>
      </c>
      <c r="C53" s="60">
        <v>4</v>
      </c>
      <c r="D53" s="32">
        <f t="shared" si="6"/>
        <v>18.559999999999999</v>
      </c>
      <c r="E53" s="62">
        <v>1</v>
      </c>
      <c r="F53" s="60">
        <v>3</v>
      </c>
      <c r="G53" s="43">
        <f t="shared" si="7"/>
        <v>17.399999999999999</v>
      </c>
      <c r="H53" s="62"/>
      <c r="I53" s="60"/>
      <c r="J53" s="44"/>
      <c r="K53" s="73">
        <f t="shared" si="8"/>
        <v>35.959999999999994</v>
      </c>
      <c r="L53" s="34">
        <f t="shared" si="9"/>
        <v>0</v>
      </c>
      <c r="M53" s="33">
        <v>0</v>
      </c>
      <c r="N53" s="35">
        <v>0</v>
      </c>
      <c r="O53" s="69">
        <v>43949</v>
      </c>
      <c r="P53" s="32"/>
      <c r="Q53" s="34"/>
      <c r="R53" s="34"/>
      <c r="S53" s="34"/>
      <c r="T53" s="64" t="s">
        <v>74</v>
      </c>
      <c r="U53" s="34">
        <v>100</v>
      </c>
      <c r="V53" s="34">
        <v>0</v>
      </c>
      <c r="W53" s="77"/>
      <c r="X53" s="78"/>
      <c r="Y53" s="78"/>
      <c r="Z53" s="78"/>
      <c r="AA53" s="78"/>
      <c r="AB53" s="79"/>
      <c r="AC53" s="15"/>
    </row>
    <row r="54" spans="1:29" x14ac:dyDescent="0.2">
      <c r="A54" s="30">
        <f t="shared" si="3"/>
        <v>29</v>
      </c>
      <c r="B54" s="59">
        <v>1</v>
      </c>
      <c r="C54" s="60">
        <v>4</v>
      </c>
      <c r="D54" s="32">
        <f t="shared" si="6"/>
        <v>18.559999999999999</v>
      </c>
      <c r="E54" s="62">
        <v>1</v>
      </c>
      <c r="F54" s="60">
        <v>3</v>
      </c>
      <c r="G54" s="43">
        <f t="shared" si="7"/>
        <v>17.399999999999999</v>
      </c>
      <c r="H54" s="62"/>
      <c r="I54" s="60"/>
      <c r="J54" s="44"/>
      <c r="K54" s="73">
        <f t="shared" si="8"/>
        <v>35.959999999999994</v>
      </c>
      <c r="L54" s="34">
        <f t="shared" si="9"/>
        <v>0</v>
      </c>
      <c r="M54" s="33">
        <v>0</v>
      </c>
      <c r="N54" s="35">
        <v>0</v>
      </c>
      <c r="O54" s="69">
        <v>43950</v>
      </c>
      <c r="P54" s="32"/>
      <c r="Q54" s="34"/>
      <c r="R54" s="34"/>
      <c r="S54" s="34"/>
      <c r="T54" s="64" t="s">
        <v>75</v>
      </c>
      <c r="U54" s="34">
        <v>100</v>
      </c>
      <c r="V54" s="34">
        <v>0</v>
      </c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3"/>
        <v>30</v>
      </c>
      <c r="B55" s="59">
        <v>1</v>
      </c>
      <c r="C55" s="60">
        <v>4</v>
      </c>
      <c r="D55" s="32">
        <f t="shared" si="6"/>
        <v>18.559999999999999</v>
      </c>
      <c r="E55" s="62">
        <v>1</v>
      </c>
      <c r="F55" s="60">
        <v>3</v>
      </c>
      <c r="G55" s="43">
        <f t="shared" si="7"/>
        <v>17.399999999999999</v>
      </c>
      <c r="H55" s="62"/>
      <c r="I55" s="60"/>
      <c r="J55" s="44"/>
      <c r="K55" s="73">
        <f t="shared" si="8"/>
        <v>35.959999999999994</v>
      </c>
      <c r="L55" s="34">
        <f t="shared" si="9"/>
        <v>0</v>
      </c>
      <c r="M55" s="33">
        <v>0</v>
      </c>
      <c r="N55" s="35">
        <v>0</v>
      </c>
      <c r="O55" s="69">
        <v>43951</v>
      </c>
      <c r="P55" s="32"/>
      <c r="Q55" s="34"/>
      <c r="R55" s="34"/>
      <c r="S55" s="34"/>
      <c r="T55" s="64" t="s">
        <v>76</v>
      </c>
      <c r="U55" s="34">
        <v>100</v>
      </c>
      <c r="V55" s="34">
        <v>0</v>
      </c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v>1</v>
      </c>
      <c r="B56" s="59">
        <v>1</v>
      </c>
      <c r="C56" s="60">
        <v>4</v>
      </c>
      <c r="D56" s="32">
        <f t="shared" si="6"/>
        <v>18.559999999999999</v>
      </c>
      <c r="E56" s="62">
        <v>1</v>
      </c>
      <c r="F56" s="60">
        <v>3</v>
      </c>
      <c r="G56" s="43">
        <f t="shared" si="7"/>
        <v>17.399999999999999</v>
      </c>
      <c r="H56" s="62"/>
      <c r="I56" s="60"/>
      <c r="J56" s="44"/>
      <c r="K56" s="73">
        <f t="shared" si="8"/>
        <v>35.959999999999994</v>
      </c>
      <c r="L56" s="34">
        <f t="shared" si="9"/>
        <v>0</v>
      </c>
      <c r="M56" s="33">
        <v>0</v>
      </c>
      <c r="N56" s="35">
        <v>0</v>
      </c>
      <c r="O56" s="69">
        <v>43952</v>
      </c>
      <c r="P56" s="32"/>
      <c r="Q56" s="34"/>
      <c r="R56" s="34"/>
      <c r="S56" s="34"/>
      <c r="T56" s="64" t="s">
        <v>77</v>
      </c>
      <c r="U56" s="34">
        <v>100</v>
      </c>
      <c r="V56" s="34">
        <v>0</v>
      </c>
      <c r="W56" s="74"/>
      <c r="X56" s="75"/>
      <c r="Y56" s="75"/>
      <c r="Z56" s="75"/>
      <c r="AA56" s="75"/>
      <c r="AB56" s="76"/>
      <c r="AC56" s="15"/>
    </row>
    <row r="57" spans="1:29" x14ac:dyDescent="0.2">
      <c r="A57" s="30"/>
      <c r="B57" s="59"/>
      <c r="C57" s="60"/>
      <c r="D57" s="32">
        <f>(B57*12+C57)*1.16</f>
        <v>0</v>
      </c>
      <c r="E57" s="62"/>
      <c r="F57" s="60"/>
      <c r="G57" s="43">
        <f t="shared" si="1"/>
        <v>0</v>
      </c>
      <c r="H57" s="62"/>
      <c r="I57" s="60"/>
      <c r="J57" s="44"/>
      <c r="K57" s="73">
        <f t="shared" si="2"/>
        <v>0</v>
      </c>
      <c r="L57" s="34">
        <f t="shared" si="4"/>
        <v>0</v>
      </c>
      <c r="M57" s="48"/>
      <c r="N57" s="49"/>
      <c r="O57" s="37"/>
      <c r="P57" s="36"/>
      <c r="Q57" s="38"/>
      <c r="R57" s="38"/>
      <c r="S57" s="38"/>
      <c r="T57" s="64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zoomScaleNormal="100" workbookViewId="0">
      <selection activeCell="A64" sqref="A64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3.570312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2" t="s">
        <v>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22"/>
    </row>
    <row r="4" spans="1:29" x14ac:dyDescent="0.2">
      <c r="A4" s="93" t="s">
        <v>51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22"/>
    </row>
    <row r="5" spans="1:29" ht="6.75" customHeight="1" x14ac:dyDescent="0.2">
      <c r="AB5" s="22"/>
    </row>
    <row r="6" spans="1:29" x14ac:dyDescent="0.2">
      <c r="A6" t="s">
        <v>8</v>
      </c>
      <c r="B6" s="95" t="s">
        <v>65</v>
      </c>
      <c r="C6" s="95"/>
      <c r="D6" s="95"/>
      <c r="E6" s="95"/>
      <c r="F6" s="95"/>
      <c r="G6" s="95"/>
      <c r="H6" s="95"/>
      <c r="I6" s="95"/>
      <c r="K6" t="s">
        <v>4</v>
      </c>
      <c r="L6" s="1"/>
      <c r="M6" s="94" t="s">
        <v>53</v>
      </c>
      <c r="N6" s="94"/>
      <c r="O6" s="94"/>
      <c r="P6" t="s">
        <v>44</v>
      </c>
      <c r="Q6" s="87" t="s">
        <v>54</v>
      </c>
      <c r="R6" s="87"/>
      <c r="AB6" s="22"/>
    </row>
    <row r="7" spans="1:29" x14ac:dyDescent="0.2">
      <c r="U7" s="88" t="s">
        <v>37</v>
      </c>
      <c r="V7" s="88"/>
      <c r="W7" s="88"/>
      <c r="X7" s="88"/>
      <c r="Y7" s="90">
        <f>SUM(Q27:Q57)</f>
        <v>1153</v>
      </c>
      <c r="Z7" s="90"/>
      <c r="AA7" s="90"/>
      <c r="AB7" s="22"/>
    </row>
    <row r="8" spans="1:29" x14ac:dyDescent="0.2">
      <c r="A8" t="s">
        <v>3</v>
      </c>
      <c r="C8" s="90" t="s">
        <v>63</v>
      </c>
      <c r="D8" s="90"/>
      <c r="E8" s="90"/>
      <c r="F8" s="90"/>
      <c r="G8" t="s">
        <v>45</v>
      </c>
      <c r="H8" s="90">
        <v>2020</v>
      </c>
      <c r="I8" s="90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88" t="s">
        <v>38</v>
      </c>
      <c r="V8" s="88"/>
      <c r="W8" s="88"/>
      <c r="X8" s="88"/>
      <c r="Y8" s="91">
        <v>257.18</v>
      </c>
      <c r="Z8" s="91"/>
      <c r="AA8" s="91"/>
      <c r="AB8" s="22"/>
    </row>
    <row r="9" spans="1:29" x14ac:dyDescent="0.2">
      <c r="T9" s="29" t="s">
        <v>40</v>
      </c>
      <c r="U9" s="88" t="s">
        <v>36</v>
      </c>
      <c r="V9" s="88"/>
      <c r="W9" s="88"/>
      <c r="X9" s="88"/>
      <c r="Y9" s="91">
        <v>1410.18</v>
      </c>
      <c r="Z9" s="91"/>
      <c r="AA9" s="91"/>
      <c r="AB9" s="22"/>
    </row>
    <row r="10" spans="1:29" x14ac:dyDescent="0.2">
      <c r="A10" t="s">
        <v>20</v>
      </c>
      <c r="C10" s="87" t="s">
        <v>52</v>
      </c>
      <c r="D10" s="87"/>
      <c r="E10" s="87"/>
      <c r="F10" s="87"/>
      <c r="G10" s="87"/>
      <c r="H10" s="87"/>
      <c r="I10" s="87"/>
      <c r="K10" s="10" t="s">
        <v>42</v>
      </c>
      <c r="N10" s="87">
        <f>SUM(N27:N57)</f>
        <v>19</v>
      </c>
      <c r="O10" s="87"/>
      <c r="P10" t="s">
        <v>43</v>
      </c>
      <c r="Q10" s="87">
        <f>SUM(M27:M57)</f>
        <v>0</v>
      </c>
      <c r="R10" s="87"/>
      <c r="T10" s="29" t="s">
        <v>41</v>
      </c>
      <c r="U10" s="88" t="s">
        <v>35</v>
      </c>
      <c r="V10" s="88"/>
      <c r="W10" s="88"/>
      <c r="X10" s="88"/>
      <c r="Y10" s="89">
        <v>230.46</v>
      </c>
      <c r="Z10" s="89"/>
      <c r="AA10" s="89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9">
        <v>1179.72</v>
      </c>
      <c r="Z11" s="89"/>
      <c r="AA11" s="8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4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>
        <v>12571</v>
      </c>
      <c r="C17" s="81"/>
      <c r="D17" s="82"/>
      <c r="E17" s="80">
        <v>12570</v>
      </c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56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230.46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57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 t="s">
        <v>48</v>
      </c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0</v>
      </c>
      <c r="D27" s="32">
        <f>(B27*12+C27)*1.67</f>
        <v>40.08</v>
      </c>
      <c r="E27" s="61">
        <v>4</v>
      </c>
      <c r="F27" s="58">
        <v>2</v>
      </c>
      <c r="G27" s="43">
        <f>(E27*12+F27)*1.67</f>
        <v>83.5</v>
      </c>
      <c r="H27" s="61"/>
      <c r="I27" s="58"/>
      <c r="J27" s="45"/>
      <c r="K27" s="45">
        <f>SUM(D27,G27)</f>
        <v>123.58</v>
      </c>
      <c r="L27" s="46">
        <v>58.12</v>
      </c>
      <c r="M27" s="37">
        <v>0</v>
      </c>
      <c r="N27" s="39">
        <v>4</v>
      </c>
      <c r="O27" s="68">
        <v>43923</v>
      </c>
      <c r="P27" s="36">
        <v>2499444</v>
      </c>
      <c r="Q27" s="38">
        <v>165</v>
      </c>
      <c r="R27" s="38"/>
      <c r="S27" s="38"/>
      <c r="T27" s="64" t="s">
        <v>66</v>
      </c>
      <c r="U27" s="38">
        <v>450</v>
      </c>
      <c r="V27" s="38">
        <v>0</v>
      </c>
      <c r="W27" s="74"/>
      <c r="X27" s="75"/>
      <c r="Y27" s="75"/>
      <c r="Z27" s="75"/>
      <c r="AA27" s="75"/>
      <c r="AB27" s="76"/>
      <c r="AC27" s="15"/>
    </row>
    <row r="28" spans="1:29" x14ac:dyDescent="0.2">
      <c r="A28" s="30">
        <f t="shared" ref="A28:A55" si="0">A27+1</f>
        <v>3</v>
      </c>
      <c r="B28" s="59">
        <v>2</v>
      </c>
      <c r="C28" s="60">
        <v>0</v>
      </c>
      <c r="D28" s="32">
        <f t="shared" ref="D28:D48" si="1">(B28*12+C28)*1.67</f>
        <v>40.08</v>
      </c>
      <c r="E28" s="62">
        <v>6</v>
      </c>
      <c r="F28" s="60">
        <v>11</v>
      </c>
      <c r="G28" s="43">
        <f t="shared" ref="G28:G57" si="2">(E28*12+F28)*1.67</f>
        <v>138.60999999999999</v>
      </c>
      <c r="H28" s="62"/>
      <c r="I28" s="60"/>
      <c r="J28" s="44"/>
      <c r="K28" s="45">
        <f t="shared" ref="K28:K57" si="3">SUM(D28,G28)</f>
        <v>178.69</v>
      </c>
      <c r="L28" s="46">
        <f>IF((D28+G28+Q28-D27-G27)&lt;0,0,(D28+G28+Q28-D27-G27))</f>
        <v>55.110000000000014</v>
      </c>
      <c r="M28" s="37">
        <v>0</v>
      </c>
      <c r="N28" s="39">
        <v>5</v>
      </c>
      <c r="O28" s="68">
        <v>43924</v>
      </c>
      <c r="P28" s="36"/>
      <c r="Q28" s="38"/>
      <c r="R28" s="38"/>
      <c r="S28" s="38"/>
      <c r="T28" s="64" t="s">
        <v>66</v>
      </c>
      <c r="U28" s="38">
        <v>450</v>
      </c>
      <c r="V28" s="38">
        <v>0</v>
      </c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9">
        <v>2</v>
      </c>
      <c r="C29" s="60">
        <v>0</v>
      </c>
      <c r="D29" s="32">
        <f t="shared" si="1"/>
        <v>40.08</v>
      </c>
      <c r="E29" s="62">
        <v>9</v>
      </c>
      <c r="F29" s="60">
        <v>9</v>
      </c>
      <c r="G29" s="43">
        <f t="shared" si="2"/>
        <v>195.39</v>
      </c>
      <c r="H29" s="62"/>
      <c r="I29" s="60"/>
      <c r="J29" s="44"/>
      <c r="K29" s="45">
        <f t="shared" si="3"/>
        <v>235.46999999999997</v>
      </c>
      <c r="L29" s="46">
        <f t="shared" ref="L29:L57" si="4">IF((D29+G29+Q29-D28-G28)&lt;0,0,(D29+G29+Q29-D28-G28))</f>
        <v>56.78</v>
      </c>
      <c r="M29" s="37">
        <v>0</v>
      </c>
      <c r="N29" s="39">
        <v>4</v>
      </c>
      <c r="O29" s="68">
        <v>43925</v>
      </c>
      <c r="P29" s="36"/>
      <c r="Q29" s="38"/>
      <c r="R29" s="38"/>
      <c r="S29" s="38"/>
      <c r="T29" s="64" t="s">
        <v>66</v>
      </c>
      <c r="U29" s="38">
        <v>450</v>
      </c>
      <c r="V29" s="38">
        <v>0</v>
      </c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9">
        <v>2</v>
      </c>
      <c r="C30" s="60">
        <v>0</v>
      </c>
      <c r="D30" s="32">
        <f t="shared" si="1"/>
        <v>40.08</v>
      </c>
      <c r="E30" s="62">
        <v>12</v>
      </c>
      <c r="F30" s="60">
        <v>6</v>
      </c>
      <c r="G30" s="43">
        <f t="shared" si="2"/>
        <v>250.5</v>
      </c>
      <c r="H30" s="62"/>
      <c r="I30" s="60"/>
      <c r="J30" s="44"/>
      <c r="K30" s="45">
        <f t="shared" si="3"/>
        <v>290.58</v>
      </c>
      <c r="L30" s="46">
        <f t="shared" si="4"/>
        <v>55.110000000000014</v>
      </c>
      <c r="M30" s="37">
        <v>0</v>
      </c>
      <c r="N30" s="39">
        <v>1</v>
      </c>
      <c r="O30" s="68">
        <v>43926</v>
      </c>
      <c r="P30" s="36"/>
      <c r="Q30" s="38"/>
      <c r="R30" s="38"/>
      <c r="S30" s="38"/>
      <c r="T30" s="64" t="s">
        <v>66</v>
      </c>
      <c r="U30" s="38">
        <v>450</v>
      </c>
      <c r="V30" s="38">
        <v>0</v>
      </c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9">
        <v>2</v>
      </c>
      <c r="C31" s="60">
        <v>0</v>
      </c>
      <c r="D31" s="32">
        <f t="shared" si="1"/>
        <v>40.08</v>
      </c>
      <c r="E31" s="62">
        <v>7</v>
      </c>
      <c r="F31" s="60">
        <v>2</v>
      </c>
      <c r="G31" s="43">
        <f t="shared" si="2"/>
        <v>143.62</v>
      </c>
      <c r="H31" s="62"/>
      <c r="I31" s="60"/>
      <c r="J31" s="44"/>
      <c r="K31" s="45">
        <f t="shared" si="3"/>
        <v>183.7</v>
      </c>
      <c r="L31" s="46">
        <f t="shared" si="4"/>
        <v>58.120000000000005</v>
      </c>
      <c r="M31" s="37">
        <v>0</v>
      </c>
      <c r="N31" s="39">
        <v>3</v>
      </c>
      <c r="O31" s="68">
        <v>43927</v>
      </c>
      <c r="P31" s="36">
        <v>2500973</v>
      </c>
      <c r="Q31" s="38">
        <v>165</v>
      </c>
      <c r="R31" s="38"/>
      <c r="S31" s="38"/>
      <c r="T31" s="64" t="s">
        <v>66</v>
      </c>
      <c r="U31" s="38">
        <v>440</v>
      </c>
      <c r="V31" s="38">
        <v>0</v>
      </c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9">
        <v>2</v>
      </c>
      <c r="C32" s="60">
        <v>0</v>
      </c>
      <c r="D32" s="32">
        <f t="shared" si="1"/>
        <v>40.08</v>
      </c>
      <c r="E32" s="62">
        <v>9</v>
      </c>
      <c r="F32" s="60">
        <v>10</v>
      </c>
      <c r="G32" s="43">
        <f t="shared" si="2"/>
        <v>197.06</v>
      </c>
      <c r="H32" s="62"/>
      <c r="I32" s="60"/>
      <c r="J32" s="44"/>
      <c r="K32" s="45">
        <f t="shared" si="3"/>
        <v>237.14</v>
      </c>
      <c r="L32" s="46">
        <f t="shared" si="4"/>
        <v>53.44</v>
      </c>
      <c r="M32" s="37">
        <v>0</v>
      </c>
      <c r="N32" s="39">
        <v>2</v>
      </c>
      <c r="O32" s="68">
        <v>43928</v>
      </c>
      <c r="P32" s="36"/>
      <c r="Q32" s="38"/>
      <c r="R32" s="38"/>
      <c r="S32" s="38"/>
      <c r="T32" s="64" t="s">
        <v>66</v>
      </c>
      <c r="U32" s="38">
        <v>440</v>
      </c>
      <c r="V32" s="38">
        <v>0</v>
      </c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9">
        <v>2</v>
      </c>
      <c r="C33" s="60">
        <v>0</v>
      </c>
      <c r="D33" s="32">
        <f t="shared" si="1"/>
        <v>40.08</v>
      </c>
      <c r="E33" s="62">
        <v>4</v>
      </c>
      <c r="F33" s="60">
        <v>1</v>
      </c>
      <c r="G33" s="43">
        <f t="shared" si="2"/>
        <v>81.83</v>
      </c>
      <c r="H33" s="62"/>
      <c r="I33" s="60"/>
      <c r="J33" s="44"/>
      <c r="K33" s="45">
        <f t="shared" si="3"/>
        <v>121.91</v>
      </c>
      <c r="L33" s="46">
        <f t="shared" si="4"/>
        <v>54.769999999999982</v>
      </c>
      <c r="M33" s="37">
        <v>0</v>
      </c>
      <c r="N33" s="39">
        <v>0</v>
      </c>
      <c r="O33" s="68">
        <v>43929</v>
      </c>
      <c r="P33" s="36">
        <v>2501910</v>
      </c>
      <c r="Q33" s="38">
        <v>170</v>
      </c>
      <c r="R33" s="38"/>
      <c r="S33" s="38"/>
      <c r="T33" s="64" t="s">
        <v>66</v>
      </c>
      <c r="U33" s="38">
        <v>440</v>
      </c>
      <c r="V33" s="38">
        <v>0</v>
      </c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9">
        <v>2</v>
      </c>
      <c r="C34" s="60">
        <v>0</v>
      </c>
      <c r="D34" s="32">
        <f t="shared" si="1"/>
        <v>40.08</v>
      </c>
      <c r="E34" s="62">
        <v>7</v>
      </c>
      <c r="F34" s="60">
        <v>0</v>
      </c>
      <c r="G34" s="43">
        <f t="shared" si="2"/>
        <v>140.28</v>
      </c>
      <c r="H34" s="62"/>
      <c r="I34" s="60"/>
      <c r="J34" s="44"/>
      <c r="K34" s="45">
        <f t="shared" si="3"/>
        <v>180.36</v>
      </c>
      <c r="L34" s="46">
        <f t="shared" si="4"/>
        <v>58.450000000000031</v>
      </c>
      <c r="M34" s="37">
        <v>0</v>
      </c>
      <c r="N34" s="39">
        <v>0</v>
      </c>
      <c r="O34" s="68">
        <v>43930</v>
      </c>
      <c r="P34" s="36"/>
      <c r="Q34" s="38"/>
      <c r="R34" s="38"/>
      <c r="S34" s="38"/>
      <c r="T34" s="64" t="s">
        <v>66</v>
      </c>
      <c r="U34" s="38">
        <v>440</v>
      </c>
      <c r="V34" s="38">
        <v>0</v>
      </c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9">
        <v>2</v>
      </c>
      <c r="C35" s="60">
        <v>0</v>
      </c>
      <c r="D35" s="32">
        <f t="shared" si="1"/>
        <v>40.08</v>
      </c>
      <c r="E35" s="62">
        <v>2</v>
      </c>
      <c r="F35" s="60">
        <v>1</v>
      </c>
      <c r="G35" s="43">
        <f t="shared" si="2"/>
        <v>41.75</v>
      </c>
      <c r="H35" s="62"/>
      <c r="I35" s="60"/>
      <c r="J35" s="44"/>
      <c r="K35" s="45">
        <f t="shared" si="3"/>
        <v>81.83</v>
      </c>
      <c r="L35" s="46">
        <f t="shared" si="4"/>
        <v>52.47</v>
      </c>
      <c r="M35" s="37">
        <v>0</v>
      </c>
      <c r="N35" s="39">
        <v>0</v>
      </c>
      <c r="O35" s="68">
        <v>43931</v>
      </c>
      <c r="P35" s="36">
        <v>2503552</v>
      </c>
      <c r="Q35" s="38">
        <v>151</v>
      </c>
      <c r="R35" s="38"/>
      <c r="S35" s="38"/>
      <c r="T35" s="64" t="s">
        <v>66</v>
      </c>
      <c r="U35" s="38">
        <v>440</v>
      </c>
      <c r="V35" s="38">
        <v>0</v>
      </c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9">
        <v>2</v>
      </c>
      <c r="C36" s="60">
        <v>0</v>
      </c>
      <c r="D36" s="32">
        <f t="shared" si="1"/>
        <v>40.08</v>
      </c>
      <c r="E36" s="62">
        <v>4</v>
      </c>
      <c r="F36" s="60">
        <v>11</v>
      </c>
      <c r="G36" s="43">
        <f t="shared" si="2"/>
        <v>98.53</v>
      </c>
      <c r="H36" s="62"/>
      <c r="I36" s="60"/>
      <c r="J36" s="44"/>
      <c r="K36" s="45">
        <f t="shared" si="3"/>
        <v>138.61000000000001</v>
      </c>
      <c r="L36" s="46">
        <f t="shared" si="4"/>
        <v>56.780000000000015</v>
      </c>
      <c r="M36" s="37">
        <v>0</v>
      </c>
      <c r="N36" s="39">
        <v>0</v>
      </c>
      <c r="O36" s="68">
        <v>43932</v>
      </c>
      <c r="P36" s="36"/>
      <c r="Q36" s="38"/>
      <c r="R36" s="38"/>
      <c r="S36" s="38"/>
      <c r="T36" s="64" t="s">
        <v>66</v>
      </c>
      <c r="U36" s="38">
        <v>440</v>
      </c>
      <c r="V36" s="38">
        <v>0</v>
      </c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9">
        <v>2</v>
      </c>
      <c r="C37" s="60">
        <v>0</v>
      </c>
      <c r="D37" s="32">
        <f t="shared" si="1"/>
        <v>40.08</v>
      </c>
      <c r="E37" s="62">
        <v>7</v>
      </c>
      <c r="F37" s="60">
        <v>9</v>
      </c>
      <c r="G37" s="43">
        <f t="shared" si="2"/>
        <v>155.31</v>
      </c>
      <c r="H37" s="62"/>
      <c r="I37" s="60"/>
      <c r="J37" s="44"/>
      <c r="K37" s="45">
        <f t="shared" si="3"/>
        <v>195.39</v>
      </c>
      <c r="L37" s="46">
        <f t="shared" si="4"/>
        <v>56.78</v>
      </c>
      <c r="M37" s="37">
        <v>0</v>
      </c>
      <c r="N37" s="39">
        <v>0</v>
      </c>
      <c r="O37" s="68">
        <v>43933</v>
      </c>
      <c r="P37" s="36"/>
      <c r="Q37" s="38"/>
      <c r="R37" s="38"/>
      <c r="S37" s="38"/>
      <c r="T37" s="64" t="s">
        <v>66</v>
      </c>
      <c r="U37" s="38">
        <v>440</v>
      </c>
      <c r="V37" s="38">
        <v>0</v>
      </c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9">
        <v>2</v>
      </c>
      <c r="C38" s="60">
        <v>0</v>
      </c>
      <c r="D38" s="32">
        <f t="shared" si="1"/>
        <v>40.08</v>
      </c>
      <c r="E38" s="62">
        <v>10</v>
      </c>
      <c r="F38" s="60">
        <v>7</v>
      </c>
      <c r="G38" s="43">
        <f t="shared" si="2"/>
        <v>212.09</v>
      </c>
      <c r="H38" s="62"/>
      <c r="I38" s="60"/>
      <c r="J38" s="44"/>
      <c r="K38" s="45">
        <f t="shared" si="3"/>
        <v>252.17000000000002</v>
      </c>
      <c r="L38" s="46">
        <f t="shared" si="4"/>
        <v>56.78000000000003</v>
      </c>
      <c r="M38" s="37">
        <v>0</v>
      </c>
      <c r="N38" s="39">
        <v>0</v>
      </c>
      <c r="O38" s="68">
        <v>43934</v>
      </c>
      <c r="P38" s="36"/>
      <c r="Q38" s="38"/>
      <c r="R38" s="38"/>
      <c r="S38" s="38"/>
      <c r="T38" s="64" t="s">
        <v>66</v>
      </c>
      <c r="U38" s="38">
        <v>440</v>
      </c>
      <c r="V38" s="38">
        <v>0</v>
      </c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9">
        <v>2</v>
      </c>
      <c r="C39" s="60">
        <v>0</v>
      </c>
      <c r="D39" s="32">
        <f t="shared" si="1"/>
        <v>40.08</v>
      </c>
      <c r="E39" s="62">
        <v>13</v>
      </c>
      <c r="F39" s="60">
        <v>0</v>
      </c>
      <c r="G39" s="43">
        <f t="shared" si="2"/>
        <v>260.52</v>
      </c>
      <c r="H39" s="62"/>
      <c r="I39" s="60"/>
      <c r="J39" s="44"/>
      <c r="K39" s="45">
        <f t="shared" si="3"/>
        <v>300.59999999999997</v>
      </c>
      <c r="L39" s="46">
        <f t="shared" si="4"/>
        <v>48.429999999999978</v>
      </c>
      <c r="M39" s="37">
        <v>0</v>
      </c>
      <c r="N39" s="39">
        <v>0</v>
      </c>
      <c r="O39" s="68">
        <v>43935</v>
      </c>
      <c r="P39" s="36"/>
      <c r="Q39" s="38"/>
      <c r="R39" s="38"/>
      <c r="S39" s="38"/>
      <c r="T39" s="64" t="s">
        <v>66</v>
      </c>
      <c r="U39" s="38">
        <v>440</v>
      </c>
      <c r="V39" s="38">
        <v>0</v>
      </c>
      <c r="W39" s="77" t="s">
        <v>67</v>
      </c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9">
        <v>2</v>
      </c>
      <c r="C40" s="60">
        <v>0</v>
      </c>
      <c r="D40" s="32">
        <f t="shared" si="1"/>
        <v>40.08</v>
      </c>
      <c r="E40" s="62">
        <v>7</v>
      </c>
      <c r="F40" s="60">
        <v>9</v>
      </c>
      <c r="G40" s="43">
        <f t="shared" si="2"/>
        <v>155.31</v>
      </c>
      <c r="H40" s="62"/>
      <c r="I40" s="60"/>
      <c r="J40" s="44"/>
      <c r="K40" s="45">
        <f t="shared" si="3"/>
        <v>195.39</v>
      </c>
      <c r="L40" s="46">
        <f t="shared" si="4"/>
        <v>60.79000000000002</v>
      </c>
      <c r="M40" s="37">
        <v>0</v>
      </c>
      <c r="N40" s="39">
        <v>0</v>
      </c>
      <c r="O40" s="68">
        <v>43936</v>
      </c>
      <c r="P40" s="36">
        <v>2505808</v>
      </c>
      <c r="Q40" s="38">
        <v>166</v>
      </c>
      <c r="R40" s="38"/>
      <c r="S40" s="38"/>
      <c r="T40" s="64" t="s">
        <v>66</v>
      </c>
      <c r="U40" s="38">
        <v>440</v>
      </c>
      <c r="V40" s="38">
        <v>0</v>
      </c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9">
        <v>2</v>
      </c>
      <c r="C41" s="60">
        <v>0</v>
      </c>
      <c r="D41" s="32">
        <f t="shared" si="1"/>
        <v>40.08</v>
      </c>
      <c r="E41" s="62">
        <v>2</v>
      </c>
      <c r="F41" s="60">
        <v>0</v>
      </c>
      <c r="G41" s="43">
        <f t="shared" si="2"/>
        <v>40.08</v>
      </c>
      <c r="H41" s="62"/>
      <c r="I41" s="60"/>
      <c r="J41" s="44"/>
      <c r="K41" s="45">
        <f t="shared" si="3"/>
        <v>80.16</v>
      </c>
      <c r="L41" s="46">
        <f t="shared" si="4"/>
        <v>59.769999999999982</v>
      </c>
      <c r="M41" s="37">
        <v>0</v>
      </c>
      <c r="N41" s="39">
        <v>0</v>
      </c>
      <c r="O41" s="68">
        <v>43937</v>
      </c>
      <c r="P41" s="36">
        <v>2506309</v>
      </c>
      <c r="Q41" s="38">
        <v>175</v>
      </c>
      <c r="R41" s="38"/>
      <c r="S41" s="38"/>
      <c r="T41" s="64" t="s">
        <v>66</v>
      </c>
      <c r="U41" s="38">
        <v>440</v>
      </c>
      <c r="V41" s="38">
        <v>0</v>
      </c>
      <c r="W41" s="77"/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9">
        <v>2</v>
      </c>
      <c r="C42" s="60">
        <v>0</v>
      </c>
      <c r="D42" s="32">
        <f t="shared" si="1"/>
        <v>40.08</v>
      </c>
      <c r="E42" s="62">
        <v>4</v>
      </c>
      <c r="F42" s="60">
        <v>8</v>
      </c>
      <c r="G42" s="43">
        <f t="shared" si="2"/>
        <v>93.52</v>
      </c>
      <c r="H42" s="62" t="s">
        <v>49</v>
      </c>
      <c r="I42" s="60" t="s">
        <v>49</v>
      </c>
      <c r="J42" s="44"/>
      <c r="K42" s="45">
        <f t="shared" si="3"/>
        <v>133.6</v>
      </c>
      <c r="L42" s="46">
        <f t="shared" si="4"/>
        <v>53.44</v>
      </c>
      <c r="M42" s="37">
        <v>0</v>
      </c>
      <c r="N42" s="39">
        <v>0</v>
      </c>
      <c r="O42" s="68">
        <v>43938</v>
      </c>
      <c r="P42" s="36"/>
      <c r="Q42" s="38"/>
      <c r="R42" s="38"/>
      <c r="S42" s="38"/>
      <c r="T42" s="64" t="s">
        <v>66</v>
      </c>
      <c r="U42" s="38">
        <v>440</v>
      </c>
      <c r="V42" s="38">
        <v>0</v>
      </c>
      <c r="W42" s="77" t="s">
        <v>68</v>
      </c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9">
        <v>2</v>
      </c>
      <c r="C43" s="60">
        <v>0</v>
      </c>
      <c r="D43" s="32">
        <f t="shared" si="1"/>
        <v>40.08</v>
      </c>
      <c r="E43" s="62">
        <v>7</v>
      </c>
      <c r="F43" s="60">
        <v>4</v>
      </c>
      <c r="G43" s="43">
        <f t="shared" si="2"/>
        <v>146.95999999999998</v>
      </c>
      <c r="H43" s="62"/>
      <c r="I43" s="60"/>
      <c r="J43" s="44"/>
      <c r="K43" s="45">
        <f t="shared" si="3"/>
        <v>187.03999999999996</v>
      </c>
      <c r="L43" s="46">
        <f t="shared" si="4"/>
        <v>53.439999999999984</v>
      </c>
      <c r="M43" s="37">
        <v>0</v>
      </c>
      <c r="N43" s="39">
        <v>0</v>
      </c>
      <c r="O43" s="68">
        <v>43939</v>
      </c>
      <c r="P43" s="36"/>
      <c r="Q43" s="38"/>
      <c r="R43" s="38"/>
      <c r="S43" s="38"/>
      <c r="T43" s="64" t="s">
        <v>66</v>
      </c>
      <c r="U43" s="38">
        <v>440</v>
      </c>
      <c r="V43" s="38">
        <v>0</v>
      </c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9">
        <v>2</v>
      </c>
      <c r="C44" s="60">
        <v>0</v>
      </c>
      <c r="D44" s="32">
        <f t="shared" si="1"/>
        <v>40.08</v>
      </c>
      <c r="E44" s="62">
        <v>10</v>
      </c>
      <c r="F44" s="60">
        <v>2</v>
      </c>
      <c r="G44" s="43">
        <f t="shared" si="2"/>
        <v>203.73999999999998</v>
      </c>
      <c r="H44" s="62"/>
      <c r="I44" s="60"/>
      <c r="J44" s="44"/>
      <c r="K44" s="45">
        <f t="shared" si="3"/>
        <v>243.82</v>
      </c>
      <c r="L44" s="46">
        <f t="shared" si="4"/>
        <v>56.78000000000003</v>
      </c>
      <c r="M44" s="37">
        <v>0</v>
      </c>
      <c r="N44" s="39">
        <v>0</v>
      </c>
      <c r="O44" s="68">
        <v>43940</v>
      </c>
      <c r="P44" s="36"/>
      <c r="Q44" s="38"/>
      <c r="R44" s="38"/>
      <c r="S44" s="38"/>
      <c r="T44" s="64" t="s">
        <v>66</v>
      </c>
      <c r="U44" s="38">
        <v>440</v>
      </c>
      <c r="V44" s="38">
        <v>0</v>
      </c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9">
        <v>2</v>
      </c>
      <c r="C45" s="60">
        <v>0</v>
      </c>
      <c r="D45" s="32">
        <f t="shared" si="1"/>
        <v>40.08</v>
      </c>
      <c r="E45" s="62">
        <v>4</v>
      </c>
      <c r="F45" s="60">
        <v>11</v>
      </c>
      <c r="G45" s="43">
        <f t="shared" si="2"/>
        <v>98.53</v>
      </c>
      <c r="H45" s="62"/>
      <c r="I45" s="60"/>
      <c r="J45" s="44"/>
      <c r="K45" s="45">
        <f t="shared" si="3"/>
        <v>138.61000000000001</v>
      </c>
      <c r="L45" s="46">
        <f t="shared" si="4"/>
        <v>55.790000000000049</v>
      </c>
      <c r="M45" s="37">
        <v>0</v>
      </c>
      <c r="N45" s="39">
        <v>0</v>
      </c>
      <c r="O45" s="68">
        <v>43941</v>
      </c>
      <c r="P45" s="36">
        <v>2508340</v>
      </c>
      <c r="Q45" s="38">
        <v>161</v>
      </c>
      <c r="R45" s="38"/>
      <c r="S45" s="38"/>
      <c r="T45" s="64" t="s">
        <v>66</v>
      </c>
      <c r="U45" s="38">
        <v>440</v>
      </c>
      <c r="V45" s="38">
        <v>0</v>
      </c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9">
        <v>2</v>
      </c>
      <c r="C46" s="60">
        <v>0</v>
      </c>
      <c r="D46" s="32">
        <f t="shared" si="1"/>
        <v>40.08</v>
      </c>
      <c r="E46" s="62">
        <v>7</v>
      </c>
      <c r="F46" s="60">
        <v>7</v>
      </c>
      <c r="G46" s="43">
        <f t="shared" si="2"/>
        <v>151.97</v>
      </c>
      <c r="H46" s="62"/>
      <c r="I46" s="60"/>
      <c r="J46" s="44"/>
      <c r="K46" s="45">
        <f t="shared" si="3"/>
        <v>192.05</v>
      </c>
      <c r="L46" s="46">
        <f t="shared" si="4"/>
        <v>53.440000000000026</v>
      </c>
      <c r="M46" s="37">
        <v>0</v>
      </c>
      <c r="N46" s="39">
        <v>0</v>
      </c>
      <c r="O46" s="68">
        <v>43942</v>
      </c>
      <c r="P46" s="36"/>
      <c r="Q46" s="38"/>
      <c r="R46" s="38"/>
      <c r="S46" s="38"/>
      <c r="T46" s="64" t="s">
        <v>66</v>
      </c>
      <c r="U46" s="38">
        <v>440</v>
      </c>
      <c r="V46" s="38">
        <v>0</v>
      </c>
      <c r="W46" s="74" t="s">
        <v>69</v>
      </c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>
        <v>2</v>
      </c>
      <c r="C47" s="60">
        <v>0</v>
      </c>
      <c r="D47" s="32">
        <f t="shared" si="1"/>
        <v>40.08</v>
      </c>
      <c r="E47" s="62">
        <v>7</v>
      </c>
      <c r="F47" s="60">
        <v>7</v>
      </c>
      <c r="G47" s="43">
        <f t="shared" si="2"/>
        <v>151.97</v>
      </c>
      <c r="H47" s="62"/>
      <c r="I47" s="60"/>
      <c r="J47" s="44"/>
      <c r="K47" s="45">
        <f t="shared" si="3"/>
        <v>192.05</v>
      </c>
      <c r="L47" s="46">
        <f t="shared" si="4"/>
        <v>2.8421709430404007E-14</v>
      </c>
      <c r="M47" s="37">
        <v>0</v>
      </c>
      <c r="N47" s="39">
        <v>0</v>
      </c>
      <c r="O47" s="68">
        <v>43943</v>
      </c>
      <c r="P47" s="36"/>
      <c r="Q47" s="38"/>
      <c r="R47" s="38"/>
      <c r="S47" s="38"/>
      <c r="T47" s="64" t="s">
        <v>66</v>
      </c>
      <c r="U47" s="38">
        <v>550</v>
      </c>
      <c r="V47" s="38">
        <v>0</v>
      </c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>
        <v>2</v>
      </c>
      <c r="C48" s="60">
        <v>0</v>
      </c>
      <c r="D48" s="32">
        <f t="shared" si="1"/>
        <v>40.08</v>
      </c>
      <c r="E48" s="62">
        <v>7</v>
      </c>
      <c r="F48" s="60">
        <v>7</v>
      </c>
      <c r="G48" s="43">
        <f t="shared" si="2"/>
        <v>151.97</v>
      </c>
      <c r="H48" s="62"/>
      <c r="I48" s="60"/>
      <c r="J48" s="44"/>
      <c r="K48" s="45">
        <f t="shared" si="3"/>
        <v>192.05</v>
      </c>
      <c r="L48" s="46">
        <f t="shared" si="4"/>
        <v>2.8421709430404007E-14</v>
      </c>
      <c r="M48" s="37">
        <v>0</v>
      </c>
      <c r="N48" s="39">
        <v>0</v>
      </c>
      <c r="O48" s="68">
        <v>43944</v>
      </c>
      <c r="P48" s="36"/>
      <c r="Q48" s="38"/>
      <c r="R48" s="38"/>
      <c r="S48" s="38"/>
      <c r="T48" s="64" t="s">
        <v>66</v>
      </c>
      <c r="U48" s="38">
        <v>550</v>
      </c>
      <c r="V48" s="38">
        <v>0</v>
      </c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>
        <v>2</v>
      </c>
      <c r="C49" s="60">
        <v>0</v>
      </c>
      <c r="D49" s="32">
        <f t="shared" ref="D49:D57" si="5">(B49*12+C49)*1.67</f>
        <v>40.08</v>
      </c>
      <c r="E49" s="62">
        <v>7</v>
      </c>
      <c r="F49" s="60">
        <v>7</v>
      </c>
      <c r="G49" s="43">
        <f t="shared" si="2"/>
        <v>151.97</v>
      </c>
      <c r="H49" s="62"/>
      <c r="I49" s="60"/>
      <c r="J49" s="44"/>
      <c r="K49" s="45">
        <f t="shared" si="3"/>
        <v>192.05</v>
      </c>
      <c r="L49" s="46">
        <f t="shared" si="4"/>
        <v>2.8421709430404007E-14</v>
      </c>
      <c r="M49" s="37">
        <v>0</v>
      </c>
      <c r="N49" s="39">
        <v>0</v>
      </c>
      <c r="O49" s="68">
        <v>43945</v>
      </c>
      <c r="P49" s="36"/>
      <c r="Q49" s="38"/>
      <c r="R49" s="38"/>
      <c r="S49" s="38"/>
      <c r="T49" s="64" t="s">
        <v>66</v>
      </c>
      <c r="U49" s="38">
        <v>560</v>
      </c>
      <c r="V49" s="38">
        <v>0</v>
      </c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>
        <v>2</v>
      </c>
      <c r="C50" s="60">
        <v>0</v>
      </c>
      <c r="D50" s="32">
        <f t="shared" si="5"/>
        <v>40.08</v>
      </c>
      <c r="E50" s="62">
        <v>7</v>
      </c>
      <c r="F50" s="60">
        <v>7</v>
      </c>
      <c r="G50" s="43">
        <f t="shared" si="2"/>
        <v>151.97</v>
      </c>
      <c r="H50" s="62"/>
      <c r="I50" s="60"/>
      <c r="J50" s="44"/>
      <c r="K50" s="45">
        <f t="shared" si="3"/>
        <v>192.05</v>
      </c>
      <c r="L50" s="46">
        <f t="shared" si="4"/>
        <v>2.8421709430404007E-14</v>
      </c>
      <c r="M50" s="37">
        <v>0</v>
      </c>
      <c r="N50" s="39">
        <v>0</v>
      </c>
      <c r="O50" s="68">
        <v>43946</v>
      </c>
      <c r="P50" s="36"/>
      <c r="Q50" s="38"/>
      <c r="R50" s="38"/>
      <c r="S50" s="38"/>
      <c r="T50" s="64" t="s">
        <v>66</v>
      </c>
      <c r="U50" s="38">
        <v>560</v>
      </c>
      <c r="V50" s="38">
        <v>0</v>
      </c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>
        <v>2</v>
      </c>
      <c r="C51" s="60">
        <v>0</v>
      </c>
      <c r="D51" s="32">
        <f t="shared" si="5"/>
        <v>40.08</v>
      </c>
      <c r="E51" s="62">
        <v>7</v>
      </c>
      <c r="F51" s="60">
        <v>7</v>
      </c>
      <c r="G51" s="43">
        <f t="shared" si="2"/>
        <v>151.97</v>
      </c>
      <c r="H51" s="62"/>
      <c r="I51" s="60"/>
      <c r="J51" s="44"/>
      <c r="K51" s="45">
        <f t="shared" si="3"/>
        <v>192.05</v>
      </c>
      <c r="L51" s="46">
        <f t="shared" si="4"/>
        <v>2.8421709430404007E-14</v>
      </c>
      <c r="M51" s="37">
        <v>0</v>
      </c>
      <c r="N51" s="39">
        <v>0</v>
      </c>
      <c r="O51" s="68">
        <v>43947</v>
      </c>
      <c r="P51" s="36"/>
      <c r="Q51" s="38"/>
      <c r="R51" s="38"/>
      <c r="S51" s="38"/>
      <c r="T51" s="64" t="s">
        <v>66</v>
      </c>
      <c r="U51" s="38">
        <v>560</v>
      </c>
      <c r="V51" s="38">
        <v>0</v>
      </c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>
        <v>2</v>
      </c>
      <c r="C52" s="60">
        <v>0</v>
      </c>
      <c r="D52" s="32">
        <f t="shared" si="5"/>
        <v>40.08</v>
      </c>
      <c r="E52" s="62">
        <v>7</v>
      </c>
      <c r="F52" s="60">
        <v>7</v>
      </c>
      <c r="G52" s="43">
        <f t="shared" si="2"/>
        <v>151.97</v>
      </c>
      <c r="H52" s="62"/>
      <c r="I52" s="60"/>
      <c r="J52" s="44"/>
      <c r="K52" s="45">
        <f t="shared" si="3"/>
        <v>192.05</v>
      </c>
      <c r="L52" s="46">
        <f>IF((D52+G52+Q52-D51-G51)&lt;0,0,(D52+G52+Q52-D51-G51))</f>
        <v>2.8421709430404007E-14</v>
      </c>
      <c r="M52" s="37">
        <v>0</v>
      </c>
      <c r="N52" s="39">
        <v>0</v>
      </c>
      <c r="O52" s="68">
        <v>43948</v>
      </c>
      <c r="P52" s="36"/>
      <c r="Q52" s="38"/>
      <c r="R52" s="38"/>
      <c r="S52" s="38"/>
      <c r="T52" s="64" t="s">
        <v>66</v>
      </c>
      <c r="U52" s="38">
        <v>565</v>
      </c>
      <c r="V52" s="38">
        <v>0</v>
      </c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>
        <v>2</v>
      </c>
      <c r="C53" s="60">
        <v>0</v>
      </c>
      <c r="D53" s="32">
        <f t="shared" si="5"/>
        <v>40.08</v>
      </c>
      <c r="E53" s="62">
        <v>7</v>
      </c>
      <c r="F53" s="60">
        <v>7</v>
      </c>
      <c r="G53" s="43">
        <f t="shared" si="2"/>
        <v>151.97</v>
      </c>
      <c r="H53" s="62"/>
      <c r="I53" s="60"/>
      <c r="J53" s="44"/>
      <c r="K53" s="45">
        <f t="shared" si="3"/>
        <v>192.05</v>
      </c>
      <c r="L53" s="46">
        <f t="shared" si="4"/>
        <v>2.8421709430404007E-14</v>
      </c>
      <c r="M53" s="37">
        <v>0</v>
      </c>
      <c r="N53" s="39">
        <v>0</v>
      </c>
      <c r="O53" s="68">
        <v>43949</v>
      </c>
      <c r="P53" s="36"/>
      <c r="Q53" s="38"/>
      <c r="R53" s="38"/>
      <c r="S53" s="38"/>
      <c r="T53" s="64" t="s">
        <v>66</v>
      </c>
      <c r="U53" s="38">
        <v>570</v>
      </c>
      <c r="V53" s="38">
        <v>0</v>
      </c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>
        <v>2</v>
      </c>
      <c r="C54" s="60">
        <v>0</v>
      </c>
      <c r="D54" s="32">
        <f t="shared" si="5"/>
        <v>40.08</v>
      </c>
      <c r="E54" s="62">
        <v>7</v>
      </c>
      <c r="F54" s="60">
        <v>7</v>
      </c>
      <c r="G54" s="43">
        <f t="shared" si="2"/>
        <v>151.97</v>
      </c>
      <c r="H54" s="62"/>
      <c r="I54" s="60"/>
      <c r="J54" s="44"/>
      <c r="K54" s="45">
        <f t="shared" si="3"/>
        <v>192.05</v>
      </c>
      <c r="L54" s="46">
        <f t="shared" si="4"/>
        <v>2.8421709430404007E-14</v>
      </c>
      <c r="M54" s="37">
        <v>0</v>
      </c>
      <c r="N54" s="39">
        <v>0</v>
      </c>
      <c r="O54" s="68">
        <v>43950</v>
      </c>
      <c r="P54" s="36"/>
      <c r="Q54" s="38"/>
      <c r="R54" s="38"/>
      <c r="S54" s="38"/>
      <c r="T54" s="64" t="s">
        <v>66</v>
      </c>
      <c r="U54" s="38">
        <v>575</v>
      </c>
      <c r="V54" s="38">
        <v>0</v>
      </c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>
        <v>2</v>
      </c>
      <c r="C55" s="60">
        <v>0</v>
      </c>
      <c r="D55" s="32">
        <f t="shared" si="5"/>
        <v>40.08</v>
      </c>
      <c r="E55" s="62">
        <v>7</v>
      </c>
      <c r="F55" s="60">
        <v>7</v>
      </c>
      <c r="G55" s="43">
        <f t="shared" si="2"/>
        <v>151.97</v>
      </c>
      <c r="H55" s="62"/>
      <c r="I55" s="60"/>
      <c r="J55" s="44"/>
      <c r="K55" s="45">
        <f t="shared" si="3"/>
        <v>192.05</v>
      </c>
      <c r="L55" s="46">
        <f t="shared" si="4"/>
        <v>2.8421709430404007E-14</v>
      </c>
      <c r="M55" s="37">
        <v>0</v>
      </c>
      <c r="N55" s="39">
        <v>0</v>
      </c>
      <c r="O55" s="68">
        <v>43951</v>
      </c>
      <c r="P55" s="36"/>
      <c r="Q55" s="38"/>
      <c r="R55" s="38"/>
      <c r="S55" s="38"/>
      <c r="T55" s="64" t="s">
        <v>66</v>
      </c>
      <c r="U55" s="38">
        <v>580</v>
      </c>
      <c r="V55" s="38">
        <v>0</v>
      </c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v>1</v>
      </c>
      <c r="B56" s="59">
        <v>4</v>
      </c>
      <c r="C56" s="60">
        <v>11</v>
      </c>
      <c r="D56" s="32">
        <f t="shared" si="5"/>
        <v>98.53</v>
      </c>
      <c r="E56" s="62">
        <v>7</v>
      </c>
      <c r="F56" s="60">
        <v>11</v>
      </c>
      <c r="G56" s="43">
        <f t="shared" si="2"/>
        <v>158.65</v>
      </c>
      <c r="H56" s="62"/>
      <c r="I56" s="60"/>
      <c r="J56" s="44"/>
      <c r="K56" s="45">
        <f t="shared" si="3"/>
        <v>257.18</v>
      </c>
      <c r="L56" s="46">
        <f t="shared" si="4"/>
        <v>65.130000000000024</v>
      </c>
      <c r="M56" s="37">
        <v>0</v>
      </c>
      <c r="N56" s="39">
        <v>0</v>
      </c>
      <c r="O56" s="68">
        <v>43952</v>
      </c>
      <c r="P56" s="36"/>
      <c r="Q56" s="38"/>
      <c r="R56" s="38"/>
      <c r="S56" s="38"/>
      <c r="T56" s="64" t="s">
        <v>66</v>
      </c>
      <c r="U56" s="38">
        <v>580</v>
      </c>
      <c r="V56" s="38">
        <v>0</v>
      </c>
      <c r="W56" s="74" t="s">
        <v>78</v>
      </c>
      <c r="X56" s="75"/>
      <c r="Y56" s="75"/>
      <c r="Z56" s="75"/>
      <c r="AA56" s="75"/>
      <c r="AB56" s="76"/>
      <c r="AC56" s="15"/>
    </row>
    <row r="57" spans="1:29" x14ac:dyDescent="0.2">
      <c r="A57" s="30"/>
      <c r="B57" s="59"/>
      <c r="C57" s="60"/>
      <c r="D57" s="32">
        <f t="shared" si="5"/>
        <v>0</v>
      </c>
      <c r="E57" s="62"/>
      <c r="F57" s="60"/>
      <c r="G57" s="43">
        <f t="shared" si="2"/>
        <v>0</v>
      </c>
      <c r="H57" s="62"/>
      <c r="I57" s="60"/>
      <c r="J57" s="44"/>
      <c r="K57" s="45">
        <f t="shared" si="3"/>
        <v>0</v>
      </c>
      <c r="L57" s="46">
        <f t="shared" si="4"/>
        <v>0</v>
      </c>
      <c r="M57" s="37"/>
      <c r="N57" s="39"/>
      <c r="O57" s="37"/>
      <c r="P57" s="36"/>
      <c r="Q57" s="38"/>
      <c r="R57" s="38"/>
      <c r="S57" s="38"/>
      <c r="T57" s="64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 t="s">
        <v>58</v>
      </c>
      <c r="H58" s="53"/>
      <c r="I58" s="53"/>
      <c r="J58" s="53"/>
      <c r="K58" s="53"/>
      <c r="L58" s="42">
        <f>SUM(L27:L57)</f>
        <v>1179.7200000000003</v>
      </c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5"/>
      <c r="B59" s="56"/>
      <c r="C59" s="56"/>
      <c r="D59" s="56"/>
      <c r="E59" s="56"/>
      <c r="F59" s="56"/>
      <c r="G59" s="56" t="s">
        <v>59</v>
      </c>
      <c r="H59" s="56"/>
      <c r="I59" s="56"/>
      <c r="J59" s="56"/>
      <c r="K59" s="56"/>
      <c r="L59" s="72"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70"/>
      <c r="AC59" s="15"/>
    </row>
    <row r="60" spans="1:29" x14ac:dyDescent="0.2">
      <c r="A60" s="19"/>
      <c r="B60" s="50"/>
      <c r="C60" s="50"/>
      <c r="D60" s="50"/>
      <c r="E60" s="50"/>
      <c r="F60" s="50"/>
      <c r="G60" s="50" t="s">
        <v>60</v>
      </c>
      <c r="H60" s="50"/>
      <c r="I60" s="50"/>
      <c r="J60" s="50"/>
      <c r="K60" s="50"/>
      <c r="L60" s="71">
        <f>SUM(L58:L59)</f>
        <v>1179.7200000000003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1"/>
      <c r="AC60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2" t="s">
        <v>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22"/>
    </row>
    <row r="4" spans="1:29" ht="14.25" customHeight="1" x14ac:dyDescent="0.2">
      <c r="A4" s="93" t="s">
        <v>51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22"/>
    </row>
    <row r="5" spans="1:29" ht="6.75" customHeight="1" x14ac:dyDescent="0.2">
      <c r="AB5" s="22"/>
    </row>
    <row r="6" spans="1:29" x14ac:dyDescent="0.2">
      <c r="A6" t="s">
        <v>8</v>
      </c>
      <c r="B6" s="95"/>
      <c r="C6" s="95"/>
      <c r="D6" s="95"/>
      <c r="E6" s="95"/>
      <c r="F6" s="95"/>
      <c r="G6" s="95"/>
      <c r="H6" s="95"/>
      <c r="I6" s="95"/>
      <c r="K6" t="s">
        <v>4</v>
      </c>
      <c r="L6" s="1"/>
      <c r="M6" s="94"/>
      <c r="N6" s="94"/>
      <c r="O6" s="94"/>
      <c r="P6" t="s">
        <v>44</v>
      </c>
      <c r="Q6" s="87"/>
      <c r="R6" s="87"/>
      <c r="AB6" s="22"/>
    </row>
    <row r="7" spans="1:29" x14ac:dyDescent="0.2">
      <c r="U7" s="88" t="s">
        <v>37</v>
      </c>
      <c r="V7" s="88"/>
      <c r="W7" s="88"/>
      <c r="X7" s="88"/>
      <c r="Y7" s="90"/>
      <c r="Z7" s="90"/>
      <c r="AA7" s="90"/>
      <c r="AB7" s="22"/>
    </row>
    <row r="8" spans="1:29" x14ac:dyDescent="0.2">
      <c r="A8" t="s">
        <v>3</v>
      </c>
      <c r="C8" s="90" t="s">
        <v>50</v>
      </c>
      <c r="D8" s="90"/>
      <c r="E8" s="90"/>
      <c r="F8" s="90"/>
      <c r="G8" t="s">
        <v>45</v>
      </c>
      <c r="H8" s="90">
        <v>2010</v>
      </c>
      <c r="I8" s="90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8" t="s">
        <v>38</v>
      </c>
      <c r="V8" s="88"/>
      <c r="W8" s="88"/>
      <c r="X8" s="88"/>
      <c r="Y8" s="91"/>
      <c r="Z8" s="91"/>
      <c r="AA8" s="91"/>
      <c r="AB8" s="22"/>
    </row>
    <row r="9" spans="1:29" x14ac:dyDescent="0.2">
      <c r="T9" s="29" t="s">
        <v>40</v>
      </c>
      <c r="U9" s="88" t="s">
        <v>36</v>
      </c>
      <c r="V9" s="88"/>
      <c r="W9" s="88"/>
      <c r="X9" s="88"/>
      <c r="Y9" s="91"/>
      <c r="Z9" s="91"/>
      <c r="AA9" s="91"/>
      <c r="AB9" s="22"/>
    </row>
    <row r="10" spans="1:29" x14ac:dyDescent="0.2">
      <c r="A10" t="s">
        <v>20</v>
      </c>
      <c r="C10" s="87"/>
      <c r="D10" s="87"/>
      <c r="E10" s="87"/>
      <c r="F10" s="87"/>
      <c r="G10" s="87"/>
      <c r="H10" s="87"/>
      <c r="I10" s="87"/>
      <c r="K10" s="10" t="s">
        <v>42</v>
      </c>
      <c r="N10" s="87"/>
      <c r="O10" s="87"/>
      <c r="P10" t="s">
        <v>43</v>
      </c>
      <c r="Q10" s="87"/>
      <c r="R10" s="87"/>
      <c r="T10" s="29" t="s">
        <v>41</v>
      </c>
      <c r="U10" s="88" t="s">
        <v>35</v>
      </c>
      <c r="V10" s="88"/>
      <c r="W10" s="88"/>
      <c r="X10" s="88"/>
      <c r="Y10" s="89"/>
      <c r="Z10" s="89"/>
      <c r="AA10" s="89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9"/>
      <c r="Z11" s="89"/>
      <c r="AA11" s="8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4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4"/>
      <c r="V28" s="34"/>
      <c r="W28" s="77"/>
      <c r="X28" s="78"/>
      <c r="Y28" s="78"/>
      <c r="Z28" s="78"/>
      <c r="AA28" s="78"/>
      <c r="AB28" s="79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4"/>
      <c r="V29" s="34"/>
      <c r="W29" s="77"/>
      <c r="X29" s="78"/>
      <c r="Y29" s="78"/>
      <c r="Z29" s="78"/>
      <c r="AA29" s="78"/>
      <c r="AB29" s="79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77"/>
      <c r="X30" s="78"/>
      <c r="Y30" s="78"/>
      <c r="Z30" s="78"/>
      <c r="AA30" s="78"/>
      <c r="AB30" s="7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77"/>
      <c r="X31" s="78"/>
      <c r="Y31" s="78"/>
      <c r="Z31" s="78"/>
      <c r="AA31" s="78"/>
      <c r="AB31" s="7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77"/>
      <c r="X32" s="78"/>
      <c r="Y32" s="78"/>
      <c r="Z32" s="78"/>
      <c r="AA32" s="78"/>
      <c r="AB32" s="7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77"/>
      <c r="X33" s="78"/>
      <c r="Y33" s="78"/>
      <c r="Z33" s="78"/>
      <c r="AA33" s="78"/>
      <c r="AB33" s="7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77"/>
      <c r="X34" s="78"/>
      <c r="Y34" s="78"/>
      <c r="Z34" s="78"/>
      <c r="AA34" s="78"/>
      <c r="AB34" s="7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65"/>
      <c r="V35" s="38"/>
      <c r="W35" s="77"/>
      <c r="X35" s="78"/>
      <c r="Y35" s="78"/>
      <c r="Z35" s="78"/>
      <c r="AA35" s="78"/>
      <c r="AB35" s="7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65"/>
      <c r="V36" s="38"/>
      <c r="W36" s="77"/>
      <c r="X36" s="78"/>
      <c r="Y36" s="78"/>
      <c r="Z36" s="78"/>
      <c r="AA36" s="78"/>
      <c r="AB36" s="7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65"/>
      <c r="V37" s="38"/>
      <c r="W37" s="77"/>
      <c r="X37" s="78"/>
      <c r="Y37" s="78"/>
      <c r="Z37" s="78"/>
      <c r="AA37" s="78"/>
      <c r="AB37" s="7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77"/>
      <c r="X38" s="78"/>
      <c r="Y38" s="78"/>
      <c r="Z38" s="78"/>
      <c r="AA38" s="78"/>
      <c r="AB38" s="7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77"/>
      <c r="X39" s="78"/>
      <c r="Y39" s="78"/>
      <c r="Z39" s="78"/>
      <c r="AA39" s="78"/>
      <c r="AB39" s="7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77"/>
      <c r="X40" s="78"/>
      <c r="Y40" s="78"/>
      <c r="Z40" s="78"/>
      <c r="AA40" s="78"/>
      <c r="AB40" s="7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77"/>
      <c r="X41" s="78"/>
      <c r="Y41" s="78"/>
      <c r="Z41" s="78"/>
      <c r="AA41" s="78"/>
      <c r="AB41" s="79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77"/>
      <c r="X42" s="78"/>
      <c r="Y42" s="78"/>
      <c r="Z42" s="78"/>
      <c r="AA42" s="78"/>
      <c r="AB42" s="7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77"/>
      <c r="X43" s="78"/>
      <c r="Y43" s="78"/>
      <c r="Z43" s="78"/>
      <c r="AA43" s="78"/>
      <c r="AB43" s="7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77"/>
      <c r="X44" s="78"/>
      <c r="Y44" s="78"/>
      <c r="Z44" s="78"/>
      <c r="AA44" s="78"/>
      <c r="AB44" s="7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77"/>
      <c r="X45" s="78"/>
      <c r="Y45" s="78"/>
      <c r="Z45" s="78"/>
      <c r="AA45" s="78"/>
      <c r="AB45" s="79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77"/>
      <c r="X46" s="78"/>
      <c r="Y46" s="78"/>
      <c r="Z46" s="78"/>
      <c r="AA46" s="78"/>
      <c r="AB46" s="79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77"/>
      <c r="X47" s="78"/>
      <c r="Y47" s="78"/>
      <c r="Z47" s="78"/>
      <c r="AA47" s="78"/>
      <c r="AB47" s="79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77"/>
      <c r="X48" s="78"/>
      <c r="Y48" s="78"/>
      <c r="Z48" s="78"/>
      <c r="AA48" s="78"/>
      <c r="AB48" s="79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W47:AB47"/>
    <mergeCell ref="W48:AB48"/>
    <mergeCell ref="W35:AB35"/>
    <mergeCell ref="W55:AB55"/>
    <mergeCell ref="W39:AB39"/>
    <mergeCell ref="W40:AB40"/>
    <mergeCell ref="W41:AB41"/>
    <mergeCell ref="W42:AB42"/>
    <mergeCell ref="W45:AB45"/>
    <mergeCell ref="W46:AB46"/>
    <mergeCell ref="W57:AB57"/>
    <mergeCell ref="W51:AB51"/>
    <mergeCell ref="W52:AB52"/>
    <mergeCell ref="W53:AB53"/>
    <mergeCell ref="W54:AB54"/>
    <mergeCell ref="Y9:AA9"/>
    <mergeCell ref="W37:AB37"/>
    <mergeCell ref="W38:AB38"/>
    <mergeCell ref="W49:AB49"/>
    <mergeCell ref="W50:AB50"/>
    <mergeCell ref="A3:AA3"/>
    <mergeCell ref="A4:AA4"/>
    <mergeCell ref="N10:O10"/>
    <mergeCell ref="Y7:AA7"/>
    <mergeCell ref="Y8:AA8"/>
    <mergeCell ref="W36:AB36"/>
    <mergeCell ref="U14:V14"/>
    <mergeCell ref="R14:S14"/>
    <mergeCell ref="C8:F8"/>
    <mergeCell ref="U11:X11"/>
    <mergeCell ref="W44:AB44"/>
    <mergeCell ref="W34:AB34"/>
    <mergeCell ref="Y11:AA11"/>
    <mergeCell ref="W27:AB27"/>
    <mergeCell ref="W28:AB28"/>
    <mergeCell ref="W29:AB29"/>
    <mergeCell ref="W43:AB43"/>
    <mergeCell ref="W31:AB31"/>
    <mergeCell ref="W32:AB32"/>
    <mergeCell ref="W33:AB33"/>
    <mergeCell ref="U7:X7"/>
    <mergeCell ref="U8:X8"/>
    <mergeCell ref="U9:X9"/>
    <mergeCell ref="U10:X10"/>
    <mergeCell ref="A14:J14"/>
    <mergeCell ref="H8:I8"/>
    <mergeCell ref="W30:AB30"/>
    <mergeCell ref="B17:D17"/>
    <mergeCell ref="B19:D19"/>
    <mergeCell ref="L14:N14"/>
    <mergeCell ref="E17:G17"/>
    <mergeCell ref="Q10:R10"/>
    <mergeCell ref="P14:Q14"/>
    <mergeCell ref="Y10:AA10"/>
    <mergeCell ref="Q6:R6"/>
    <mergeCell ref="M6:O6"/>
    <mergeCell ref="H17:J17"/>
    <mergeCell ref="H19:J19"/>
    <mergeCell ref="B6:I6"/>
    <mergeCell ref="C10:I10"/>
    <mergeCell ref="E19:G19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2" t="s">
        <v>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22"/>
    </row>
    <row r="4" spans="1:29" x14ac:dyDescent="0.2">
      <c r="A4" s="93" t="s">
        <v>51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22"/>
    </row>
    <row r="5" spans="1:29" ht="6.75" customHeight="1" x14ac:dyDescent="0.2">
      <c r="AB5" s="22"/>
    </row>
    <row r="6" spans="1:29" x14ac:dyDescent="0.2">
      <c r="A6" t="s">
        <v>8</v>
      </c>
      <c r="B6" s="95"/>
      <c r="C6" s="95"/>
      <c r="D6" s="95"/>
      <c r="E6" s="95"/>
      <c r="F6" s="95"/>
      <c r="G6" s="95"/>
      <c r="H6" s="95"/>
      <c r="I6" s="95"/>
      <c r="K6" t="s">
        <v>4</v>
      </c>
      <c r="L6" s="1"/>
      <c r="M6" s="94"/>
      <c r="N6" s="94"/>
      <c r="O6" s="94"/>
      <c r="P6" t="s">
        <v>44</v>
      </c>
      <c r="Q6" s="87"/>
      <c r="R6" s="87"/>
      <c r="AB6" s="22"/>
    </row>
    <row r="7" spans="1:29" x14ac:dyDescent="0.2">
      <c r="U7" s="88" t="s">
        <v>37</v>
      </c>
      <c r="V7" s="88"/>
      <c r="W7" s="88"/>
      <c r="X7" s="88"/>
      <c r="Y7" s="90"/>
      <c r="Z7" s="90"/>
      <c r="AA7" s="90"/>
      <c r="AB7" s="22"/>
    </row>
    <row r="8" spans="1:29" x14ac:dyDescent="0.2">
      <c r="A8" t="s">
        <v>3</v>
      </c>
      <c r="C8" s="90" t="s">
        <v>50</v>
      </c>
      <c r="D8" s="90"/>
      <c r="E8" s="90"/>
      <c r="F8" s="90"/>
      <c r="G8" t="s">
        <v>45</v>
      </c>
      <c r="H8" s="90">
        <v>2010</v>
      </c>
      <c r="I8" s="90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8" t="s">
        <v>38</v>
      </c>
      <c r="V8" s="88"/>
      <c r="W8" s="88"/>
      <c r="X8" s="88"/>
      <c r="Y8" s="91"/>
      <c r="Z8" s="91"/>
      <c r="AA8" s="91"/>
      <c r="AB8" s="22"/>
    </row>
    <row r="9" spans="1:29" x14ac:dyDescent="0.2">
      <c r="T9" s="29" t="s">
        <v>40</v>
      </c>
      <c r="U9" s="88" t="s">
        <v>36</v>
      </c>
      <c r="V9" s="88"/>
      <c r="W9" s="88"/>
      <c r="X9" s="88"/>
      <c r="Y9" s="91"/>
      <c r="Z9" s="91"/>
      <c r="AA9" s="91"/>
      <c r="AB9" s="22"/>
    </row>
    <row r="10" spans="1:29" x14ac:dyDescent="0.2">
      <c r="A10" t="s">
        <v>20</v>
      </c>
      <c r="C10" s="87"/>
      <c r="D10" s="87"/>
      <c r="E10" s="87"/>
      <c r="F10" s="87"/>
      <c r="G10" s="87"/>
      <c r="H10" s="87"/>
      <c r="I10" s="87"/>
      <c r="K10" s="10" t="s">
        <v>42</v>
      </c>
      <c r="N10" s="87"/>
      <c r="O10" s="87"/>
      <c r="P10" t="s">
        <v>43</v>
      </c>
      <c r="Q10" s="87"/>
      <c r="R10" s="87"/>
      <c r="T10" s="29" t="s">
        <v>41</v>
      </c>
      <c r="U10" s="88" t="s">
        <v>35</v>
      </c>
      <c r="V10" s="88"/>
      <c r="W10" s="88"/>
      <c r="X10" s="88"/>
      <c r="Y10" s="89"/>
      <c r="Z10" s="89"/>
      <c r="AA10" s="89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9"/>
      <c r="Z11" s="89"/>
      <c r="AA11" s="8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4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74"/>
      <c r="X30" s="75"/>
      <c r="Y30" s="75"/>
      <c r="Z30" s="75"/>
      <c r="AA30" s="75"/>
      <c r="AB30" s="76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74"/>
      <c r="X31" s="75"/>
      <c r="Y31" s="75"/>
      <c r="Z31" s="75"/>
      <c r="AA31" s="75"/>
      <c r="AB31" s="76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74"/>
      <c r="X32" s="75"/>
      <c r="Y32" s="75"/>
      <c r="Z32" s="75"/>
      <c r="AA32" s="75"/>
      <c r="AB32" s="76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74"/>
      <c r="X33" s="75"/>
      <c r="Y33" s="75"/>
      <c r="Z33" s="75"/>
      <c r="AA33" s="75"/>
      <c r="AB33" s="76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74"/>
      <c r="X34" s="75"/>
      <c r="Y34" s="75"/>
      <c r="Z34" s="75"/>
      <c r="AA34" s="75"/>
      <c r="AB34" s="76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74"/>
      <c r="X35" s="75"/>
      <c r="Y35" s="75"/>
      <c r="Z35" s="75"/>
      <c r="AA35" s="75"/>
      <c r="AB35" s="76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74"/>
      <c r="X36" s="75"/>
      <c r="Y36" s="75"/>
      <c r="Z36" s="75"/>
      <c r="AA36" s="75"/>
      <c r="AB36" s="76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74"/>
      <c r="X37" s="75"/>
      <c r="Y37" s="75"/>
      <c r="Z37" s="75"/>
      <c r="AA37" s="75"/>
      <c r="AB37" s="76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74"/>
      <c r="X38" s="75"/>
      <c r="Y38" s="75"/>
      <c r="Z38" s="75"/>
      <c r="AA38" s="75"/>
      <c r="AB38" s="76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74"/>
      <c r="X39" s="75"/>
      <c r="Y39" s="75"/>
      <c r="Z39" s="75"/>
      <c r="AA39" s="75"/>
      <c r="AB39" s="76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74"/>
      <c r="X40" s="75"/>
      <c r="Y40" s="75"/>
      <c r="Z40" s="75"/>
      <c r="AA40" s="75"/>
      <c r="AB40" s="76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74"/>
      <c r="X41" s="75"/>
      <c r="Y41" s="75"/>
      <c r="Z41" s="75"/>
      <c r="AA41" s="75"/>
      <c r="AB41" s="76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74"/>
      <c r="X42" s="75"/>
      <c r="Y42" s="75"/>
      <c r="Z42" s="75"/>
      <c r="AA42" s="75"/>
      <c r="AB42" s="76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74"/>
      <c r="X43" s="75"/>
      <c r="Y43" s="75"/>
      <c r="Z43" s="75"/>
      <c r="AA43" s="75"/>
      <c r="AB43" s="76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74"/>
      <c r="X44" s="75"/>
      <c r="Y44" s="75"/>
      <c r="Z44" s="75"/>
      <c r="AA44" s="75"/>
      <c r="AB44" s="76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14:V14"/>
    <mergeCell ref="U7:X7"/>
    <mergeCell ref="U8:X8"/>
    <mergeCell ref="U9:X9"/>
    <mergeCell ref="U10:X10"/>
    <mergeCell ref="U11:X11"/>
    <mergeCell ref="B17:D17"/>
    <mergeCell ref="B19:D19"/>
    <mergeCell ref="L14:N14"/>
    <mergeCell ref="E17:G17"/>
    <mergeCell ref="E19:G19"/>
    <mergeCell ref="H17:J17"/>
    <mergeCell ref="H19:J19"/>
    <mergeCell ref="Q6:R6"/>
    <mergeCell ref="M6:O6"/>
    <mergeCell ref="C8:F8"/>
    <mergeCell ref="A14:J14"/>
    <mergeCell ref="P14:Q14"/>
    <mergeCell ref="R14:S14"/>
    <mergeCell ref="Q10:R10"/>
    <mergeCell ref="B6:I6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W31:AB31"/>
    <mergeCell ref="W32:AB32"/>
    <mergeCell ref="W33:AB33"/>
    <mergeCell ref="W34:AB34"/>
    <mergeCell ref="W27:AB27"/>
    <mergeCell ref="W28:AB28"/>
    <mergeCell ref="W29:AB29"/>
    <mergeCell ref="W30:AB30"/>
    <mergeCell ref="W39:AB39"/>
    <mergeCell ref="W40:AB40"/>
    <mergeCell ref="W41:AB41"/>
    <mergeCell ref="W42:AB42"/>
    <mergeCell ref="W35:AB35"/>
    <mergeCell ref="W36:AB36"/>
    <mergeCell ref="W37:AB37"/>
    <mergeCell ref="W38:AB38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34" right="0.43" top="0.25" bottom="0.25" header="0" footer="0"/>
  <pageSetup paperSize="5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2" t="s">
        <v>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22"/>
    </row>
    <row r="4" spans="1:29" x14ac:dyDescent="0.2">
      <c r="A4" s="93" t="s">
        <v>51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22"/>
    </row>
    <row r="5" spans="1:29" ht="6.75" customHeight="1" x14ac:dyDescent="0.2">
      <c r="AB5" s="22"/>
    </row>
    <row r="6" spans="1:29" x14ac:dyDescent="0.2">
      <c r="A6" t="s">
        <v>8</v>
      </c>
      <c r="B6" s="95"/>
      <c r="C6" s="95"/>
      <c r="D6" s="95"/>
      <c r="E6" s="95"/>
      <c r="F6" s="95"/>
      <c r="G6" s="95"/>
      <c r="H6" s="95"/>
      <c r="I6" s="95"/>
      <c r="K6" t="s">
        <v>4</v>
      </c>
      <c r="L6" s="1"/>
      <c r="M6" s="94"/>
      <c r="N6" s="94"/>
      <c r="O6" s="94"/>
      <c r="P6" t="s">
        <v>44</v>
      </c>
      <c r="Q6" s="87"/>
      <c r="R6" s="87"/>
      <c r="AB6" s="22"/>
    </row>
    <row r="7" spans="1:29" x14ac:dyDescent="0.2">
      <c r="U7" s="88" t="s">
        <v>37</v>
      </c>
      <c r="V7" s="88"/>
      <c r="W7" s="88"/>
      <c r="X7" s="88"/>
      <c r="Y7" s="90"/>
      <c r="Z7" s="90"/>
      <c r="AA7" s="90"/>
      <c r="AB7" s="22"/>
    </row>
    <row r="8" spans="1:29" x14ac:dyDescent="0.2">
      <c r="A8" t="s">
        <v>3</v>
      </c>
      <c r="C8" s="90" t="s">
        <v>50</v>
      </c>
      <c r="D8" s="90"/>
      <c r="E8" s="90"/>
      <c r="F8" s="90"/>
      <c r="G8" t="s">
        <v>45</v>
      </c>
      <c r="H8" s="90">
        <v>2010</v>
      </c>
      <c r="I8" s="90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8" t="s">
        <v>38</v>
      </c>
      <c r="V8" s="88"/>
      <c r="W8" s="88"/>
      <c r="X8" s="88"/>
      <c r="Y8" s="91"/>
      <c r="Z8" s="91"/>
      <c r="AA8" s="91"/>
      <c r="AB8" s="22"/>
    </row>
    <row r="9" spans="1:29" x14ac:dyDescent="0.2">
      <c r="T9" s="29" t="s">
        <v>40</v>
      </c>
      <c r="U9" s="88" t="s">
        <v>36</v>
      </c>
      <c r="V9" s="88"/>
      <c r="W9" s="88"/>
      <c r="X9" s="88"/>
      <c r="Y9" s="91"/>
      <c r="Z9" s="91"/>
      <c r="AA9" s="91"/>
      <c r="AB9" s="22"/>
    </row>
    <row r="10" spans="1:29" x14ac:dyDescent="0.2">
      <c r="A10" t="s">
        <v>20</v>
      </c>
      <c r="C10" s="87"/>
      <c r="D10" s="87"/>
      <c r="E10" s="87"/>
      <c r="F10" s="87"/>
      <c r="G10" s="87"/>
      <c r="H10" s="87"/>
      <c r="I10" s="87"/>
      <c r="K10" s="10" t="s">
        <v>42</v>
      </c>
      <c r="N10" s="87"/>
      <c r="O10" s="87"/>
      <c r="P10" t="s">
        <v>43</v>
      </c>
      <c r="Q10" s="87"/>
      <c r="R10" s="87"/>
      <c r="T10" s="29" t="s">
        <v>41</v>
      </c>
      <c r="U10" s="88" t="s">
        <v>35</v>
      </c>
      <c r="V10" s="88"/>
      <c r="W10" s="88"/>
      <c r="X10" s="88"/>
      <c r="Y10" s="89"/>
      <c r="Z10" s="89"/>
      <c r="AA10" s="89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9"/>
      <c r="Z11" s="89"/>
      <c r="AA11" s="8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4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77"/>
      <c r="X27" s="78"/>
      <c r="Y27" s="78"/>
      <c r="Z27" s="78"/>
      <c r="AA27" s="78"/>
      <c r="AB27" s="79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77"/>
      <c r="X28" s="78"/>
      <c r="Y28" s="78"/>
      <c r="Z28" s="78"/>
      <c r="AA28" s="78"/>
      <c r="AB28" s="79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77"/>
      <c r="X29" s="78"/>
      <c r="Y29" s="78"/>
      <c r="Z29" s="78"/>
      <c r="AA29" s="78"/>
      <c r="AB29" s="79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74"/>
      <c r="X30" s="75"/>
      <c r="Y30" s="75"/>
      <c r="Z30" s="75"/>
      <c r="AA30" s="75"/>
      <c r="AB30" s="76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74"/>
      <c r="X31" s="75"/>
      <c r="Y31" s="75"/>
      <c r="Z31" s="75"/>
      <c r="AA31" s="75"/>
      <c r="AB31" s="76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74"/>
      <c r="X32" s="75"/>
      <c r="Y32" s="75"/>
      <c r="Z32" s="75"/>
      <c r="AA32" s="75"/>
      <c r="AB32" s="76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74"/>
      <c r="X33" s="75"/>
      <c r="Y33" s="75"/>
      <c r="Z33" s="75"/>
      <c r="AA33" s="75"/>
      <c r="AB33" s="76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74"/>
      <c r="X34" s="75"/>
      <c r="Y34" s="75"/>
      <c r="Z34" s="75"/>
      <c r="AA34" s="75"/>
      <c r="AB34" s="76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74"/>
      <c r="X35" s="75"/>
      <c r="Y35" s="75"/>
      <c r="Z35" s="75"/>
      <c r="AA35" s="75"/>
      <c r="AB35" s="76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74"/>
      <c r="X36" s="75"/>
      <c r="Y36" s="75"/>
      <c r="Z36" s="75"/>
      <c r="AA36" s="75"/>
      <c r="AB36" s="76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5"/>
      <c r="N37" s="35"/>
      <c r="O37" s="33"/>
      <c r="P37" s="32"/>
      <c r="Q37" s="34"/>
      <c r="R37" s="34"/>
      <c r="S37" s="34"/>
      <c r="T37" s="64"/>
      <c r="U37" s="34"/>
      <c r="V37" s="34"/>
      <c r="W37" s="74"/>
      <c r="X37" s="75"/>
      <c r="Y37" s="75"/>
      <c r="Z37" s="75"/>
      <c r="AA37" s="75"/>
      <c r="AB37" s="76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74"/>
      <c r="X38" s="75"/>
      <c r="Y38" s="75"/>
      <c r="Z38" s="75"/>
      <c r="AA38" s="75"/>
      <c r="AB38" s="76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74"/>
      <c r="X39" s="75"/>
      <c r="Y39" s="75"/>
      <c r="Z39" s="75"/>
      <c r="AA39" s="75"/>
      <c r="AB39" s="76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74"/>
      <c r="X40" s="75"/>
      <c r="Y40" s="75"/>
      <c r="Z40" s="75"/>
      <c r="AA40" s="75"/>
      <c r="AB40" s="76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74" t="s">
        <v>49</v>
      </c>
      <c r="X41" s="75"/>
      <c r="Y41" s="75"/>
      <c r="Z41" s="75"/>
      <c r="AA41" s="75"/>
      <c r="AB41" s="76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74"/>
      <c r="X42" s="75"/>
      <c r="Y42" s="75"/>
      <c r="Z42" s="75"/>
      <c r="AA42" s="75"/>
      <c r="AB42" s="76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74"/>
      <c r="X43" s="75"/>
      <c r="Y43" s="75"/>
      <c r="Z43" s="75"/>
      <c r="AA43" s="75"/>
      <c r="AB43" s="76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74"/>
      <c r="X44" s="75"/>
      <c r="Y44" s="75"/>
      <c r="Z44" s="75"/>
      <c r="AA44" s="75"/>
      <c r="AB44" s="76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92" t="s">
        <v>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22"/>
    </row>
    <row r="4" spans="1:29" x14ac:dyDescent="0.2">
      <c r="A4" s="93" t="s">
        <v>51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22"/>
    </row>
    <row r="5" spans="1:29" ht="6.75" customHeight="1" x14ac:dyDescent="0.2">
      <c r="AB5" s="22"/>
    </row>
    <row r="6" spans="1:29" x14ac:dyDescent="0.2">
      <c r="A6" t="s">
        <v>8</v>
      </c>
      <c r="B6" s="95"/>
      <c r="C6" s="95"/>
      <c r="D6" s="95"/>
      <c r="E6" s="95"/>
      <c r="F6" s="95"/>
      <c r="G6" s="95"/>
      <c r="H6" s="95"/>
      <c r="I6" s="95"/>
      <c r="K6" t="s">
        <v>4</v>
      </c>
      <c r="L6" s="1"/>
      <c r="M6" s="94"/>
      <c r="N6" s="94"/>
      <c r="O6" s="94"/>
      <c r="P6" t="s">
        <v>44</v>
      </c>
      <c r="Q6" s="87"/>
      <c r="R6" s="87"/>
      <c r="AB6" s="22"/>
    </row>
    <row r="7" spans="1:29" x14ac:dyDescent="0.2">
      <c r="U7" s="88" t="s">
        <v>37</v>
      </c>
      <c r="V7" s="88"/>
      <c r="W7" s="88"/>
      <c r="X7" s="88"/>
      <c r="Y7" s="90"/>
      <c r="Z7" s="90"/>
      <c r="AA7" s="90"/>
      <c r="AB7" s="22"/>
    </row>
    <row r="8" spans="1:29" x14ac:dyDescent="0.2">
      <c r="A8" t="s">
        <v>3</v>
      </c>
      <c r="C8" s="90" t="s">
        <v>50</v>
      </c>
      <c r="D8" s="90"/>
      <c r="E8" s="90"/>
      <c r="F8" s="90"/>
      <c r="G8" t="s">
        <v>45</v>
      </c>
      <c r="H8" s="90">
        <v>2010</v>
      </c>
      <c r="I8" s="90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88" t="s">
        <v>38</v>
      </c>
      <c r="V8" s="88"/>
      <c r="W8" s="88"/>
      <c r="X8" s="88"/>
      <c r="Y8" s="91"/>
      <c r="Z8" s="91"/>
      <c r="AA8" s="91"/>
      <c r="AB8" s="22"/>
    </row>
    <row r="9" spans="1:29" x14ac:dyDescent="0.2">
      <c r="T9" s="29" t="s">
        <v>40</v>
      </c>
      <c r="U9" s="88" t="s">
        <v>36</v>
      </c>
      <c r="V9" s="88"/>
      <c r="W9" s="88"/>
      <c r="X9" s="88"/>
      <c r="Y9" s="91"/>
      <c r="Z9" s="91"/>
      <c r="AA9" s="91"/>
      <c r="AB9" s="22"/>
    </row>
    <row r="10" spans="1:29" x14ac:dyDescent="0.2">
      <c r="A10" t="s">
        <v>20</v>
      </c>
      <c r="C10" s="87"/>
      <c r="D10" s="87"/>
      <c r="E10" s="87"/>
      <c r="F10" s="87"/>
      <c r="G10" s="87"/>
      <c r="H10" s="87"/>
      <c r="I10" s="87"/>
      <c r="K10" s="10" t="s">
        <v>42</v>
      </c>
      <c r="N10" s="87"/>
      <c r="O10" s="87"/>
      <c r="P10" t="s">
        <v>43</v>
      </c>
      <c r="Q10" s="87"/>
      <c r="R10" s="87"/>
      <c r="T10" s="29" t="s">
        <v>41</v>
      </c>
      <c r="U10" s="88" t="s">
        <v>35</v>
      </c>
      <c r="V10" s="88"/>
      <c r="W10" s="88"/>
      <c r="X10" s="88"/>
      <c r="Y10" s="89"/>
      <c r="Z10" s="89"/>
      <c r="AA10" s="89"/>
      <c r="AB10" s="22"/>
    </row>
    <row r="11" spans="1:29" x14ac:dyDescent="0.2">
      <c r="T11" s="29" t="s">
        <v>40</v>
      </c>
      <c r="U11" s="81" t="s">
        <v>34</v>
      </c>
      <c r="V11" s="81"/>
      <c r="W11" s="81"/>
      <c r="X11" s="81"/>
      <c r="Y11" s="89"/>
      <c r="Z11" s="89"/>
      <c r="AA11" s="8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1" t="s">
        <v>9</v>
      </c>
      <c r="B14" s="81"/>
      <c r="C14" s="81"/>
      <c r="D14" s="81"/>
      <c r="E14" s="81"/>
      <c r="F14" s="81"/>
      <c r="G14" s="81"/>
      <c r="H14" s="81"/>
      <c r="I14" s="81"/>
      <c r="J14" s="81"/>
      <c r="K14" s="16" t="s">
        <v>19</v>
      </c>
      <c r="L14" s="80" t="s">
        <v>22</v>
      </c>
      <c r="M14" s="82"/>
      <c r="N14" s="83"/>
      <c r="O14" s="6"/>
      <c r="P14" s="80" t="s">
        <v>27</v>
      </c>
      <c r="Q14" s="81"/>
      <c r="R14" s="80" t="s">
        <v>28</v>
      </c>
      <c r="S14" s="82"/>
      <c r="T14" s="28" t="s">
        <v>29</v>
      </c>
      <c r="U14" s="84" t="s">
        <v>30</v>
      </c>
      <c r="V14" s="86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0"/>
      <c r="C17" s="81"/>
      <c r="D17" s="82"/>
      <c r="E17" s="80"/>
      <c r="F17" s="82"/>
      <c r="G17" s="82"/>
      <c r="H17" s="80"/>
      <c r="I17" s="82"/>
      <c r="J17" s="83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0"/>
      <c r="C19" s="81"/>
      <c r="D19" s="82"/>
      <c r="E19" s="80"/>
      <c r="F19" s="82"/>
      <c r="G19" s="82"/>
      <c r="H19" s="80"/>
      <c r="I19" s="82"/>
      <c r="J19" s="83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74"/>
      <c r="X27" s="75"/>
      <c r="Y27" s="75"/>
      <c r="Z27" s="75"/>
      <c r="AA27" s="75"/>
      <c r="AB27" s="76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4"/>
      <c r="W28" s="74"/>
      <c r="X28" s="75"/>
      <c r="Y28" s="75"/>
      <c r="Z28" s="75"/>
      <c r="AA28" s="75"/>
      <c r="AB28" s="76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4"/>
      <c r="W29" s="74"/>
      <c r="X29" s="75"/>
      <c r="Y29" s="75"/>
      <c r="Z29" s="75"/>
      <c r="AA29" s="75"/>
      <c r="AB29" s="76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4"/>
      <c r="W30" s="74"/>
      <c r="X30" s="75"/>
      <c r="Y30" s="75"/>
      <c r="Z30" s="75"/>
      <c r="AA30" s="75"/>
      <c r="AB30" s="76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4"/>
      <c r="W31" s="74"/>
      <c r="X31" s="75"/>
      <c r="Y31" s="75"/>
      <c r="Z31" s="75"/>
      <c r="AA31" s="75"/>
      <c r="AB31" s="76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4"/>
      <c r="W32" s="74"/>
      <c r="X32" s="75"/>
      <c r="Y32" s="75"/>
      <c r="Z32" s="75"/>
      <c r="AA32" s="75"/>
      <c r="AB32" s="76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4"/>
      <c r="W33" s="74"/>
      <c r="X33" s="75"/>
      <c r="Y33" s="75"/>
      <c r="Z33" s="75"/>
      <c r="AA33" s="75"/>
      <c r="AB33" s="76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4"/>
      <c r="W34" s="74"/>
      <c r="X34" s="75"/>
      <c r="Y34" s="75"/>
      <c r="Z34" s="75"/>
      <c r="AA34" s="75"/>
      <c r="AB34" s="76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4"/>
      <c r="W35" s="74"/>
      <c r="X35" s="75"/>
      <c r="Y35" s="75"/>
      <c r="Z35" s="75"/>
      <c r="AA35" s="75"/>
      <c r="AB35" s="76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4"/>
      <c r="W36" s="74"/>
      <c r="X36" s="75"/>
      <c r="Y36" s="75"/>
      <c r="Z36" s="75"/>
      <c r="AA36" s="75"/>
      <c r="AB36" s="76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4"/>
      <c r="W37" s="74"/>
      <c r="X37" s="75"/>
      <c r="Y37" s="75"/>
      <c r="Z37" s="75"/>
      <c r="AA37" s="75"/>
      <c r="AB37" s="76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4"/>
      <c r="W38" s="74"/>
      <c r="X38" s="75"/>
      <c r="Y38" s="75"/>
      <c r="Z38" s="75"/>
      <c r="AA38" s="75"/>
      <c r="AB38" s="76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4"/>
      <c r="W39" s="74"/>
      <c r="X39" s="75"/>
      <c r="Y39" s="75"/>
      <c r="Z39" s="75"/>
      <c r="AA39" s="75"/>
      <c r="AB39" s="76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4"/>
      <c r="W40" s="74"/>
      <c r="X40" s="75"/>
      <c r="Y40" s="75"/>
      <c r="Z40" s="75"/>
      <c r="AA40" s="75"/>
      <c r="AB40" s="76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4"/>
      <c r="W41" s="74"/>
      <c r="X41" s="75"/>
      <c r="Y41" s="75"/>
      <c r="Z41" s="75"/>
      <c r="AA41" s="75"/>
      <c r="AB41" s="76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4"/>
      <c r="W42" s="74"/>
      <c r="X42" s="75"/>
      <c r="Y42" s="75"/>
      <c r="Z42" s="75"/>
      <c r="AA42" s="75"/>
      <c r="AB42" s="76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4"/>
      <c r="W43" s="74"/>
      <c r="X43" s="75"/>
      <c r="Y43" s="75"/>
      <c r="Z43" s="75"/>
      <c r="AA43" s="75"/>
      <c r="AB43" s="76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4"/>
      <c r="W44" s="74"/>
      <c r="X44" s="75"/>
      <c r="Y44" s="75"/>
      <c r="Z44" s="75"/>
      <c r="AA44" s="75"/>
      <c r="AB44" s="76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4"/>
      <c r="W45" s="74"/>
      <c r="X45" s="75"/>
      <c r="Y45" s="75"/>
      <c r="Z45" s="75"/>
      <c r="AA45" s="75"/>
      <c r="AB45" s="76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67"/>
      <c r="W46" s="74"/>
      <c r="X46" s="75"/>
      <c r="Y46" s="75"/>
      <c r="Z46" s="75"/>
      <c r="AA46" s="75"/>
      <c r="AB46" s="76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74"/>
      <c r="X47" s="75"/>
      <c r="Y47" s="75"/>
      <c r="Z47" s="75"/>
      <c r="AA47" s="75"/>
      <c r="AB47" s="76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74"/>
      <c r="X48" s="75"/>
      <c r="Y48" s="75"/>
      <c r="Z48" s="75"/>
      <c r="AA48" s="75"/>
      <c r="AB48" s="76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74"/>
      <c r="X49" s="75"/>
      <c r="Y49" s="75"/>
      <c r="Z49" s="75"/>
      <c r="AA49" s="75"/>
      <c r="AB49" s="76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74"/>
      <c r="X50" s="75"/>
      <c r="Y50" s="75"/>
      <c r="Z50" s="75"/>
      <c r="AA50" s="75"/>
      <c r="AB50" s="76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74"/>
      <c r="X51" s="75"/>
      <c r="Y51" s="75"/>
      <c r="Z51" s="75"/>
      <c r="AA51" s="75"/>
      <c r="AB51" s="76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74"/>
      <c r="X52" s="75"/>
      <c r="Y52" s="75"/>
      <c r="Z52" s="75"/>
      <c r="AA52" s="75"/>
      <c r="AB52" s="76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74"/>
      <c r="X53" s="75"/>
      <c r="Y53" s="75"/>
      <c r="Z53" s="75"/>
      <c r="AA53" s="75"/>
      <c r="AB53" s="76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74"/>
      <c r="X54" s="75"/>
      <c r="Y54" s="75"/>
      <c r="Z54" s="75"/>
      <c r="AA54" s="75"/>
      <c r="AB54" s="76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74"/>
      <c r="X55" s="75"/>
      <c r="Y55" s="75"/>
      <c r="Z55" s="75"/>
      <c r="AA55" s="75"/>
      <c r="AB55" s="76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74"/>
      <c r="X56" s="75"/>
      <c r="Y56" s="75"/>
      <c r="Z56" s="75"/>
      <c r="AA56" s="75"/>
      <c r="AB56" s="76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74"/>
      <c r="X57" s="75"/>
      <c r="Y57" s="75"/>
      <c r="Z57" s="75"/>
      <c r="AA57" s="75"/>
      <c r="AB57" s="76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  <mergeCell ref="W35:AB35"/>
    <mergeCell ref="W36:AB36"/>
    <mergeCell ref="W37:AB37"/>
    <mergeCell ref="W38:AB38"/>
    <mergeCell ref="W49:AB49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W34:AB34"/>
    <mergeCell ref="Y11:AA11"/>
    <mergeCell ref="C10:I10"/>
    <mergeCell ref="W27:AB27"/>
    <mergeCell ref="W28:AB28"/>
    <mergeCell ref="W29:AB29"/>
    <mergeCell ref="R14:S14"/>
    <mergeCell ref="Q10:R10"/>
    <mergeCell ref="E19:G19"/>
    <mergeCell ref="W30:AB30"/>
    <mergeCell ref="Y9:AA9"/>
    <mergeCell ref="Y10:AA10"/>
    <mergeCell ref="Q6:R6"/>
    <mergeCell ref="B6:I6"/>
    <mergeCell ref="W33:AB33"/>
    <mergeCell ref="B17:D17"/>
    <mergeCell ref="B19:D19"/>
    <mergeCell ref="L14:N14"/>
    <mergeCell ref="E17:G17"/>
    <mergeCell ref="M6:O6"/>
    <mergeCell ref="U7:X7"/>
    <mergeCell ref="U8:X8"/>
    <mergeCell ref="U9:X9"/>
    <mergeCell ref="H8:I8"/>
    <mergeCell ref="U10:X10"/>
    <mergeCell ref="A14:J14"/>
    <mergeCell ref="P14:Q14"/>
    <mergeCell ref="W31:AB31"/>
    <mergeCell ref="W32:AB32"/>
    <mergeCell ref="U14:V14"/>
    <mergeCell ref="U11:X11"/>
    <mergeCell ref="H17:J17"/>
    <mergeCell ref="H19:J19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McLean #3</vt:lpstr>
      <vt:lpstr>McLean #4</vt:lpstr>
      <vt:lpstr>Well Name3</vt:lpstr>
      <vt:lpstr>Well Name4</vt:lpstr>
      <vt:lpstr>Well Name5</vt:lpstr>
      <vt:lpstr>Well Name6</vt:lpstr>
      <vt:lpstr>Sheet1</vt:lpstr>
      <vt:lpstr>'McLean #3'!Print_Area</vt:lpstr>
      <vt:lpstr>'McLean #4'!Print_Area</vt:lpstr>
      <vt:lpstr>'Well Name3'!Print_Area</vt:lpstr>
      <vt:lpstr>'Well Name5'!Print_Area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2020-06-24T17:01:35Z</dcterms:modified>
</cp:coreProperties>
</file>