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99D23091-AF87-4ED1-A2BC-5CA8C6D8EF6C}" xr6:coauthVersionLast="45" xr6:coauthVersionMax="45" xr10:uidLastSave="{00000000-0000-0000-0000-000000000000}"/>
  <bookViews>
    <workbookView xWindow="30585" yWindow="375" windowWidth="25950" windowHeight="13470" activeTab="5"/>
  </bookViews>
  <sheets>
    <sheet name="Mcintyre # 8" sheetId="13" r:id="rId1"/>
    <sheet name="Lancaster#5" sheetId="14" r:id="rId2"/>
    <sheet name="Louise Sales" sheetId="15" r:id="rId3"/>
    <sheet name="W-H #4" sheetId="16" r:id="rId4"/>
    <sheet name="STEWART #5 SWD" sheetId="18" r:id="rId5"/>
    <sheet name="STEWART # 6" sheetId="19" r:id="rId6"/>
    <sheet name="Mcintyre # 1" sheetId="20" r:id="rId7"/>
  </sheets>
  <definedNames>
    <definedName name="_xlnm.Print_Area" localSheetId="6">'Mcintyre # 1'!$A$1:$AL$40</definedName>
    <definedName name="_xlnm.Print_Area" localSheetId="0">'Mcintyre # 8'!$A$1:$AL$40</definedName>
    <definedName name="_xlnm.Print_Area" localSheetId="5">'STEWART # 6'!$A$1:$AL$40</definedName>
    <definedName name="_xlnm.Print_Area" localSheetId="4">'STEWART #5 SWD'!$A$1:$AL$40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" i="19" l="1"/>
  <c r="AK32" i="20"/>
  <c r="Z40" i="20"/>
  <c r="Y40" i="20"/>
  <c r="T40" i="20"/>
  <c r="S40" i="20"/>
  <c r="O40" i="20"/>
  <c r="N39" i="20"/>
  <c r="K39" i="20"/>
  <c r="H39" i="20"/>
  <c r="Q39" i="20" s="1"/>
  <c r="R39" i="20" s="1"/>
  <c r="N38" i="20"/>
  <c r="K38" i="20"/>
  <c r="H38" i="20"/>
  <c r="E38" i="20"/>
  <c r="Q38" i="20" s="1"/>
  <c r="R38" i="20" s="1"/>
  <c r="N37" i="20"/>
  <c r="K37" i="20"/>
  <c r="H37" i="20"/>
  <c r="E37" i="20"/>
  <c r="N36" i="20"/>
  <c r="K36" i="20"/>
  <c r="H36" i="20"/>
  <c r="E36" i="20"/>
  <c r="N35" i="20"/>
  <c r="K35" i="20"/>
  <c r="H35" i="20"/>
  <c r="E35" i="20"/>
  <c r="P36" i="20" s="1"/>
  <c r="N34" i="20"/>
  <c r="K34" i="20"/>
  <c r="H34" i="20"/>
  <c r="E34" i="20"/>
  <c r="N33" i="20"/>
  <c r="K33" i="20"/>
  <c r="H33" i="20"/>
  <c r="P34" i="20"/>
  <c r="E33" i="20"/>
  <c r="N32" i="20"/>
  <c r="K32" i="20"/>
  <c r="H32" i="20"/>
  <c r="E32" i="20"/>
  <c r="N31" i="20"/>
  <c r="K31" i="20"/>
  <c r="H31" i="20"/>
  <c r="E31" i="20"/>
  <c r="N30" i="20"/>
  <c r="K30" i="20"/>
  <c r="H30" i="20"/>
  <c r="P31" i="20" s="1"/>
  <c r="E30" i="20"/>
  <c r="N29" i="20"/>
  <c r="K29" i="20"/>
  <c r="H29" i="20"/>
  <c r="Q29" i="20" s="1"/>
  <c r="R29" i="20" s="1"/>
  <c r="E29" i="20"/>
  <c r="N28" i="20"/>
  <c r="K28" i="20"/>
  <c r="H28" i="20"/>
  <c r="E28" i="20"/>
  <c r="P29" i="20" s="1"/>
  <c r="N27" i="20"/>
  <c r="K27" i="20"/>
  <c r="H27" i="20"/>
  <c r="E27" i="20"/>
  <c r="N26" i="20"/>
  <c r="Q26" i="20" s="1"/>
  <c r="K26" i="20"/>
  <c r="H26" i="20"/>
  <c r="E26" i="20"/>
  <c r="N25" i="20"/>
  <c r="Q25" i="20" s="1"/>
  <c r="K25" i="20"/>
  <c r="H25" i="20"/>
  <c r="E25" i="20"/>
  <c r="N24" i="20"/>
  <c r="K24" i="20"/>
  <c r="H24" i="20"/>
  <c r="Q24" i="20" s="1"/>
  <c r="R24" i="20" s="1"/>
  <c r="E24" i="20"/>
  <c r="N23" i="20"/>
  <c r="K23" i="20"/>
  <c r="H23" i="20"/>
  <c r="Q23" i="20"/>
  <c r="E23" i="20"/>
  <c r="N22" i="20"/>
  <c r="K22" i="20"/>
  <c r="H22" i="20"/>
  <c r="E22" i="20"/>
  <c r="P23" i="20" s="1"/>
  <c r="N21" i="20"/>
  <c r="K21" i="20"/>
  <c r="H21" i="20"/>
  <c r="E21" i="20"/>
  <c r="Q21" i="20" s="1"/>
  <c r="N20" i="20"/>
  <c r="K20" i="20"/>
  <c r="H20" i="20"/>
  <c r="E20" i="20"/>
  <c r="N19" i="20"/>
  <c r="K19" i="20"/>
  <c r="H19" i="20"/>
  <c r="E19" i="20"/>
  <c r="P20" i="20" s="1"/>
  <c r="N18" i="20"/>
  <c r="K18" i="20"/>
  <c r="P19" i="20" s="1"/>
  <c r="Q18" i="20"/>
  <c r="H18" i="20"/>
  <c r="E18" i="20"/>
  <c r="N17" i="20"/>
  <c r="K17" i="20"/>
  <c r="H17" i="20"/>
  <c r="E17" i="20"/>
  <c r="N16" i="20"/>
  <c r="K16" i="20"/>
  <c r="H16" i="20"/>
  <c r="Q16" i="20" s="1"/>
  <c r="R16" i="20" s="1"/>
  <c r="P17" i="20"/>
  <c r="E16" i="20"/>
  <c r="N15" i="20"/>
  <c r="K15" i="20"/>
  <c r="H15" i="20"/>
  <c r="E15" i="20"/>
  <c r="N14" i="20"/>
  <c r="K14" i="20"/>
  <c r="H14" i="20"/>
  <c r="E14" i="20"/>
  <c r="Q14" i="20" s="1"/>
  <c r="R14" i="20" s="1"/>
  <c r="N13" i="20"/>
  <c r="K13" i="20"/>
  <c r="H13" i="20"/>
  <c r="E13" i="20"/>
  <c r="N12" i="20"/>
  <c r="K12" i="20"/>
  <c r="H12" i="20"/>
  <c r="E12" i="20"/>
  <c r="N11" i="20"/>
  <c r="K11" i="20"/>
  <c r="H11" i="20"/>
  <c r="E11" i="20"/>
  <c r="P12" i="20" s="1"/>
  <c r="N10" i="20"/>
  <c r="K10" i="20"/>
  <c r="H10" i="20"/>
  <c r="P11" i="20" s="1"/>
  <c r="E10" i="20"/>
  <c r="N9" i="20"/>
  <c r="K9" i="20"/>
  <c r="H9" i="20"/>
  <c r="E9" i="20"/>
  <c r="N8" i="20"/>
  <c r="K8" i="20"/>
  <c r="H8" i="20"/>
  <c r="P9" i="20"/>
  <c r="N7" i="20"/>
  <c r="K7" i="20"/>
  <c r="H7" i="20"/>
  <c r="H18" i="14"/>
  <c r="H19" i="14"/>
  <c r="N38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7" i="19"/>
  <c r="P8" i="19" s="1"/>
  <c r="Z40" i="19"/>
  <c r="Y40" i="19"/>
  <c r="T40" i="19"/>
  <c r="S40" i="19"/>
  <c r="O40" i="19"/>
  <c r="K38" i="19"/>
  <c r="H38" i="19"/>
  <c r="E38" i="19"/>
  <c r="K37" i="19"/>
  <c r="H37" i="19"/>
  <c r="E37" i="19"/>
  <c r="K36" i="19"/>
  <c r="H36" i="19"/>
  <c r="E36" i="19"/>
  <c r="K35" i="19"/>
  <c r="P36" i="19" s="1"/>
  <c r="H35" i="19"/>
  <c r="E35" i="19"/>
  <c r="K34" i="19"/>
  <c r="H34" i="19"/>
  <c r="E34" i="19"/>
  <c r="P35" i="19" s="1"/>
  <c r="K33" i="19"/>
  <c r="H33" i="19"/>
  <c r="E33" i="19"/>
  <c r="K32" i="19"/>
  <c r="H32" i="19"/>
  <c r="P33" i="19"/>
  <c r="E32" i="19"/>
  <c r="K31" i="19"/>
  <c r="H31" i="19"/>
  <c r="E31" i="19"/>
  <c r="K30" i="19"/>
  <c r="H30" i="19"/>
  <c r="E30" i="19"/>
  <c r="Q30" i="19" s="1"/>
  <c r="R30" i="19" s="1"/>
  <c r="K29" i="19"/>
  <c r="H29" i="19"/>
  <c r="E29" i="19"/>
  <c r="K28" i="19"/>
  <c r="H28" i="19"/>
  <c r="P29" i="19"/>
  <c r="E28" i="19"/>
  <c r="K27" i="19"/>
  <c r="H27" i="19"/>
  <c r="Q27" i="19" s="1"/>
  <c r="E27" i="19"/>
  <c r="K26" i="19"/>
  <c r="H26" i="19"/>
  <c r="E26" i="19"/>
  <c r="K25" i="19"/>
  <c r="H25" i="19"/>
  <c r="E25" i="19"/>
  <c r="K24" i="19"/>
  <c r="H24" i="19"/>
  <c r="E24" i="19"/>
  <c r="Q24" i="19" s="1"/>
  <c r="R24" i="19" s="1"/>
  <c r="K23" i="19"/>
  <c r="H23" i="19"/>
  <c r="P24" i="19"/>
  <c r="E23" i="19"/>
  <c r="K22" i="19"/>
  <c r="R23" i="19" s="1"/>
  <c r="Q22" i="19"/>
  <c r="R22" i="19" s="1"/>
  <c r="H22" i="19"/>
  <c r="E22" i="19"/>
  <c r="K21" i="19"/>
  <c r="H21" i="19"/>
  <c r="E21" i="19"/>
  <c r="Q21" i="19" s="1"/>
  <c r="K20" i="19"/>
  <c r="H20" i="19"/>
  <c r="E20" i="19"/>
  <c r="K19" i="19"/>
  <c r="H19" i="19"/>
  <c r="E19" i="19"/>
  <c r="K18" i="19"/>
  <c r="P19" i="19" s="1"/>
  <c r="H18" i="19"/>
  <c r="E18" i="19"/>
  <c r="K17" i="19"/>
  <c r="H17" i="19"/>
  <c r="Q17" i="19" s="1"/>
  <c r="R17" i="19" s="1"/>
  <c r="E17" i="19"/>
  <c r="K16" i="19"/>
  <c r="H16" i="19"/>
  <c r="E16" i="19"/>
  <c r="K15" i="19"/>
  <c r="Q15" i="19" s="1"/>
  <c r="R15" i="19" s="1"/>
  <c r="H15" i="19"/>
  <c r="E15" i="19"/>
  <c r="K14" i="19"/>
  <c r="H14" i="19"/>
  <c r="E14" i="19"/>
  <c r="K13" i="19"/>
  <c r="H13" i="19"/>
  <c r="E13" i="19"/>
  <c r="K12" i="19"/>
  <c r="P13" i="19"/>
  <c r="H12" i="19"/>
  <c r="Q12" i="19" s="1"/>
  <c r="E12" i="19"/>
  <c r="K11" i="19"/>
  <c r="H11" i="19"/>
  <c r="E11" i="19"/>
  <c r="K10" i="19"/>
  <c r="H10" i="19"/>
  <c r="E10" i="19"/>
  <c r="Q10" i="19" s="1"/>
  <c r="K9" i="19"/>
  <c r="H9" i="19"/>
  <c r="E9" i="19"/>
  <c r="K8" i="19"/>
  <c r="H8" i="19"/>
  <c r="K7" i="19"/>
  <c r="H7" i="19"/>
  <c r="K36" i="14"/>
  <c r="K34" i="14"/>
  <c r="K35" i="14"/>
  <c r="H16" i="18"/>
  <c r="K37" i="14"/>
  <c r="N37" i="14" s="1"/>
  <c r="K38" i="14"/>
  <c r="N39" i="13"/>
  <c r="K39" i="13"/>
  <c r="H39" i="13"/>
  <c r="K8" i="18"/>
  <c r="K9" i="18"/>
  <c r="K10" i="18"/>
  <c r="K11" i="18"/>
  <c r="K12" i="18"/>
  <c r="K13" i="18"/>
  <c r="K14" i="18"/>
  <c r="K15" i="18"/>
  <c r="K16" i="18"/>
  <c r="K17" i="18"/>
  <c r="P18" i="18" s="1"/>
  <c r="K18" i="18"/>
  <c r="P19" i="18" s="1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Q33" i="18" s="1"/>
  <c r="R33" i="18" s="1"/>
  <c r="K34" i="18"/>
  <c r="K35" i="18"/>
  <c r="K36" i="18"/>
  <c r="K37" i="18"/>
  <c r="K38" i="18"/>
  <c r="K7" i="18"/>
  <c r="H8" i="18"/>
  <c r="H9" i="18"/>
  <c r="H10" i="18"/>
  <c r="H11" i="18"/>
  <c r="H12" i="18"/>
  <c r="H13" i="18"/>
  <c r="H14" i="18"/>
  <c r="Q14" i="18"/>
  <c r="R14" i="18" s="1"/>
  <c r="H15" i="18"/>
  <c r="H17" i="18"/>
  <c r="H18" i="18"/>
  <c r="H19" i="18"/>
  <c r="H20" i="18"/>
  <c r="Q20" i="18" s="1"/>
  <c r="R20" i="18" s="1"/>
  <c r="H21" i="18"/>
  <c r="Q21" i="18"/>
  <c r="H22" i="18"/>
  <c r="H23" i="18"/>
  <c r="H24" i="18"/>
  <c r="H25" i="18"/>
  <c r="P26" i="18"/>
  <c r="H26" i="18"/>
  <c r="Q26" i="18" s="1"/>
  <c r="R26" i="18" s="1"/>
  <c r="H27" i="18"/>
  <c r="Q27" i="18"/>
  <c r="R27" i="18" s="1"/>
  <c r="H28" i="18"/>
  <c r="H29" i="18"/>
  <c r="H30" i="18"/>
  <c r="P31" i="18"/>
  <c r="H31" i="18"/>
  <c r="H32" i="18"/>
  <c r="H33" i="18"/>
  <c r="H34" i="18"/>
  <c r="H35" i="18"/>
  <c r="H36" i="18"/>
  <c r="H37" i="18"/>
  <c r="Q37" i="18"/>
  <c r="R37" i="18" s="1"/>
  <c r="H38" i="18"/>
  <c r="H7" i="18"/>
  <c r="Z40" i="18"/>
  <c r="Y40" i="18"/>
  <c r="T40" i="18"/>
  <c r="S40" i="18"/>
  <c r="O40" i="18"/>
  <c r="N38" i="18"/>
  <c r="E38" i="18"/>
  <c r="N37" i="18"/>
  <c r="E37" i="18"/>
  <c r="N36" i="18"/>
  <c r="E36" i="18"/>
  <c r="P37" i="18" s="1"/>
  <c r="N35" i="18"/>
  <c r="E35" i="18"/>
  <c r="Q35" i="18" s="1"/>
  <c r="R35" i="18" s="1"/>
  <c r="N34" i="18"/>
  <c r="E34" i="18"/>
  <c r="Q34" i="18" s="1"/>
  <c r="R34" i="18" s="1"/>
  <c r="N33" i="18"/>
  <c r="E33" i="18"/>
  <c r="N32" i="18"/>
  <c r="E32" i="18"/>
  <c r="P33" i="18" s="1"/>
  <c r="N31" i="18"/>
  <c r="E31" i="18"/>
  <c r="N30" i="18"/>
  <c r="E30" i="18"/>
  <c r="N29" i="18"/>
  <c r="E29" i="18"/>
  <c r="N28" i="18"/>
  <c r="E28" i="18"/>
  <c r="P29" i="18" s="1"/>
  <c r="N27" i="18"/>
  <c r="E27" i="18"/>
  <c r="N26" i="18"/>
  <c r="E26" i="18"/>
  <c r="P27" i="18" s="1"/>
  <c r="N25" i="18"/>
  <c r="E25" i="18"/>
  <c r="N24" i="18"/>
  <c r="E24" i="18"/>
  <c r="N23" i="18"/>
  <c r="E23" i="18"/>
  <c r="N22" i="18"/>
  <c r="E22" i="18"/>
  <c r="P23" i="18" s="1"/>
  <c r="N21" i="18"/>
  <c r="E21" i="18"/>
  <c r="N20" i="18"/>
  <c r="E20" i="18"/>
  <c r="N19" i="18"/>
  <c r="E19" i="18"/>
  <c r="Q19" i="18" s="1"/>
  <c r="R19" i="18" s="1"/>
  <c r="N18" i="18"/>
  <c r="E18" i="18"/>
  <c r="N17" i="18"/>
  <c r="E17" i="18"/>
  <c r="N16" i="18"/>
  <c r="E16" i="18"/>
  <c r="N15" i="18"/>
  <c r="E15" i="18"/>
  <c r="N14" i="18"/>
  <c r="E14" i="18"/>
  <c r="N13" i="18"/>
  <c r="E13" i="18"/>
  <c r="P14" i="18" s="1"/>
  <c r="N12" i="18"/>
  <c r="E12" i="18"/>
  <c r="P13" i="18" s="1"/>
  <c r="N11" i="18"/>
  <c r="E11" i="18"/>
  <c r="N10" i="18"/>
  <c r="E10" i="18"/>
  <c r="Q10" i="18" s="1"/>
  <c r="N9" i="18"/>
  <c r="E9" i="18"/>
  <c r="N8" i="18"/>
  <c r="N7" i="18"/>
  <c r="N8" i="13"/>
  <c r="P9" i="13" s="1"/>
  <c r="N9" i="13"/>
  <c r="P10" i="13" s="1"/>
  <c r="N10" i="13"/>
  <c r="N11" i="13"/>
  <c r="N12" i="13"/>
  <c r="N13" i="13"/>
  <c r="N14" i="13"/>
  <c r="Q14" i="13" s="1"/>
  <c r="R14" i="13" s="1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H15" i="13"/>
  <c r="P16" i="13" s="1"/>
  <c r="H16" i="13"/>
  <c r="H17" i="13"/>
  <c r="H18" i="13"/>
  <c r="H19" i="13"/>
  <c r="H20" i="13"/>
  <c r="Q20" i="13" s="1"/>
  <c r="R20" i="13" s="1"/>
  <c r="H21" i="13"/>
  <c r="P22" i="13" s="1"/>
  <c r="H22" i="13"/>
  <c r="H23" i="13"/>
  <c r="H24" i="13"/>
  <c r="H25" i="13"/>
  <c r="H26" i="13"/>
  <c r="H27" i="13"/>
  <c r="P28" i="13" s="1"/>
  <c r="H28" i="13"/>
  <c r="H29" i="13"/>
  <c r="H30" i="13"/>
  <c r="H31" i="13"/>
  <c r="H32" i="13"/>
  <c r="P33" i="13" s="1"/>
  <c r="H33" i="13"/>
  <c r="Q33" i="13" s="1"/>
  <c r="R33" i="13" s="1"/>
  <c r="H34" i="13"/>
  <c r="H35" i="13"/>
  <c r="H36" i="13"/>
  <c r="H37" i="13"/>
  <c r="H38" i="13"/>
  <c r="Q38" i="13" s="1"/>
  <c r="R38" i="13" s="1"/>
  <c r="H22" i="14"/>
  <c r="N22" i="14" s="1"/>
  <c r="O22" i="14" s="1"/>
  <c r="H9" i="13"/>
  <c r="K18" i="13"/>
  <c r="K14" i="13"/>
  <c r="K31" i="13"/>
  <c r="Q31" i="13" s="1"/>
  <c r="R31" i="13" s="1"/>
  <c r="AK32" i="13"/>
  <c r="O40" i="13"/>
  <c r="H8" i="13"/>
  <c r="H10" i="13"/>
  <c r="H11" i="13"/>
  <c r="H12" i="13"/>
  <c r="H13" i="13"/>
  <c r="H14" i="13"/>
  <c r="K8" i="13"/>
  <c r="K9" i="13"/>
  <c r="K10" i="13"/>
  <c r="K11" i="13"/>
  <c r="K12" i="13"/>
  <c r="P13" i="13" s="1"/>
  <c r="K13" i="13"/>
  <c r="K15" i="13"/>
  <c r="K16" i="13"/>
  <c r="K17" i="13"/>
  <c r="K19" i="13"/>
  <c r="K20" i="13"/>
  <c r="K21" i="13"/>
  <c r="Q21" i="13"/>
  <c r="R21" i="13" s="1"/>
  <c r="K22" i="13"/>
  <c r="K23" i="13"/>
  <c r="K24" i="13"/>
  <c r="Q24" i="13" s="1"/>
  <c r="R24" i="13" s="1"/>
  <c r="K25" i="13"/>
  <c r="K26" i="13"/>
  <c r="P27" i="13"/>
  <c r="K27" i="13"/>
  <c r="K28" i="13"/>
  <c r="K29" i="13"/>
  <c r="K30" i="13"/>
  <c r="K32" i="13"/>
  <c r="K33" i="13"/>
  <c r="K34" i="13"/>
  <c r="K35" i="13"/>
  <c r="K36" i="13"/>
  <c r="P37" i="13"/>
  <c r="K37" i="13"/>
  <c r="K38" i="13"/>
  <c r="P39" i="13"/>
  <c r="N7" i="13"/>
  <c r="P8" i="13" s="1"/>
  <c r="H7" i="13"/>
  <c r="H8" i="14"/>
  <c r="H9" i="14"/>
  <c r="N9" i="14"/>
  <c r="H10" i="14"/>
  <c r="H11" i="14"/>
  <c r="H12" i="14"/>
  <c r="N12" i="14" s="1"/>
  <c r="H13" i="14"/>
  <c r="H14" i="14"/>
  <c r="H15" i="14"/>
  <c r="H16" i="14"/>
  <c r="H17" i="14"/>
  <c r="H20" i="14"/>
  <c r="H21" i="14"/>
  <c r="H23" i="14"/>
  <c r="H24" i="14"/>
  <c r="H25" i="14"/>
  <c r="H26" i="14"/>
  <c r="M27" i="14" s="1"/>
  <c r="H27" i="14"/>
  <c r="H28" i="14"/>
  <c r="H29" i="14"/>
  <c r="H30" i="14"/>
  <c r="H31" i="14"/>
  <c r="H32" i="14"/>
  <c r="H33" i="14"/>
  <c r="H34" i="14"/>
  <c r="H35" i="14"/>
  <c r="N35" i="14"/>
  <c r="O35" i="14" s="1"/>
  <c r="H36" i="14"/>
  <c r="H37" i="14"/>
  <c r="H38" i="14"/>
  <c r="N38" i="14" s="1"/>
  <c r="H39" i="16"/>
  <c r="K7" i="13"/>
  <c r="AH24" i="15"/>
  <c r="AH24" i="14"/>
  <c r="W40" i="16"/>
  <c r="V40" i="16"/>
  <c r="Q40" i="16"/>
  <c r="P40" i="16"/>
  <c r="L40" i="16"/>
  <c r="K38" i="16"/>
  <c r="H38" i="16"/>
  <c r="N38" i="16" s="1"/>
  <c r="O38" i="16" s="1"/>
  <c r="E38" i="16"/>
  <c r="K37" i="16"/>
  <c r="H37" i="16"/>
  <c r="N37" i="16"/>
  <c r="O37" i="16"/>
  <c r="E37" i="16"/>
  <c r="K36" i="16"/>
  <c r="H36" i="16"/>
  <c r="E36" i="16"/>
  <c r="M37" i="16" s="1"/>
  <c r="K35" i="16"/>
  <c r="H35" i="16"/>
  <c r="E35" i="16"/>
  <c r="K34" i="16"/>
  <c r="H34" i="16"/>
  <c r="E34" i="16"/>
  <c r="M35" i="16" s="1"/>
  <c r="K33" i="16"/>
  <c r="H33" i="16"/>
  <c r="N33" i="16"/>
  <c r="O33" i="16"/>
  <c r="E33" i="16"/>
  <c r="K32" i="16"/>
  <c r="H32" i="16"/>
  <c r="E32" i="16"/>
  <c r="K31" i="16"/>
  <c r="H31" i="16"/>
  <c r="E31" i="16"/>
  <c r="M32" i="16" s="1"/>
  <c r="K30" i="16"/>
  <c r="H30" i="16"/>
  <c r="N30" i="16" s="1"/>
  <c r="O30" i="16" s="1"/>
  <c r="M31" i="16"/>
  <c r="E30" i="16"/>
  <c r="K29" i="16"/>
  <c r="H29" i="16"/>
  <c r="E29" i="16"/>
  <c r="M30" i="16" s="1"/>
  <c r="K28" i="16"/>
  <c r="N28" i="16" s="1"/>
  <c r="O28" i="16" s="1"/>
  <c r="H28" i="16"/>
  <c r="E28" i="16"/>
  <c r="K27" i="16"/>
  <c r="H27" i="16"/>
  <c r="M28" i="16"/>
  <c r="E27" i="16"/>
  <c r="K26" i="16"/>
  <c r="H26" i="16"/>
  <c r="E26" i="16"/>
  <c r="M27" i="16" s="1"/>
  <c r="K25" i="16"/>
  <c r="H25" i="16"/>
  <c r="E25" i="16"/>
  <c r="N25" i="16" s="1"/>
  <c r="K24" i="16"/>
  <c r="H24" i="16"/>
  <c r="N24" i="16"/>
  <c r="O24" i="16" s="1"/>
  <c r="E24" i="16"/>
  <c r="K23" i="16"/>
  <c r="H23" i="16"/>
  <c r="M24" i="16"/>
  <c r="E23" i="16"/>
  <c r="N23" i="16" s="1"/>
  <c r="O23" i="16" s="1"/>
  <c r="K22" i="16"/>
  <c r="H22" i="16"/>
  <c r="M23" i="16"/>
  <c r="E22" i="16"/>
  <c r="K21" i="16"/>
  <c r="O22" i="16" s="1"/>
  <c r="H21" i="16"/>
  <c r="E21" i="16"/>
  <c r="K20" i="16"/>
  <c r="H20" i="16"/>
  <c r="E20" i="16"/>
  <c r="K19" i="16"/>
  <c r="H19" i="16"/>
  <c r="E19" i="16"/>
  <c r="M20" i="16" s="1"/>
  <c r="K18" i="16"/>
  <c r="H18" i="16"/>
  <c r="E18" i="16"/>
  <c r="N18" i="16" s="1"/>
  <c r="O18" i="16" s="1"/>
  <c r="K17" i="16"/>
  <c r="H17" i="16"/>
  <c r="N17" i="16" s="1"/>
  <c r="E17" i="16"/>
  <c r="K16" i="16"/>
  <c r="H16" i="16"/>
  <c r="M17" i="16"/>
  <c r="E16" i="16"/>
  <c r="K15" i="16"/>
  <c r="H15" i="16"/>
  <c r="M16" i="16"/>
  <c r="E15" i="16"/>
  <c r="K14" i="16"/>
  <c r="N14" i="16" s="1"/>
  <c r="O14" i="16" s="1"/>
  <c r="H14" i="16"/>
  <c r="E14" i="16"/>
  <c r="K13" i="16"/>
  <c r="H13" i="16"/>
  <c r="N13" i="16"/>
  <c r="O13" i="16"/>
  <c r="E13" i="16"/>
  <c r="K12" i="16"/>
  <c r="H12" i="16"/>
  <c r="E12" i="16"/>
  <c r="K11" i="16"/>
  <c r="H11" i="16"/>
  <c r="N11" i="16" s="1"/>
  <c r="O11" i="16" s="1"/>
  <c r="E11" i="16"/>
  <c r="K10" i="16"/>
  <c r="H10" i="16"/>
  <c r="E10" i="16"/>
  <c r="M11" i="16" s="1"/>
  <c r="K9" i="16"/>
  <c r="H9" i="16"/>
  <c r="E9" i="16"/>
  <c r="N9" i="16" s="1"/>
  <c r="O9" i="16" s="1"/>
  <c r="K8" i="16"/>
  <c r="H8" i="16"/>
  <c r="N8" i="16"/>
  <c r="K7" i="16"/>
  <c r="H7" i="16"/>
  <c r="E7" i="16"/>
  <c r="K38" i="15"/>
  <c r="H38" i="15"/>
  <c r="W40" i="15"/>
  <c r="V40" i="15"/>
  <c r="Q40" i="15"/>
  <c r="P40" i="15"/>
  <c r="L40" i="15"/>
  <c r="E38" i="15"/>
  <c r="K37" i="15"/>
  <c r="H37" i="15"/>
  <c r="E37" i="15"/>
  <c r="K36" i="15"/>
  <c r="H36" i="15"/>
  <c r="E36" i="15"/>
  <c r="K35" i="15"/>
  <c r="H35" i="15"/>
  <c r="E35" i="15"/>
  <c r="K34" i="15"/>
  <c r="H34" i="15"/>
  <c r="E34" i="15"/>
  <c r="K33" i="15"/>
  <c r="H33" i="15"/>
  <c r="E33" i="15"/>
  <c r="K32" i="15"/>
  <c r="H32" i="15"/>
  <c r="E32" i="15"/>
  <c r="K31" i="15"/>
  <c r="H31" i="15"/>
  <c r="E31" i="15"/>
  <c r="K30" i="15"/>
  <c r="H30" i="15"/>
  <c r="E30" i="15"/>
  <c r="K29" i="15"/>
  <c r="H29" i="15"/>
  <c r="E29" i="15"/>
  <c r="K28" i="15"/>
  <c r="H28" i="15"/>
  <c r="E28" i="15"/>
  <c r="K27" i="15"/>
  <c r="H27" i="15"/>
  <c r="E27" i="15"/>
  <c r="K26" i="15"/>
  <c r="H26" i="15"/>
  <c r="E26" i="15"/>
  <c r="K25" i="15"/>
  <c r="H25" i="15"/>
  <c r="E25" i="15"/>
  <c r="K24" i="15"/>
  <c r="H24" i="15"/>
  <c r="E24" i="15"/>
  <c r="K23" i="15"/>
  <c r="H23" i="15"/>
  <c r="E23" i="15"/>
  <c r="K22" i="15"/>
  <c r="H22" i="15"/>
  <c r="E22" i="15"/>
  <c r="K21" i="15"/>
  <c r="H21" i="15"/>
  <c r="E21" i="15"/>
  <c r="K20" i="15"/>
  <c r="H20" i="15"/>
  <c r="E20" i="15"/>
  <c r="K19" i="15"/>
  <c r="H19" i="15"/>
  <c r="E19" i="15"/>
  <c r="K18" i="15"/>
  <c r="H18" i="15"/>
  <c r="E18" i="15"/>
  <c r="K17" i="15"/>
  <c r="H17" i="15"/>
  <c r="E17" i="15"/>
  <c r="K16" i="15"/>
  <c r="H16" i="15"/>
  <c r="E16" i="15"/>
  <c r="K15" i="15"/>
  <c r="H15" i="15"/>
  <c r="E15" i="15"/>
  <c r="K14" i="15"/>
  <c r="H14" i="15"/>
  <c r="E14" i="15"/>
  <c r="K13" i="15"/>
  <c r="H13" i="15"/>
  <c r="E13" i="15"/>
  <c r="K12" i="15"/>
  <c r="H12" i="15"/>
  <c r="E12" i="15"/>
  <c r="K11" i="15"/>
  <c r="H11" i="15"/>
  <c r="E11" i="15"/>
  <c r="K10" i="15"/>
  <c r="H10" i="15"/>
  <c r="E10" i="15"/>
  <c r="M11" i="15" s="1"/>
  <c r="K9" i="15"/>
  <c r="H9" i="15"/>
  <c r="E9" i="15"/>
  <c r="K8" i="15"/>
  <c r="H8" i="15"/>
  <c r="K7" i="15"/>
  <c r="H7" i="15"/>
  <c r="E7" i="15"/>
  <c r="L40" i="14"/>
  <c r="W40" i="14"/>
  <c r="V40" i="14"/>
  <c r="Q40" i="14"/>
  <c r="P40" i="14"/>
  <c r="E38" i="14"/>
  <c r="E37" i="14"/>
  <c r="E36" i="14"/>
  <c r="N36" i="14" s="1"/>
  <c r="O36" i="14" s="1"/>
  <c r="E35" i="14"/>
  <c r="E34" i="14"/>
  <c r="K33" i="14"/>
  <c r="E33" i="14"/>
  <c r="K32" i="14"/>
  <c r="E32" i="14"/>
  <c r="K31" i="14"/>
  <c r="E31" i="14"/>
  <c r="M32" i="14" s="1"/>
  <c r="K30" i="14"/>
  <c r="N30" i="14"/>
  <c r="E30" i="14"/>
  <c r="K29" i="14"/>
  <c r="N29" i="14"/>
  <c r="O29" i="14"/>
  <c r="E29" i="14"/>
  <c r="K28" i="14"/>
  <c r="E28" i="14"/>
  <c r="N28" i="14" s="1"/>
  <c r="K27" i="14"/>
  <c r="O28" i="14" s="1"/>
  <c r="E27" i="14"/>
  <c r="K26" i="14"/>
  <c r="E26" i="14"/>
  <c r="K25" i="14"/>
  <c r="E25" i="14"/>
  <c r="M26" i="14" s="1"/>
  <c r="K24" i="14"/>
  <c r="E24" i="14"/>
  <c r="K23" i="14"/>
  <c r="E23" i="14"/>
  <c r="K22" i="14"/>
  <c r="E22" i="14"/>
  <c r="K21" i="14"/>
  <c r="E21" i="14"/>
  <c r="M22" i="14" s="1"/>
  <c r="K20" i="14"/>
  <c r="M21" i="14" s="1"/>
  <c r="E20" i="14"/>
  <c r="K19" i="14"/>
  <c r="E19" i="14"/>
  <c r="N19" i="14" s="1"/>
  <c r="O19" i="14" s="1"/>
  <c r="K18" i="14"/>
  <c r="N18" i="14" s="1"/>
  <c r="O18" i="14" s="1"/>
  <c r="E18" i="14"/>
  <c r="K17" i="14"/>
  <c r="E17" i="14"/>
  <c r="K16" i="14"/>
  <c r="M17" i="14" s="1"/>
  <c r="E16" i="14"/>
  <c r="N16" i="14" s="1"/>
  <c r="O16" i="14" s="1"/>
  <c r="K15" i="14"/>
  <c r="E15" i="14"/>
  <c r="N15" i="14" s="1"/>
  <c r="K14" i="14"/>
  <c r="E14" i="14"/>
  <c r="K13" i="14"/>
  <c r="E13" i="14"/>
  <c r="M14" i="14" s="1"/>
  <c r="K12" i="14"/>
  <c r="E12" i="14"/>
  <c r="M13" i="14" s="1"/>
  <c r="K11" i="14"/>
  <c r="E11" i="14"/>
  <c r="M12" i="14" s="1"/>
  <c r="K10" i="14"/>
  <c r="E10" i="14"/>
  <c r="N10" i="14" s="1"/>
  <c r="O10" i="14" s="1"/>
  <c r="K9" i="14"/>
  <c r="E9" i="14"/>
  <c r="K8" i="14"/>
  <c r="O9" i="14" s="1"/>
  <c r="K7" i="14"/>
  <c r="H7" i="14"/>
  <c r="E7" i="14"/>
  <c r="Z40" i="13"/>
  <c r="Y40" i="13"/>
  <c r="T40" i="13"/>
  <c r="S40" i="13"/>
  <c r="E38" i="13"/>
  <c r="E37" i="13"/>
  <c r="Q37" i="13" s="1"/>
  <c r="R37" i="13" s="1"/>
  <c r="E36" i="13"/>
  <c r="E35" i="13"/>
  <c r="E34" i="13"/>
  <c r="P35" i="13" s="1"/>
  <c r="E33" i="13"/>
  <c r="P34" i="13" s="1"/>
  <c r="E32" i="13"/>
  <c r="E31" i="13"/>
  <c r="E30" i="13"/>
  <c r="Q30" i="13" s="1"/>
  <c r="R30" i="13" s="1"/>
  <c r="E29" i="13"/>
  <c r="P30" i="13" s="1"/>
  <c r="E28" i="13"/>
  <c r="P29" i="13" s="1"/>
  <c r="E27" i="13"/>
  <c r="Q27" i="13" s="1"/>
  <c r="R27" i="13" s="1"/>
  <c r="E26" i="13"/>
  <c r="E25" i="13"/>
  <c r="Q25" i="13" s="1"/>
  <c r="R25" i="13" s="1"/>
  <c r="E24" i="13"/>
  <c r="P25" i="13" s="1"/>
  <c r="E23" i="13"/>
  <c r="Q23" i="13" s="1"/>
  <c r="R23" i="13" s="1"/>
  <c r="E22" i="13"/>
  <c r="E21" i="13"/>
  <c r="E20" i="13"/>
  <c r="E19" i="13"/>
  <c r="P20" i="13" s="1"/>
  <c r="E18" i="13"/>
  <c r="P19" i="13" s="1"/>
  <c r="E17" i="13"/>
  <c r="E16" i="13"/>
  <c r="P17" i="13" s="1"/>
  <c r="E15" i="13"/>
  <c r="Q15" i="13" s="1"/>
  <c r="R15" i="13" s="1"/>
  <c r="E14" i="13"/>
  <c r="E13" i="13"/>
  <c r="Q13" i="13" s="1"/>
  <c r="R13" i="13" s="1"/>
  <c r="E12" i="13"/>
  <c r="Q12" i="13" s="1"/>
  <c r="R12" i="13" s="1"/>
  <c r="E11" i="13"/>
  <c r="E10" i="13"/>
  <c r="P11" i="13" s="1"/>
  <c r="E9" i="13"/>
  <c r="M9" i="15"/>
  <c r="M8" i="15"/>
  <c r="N8" i="15"/>
  <c r="O8" i="15"/>
  <c r="N12" i="15"/>
  <c r="O12" i="15" s="1"/>
  <c r="N14" i="15"/>
  <c r="O14" i="15" s="1"/>
  <c r="N16" i="15"/>
  <c r="O16" i="15"/>
  <c r="N18" i="15"/>
  <c r="O18" i="15"/>
  <c r="N20" i="15"/>
  <c r="O20" i="15"/>
  <c r="N22" i="15"/>
  <c r="O22" i="15" s="1"/>
  <c r="N24" i="15"/>
  <c r="O24" i="15" s="1"/>
  <c r="N26" i="15"/>
  <c r="O26" i="15"/>
  <c r="N30" i="15"/>
  <c r="O30" i="15" s="1"/>
  <c r="N32" i="15"/>
  <c r="O32" i="15" s="1"/>
  <c r="N34" i="15"/>
  <c r="O34" i="15"/>
  <c r="N36" i="15"/>
  <c r="O36" i="15" s="1"/>
  <c r="M15" i="15"/>
  <c r="M17" i="15"/>
  <c r="M19" i="15"/>
  <c r="M23" i="15"/>
  <c r="M21" i="15"/>
  <c r="M25" i="15"/>
  <c r="M27" i="15"/>
  <c r="M31" i="15"/>
  <c r="M29" i="15"/>
  <c r="N28" i="15"/>
  <c r="O28" i="15"/>
  <c r="M33" i="15"/>
  <c r="M37" i="15"/>
  <c r="N38" i="15"/>
  <c r="M13" i="15"/>
  <c r="M35" i="15"/>
  <c r="O38" i="15"/>
  <c r="Q8" i="18"/>
  <c r="P9" i="18"/>
  <c r="Q12" i="18"/>
  <c r="R8" i="18"/>
  <c r="P8" i="18"/>
  <c r="P15" i="18"/>
  <c r="P11" i="19"/>
  <c r="M9" i="16"/>
  <c r="Q39" i="13"/>
  <c r="R39" i="13"/>
  <c r="P8" i="20"/>
  <c r="Q16" i="13"/>
  <c r="R16" i="13"/>
  <c r="P14" i="13"/>
  <c r="M14" i="16"/>
  <c r="N12" i="16"/>
  <c r="O12" i="16"/>
  <c r="N16" i="16"/>
  <c r="O16" i="16" s="1"/>
  <c r="M13" i="16"/>
  <c r="Q18" i="13"/>
  <c r="M19" i="14"/>
  <c r="N11" i="14"/>
  <c r="O11" i="14" s="1"/>
  <c r="Q17" i="18"/>
  <c r="R17" i="18" s="1"/>
  <c r="O17" i="16"/>
  <c r="N15" i="16"/>
  <c r="Q19" i="13"/>
  <c r="R19" i="13" s="1"/>
  <c r="Q11" i="19"/>
  <c r="P12" i="19"/>
  <c r="P22" i="20"/>
  <c r="Q11" i="20"/>
  <c r="R11" i="20" s="1"/>
  <c r="M37" i="14"/>
  <c r="P39" i="20"/>
  <c r="P38" i="13"/>
  <c r="Q8" i="20"/>
  <c r="R8" i="20"/>
  <c r="Q35" i="20"/>
  <c r="R35" i="20" s="1"/>
  <c r="Q30" i="18"/>
  <c r="M38" i="16"/>
  <c r="Q28" i="20"/>
  <c r="R28" i="20"/>
  <c r="P18" i="19"/>
  <c r="Q38" i="18"/>
  <c r="R38" i="18" s="1"/>
  <c r="Q36" i="18"/>
  <c r="R36" i="18" s="1"/>
  <c r="R30" i="18"/>
  <c r="P28" i="18"/>
  <c r="N26" i="16"/>
  <c r="O26" i="16" s="1"/>
  <c r="M34" i="16"/>
  <c r="M29" i="14"/>
  <c r="M16" i="14"/>
  <c r="M10" i="14"/>
  <c r="N13" i="14"/>
  <c r="O13" i="14" s="1"/>
  <c r="M11" i="14"/>
  <c r="P26" i="13"/>
  <c r="N22" i="16"/>
  <c r="M31" i="14"/>
  <c r="Q36" i="13"/>
  <c r="R36" i="13" s="1"/>
  <c r="P31" i="13"/>
  <c r="P30" i="19"/>
  <c r="Q33" i="19"/>
  <c r="P31" i="19"/>
  <c r="Q28" i="19"/>
  <c r="R28" i="19" s="1"/>
  <c r="Q34" i="19"/>
  <c r="R34" i="19" s="1"/>
  <c r="Q23" i="19"/>
  <c r="P34" i="19"/>
  <c r="R12" i="19"/>
  <c r="P10" i="19"/>
  <c r="Q33" i="20"/>
  <c r="R33" i="20"/>
  <c r="R26" i="20"/>
  <c r="P34" i="18"/>
  <c r="Q25" i="18"/>
  <c r="R25" i="18" s="1"/>
  <c r="Q32" i="18"/>
  <c r="R32" i="18" s="1"/>
  <c r="P22" i="18"/>
  <c r="M36" i="16"/>
  <c r="M26" i="16"/>
  <c r="N31" i="16"/>
  <c r="O31" i="16"/>
  <c r="N27" i="16"/>
  <c r="O27" i="16" s="1"/>
  <c r="N19" i="16"/>
  <c r="O19" i="16" s="1"/>
  <c r="O38" i="14"/>
  <c r="M30" i="14"/>
  <c r="N27" i="14"/>
  <c r="O27" i="14"/>
  <c r="N24" i="14"/>
  <c r="O24" i="14"/>
  <c r="N31" i="14"/>
  <c r="O31" i="14"/>
  <c r="M20" i="14"/>
  <c r="O15" i="14"/>
  <c r="P22" i="19"/>
  <c r="Q19" i="20"/>
  <c r="R19" i="20" s="1"/>
  <c r="R21" i="20"/>
  <c r="R23" i="20"/>
  <c r="P24" i="20"/>
  <c r="Q24" i="18"/>
  <c r="R24" i="18"/>
  <c r="Q22" i="18"/>
  <c r="R22" i="18" s="1"/>
  <c r="Q18" i="18"/>
  <c r="R18" i="18" s="1"/>
  <c r="P24" i="18"/>
  <c r="P25" i="18"/>
  <c r="M25" i="16"/>
  <c r="M19" i="16"/>
  <c r="O25" i="16"/>
  <c r="M25" i="14"/>
  <c r="N20" i="14"/>
  <c r="O20" i="14"/>
  <c r="Q35" i="19"/>
  <c r="R35" i="19"/>
  <c r="Q29" i="19"/>
  <c r="R29" i="19" s="1"/>
  <c r="O37" i="14"/>
  <c r="M36" i="14"/>
  <c r="O30" i="14"/>
  <c r="Q13" i="19" l="1"/>
  <c r="R13" i="19" s="1"/>
  <c r="P14" i="19"/>
  <c r="M12" i="15"/>
  <c r="N11" i="15"/>
  <c r="O11" i="15" s="1"/>
  <c r="M14" i="15"/>
  <c r="N13" i="15"/>
  <c r="O13" i="15" s="1"/>
  <c r="N15" i="15"/>
  <c r="O15" i="15" s="1"/>
  <c r="M16" i="15"/>
  <c r="M18" i="15"/>
  <c r="N17" i="15"/>
  <c r="O17" i="15" s="1"/>
  <c r="N19" i="15"/>
  <c r="O19" i="15" s="1"/>
  <c r="M20" i="15"/>
  <c r="M22" i="15"/>
  <c r="N21" i="15"/>
  <c r="O21" i="15" s="1"/>
  <c r="N23" i="15"/>
  <c r="O23" i="15" s="1"/>
  <c r="M24" i="15"/>
  <c r="M26" i="15"/>
  <c r="N25" i="15"/>
  <c r="O25" i="15" s="1"/>
  <c r="M28" i="15"/>
  <c r="N27" i="15"/>
  <c r="O27" i="15" s="1"/>
  <c r="N29" i="15"/>
  <c r="O29" i="15" s="1"/>
  <c r="M30" i="15"/>
  <c r="N31" i="15"/>
  <c r="O31" i="15" s="1"/>
  <c r="M32" i="15"/>
  <c r="N33" i="15"/>
  <c r="O33" i="15" s="1"/>
  <c r="M34" i="15"/>
  <c r="M36" i="15"/>
  <c r="N35" i="15"/>
  <c r="O35" i="15" s="1"/>
  <c r="N37" i="15"/>
  <c r="O37" i="15" s="1"/>
  <c r="M38" i="15"/>
  <c r="Q19" i="19"/>
  <c r="R19" i="19" s="1"/>
  <c r="R21" i="19"/>
  <c r="R25" i="20"/>
  <c r="P32" i="20"/>
  <c r="Q31" i="20"/>
  <c r="R31" i="20" s="1"/>
  <c r="R40" i="18"/>
  <c r="M21" i="16"/>
  <c r="N20" i="16"/>
  <c r="O20" i="16" s="1"/>
  <c r="P21" i="19"/>
  <c r="Q20" i="19"/>
  <c r="R20" i="19" s="1"/>
  <c r="N14" i="14"/>
  <c r="O14" i="14" s="1"/>
  <c r="M15" i="14"/>
  <c r="N23" i="14"/>
  <c r="O23" i="14" s="1"/>
  <c r="M24" i="14"/>
  <c r="P10" i="18"/>
  <c r="Q9" i="18"/>
  <c r="R9" i="18" s="1"/>
  <c r="M33" i="16"/>
  <c r="N32" i="16"/>
  <c r="O32" i="16" s="1"/>
  <c r="P16" i="18"/>
  <c r="Q15" i="18"/>
  <c r="R15" i="18" s="1"/>
  <c r="Q37" i="19"/>
  <c r="R37" i="19" s="1"/>
  <c r="P38" i="19"/>
  <c r="P32" i="19"/>
  <c r="Q31" i="19"/>
  <c r="R31" i="19" s="1"/>
  <c r="P25" i="19"/>
  <c r="N17" i="14"/>
  <c r="O17" i="14" s="1"/>
  <c r="M18" i="14"/>
  <c r="P16" i="20"/>
  <c r="Q15" i="20"/>
  <c r="R15" i="20" s="1"/>
  <c r="Q26" i="19"/>
  <c r="R26" i="19" s="1"/>
  <c r="P27" i="19"/>
  <c r="R27" i="19" s="1"/>
  <c r="P18" i="13"/>
  <c r="M38" i="14"/>
  <c r="P12" i="18"/>
  <c r="R12" i="18"/>
  <c r="P10" i="20"/>
  <c r="Q9" i="20"/>
  <c r="R9" i="20" s="1"/>
  <c r="N33" i="14"/>
  <c r="O33" i="14" s="1"/>
  <c r="M34" i="14"/>
  <c r="N9" i="15"/>
  <c r="O9" i="15" s="1"/>
  <c r="M10" i="15"/>
  <c r="O8" i="16"/>
  <c r="Q16" i="18"/>
  <c r="R16" i="18" s="1"/>
  <c r="P17" i="18"/>
  <c r="P38" i="18"/>
  <c r="Q13" i="18"/>
  <c r="R13" i="18" s="1"/>
  <c r="Q32" i="20"/>
  <c r="R32" i="20" s="1"/>
  <c r="P33" i="20"/>
  <c r="P12" i="13"/>
  <c r="Q11" i="13"/>
  <c r="R11" i="13" s="1"/>
  <c r="N32" i="14"/>
  <c r="O32" i="14" s="1"/>
  <c r="M33" i="14"/>
  <c r="Q26" i="13"/>
  <c r="R26" i="13" s="1"/>
  <c r="P20" i="18"/>
  <c r="P30" i="18"/>
  <c r="Q29" i="18"/>
  <c r="R29" i="18" s="1"/>
  <c r="R10" i="19"/>
  <c r="Q12" i="20"/>
  <c r="R12" i="20" s="1"/>
  <c r="P13" i="20"/>
  <c r="P21" i="20"/>
  <c r="Q20" i="20"/>
  <c r="R20" i="20" s="1"/>
  <c r="Q22" i="20"/>
  <c r="R22" i="20" s="1"/>
  <c r="P28" i="19"/>
  <c r="N36" i="16"/>
  <c r="O36" i="16" s="1"/>
  <c r="P35" i="18"/>
  <c r="P30" i="20"/>
  <c r="P16" i="19"/>
  <c r="Q17" i="13"/>
  <c r="R17" i="13" s="1"/>
  <c r="R18" i="13"/>
  <c r="Q10" i="13"/>
  <c r="R10" i="13" s="1"/>
  <c r="P11" i="18"/>
  <c r="N10" i="15"/>
  <c r="O10" i="15" s="1"/>
  <c r="M28" i="14"/>
  <c r="N10" i="16"/>
  <c r="O10" i="16" s="1"/>
  <c r="M18" i="16"/>
  <c r="N34" i="16"/>
  <c r="O34" i="16" s="1"/>
  <c r="O12" i="14"/>
  <c r="Q28" i="13"/>
  <c r="R28" i="13" s="1"/>
  <c r="Q9" i="13"/>
  <c r="R9" i="13" s="1"/>
  <c r="P15" i="13"/>
  <c r="Q11" i="18"/>
  <c r="R11" i="18" s="1"/>
  <c r="P21" i="18"/>
  <c r="Q23" i="18"/>
  <c r="R23" i="18" s="1"/>
  <c r="R11" i="19"/>
  <c r="Q14" i="19"/>
  <c r="R14" i="19" s="1"/>
  <c r="P15" i="19"/>
  <c r="P17" i="19"/>
  <c r="Q16" i="19"/>
  <c r="R16" i="19" s="1"/>
  <c r="P26" i="19"/>
  <c r="Q32" i="19"/>
  <c r="R32" i="19" s="1"/>
  <c r="R33" i="19"/>
  <c r="P37" i="19"/>
  <c r="Q36" i="19"/>
  <c r="R36" i="19" s="1"/>
  <c r="Q38" i="19"/>
  <c r="R38" i="19" s="1"/>
  <c r="Q10" i="20"/>
  <c r="R10" i="20" s="1"/>
  <c r="P14" i="20"/>
  <c r="Q13" i="20"/>
  <c r="R13" i="20" s="1"/>
  <c r="P26" i="20"/>
  <c r="Q36" i="20"/>
  <c r="R36" i="20" s="1"/>
  <c r="P37" i="20"/>
  <c r="P23" i="13"/>
  <c r="Q22" i="13"/>
  <c r="R22" i="13" s="1"/>
  <c r="Q31" i="18"/>
  <c r="R31" i="18" s="1"/>
  <c r="P32" i="18"/>
  <c r="Q28" i="18"/>
  <c r="R28" i="18" s="1"/>
  <c r="Q35" i="13"/>
  <c r="R35" i="13" s="1"/>
  <c r="P36" i="13"/>
  <c r="N34" i="14"/>
  <c r="O34" i="14" s="1"/>
  <c r="M35" i="14"/>
  <c r="N21" i="14"/>
  <c r="O21" i="14" s="1"/>
  <c r="O15" i="16"/>
  <c r="P32" i="13"/>
  <c r="Q8" i="13"/>
  <c r="R8" i="13" s="1"/>
  <c r="Q18" i="19"/>
  <c r="R18" i="19" s="1"/>
  <c r="P18" i="20"/>
  <c r="R18" i="20"/>
  <c r="P35" i="20"/>
  <c r="Q37" i="20"/>
  <c r="R37" i="20" s="1"/>
  <c r="P38" i="20"/>
  <c r="N8" i="14"/>
  <c r="O8" i="14" s="1"/>
  <c r="O40" i="14" s="1"/>
  <c r="M9" i="14"/>
  <c r="Q34" i="13"/>
  <c r="R34" i="13" s="1"/>
  <c r="R10" i="18"/>
  <c r="P20" i="19"/>
  <c r="P15" i="20"/>
  <c r="M23" i="14"/>
  <c r="M22" i="16"/>
  <c r="P24" i="13"/>
  <c r="N25" i="14"/>
  <c r="O25" i="14" s="1"/>
  <c r="P23" i="19"/>
  <c r="N29" i="16"/>
  <c r="O29" i="16" s="1"/>
  <c r="P27" i="20"/>
  <c r="N26" i="14"/>
  <c r="O26" i="14" s="1"/>
  <c r="Q29" i="13"/>
  <c r="R29" i="13" s="1"/>
  <c r="P21" i="13"/>
  <c r="Q32" i="13"/>
  <c r="R32" i="13" s="1"/>
  <c r="M8" i="14"/>
  <c r="M8" i="16"/>
  <c r="M10" i="16"/>
  <c r="M12" i="16"/>
  <c r="M15" i="16"/>
  <c r="N21" i="16"/>
  <c r="O21" i="16" s="1"/>
  <c r="M29" i="16"/>
  <c r="N35" i="16"/>
  <c r="O35" i="16" s="1"/>
  <c r="R21" i="18"/>
  <c r="Q9" i="19"/>
  <c r="R9" i="19" s="1"/>
  <c r="Q25" i="19"/>
  <c r="R25" i="19" s="1"/>
  <c r="P9" i="19"/>
  <c r="Q8" i="19"/>
  <c r="R8" i="19" s="1"/>
  <c r="Q17" i="20"/>
  <c r="R17" i="20" s="1"/>
  <c r="P25" i="20"/>
  <c r="Q27" i="20"/>
  <c r="R27" i="20" s="1"/>
  <c r="P28" i="20"/>
  <c r="Q30" i="20"/>
  <c r="R30" i="20" s="1"/>
  <c r="Q34" i="20"/>
  <c r="R34" i="20" s="1"/>
  <c r="P36" i="18"/>
  <c r="R40" i="13" l="1"/>
  <c r="O40" i="15"/>
  <c r="R40" i="19"/>
  <c r="O40" i="16"/>
  <c r="R40" i="20"/>
</calcChain>
</file>

<file path=xl/sharedStrings.xml><?xml version="1.0" encoding="utf-8"?>
<sst xmlns="http://schemas.openxmlformats.org/spreadsheetml/2006/main" count="625" uniqueCount="88">
  <si>
    <t>SIZE</t>
  </si>
  <si>
    <t>BBLS</t>
  </si>
  <si>
    <t xml:space="preserve">OIL </t>
  </si>
  <si>
    <t>WATER</t>
  </si>
  <si>
    <t>GAS</t>
  </si>
  <si>
    <t>TUBING</t>
  </si>
  <si>
    <t>CASING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</si>
  <si>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</si>
  <si>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</si>
  <si>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</si>
  <si>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</si>
  <si>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</si>
  <si>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</si>
  <si>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</si>
  <si>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</si>
  <si>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</si>
  <si>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</si>
  <si>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</si>
  <si>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</si>
  <si>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</si>
  <si>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</si>
  <si>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</si>
  <si>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</si>
  <si>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</si>
  <si>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</si>
  <si>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</si>
  <si>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</si>
  <si>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</si>
  <si>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</si>
  <si>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</si>
  <si>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</si>
  <si>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</si>
  <si>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</si>
  <si>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</si>
  <si>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</si>
  <si>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</si>
  <si>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</si>
  <si>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</si>
  <si>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</si>
  <si>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</si>
  <si>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</si>
  <si>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</si>
  <si>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</si>
  <si>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</si>
  <si>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</si>
  <si>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PRODUCTION THIS MONTH</t>
  </si>
  <si>
    <t>SIGNATURE</t>
  </si>
  <si>
    <t>Operator:</t>
  </si>
  <si>
    <t>Well:</t>
  </si>
  <si>
    <t>Month:</t>
  </si>
  <si>
    <t>SWD</t>
  </si>
  <si>
    <t>METER</t>
  </si>
  <si>
    <t>Magnum</t>
  </si>
  <si>
    <t>Louise Sales</t>
  </si>
  <si>
    <t>#1</t>
  </si>
  <si>
    <t>#2</t>
  </si>
  <si>
    <t>CHOKE</t>
  </si>
  <si>
    <t>MAGNUM</t>
  </si>
  <si>
    <t>Wallace Houston</t>
  </si>
  <si>
    <t xml:space="preserve">     # 4</t>
  </si>
  <si>
    <t>Lancaster #5</t>
  </si>
  <si>
    <t>Mcintyre #8</t>
  </si>
  <si>
    <t>#3</t>
  </si>
  <si>
    <t>#</t>
  </si>
  <si>
    <t>CHK</t>
  </si>
  <si>
    <t>CSG</t>
  </si>
  <si>
    <t>SPM</t>
  </si>
  <si>
    <t>STEWART #5 SWD</t>
  </si>
  <si>
    <t>456796-2</t>
  </si>
  <si>
    <t>456796-1</t>
  </si>
  <si>
    <t>456795-2</t>
  </si>
  <si>
    <t>456795-1</t>
  </si>
  <si>
    <t>456794-1</t>
  </si>
  <si>
    <t>STEWART #6</t>
  </si>
  <si>
    <t>WELL TO PLUGGED</t>
  </si>
  <si>
    <t>Mcintyre # 1</t>
  </si>
  <si>
    <t xml:space="preserve">  STM</t>
  </si>
  <si>
    <t>PUMPING  BOTTOM, NO FLUID</t>
  </si>
  <si>
    <t>SOUTHCROSS SI PIPELINE</t>
  </si>
  <si>
    <t>WAITING ON RIG</t>
  </si>
  <si>
    <t>OCT</t>
  </si>
  <si>
    <t>Fluid stacking behind choke</t>
  </si>
  <si>
    <t>NOV</t>
  </si>
  <si>
    <t>bump open choke, well loading up</t>
  </si>
  <si>
    <t>UNIT DOWN MOTOR WILL NOT START</t>
  </si>
  <si>
    <t>MECHANIC REPAIR ENGINE PBOL</t>
  </si>
  <si>
    <t>TRASH IN CHOKE</t>
  </si>
  <si>
    <t>Comp down discharge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</si>
</sst>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/d"/>
    <numFmt numFmtId="166" formatCode="mmm\-yyyy"/>
  </numFmts>
  <fonts count="7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17" fontId="0" fillId="0" borderId="0" xfId="0" applyNumberFormat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2" xfId="0" applyFont="1" applyBorder="1"/>
    <xf numFmtId="0" fontId="3" fillId="0" borderId="2" xfId="0" applyFont="1" applyBorder="1" applyProtection="1"/>
    <xf numFmtId="2" fontId="3" fillId="0" borderId="1" xfId="0" applyNumberFormat="1" applyFont="1" applyBorder="1" applyProtection="1"/>
    <xf numFmtId="2" fontId="3" fillId="0" borderId="1" xfId="0" applyNumberFormat="1" applyFont="1" applyBorder="1" applyProtection="1">
      <protection locked="0"/>
    </xf>
    <xf numFmtId="165" fontId="3" fillId="0" borderId="6" xfId="0" quotePrefix="1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  <xf numFmtId="165" fontId="3" fillId="0" borderId="6" xfId="0" applyNumberFormat="1" applyFont="1" applyBorder="1" applyProtection="1">
      <protection locked="0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17" fontId="4" fillId="0" borderId="0" xfId="0" applyNumberFormat="1" applyFont="1"/>
    <xf numFmtId="0" fontId="1" fillId="0" borderId="6" xfId="0" applyFont="1" applyBorder="1" applyProtection="1">
      <protection locked="0"/>
    </xf>
    <xf numFmtId="0" fontId="1" fillId="0" borderId="0" xfId="0" applyFont="1" applyAlignment="1">
      <alignment horizontal="left"/>
    </xf>
    <xf numFmtId="16" fontId="1" fillId="0" borderId="6" xfId="0" quotePrefix="1" applyNumberFormat="1" applyFont="1" applyBorder="1" applyProtection="1"/>
    <xf numFmtId="49" fontId="6" fillId="0" borderId="6" xfId="0" applyNumberFormat="1" applyFont="1" applyBorder="1"/>
    <xf numFmtId="14" fontId="1" fillId="0" borderId="0" xfId="0" applyNumberFormat="1" applyFont="1"/>
    <xf numFmtId="165" fontId="6" fillId="0" borderId="6" xfId="0" quotePrefix="1" applyNumberFormat="1" applyFont="1" applyBorder="1" applyProtection="1">
      <protection locked="0"/>
    </xf>
    <xf numFmtId="13" fontId="1" fillId="0" borderId="6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165" fontId="1" fillId="0" borderId="6" xfId="0" quotePrefix="1" applyNumberFormat="1" applyFont="1" applyBorder="1" applyProtection="1">
      <protection locked="0"/>
    </xf>
    <xf numFmtId="13" fontId="2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L40"/>
  <sheetViews>
    <sheetView zoomScaleNormal="100" workbookViewId="0">
      <selection activeCell="AL42" sqref="AK42:AL42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5.855468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6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3.7109375" customWidth="1"/>
    <col min="24" max="24" width="6.42578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61</v>
      </c>
      <c r="H2" s="122"/>
      <c r="I2" s="122"/>
      <c r="J2" s="122"/>
      <c r="K2" s="122"/>
      <c r="L2" s="109"/>
      <c r="M2" s="109"/>
      <c r="N2" s="109"/>
    </row>
    <row r="3" spans="1:38" x14ac:dyDescent="0.2">
      <c r="A3" t="s">
        <v>49</v>
      </c>
      <c r="G3" s="123" t="s">
        <v>80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69</v>
      </c>
      <c r="G5" s="100" t="s">
        <v>54</v>
      </c>
      <c r="H5" s="4">
        <v>400</v>
      </c>
      <c r="I5" s="2" t="s">
        <v>68</v>
      </c>
      <c r="J5" s="5"/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 t="s">
        <v>65</v>
      </c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0</v>
      </c>
      <c r="G7" s="40">
        <v>0</v>
      </c>
      <c r="H7" s="39">
        <f>(F7*12+G7)*1.67</f>
        <v>0</v>
      </c>
      <c r="I7" s="41">
        <v>1</v>
      </c>
      <c r="J7" s="41">
        <v>6.75</v>
      </c>
      <c r="K7" s="39">
        <f>(I7*12+J7)*1.67</f>
        <v>31.3125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 t="s">
        <v>66</v>
      </c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116">
        <v>43739</v>
      </c>
      <c r="F8" s="37">
        <v>0</v>
      </c>
      <c r="G8" s="40">
        <v>0</v>
      </c>
      <c r="H8" s="39">
        <f t="shared" ref="H8:H39" si="0">(F8*12+G8)*1.67</f>
        <v>0</v>
      </c>
      <c r="I8" s="41">
        <v>1</v>
      </c>
      <c r="J8" s="41">
        <v>6.75</v>
      </c>
      <c r="K8" s="39">
        <f t="shared" ref="K8:K39" si="1">(I8*12+J8)*1.67</f>
        <v>31.3125</v>
      </c>
      <c r="L8" s="41">
        <v>0</v>
      </c>
      <c r="M8" s="41">
        <v>0</v>
      </c>
      <c r="N8" s="39">
        <f t="shared" ref="N8:N39" si="2">(L8*12+M8)*1.67</f>
        <v>0</v>
      </c>
      <c r="O8" s="53">
        <v>0</v>
      </c>
      <c r="P8" s="54">
        <f>E7+H7+K7+N7</f>
        <v>31.3125</v>
      </c>
      <c r="Q8" s="54">
        <f>E8+H8+K8+N8</f>
        <v>31.3125</v>
      </c>
      <c r="R8" s="54">
        <f>IF(Q8=0,0,IF(O8&gt;0,(E8+H8+K8+N8)-(P8-O8),(E8+H8+K8+N8)-(H7+K7+N7)))</f>
        <v>0</v>
      </c>
      <c r="S8" s="55">
        <v>0</v>
      </c>
      <c r="T8" s="56">
        <v>0</v>
      </c>
      <c r="U8" s="52">
        <v>0</v>
      </c>
      <c r="V8" s="52">
        <v>0</v>
      </c>
      <c r="W8" s="57">
        <v>0</v>
      </c>
      <c r="X8" s="58">
        <v>0</v>
      </c>
      <c r="Y8" s="52">
        <v>24</v>
      </c>
      <c r="Z8" s="59"/>
      <c r="AA8" s="105"/>
      <c r="AB8" s="112"/>
      <c r="AC8" s="41"/>
      <c r="AD8" s="37"/>
      <c r="AE8" s="60"/>
      <c r="AF8" s="37"/>
      <c r="AG8" s="60"/>
      <c r="AH8" s="52"/>
      <c r="AI8" s="52"/>
      <c r="AJ8" s="52"/>
      <c r="AK8" s="106"/>
      <c r="AL8" s="35" t="s">
        <v>74</v>
      </c>
    </row>
    <row r="9" spans="1:38" x14ac:dyDescent="0.2">
      <c r="A9" s="116">
        <v>43740</v>
      </c>
      <c r="B9" s="63"/>
      <c r="C9" s="37"/>
      <c r="D9" s="38"/>
      <c r="E9" s="39">
        <f t="shared" ref="E9:E38" si="3">(C9*12+D9)*1.16</f>
        <v>0</v>
      </c>
      <c r="F9" s="37">
        <v>0</v>
      </c>
      <c r="G9" s="40">
        <v>0</v>
      </c>
      <c r="H9" s="39">
        <f t="shared" si="0"/>
        <v>0</v>
      </c>
      <c r="I9" s="41">
        <v>1</v>
      </c>
      <c r="J9" s="41">
        <v>6.75</v>
      </c>
      <c r="K9" s="39">
        <f t="shared" si="1"/>
        <v>31.3125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9" si="4">E8+H8+K8+N8</f>
        <v>31.3125</v>
      </c>
      <c r="Q9" s="54">
        <f t="shared" ref="Q9:Q39" si="5">E9+H9+K9+N9</f>
        <v>31.3125</v>
      </c>
      <c r="R9" s="54">
        <f t="shared" ref="R9:R39" si="6">IF(Q9=0,0,IF(O9&gt;0,(E9+H9+K9+N9)-(P9-O9),(E9+H9+K9+N9)-(H8+K8+N8)))</f>
        <v>0</v>
      </c>
      <c r="S9" s="55">
        <v>0</v>
      </c>
      <c r="T9" s="56">
        <v>0</v>
      </c>
      <c r="U9" s="52">
        <v>0</v>
      </c>
      <c r="V9" s="52">
        <v>0</v>
      </c>
      <c r="W9" s="57">
        <v>10</v>
      </c>
      <c r="X9" s="58">
        <v>6.5</v>
      </c>
      <c r="Y9" s="52">
        <v>24</v>
      </c>
      <c r="Z9" s="59"/>
      <c r="AA9" s="108"/>
      <c r="AB9" s="112"/>
      <c r="AC9" s="41"/>
      <c r="AD9" s="37"/>
      <c r="AE9" s="60"/>
      <c r="AF9" s="37"/>
      <c r="AG9" s="60"/>
      <c r="AH9" s="52"/>
      <c r="AI9" s="52"/>
      <c r="AJ9" s="52"/>
      <c r="AK9" s="106"/>
      <c r="AL9" s="35" t="s">
        <v>74</v>
      </c>
    </row>
    <row r="10" spans="1:38" x14ac:dyDescent="0.2">
      <c r="A10" s="116">
        <v>43741</v>
      </c>
      <c r="B10" s="63"/>
      <c r="C10" s="37"/>
      <c r="D10" s="38"/>
      <c r="E10" s="39">
        <f t="shared" si="3"/>
        <v>0</v>
      </c>
      <c r="F10" s="37">
        <v>0</v>
      </c>
      <c r="G10" s="40">
        <v>0</v>
      </c>
      <c r="H10" s="39">
        <f t="shared" si="0"/>
        <v>0</v>
      </c>
      <c r="I10" s="41">
        <v>1</v>
      </c>
      <c r="J10" s="41">
        <v>6.75</v>
      </c>
      <c r="K10" s="39">
        <f t="shared" si="1"/>
        <v>31.3125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31.3125</v>
      </c>
      <c r="Q10" s="54">
        <f t="shared" si="5"/>
        <v>31.3125</v>
      </c>
      <c r="R10" s="54">
        <f t="shared" si="6"/>
        <v>0</v>
      </c>
      <c r="S10" s="55">
        <v>0</v>
      </c>
      <c r="T10" s="56">
        <v>0</v>
      </c>
      <c r="U10" s="52">
        <v>0</v>
      </c>
      <c r="V10" s="52">
        <v>0</v>
      </c>
      <c r="W10" s="57">
        <v>10</v>
      </c>
      <c r="X10" s="58">
        <v>6.5</v>
      </c>
      <c r="Y10" s="52">
        <v>24</v>
      </c>
      <c r="Z10" s="59"/>
      <c r="AA10" s="108"/>
      <c r="AB10" s="112"/>
      <c r="AC10" s="41"/>
      <c r="AD10" s="37"/>
      <c r="AE10" s="60"/>
      <c r="AF10" s="37"/>
      <c r="AG10" s="60"/>
      <c r="AH10" s="52"/>
      <c r="AI10" s="52"/>
      <c r="AJ10" s="52"/>
      <c r="AK10" s="106"/>
      <c r="AL10" s="35" t="s">
        <v>74</v>
      </c>
    </row>
    <row r="11" spans="1:38" x14ac:dyDescent="0.2">
      <c r="A11" s="116">
        <v>43742</v>
      </c>
      <c r="B11" s="63"/>
      <c r="C11" s="37"/>
      <c r="D11" s="38"/>
      <c r="E11" s="39">
        <f t="shared" si="3"/>
        <v>0</v>
      </c>
      <c r="F11" s="37">
        <v>0</v>
      </c>
      <c r="G11" s="40">
        <v>0</v>
      </c>
      <c r="H11" s="39">
        <f t="shared" si="0"/>
        <v>0</v>
      </c>
      <c r="I11" s="41">
        <v>1</v>
      </c>
      <c r="J11" s="41">
        <v>6.75</v>
      </c>
      <c r="K11" s="39">
        <f t="shared" si="1"/>
        <v>31.3125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31.3125</v>
      </c>
      <c r="Q11" s="54">
        <f t="shared" si="5"/>
        <v>31.3125</v>
      </c>
      <c r="R11" s="54">
        <f t="shared" si="6"/>
        <v>0</v>
      </c>
      <c r="S11" s="55">
        <v>0</v>
      </c>
      <c r="T11" s="56">
        <v>0</v>
      </c>
      <c r="U11" s="52">
        <v>0</v>
      </c>
      <c r="V11" s="52">
        <v>0</v>
      </c>
      <c r="W11" s="57">
        <v>10</v>
      </c>
      <c r="X11" s="58">
        <v>6.5</v>
      </c>
      <c r="Y11" s="52">
        <v>24</v>
      </c>
      <c r="Z11" s="59"/>
      <c r="AA11" s="105"/>
      <c r="AB11" s="112"/>
      <c r="AC11" s="41"/>
      <c r="AD11" s="37"/>
      <c r="AE11" s="60"/>
      <c r="AF11" s="37"/>
      <c r="AG11" s="60"/>
      <c r="AH11" s="52"/>
      <c r="AI11" s="52"/>
      <c r="AJ11" s="52"/>
      <c r="AK11" s="106"/>
      <c r="AL11" s="35" t="s">
        <v>74</v>
      </c>
    </row>
    <row r="12" spans="1:38" x14ac:dyDescent="0.2">
      <c r="A12" s="116">
        <v>43743</v>
      </c>
      <c r="B12" s="63"/>
      <c r="C12" s="37"/>
      <c r="D12" s="38"/>
      <c r="E12" s="39">
        <f t="shared" si="3"/>
        <v>0</v>
      </c>
      <c r="F12" s="37">
        <v>0</v>
      </c>
      <c r="G12" s="40">
        <v>0</v>
      </c>
      <c r="H12" s="39">
        <f t="shared" si="0"/>
        <v>0</v>
      </c>
      <c r="I12" s="41">
        <v>1</v>
      </c>
      <c r="J12" s="41">
        <v>6.75</v>
      </c>
      <c r="K12" s="39">
        <f t="shared" si="1"/>
        <v>31.3125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31.3125</v>
      </c>
      <c r="Q12" s="54">
        <f t="shared" si="5"/>
        <v>31.3125</v>
      </c>
      <c r="R12" s="54">
        <f t="shared" si="6"/>
        <v>0</v>
      </c>
      <c r="S12" s="55">
        <v>0</v>
      </c>
      <c r="T12" s="56">
        <v>0</v>
      </c>
      <c r="U12" s="52">
        <v>0</v>
      </c>
      <c r="V12" s="52">
        <v>0</v>
      </c>
      <c r="W12" s="57">
        <v>10</v>
      </c>
      <c r="X12" s="58">
        <v>6.5</v>
      </c>
      <c r="Y12" s="52">
        <v>24</v>
      </c>
      <c r="Z12" s="59"/>
      <c r="AA12" s="105"/>
      <c r="AB12" s="112"/>
      <c r="AC12" s="41"/>
      <c r="AD12" s="37"/>
      <c r="AE12" s="60"/>
      <c r="AF12" s="37"/>
      <c r="AG12" s="60"/>
      <c r="AH12" s="52"/>
      <c r="AI12" s="52"/>
      <c r="AJ12" s="52"/>
      <c r="AK12" s="106"/>
      <c r="AL12" s="35" t="s">
        <v>74</v>
      </c>
    </row>
    <row r="13" spans="1:38" x14ac:dyDescent="0.2">
      <c r="A13" s="116">
        <v>43744</v>
      </c>
      <c r="B13" s="63"/>
      <c r="C13" s="37"/>
      <c r="D13" s="38"/>
      <c r="E13" s="39">
        <f t="shared" si="3"/>
        <v>0</v>
      </c>
      <c r="F13" s="37">
        <v>0</v>
      </c>
      <c r="G13" s="40">
        <v>0</v>
      </c>
      <c r="H13" s="39">
        <f t="shared" si="0"/>
        <v>0</v>
      </c>
      <c r="I13" s="41">
        <v>1</v>
      </c>
      <c r="J13" s="41">
        <v>6.75</v>
      </c>
      <c r="K13" s="39">
        <f t="shared" si="1"/>
        <v>31.3125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31.3125</v>
      </c>
      <c r="Q13" s="54">
        <f t="shared" si="5"/>
        <v>31.3125</v>
      </c>
      <c r="R13" s="54">
        <f t="shared" si="6"/>
        <v>0</v>
      </c>
      <c r="S13" s="55">
        <v>0</v>
      </c>
      <c r="T13" s="56">
        <v>0</v>
      </c>
      <c r="U13" s="52">
        <v>0</v>
      </c>
      <c r="V13" s="52">
        <v>0</v>
      </c>
      <c r="W13" s="57">
        <v>10</v>
      </c>
      <c r="X13" s="58">
        <v>6.5</v>
      </c>
      <c r="Y13" s="52">
        <v>24</v>
      </c>
      <c r="Z13" s="59"/>
      <c r="AA13" s="105"/>
      <c r="AB13" s="112"/>
      <c r="AC13" s="41"/>
      <c r="AD13" s="37"/>
      <c r="AE13" s="60"/>
      <c r="AF13" s="37"/>
      <c r="AG13" s="60"/>
      <c r="AH13" s="52"/>
      <c r="AI13" s="52"/>
      <c r="AJ13" s="52"/>
      <c r="AK13" s="106"/>
      <c r="AL13" s="35" t="s">
        <v>74</v>
      </c>
    </row>
    <row r="14" spans="1:38" x14ac:dyDescent="0.2">
      <c r="A14" s="116">
        <v>43745</v>
      </c>
      <c r="B14" s="63"/>
      <c r="C14" s="37"/>
      <c r="D14" s="38"/>
      <c r="E14" s="39">
        <f t="shared" si="3"/>
        <v>0</v>
      </c>
      <c r="F14" s="37">
        <v>0</v>
      </c>
      <c r="G14" s="40">
        <v>0</v>
      </c>
      <c r="H14" s="39">
        <f t="shared" si="0"/>
        <v>0</v>
      </c>
      <c r="I14" s="41">
        <v>1</v>
      </c>
      <c r="J14" s="41">
        <v>6.75</v>
      </c>
      <c r="K14" s="39">
        <f t="shared" si="1"/>
        <v>31.3125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31.3125</v>
      </c>
      <c r="Q14" s="54">
        <f t="shared" si="5"/>
        <v>31.3125</v>
      </c>
      <c r="R14" s="54">
        <f t="shared" si="6"/>
        <v>0</v>
      </c>
      <c r="S14" s="55">
        <v>0</v>
      </c>
      <c r="T14" s="56">
        <v>0</v>
      </c>
      <c r="U14" s="52">
        <v>0</v>
      </c>
      <c r="V14" s="52">
        <v>0</v>
      </c>
      <c r="W14" s="57">
        <v>10</v>
      </c>
      <c r="X14" s="58">
        <v>6.5</v>
      </c>
      <c r="Y14" s="52">
        <v>24</v>
      </c>
      <c r="Z14" s="59"/>
      <c r="AA14" s="105"/>
      <c r="AB14" s="112"/>
      <c r="AC14" s="41"/>
      <c r="AD14" s="37"/>
      <c r="AE14" s="60"/>
      <c r="AF14" s="37"/>
      <c r="AG14" s="60"/>
      <c r="AH14" s="52"/>
      <c r="AI14" s="52"/>
      <c r="AJ14" s="52"/>
      <c r="AK14" s="106"/>
      <c r="AL14" s="35" t="s">
        <v>74</v>
      </c>
    </row>
    <row r="15" spans="1:38" x14ac:dyDescent="0.2">
      <c r="A15" s="116">
        <v>43746</v>
      </c>
      <c r="B15" s="63"/>
      <c r="C15" s="37"/>
      <c r="D15" s="38"/>
      <c r="E15" s="39">
        <f t="shared" si="3"/>
        <v>0</v>
      </c>
      <c r="F15" s="37">
        <v>0</v>
      </c>
      <c r="G15" s="40">
        <v>0</v>
      </c>
      <c r="H15" s="39">
        <f t="shared" si="0"/>
        <v>0</v>
      </c>
      <c r="I15" s="41">
        <v>1</v>
      </c>
      <c r="J15" s="41">
        <v>6.75</v>
      </c>
      <c r="K15" s="39">
        <f t="shared" si="1"/>
        <v>31.3125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31.3125</v>
      </c>
      <c r="Q15" s="54">
        <f t="shared" si="5"/>
        <v>31.3125</v>
      </c>
      <c r="R15" s="54">
        <f t="shared" si="6"/>
        <v>0</v>
      </c>
      <c r="S15" s="55">
        <v>0</v>
      </c>
      <c r="T15" s="56">
        <v>0</v>
      </c>
      <c r="U15" s="52">
        <v>0</v>
      </c>
      <c r="V15" s="52">
        <v>0</v>
      </c>
      <c r="W15" s="57">
        <v>10</v>
      </c>
      <c r="X15" s="58">
        <v>6.5</v>
      </c>
      <c r="Y15" s="52">
        <v>24</v>
      </c>
      <c r="Z15" s="59"/>
      <c r="AA15" s="105"/>
      <c r="AB15" s="112"/>
      <c r="AC15" s="41"/>
      <c r="AD15" s="37"/>
      <c r="AE15" s="60"/>
      <c r="AF15" s="37"/>
      <c r="AG15" s="60"/>
      <c r="AH15" s="52"/>
      <c r="AI15" s="52"/>
      <c r="AJ15" s="52"/>
      <c r="AK15" s="106"/>
      <c r="AL15" s="35" t="s">
        <v>74</v>
      </c>
    </row>
    <row r="16" spans="1:38" x14ac:dyDescent="0.2">
      <c r="A16" s="116">
        <v>43747</v>
      </c>
      <c r="B16" s="63"/>
      <c r="C16" s="37"/>
      <c r="D16" s="38"/>
      <c r="E16" s="39">
        <f t="shared" si="3"/>
        <v>0</v>
      </c>
      <c r="F16" s="37">
        <v>0</v>
      </c>
      <c r="G16" s="40">
        <v>0</v>
      </c>
      <c r="H16" s="39">
        <f t="shared" si="0"/>
        <v>0</v>
      </c>
      <c r="I16" s="41">
        <v>1</v>
      </c>
      <c r="J16" s="41">
        <v>6.75</v>
      </c>
      <c r="K16" s="39">
        <f t="shared" si="1"/>
        <v>31.3125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31.3125</v>
      </c>
      <c r="Q16" s="54">
        <f t="shared" si="5"/>
        <v>31.3125</v>
      </c>
      <c r="R16" s="54">
        <f t="shared" si="6"/>
        <v>0</v>
      </c>
      <c r="S16" s="55">
        <v>0</v>
      </c>
      <c r="T16" s="56">
        <v>0</v>
      </c>
      <c r="U16" s="52">
        <v>0</v>
      </c>
      <c r="V16" s="52">
        <v>0</v>
      </c>
      <c r="W16" s="57">
        <v>10</v>
      </c>
      <c r="X16" s="58">
        <v>6.5</v>
      </c>
      <c r="Y16" s="52">
        <v>24</v>
      </c>
      <c r="Z16" s="59"/>
      <c r="AA16" s="105"/>
      <c r="AB16" s="112"/>
      <c r="AC16" s="41"/>
      <c r="AD16" s="37"/>
      <c r="AE16" s="60"/>
      <c r="AF16" s="37"/>
      <c r="AG16" s="60"/>
      <c r="AH16" s="52"/>
      <c r="AI16" s="52"/>
      <c r="AJ16" s="52"/>
      <c r="AK16" s="106"/>
      <c r="AL16" s="35" t="s">
        <v>74</v>
      </c>
    </row>
    <row r="17" spans="1:38" x14ac:dyDescent="0.2">
      <c r="A17" s="116">
        <v>43748</v>
      </c>
      <c r="B17" s="63"/>
      <c r="C17" s="37"/>
      <c r="D17" s="38"/>
      <c r="E17" s="39">
        <f t="shared" si="3"/>
        <v>0</v>
      </c>
      <c r="F17" s="37">
        <v>0</v>
      </c>
      <c r="G17" s="40">
        <v>0</v>
      </c>
      <c r="H17" s="39">
        <f t="shared" si="0"/>
        <v>0</v>
      </c>
      <c r="I17" s="41">
        <v>1</v>
      </c>
      <c r="J17" s="41">
        <v>6.75</v>
      </c>
      <c r="K17" s="39">
        <f t="shared" si="1"/>
        <v>31.3125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31.3125</v>
      </c>
      <c r="Q17" s="54">
        <f t="shared" si="5"/>
        <v>31.3125</v>
      </c>
      <c r="R17" s="54">
        <f t="shared" si="6"/>
        <v>0</v>
      </c>
      <c r="S17" s="55">
        <v>0</v>
      </c>
      <c r="T17" s="56">
        <v>0</v>
      </c>
      <c r="U17" s="52">
        <v>0</v>
      </c>
      <c r="V17" s="52">
        <v>0</v>
      </c>
      <c r="W17" s="57">
        <v>10</v>
      </c>
      <c r="X17" s="58">
        <v>6.5</v>
      </c>
      <c r="Y17" s="52">
        <v>24</v>
      </c>
      <c r="Z17" s="59"/>
      <c r="AA17" s="105"/>
      <c r="AB17" s="112"/>
      <c r="AC17" s="41"/>
      <c r="AD17" s="37"/>
      <c r="AE17" s="60"/>
      <c r="AF17" s="37"/>
      <c r="AG17" s="60"/>
      <c r="AH17" s="52"/>
      <c r="AI17" s="52"/>
      <c r="AJ17" s="52"/>
      <c r="AK17" s="106"/>
      <c r="AL17" s="35" t="s">
        <v>74</v>
      </c>
    </row>
    <row r="18" spans="1:38" x14ac:dyDescent="0.2">
      <c r="A18" s="116">
        <v>43749</v>
      </c>
      <c r="B18" s="63"/>
      <c r="C18" s="37"/>
      <c r="D18" s="38"/>
      <c r="E18" s="39">
        <f t="shared" si="3"/>
        <v>0</v>
      </c>
      <c r="F18" s="37">
        <v>0</v>
      </c>
      <c r="G18" s="40">
        <v>0</v>
      </c>
      <c r="H18" s="39">
        <f t="shared" si="0"/>
        <v>0</v>
      </c>
      <c r="I18" s="41">
        <v>1</v>
      </c>
      <c r="J18" s="41">
        <v>6.75</v>
      </c>
      <c r="K18" s="39">
        <f t="shared" si="1"/>
        <v>31.3125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31.3125</v>
      </c>
      <c r="Q18" s="54">
        <f t="shared" si="5"/>
        <v>31.3125</v>
      </c>
      <c r="R18" s="54">
        <f t="shared" si="6"/>
        <v>0</v>
      </c>
      <c r="S18" s="55">
        <v>0</v>
      </c>
      <c r="T18" s="56">
        <v>0</v>
      </c>
      <c r="U18" s="52">
        <v>0</v>
      </c>
      <c r="V18" s="52">
        <v>0</v>
      </c>
      <c r="W18" s="57">
        <v>10</v>
      </c>
      <c r="X18" s="58">
        <v>6.5</v>
      </c>
      <c r="Y18" s="52">
        <v>24</v>
      </c>
      <c r="Z18" s="59"/>
      <c r="AA18" s="105"/>
      <c r="AB18" s="112"/>
      <c r="AC18" s="41"/>
      <c r="AD18" s="37"/>
      <c r="AE18" s="60"/>
      <c r="AF18" s="37"/>
      <c r="AG18" s="60"/>
      <c r="AH18" s="52"/>
      <c r="AI18" s="52"/>
      <c r="AJ18" s="52"/>
      <c r="AK18" s="106"/>
      <c r="AL18" s="35" t="s">
        <v>74</v>
      </c>
    </row>
    <row r="19" spans="1:38" x14ac:dyDescent="0.2">
      <c r="A19" s="116">
        <v>43750</v>
      </c>
      <c r="B19" s="63"/>
      <c r="C19" s="37"/>
      <c r="D19" s="38"/>
      <c r="E19" s="39">
        <f t="shared" si="3"/>
        <v>0</v>
      </c>
      <c r="F19" s="37">
        <v>0</v>
      </c>
      <c r="G19" s="40">
        <v>0</v>
      </c>
      <c r="H19" s="39">
        <f t="shared" si="0"/>
        <v>0</v>
      </c>
      <c r="I19" s="41">
        <v>1</v>
      </c>
      <c r="J19" s="41">
        <v>6.75</v>
      </c>
      <c r="K19" s="39">
        <f t="shared" si="1"/>
        <v>31.3125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31.3125</v>
      </c>
      <c r="Q19" s="54">
        <f t="shared" si="5"/>
        <v>31.3125</v>
      </c>
      <c r="R19" s="54">
        <f t="shared" si="6"/>
        <v>0</v>
      </c>
      <c r="S19" s="55">
        <v>0</v>
      </c>
      <c r="T19" s="56">
        <v>0</v>
      </c>
      <c r="U19" s="52">
        <v>0</v>
      </c>
      <c r="V19" s="52">
        <v>0</v>
      </c>
      <c r="W19" s="57">
        <v>10</v>
      </c>
      <c r="X19" s="58">
        <v>6.5</v>
      </c>
      <c r="Y19" s="52">
        <v>24</v>
      </c>
      <c r="Z19" s="59"/>
      <c r="AA19" s="105"/>
      <c r="AB19" s="112"/>
      <c r="AC19" s="41"/>
      <c r="AD19" s="37"/>
      <c r="AE19" s="60"/>
      <c r="AF19" s="37"/>
      <c r="AG19" s="60"/>
      <c r="AH19" s="52"/>
      <c r="AI19" s="52"/>
      <c r="AJ19" s="52"/>
      <c r="AK19" s="106"/>
      <c r="AL19" s="35" t="s">
        <v>74</v>
      </c>
    </row>
    <row r="20" spans="1:38" x14ac:dyDescent="0.2">
      <c r="A20" s="116">
        <v>43751</v>
      </c>
      <c r="B20" s="63"/>
      <c r="C20" s="37"/>
      <c r="D20" s="38"/>
      <c r="E20" s="39">
        <f t="shared" si="3"/>
        <v>0</v>
      </c>
      <c r="F20" s="37">
        <v>0</v>
      </c>
      <c r="G20" s="40">
        <v>0</v>
      </c>
      <c r="H20" s="39">
        <f t="shared" si="0"/>
        <v>0</v>
      </c>
      <c r="I20" s="41">
        <v>1</v>
      </c>
      <c r="J20" s="41">
        <v>6.75</v>
      </c>
      <c r="K20" s="39">
        <f t="shared" si="1"/>
        <v>31.3125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31.3125</v>
      </c>
      <c r="Q20" s="54">
        <f t="shared" si="5"/>
        <v>31.3125</v>
      </c>
      <c r="R20" s="54">
        <f t="shared" si="6"/>
        <v>0</v>
      </c>
      <c r="S20" s="55">
        <v>0</v>
      </c>
      <c r="T20" s="56">
        <v>0</v>
      </c>
      <c r="U20" s="52">
        <v>0</v>
      </c>
      <c r="V20" s="52">
        <v>0</v>
      </c>
      <c r="W20" s="57">
        <v>10</v>
      </c>
      <c r="X20" s="58">
        <v>6.5</v>
      </c>
      <c r="Y20" s="52">
        <v>24</v>
      </c>
      <c r="Z20" s="59"/>
      <c r="AA20" s="105"/>
      <c r="AB20" s="112"/>
      <c r="AC20" s="41"/>
      <c r="AD20" s="37"/>
      <c r="AE20" s="60"/>
      <c r="AF20" s="37"/>
      <c r="AG20" s="60"/>
      <c r="AH20" s="52"/>
      <c r="AI20" s="52"/>
      <c r="AJ20" s="52"/>
      <c r="AK20" s="106"/>
      <c r="AL20" s="35" t="s">
        <v>74</v>
      </c>
    </row>
    <row r="21" spans="1:38" x14ac:dyDescent="0.2">
      <c r="A21" s="116">
        <v>43752</v>
      </c>
      <c r="B21" s="63"/>
      <c r="C21" s="37"/>
      <c r="D21" s="38"/>
      <c r="E21" s="39">
        <f t="shared" si="3"/>
        <v>0</v>
      </c>
      <c r="F21" s="37">
        <v>0</v>
      </c>
      <c r="G21" s="40">
        <v>0</v>
      </c>
      <c r="H21" s="39">
        <f t="shared" si="0"/>
        <v>0</v>
      </c>
      <c r="I21" s="41">
        <v>1</v>
      </c>
      <c r="J21" s="41">
        <v>6.75</v>
      </c>
      <c r="K21" s="39">
        <f t="shared" si="1"/>
        <v>31.3125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31.3125</v>
      </c>
      <c r="Q21" s="54">
        <f t="shared" si="5"/>
        <v>31.3125</v>
      </c>
      <c r="R21" s="54">
        <f t="shared" si="6"/>
        <v>0</v>
      </c>
      <c r="S21" s="55">
        <v>0</v>
      </c>
      <c r="T21" s="56">
        <v>0</v>
      </c>
      <c r="U21" s="52">
        <v>0</v>
      </c>
      <c r="V21" s="52">
        <v>0</v>
      </c>
      <c r="W21" s="57">
        <v>10</v>
      </c>
      <c r="X21" s="58">
        <v>6.5</v>
      </c>
      <c r="Y21" s="52">
        <v>24</v>
      </c>
      <c r="Z21" s="59"/>
      <c r="AA21" s="105"/>
      <c r="AB21" s="112"/>
      <c r="AC21" s="41"/>
      <c r="AD21" s="37"/>
      <c r="AE21" s="60"/>
      <c r="AF21" s="37"/>
      <c r="AG21" s="60"/>
      <c r="AH21" s="52"/>
      <c r="AI21" s="52"/>
      <c r="AJ21" s="52"/>
      <c r="AK21" s="106"/>
      <c r="AL21" s="35" t="s">
        <v>74</v>
      </c>
    </row>
    <row r="22" spans="1:38" x14ac:dyDescent="0.2">
      <c r="A22" s="116">
        <v>43753</v>
      </c>
      <c r="B22" s="63"/>
      <c r="C22" s="37"/>
      <c r="D22" s="38"/>
      <c r="E22" s="39">
        <f t="shared" si="3"/>
        <v>0</v>
      </c>
      <c r="F22" s="37">
        <v>0</v>
      </c>
      <c r="G22" s="40">
        <v>0</v>
      </c>
      <c r="H22" s="39">
        <f t="shared" si="0"/>
        <v>0</v>
      </c>
      <c r="I22" s="41">
        <v>1</v>
      </c>
      <c r="J22" s="41">
        <v>6.75</v>
      </c>
      <c r="K22" s="39">
        <f t="shared" si="1"/>
        <v>31.3125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31.3125</v>
      </c>
      <c r="Q22" s="54">
        <f t="shared" si="5"/>
        <v>31.3125</v>
      </c>
      <c r="R22" s="54">
        <f t="shared" si="6"/>
        <v>0</v>
      </c>
      <c r="S22" s="55">
        <v>0</v>
      </c>
      <c r="T22" s="56">
        <v>0</v>
      </c>
      <c r="U22" s="52">
        <v>0</v>
      </c>
      <c r="V22" s="52">
        <v>0</v>
      </c>
      <c r="W22" s="57">
        <v>10</v>
      </c>
      <c r="X22" s="58">
        <v>6.5</v>
      </c>
      <c r="Y22" s="52">
        <v>24</v>
      </c>
      <c r="Z22" s="59"/>
      <c r="AA22" s="105"/>
      <c r="AB22" s="112"/>
      <c r="AC22" s="41"/>
      <c r="AD22" s="37"/>
      <c r="AE22" s="60"/>
      <c r="AF22" s="37"/>
      <c r="AG22" s="60"/>
      <c r="AH22" s="52"/>
      <c r="AI22" s="52"/>
      <c r="AJ22" s="52"/>
      <c r="AK22" s="106"/>
      <c r="AL22" s="35" t="s">
        <v>74</v>
      </c>
    </row>
    <row r="23" spans="1:38" x14ac:dyDescent="0.2">
      <c r="A23" s="116">
        <v>43754</v>
      </c>
      <c r="B23" s="63"/>
      <c r="C23" s="37"/>
      <c r="D23" s="38"/>
      <c r="E23" s="39">
        <f t="shared" si="3"/>
        <v>0</v>
      </c>
      <c r="F23" s="37">
        <v>0</v>
      </c>
      <c r="G23" s="40">
        <v>0</v>
      </c>
      <c r="H23" s="39">
        <f t="shared" si="0"/>
        <v>0</v>
      </c>
      <c r="I23" s="41">
        <v>1</v>
      </c>
      <c r="J23" s="41">
        <v>6.75</v>
      </c>
      <c r="K23" s="39">
        <f t="shared" si="1"/>
        <v>31.3125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31.3125</v>
      </c>
      <c r="Q23" s="54">
        <f t="shared" si="5"/>
        <v>31.3125</v>
      </c>
      <c r="R23" s="54">
        <f t="shared" si="6"/>
        <v>0</v>
      </c>
      <c r="S23" s="55">
        <v>0</v>
      </c>
      <c r="T23" s="56">
        <v>0</v>
      </c>
      <c r="U23" s="52">
        <v>0</v>
      </c>
      <c r="V23" s="52">
        <v>0</v>
      </c>
      <c r="W23" s="57">
        <v>10</v>
      </c>
      <c r="X23" s="58">
        <v>6.5</v>
      </c>
      <c r="Y23" s="52">
        <v>24</v>
      </c>
      <c r="Z23" s="59"/>
      <c r="AA23" s="105"/>
      <c r="AB23" s="112"/>
      <c r="AC23" s="41"/>
      <c r="AD23" s="37"/>
      <c r="AE23" s="60"/>
      <c r="AF23" s="37"/>
      <c r="AG23" s="60"/>
      <c r="AH23" s="52"/>
      <c r="AI23" s="52"/>
      <c r="AJ23" s="52"/>
      <c r="AK23" s="106"/>
      <c r="AL23" s="35" t="s">
        <v>74</v>
      </c>
    </row>
    <row r="24" spans="1:38" x14ac:dyDescent="0.2">
      <c r="A24" s="116">
        <v>43755</v>
      </c>
      <c r="B24" s="63"/>
      <c r="C24" s="37"/>
      <c r="D24" s="38"/>
      <c r="E24" s="39">
        <f t="shared" si="3"/>
        <v>0</v>
      </c>
      <c r="F24" s="37">
        <v>0</v>
      </c>
      <c r="G24" s="40">
        <v>0</v>
      </c>
      <c r="H24" s="39">
        <f t="shared" si="0"/>
        <v>0</v>
      </c>
      <c r="I24" s="41">
        <v>1</v>
      </c>
      <c r="J24" s="41">
        <v>6.75</v>
      </c>
      <c r="K24" s="39">
        <f t="shared" si="1"/>
        <v>31.3125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31.3125</v>
      </c>
      <c r="Q24" s="54">
        <f t="shared" si="5"/>
        <v>31.3125</v>
      </c>
      <c r="R24" s="54">
        <f t="shared" si="6"/>
        <v>0</v>
      </c>
      <c r="S24" s="55">
        <v>0</v>
      </c>
      <c r="T24" s="56">
        <v>0</v>
      </c>
      <c r="U24" s="52">
        <v>0</v>
      </c>
      <c r="V24" s="52">
        <v>0</v>
      </c>
      <c r="W24" s="57">
        <v>10</v>
      </c>
      <c r="X24" s="58">
        <v>6.5</v>
      </c>
      <c r="Y24" s="52">
        <v>24</v>
      </c>
      <c r="Z24" s="59"/>
      <c r="AA24" s="105"/>
      <c r="AB24" s="112"/>
      <c r="AC24" s="41"/>
      <c r="AD24" s="37"/>
      <c r="AE24" s="60"/>
      <c r="AF24" s="37"/>
      <c r="AG24" s="60"/>
      <c r="AH24" s="52"/>
      <c r="AI24" s="52"/>
      <c r="AJ24" s="52"/>
      <c r="AK24" s="106"/>
      <c r="AL24" s="35" t="s">
        <v>74</v>
      </c>
    </row>
    <row r="25" spans="1:38" x14ac:dyDescent="0.2">
      <c r="A25" s="116">
        <v>43756</v>
      </c>
      <c r="B25" s="63"/>
      <c r="C25" s="37"/>
      <c r="D25" s="38"/>
      <c r="E25" s="39">
        <f t="shared" si="3"/>
        <v>0</v>
      </c>
      <c r="F25" s="37">
        <v>0</v>
      </c>
      <c r="G25" s="40">
        <v>0</v>
      </c>
      <c r="H25" s="39">
        <f t="shared" si="0"/>
        <v>0</v>
      </c>
      <c r="I25" s="41">
        <v>1</v>
      </c>
      <c r="J25" s="41">
        <v>6.75</v>
      </c>
      <c r="K25" s="39">
        <f t="shared" si="1"/>
        <v>31.3125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31.3125</v>
      </c>
      <c r="Q25" s="54">
        <f t="shared" si="5"/>
        <v>31.3125</v>
      </c>
      <c r="R25" s="54">
        <f t="shared" si="6"/>
        <v>0</v>
      </c>
      <c r="S25" s="55">
        <v>0</v>
      </c>
      <c r="T25" s="56">
        <v>0</v>
      </c>
      <c r="U25" s="52">
        <v>0</v>
      </c>
      <c r="V25" s="52">
        <v>0</v>
      </c>
      <c r="W25" s="57">
        <v>10</v>
      </c>
      <c r="X25" s="58">
        <v>6.5</v>
      </c>
      <c r="Y25" s="52">
        <v>24</v>
      </c>
      <c r="Z25" s="59"/>
      <c r="AA25" s="105"/>
      <c r="AB25" s="112"/>
      <c r="AC25" s="41"/>
      <c r="AD25" s="37"/>
      <c r="AE25" s="60"/>
      <c r="AF25" s="37"/>
      <c r="AG25" s="60"/>
      <c r="AH25" s="52"/>
      <c r="AI25" s="52"/>
      <c r="AJ25" s="52"/>
      <c r="AK25" s="106"/>
      <c r="AL25" s="35" t="s">
        <v>74</v>
      </c>
    </row>
    <row r="26" spans="1:38" x14ac:dyDescent="0.2">
      <c r="A26" s="116">
        <v>43757</v>
      </c>
      <c r="B26" s="63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1</v>
      </c>
      <c r="J26" s="41">
        <v>6.75</v>
      </c>
      <c r="K26" s="39">
        <f t="shared" si="1"/>
        <v>31.3125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31.3125</v>
      </c>
      <c r="Q26" s="54">
        <f t="shared" si="5"/>
        <v>31.3125</v>
      </c>
      <c r="R26" s="54">
        <f t="shared" si="6"/>
        <v>0</v>
      </c>
      <c r="S26" s="55">
        <v>0</v>
      </c>
      <c r="T26" s="56">
        <v>0</v>
      </c>
      <c r="U26" s="52">
        <v>0</v>
      </c>
      <c r="V26" s="52">
        <v>0</v>
      </c>
      <c r="W26" s="57">
        <v>10</v>
      </c>
      <c r="X26" s="58">
        <v>6.5</v>
      </c>
      <c r="Y26" s="52">
        <v>24</v>
      </c>
      <c r="Z26" s="59"/>
      <c r="AA26" s="105"/>
      <c r="AB26" s="112"/>
      <c r="AC26" s="41"/>
      <c r="AD26" s="37"/>
      <c r="AE26" s="60"/>
      <c r="AF26" s="37"/>
      <c r="AG26" s="60"/>
      <c r="AH26" s="52"/>
      <c r="AI26" s="52"/>
      <c r="AJ26" s="52"/>
      <c r="AK26" s="106"/>
      <c r="AL26" s="35" t="s">
        <v>74</v>
      </c>
    </row>
    <row r="27" spans="1:38" x14ac:dyDescent="0.2">
      <c r="A27" s="116">
        <v>43758</v>
      </c>
      <c r="B27" s="63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1</v>
      </c>
      <c r="J27" s="41">
        <v>6.75</v>
      </c>
      <c r="K27" s="39">
        <f t="shared" si="1"/>
        <v>31.3125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31.3125</v>
      </c>
      <c r="Q27" s="54">
        <f t="shared" si="5"/>
        <v>31.3125</v>
      </c>
      <c r="R27" s="54">
        <f t="shared" si="6"/>
        <v>0</v>
      </c>
      <c r="S27" s="55">
        <v>0</v>
      </c>
      <c r="T27" s="56">
        <v>0</v>
      </c>
      <c r="U27" s="52">
        <v>0</v>
      </c>
      <c r="V27" s="52">
        <v>0</v>
      </c>
      <c r="W27" s="57">
        <v>10</v>
      </c>
      <c r="X27" s="58">
        <v>6.5</v>
      </c>
      <c r="Y27" s="52">
        <v>24</v>
      </c>
      <c r="Z27" s="59"/>
      <c r="AA27" s="105"/>
      <c r="AB27" s="112"/>
      <c r="AC27" s="105"/>
      <c r="AD27" s="105"/>
      <c r="AE27" s="60"/>
      <c r="AF27" s="37"/>
      <c r="AG27" s="60"/>
      <c r="AH27" s="52"/>
      <c r="AI27" s="52"/>
      <c r="AJ27" s="52"/>
      <c r="AK27" s="106"/>
      <c r="AL27" s="35" t="s">
        <v>74</v>
      </c>
    </row>
    <row r="28" spans="1:38" x14ac:dyDescent="0.2">
      <c r="A28" s="116">
        <v>43759</v>
      </c>
      <c r="B28" s="63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1</v>
      </c>
      <c r="J28" s="41">
        <v>6.75</v>
      </c>
      <c r="K28" s="39">
        <f t="shared" si="1"/>
        <v>31.3125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31.3125</v>
      </c>
      <c r="Q28" s="54">
        <f t="shared" si="5"/>
        <v>31.3125</v>
      </c>
      <c r="R28" s="54">
        <f t="shared" si="6"/>
        <v>0</v>
      </c>
      <c r="S28" s="55">
        <v>0</v>
      </c>
      <c r="T28" s="56">
        <v>0</v>
      </c>
      <c r="U28" s="52">
        <v>0</v>
      </c>
      <c r="V28" s="52">
        <v>0</v>
      </c>
      <c r="W28" s="57">
        <v>10</v>
      </c>
      <c r="X28" s="58">
        <v>6.5</v>
      </c>
      <c r="Y28" s="52">
        <v>24</v>
      </c>
      <c r="Z28" s="59"/>
      <c r="AA28" s="105"/>
      <c r="AB28" s="112"/>
      <c r="AC28" s="105"/>
      <c r="AD28" s="105"/>
      <c r="AE28" s="60"/>
      <c r="AF28" s="37"/>
      <c r="AG28" s="60"/>
      <c r="AH28" s="52"/>
      <c r="AI28" s="52"/>
      <c r="AJ28" s="52"/>
      <c r="AK28" s="106"/>
      <c r="AL28" s="35" t="s">
        <v>74</v>
      </c>
    </row>
    <row r="29" spans="1:38" x14ac:dyDescent="0.2">
      <c r="A29" s="116">
        <v>43760</v>
      </c>
      <c r="B29" s="63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1</v>
      </c>
      <c r="J29" s="41">
        <v>6.75</v>
      </c>
      <c r="K29" s="39">
        <f t="shared" si="1"/>
        <v>31.3125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31.3125</v>
      </c>
      <c r="Q29" s="54">
        <f t="shared" si="5"/>
        <v>31.3125</v>
      </c>
      <c r="R29" s="54">
        <f t="shared" si="6"/>
        <v>0</v>
      </c>
      <c r="S29" s="55">
        <v>0</v>
      </c>
      <c r="T29" s="56">
        <v>0</v>
      </c>
      <c r="U29" s="52">
        <v>0</v>
      </c>
      <c r="V29" s="52">
        <v>0</v>
      </c>
      <c r="W29" s="57">
        <v>10</v>
      </c>
      <c r="X29" s="58">
        <v>6.5</v>
      </c>
      <c r="Y29" s="52">
        <v>24</v>
      </c>
      <c r="Z29" s="59"/>
      <c r="AA29" s="105"/>
      <c r="AB29" s="112"/>
      <c r="AC29" s="105"/>
      <c r="AD29" s="105"/>
      <c r="AE29" s="60"/>
      <c r="AF29" s="37"/>
      <c r="AG29" s="60"/>
      <c r="AH29" s="52"/>
      <c r="AI29" s="52"/>
      <c r="AJ29" s="52"/>
      <c r="AK29" s="106"/>
      <c r="AL29" s="35" t="s">
        <v>74</v>
      </c>
    </row>
    <row r="30" spans="1:38" x14ac:dyDescent="0.2">
      <c r="A30" s="116">
        <v>43761</v>
      </c>
      <c r="B30" s="63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1</v>
      </c>
      <c r="J30" s="41">
        <v>6.75</v>
      </c>
      <c r="K30" s="39">
        <f t="shared" si="1"/>
        <v>31.3125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31.3125</v>
      </c>
      <c r="Q30" s="54">
        <f t="shared" si="5"/>
        <v>31.3125</v>
      </c>
      <c r="R30" s="54">
        <f t="shared" si="6"/>
        <v>0</v>
      </c>
      <c r="S30" s="55">
        <v>0</v>
      </c>
      <c r="T30" s="56">
        <v>0</v>
      </c>
      <c r="U30" s="52">
        <v>0</v>
      </c>
      <c r="V30" s="52">
        <v>0</v>
      </c>
      <c r="W30" s="57">
        <v>10</v>
      </c>
      <c r="X30" s="58">
        <v>6.5</v>
      </c>
      <c r="Y30" s="52">
        <v>24</v>
      </c>
      <c r="Z30" s="59"/>
      <c r="AA30" s="105"/>
      <c r="AB30" s="112"/>
      <c r="AC30" s="105"/>
      <c r="AD30" s="105"/>
      <c r="AE30" s="60"/>
      <c r="AF30" s="37"/>
      <c r="AG30" s="60"/>
      <c r="AH30" s="52"/>
      <c r="AI30" s="52"/>
      <c r="AJ30" s="52"/>
      <c r="AK30" s="106"/>
      <c r="AL30" s="35" t="s">
        <v>74</v>
      </c>
    </row>
    <row r="31" spans="1:38" x14ac:dyDescent="0.2">
      <c r="A31" s="116">
        <v>43762</v>
      </c>
      <c r="B31" s="63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1</v>
      </c>
      <c r="J31" s="41">
        <v>6.75</v>
      </c>
      <c r="K31" s="39">
        <f t="shared" si="1"/>
        <v>31.3125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31.3125</v>
      </c>
      <c r="Q31" s="54">
        <f t="shared" si="5"/>
        <v>31.3125</v>
      </c>
      <c r="R31" s="54">
        <f t="shared" si="6"/>
        <v>0</v>
      </c>
      <c r="S31" s="55">
        <v>0</v>
      </c>
      <c r="T31" s="56">
        <v>0</v>
      </c>
      <c r="U31" s="52">
        <v>0</v>
      </c>
      <c r="V31" s="52">
        <v>0</v>
      </c>
      <c r="W31" s="57">
        <v>10</v>
      </c>
      <c r="X31" s="58">
        <v>6.5</v>
      </c>
      <c r="Y31" s="52">
        <v>24</v>
      </c>
      <c r="Z31" s="59"/>
      <c r="AA31" s="105"/>
      <c r="AB31" s="112"/>
      <c r="AC31" s="105"/>
      <c r="AD31" s="105"/>
      <c r="AE31" s="60"/>
      <c r="AF31" s="37"/>
      <c r="AG31" s="60"/>
      <c r="AH31" s="52"/>
      <c r="AI31" s="52"/>
      <c r="AJ31" s="52"/>
      <c r="AK31" s="106"/>
      <c r="AL31" s="35" t="s">
        <v>74</v>
      </c>
    </row>
    <row r="32" spans="1:38" x14ac:dyDescent="0.2">
      <c r="A32" s="116">
        <v>43763</v>
      </c>
      <c r="B32" s="63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1</v>
      </c>
      <c r="J32" s="41">
        <v>6.75</v>
      </c>
      <c r="K32" s="39">
        <f t="shared" si="1"/>
        <v>31.3125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31.3125</v>
      </c>
      <c r="Q32" s="54">
        <f t="shared" si="5"/>
        <v>31.3125</v>
      </c>
      <c r="R32" s="54">
        <f t="shared" si="6"/>
        <v>0</v>
      </c>
      <c r="S32" s="55">
        <v>0</v>
      </c>
      <c r="T32" s="56">
        <v>0</v>
      </c>
      <c r="U32" s="52">
        <v>0</v>
      </c>
      <c r="V32" s="52">
        <v>0</v>
      </c>
      <c r="W32" s="57">
        <v>10</v>
      </c>
      <c r="X32" s="58">
        <v>6.5</v>
      </c>
      <c r="Y32" s="52">
        <v>24</v>
      </c>
      <c r="Z32" s="59"/>
      <c r="AA32" s="105"/>
      <c r="AB32" s="112"/>
      <c r="AC32" s="105"/>
      <c r="AD32" s="105"/>
      <c r="AE32" s="60"/>
      <c r="AF32" s="37"/>
      <c r="AG32" s="60"/>
      <c r="AH32" s="52"/>
      <c r="AI32" s="52"/>
      <c r="AJ32" s="52"/>
      <c r="AK32" s="106">
        <f>SUM(AK8:AK31)</f>
        <v>0</v>
      </c>
      <c r="AL32" s="35" t="s">
        <v>74</v>
      </c>
    </row>
    <row r="33" spans="1:38" x14ac:dyDescent="0.2">
      <c r="A33" s="116">
        <v>43764</v>
      </c>
      <c r="B33" s="63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1</v>
      </c>
      <c r="J33" s="41">
        <v>6.75</v>
      </c>
      <c r="K33" s="39">
        <f t="shared" si="1"/>
        <v>31.3125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31.3125</v>
      </c>
      <c r="Q33" s="54">
        <f t="shared" si="5"/>
        <v>31.3125</v>
      </c>
      <c r="R33" s="54">
        <f t="shared" si="6"/>
        <v>0</v>
      </c>
      <c r="S33" s="55">
        <v>0</v>
      </c>
      <c r="T33" s="56">
        <v>0</v>
      </c>
      <c r="U33" s="52">
        <v>0</v>
      </c>
      <c r="V33" s="52">
        <v>0</v>
      </c>
      <c r="W33" s="57">
        <v>10</v>
      </c>
      <c r="X33" s="58">
        <v>6.5</v>
      </c>
      <c r="Y33" s="52">
        <v>24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 t="s">
        <v>74</v>
      </c>
    </row>
    <row r="34" spans="1:38" x14ac:dyDescent="0.2">
      <c r="A34" s="116">
        <v>43765</v>
      </c>
      <c r="B34" s="63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1</v>
      </c>
      <c r="J34" s="41">
        <v>6.75</v>
      </c>
      <c r="K34" s="39">
        <f t="shared" si="1"/>
        <v>31.3125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31.3125</v>
      </c>
      <c r="Q34" s="54">
        <f t="shared" si="5"/>
        <v>31.3125</v>
      </c>
      <c r="R34" s="54">
        <f t="shared" si="6"/>
        <v>0</v>
      </c>
      <c r="S34" s="55">
        <v>0</v>
      </c>
      <c r="T34" s="56">
        <v>0</v>
      </c>
      <c r="U34" s="52">
        <v>0</v>
      </c>
      <c r="V34" s="52">
        <v>0</v>
      </c>
      <c r="W34" s="57">
        <v>10</v>
      </c>
      <c r="X34" s="58">
        <v>6.5</v>
      </c>
      <c r="Y34" s="52">
        <v>24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0</v>
      </c>
      <c r="AL34" s="35" t="s">
        <v>74</v>
      </c>
    </row>
    <row r="35" spans="1:38" x14ac:dyDescent="0.2">
      <c r="A35" s="116">
        <v>43766</v>
      </c>
      <c r="B35" s="63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1</v>
      </c>
      <c r="J35" s="41">
        <v>6.75</v>
      </c>
      <c r="K35" s="39">
        <f t="shared" si="1"/>
        <v>31.3125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31.3125</v>
      </c>
      <c r="Q35" s="54">
        <f t="shared" si="5"/>
        <v>31.3125</v>
      </c>
      <c r="R35" s="54">
        <f t="shared" si="6"/>
        <v>0</v>
      </c>
      <c r="S35" s="55">
        <v>0</v>
      </c>
      <c r="T35" s="56">
        <v>0</v>
      </c>
      <c r="U35" s="52">
        <v>0</v>
      </c>
      <c r="V35" s="52">
        <v>0</v>
      </c>
      <c r="W35" s="57">
        <v>10</v>
      </c>
      <c r="X35" s="58">
        <v>6.5</v>
      </c>
      <c r="Y35" s="52">
        <v>24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0</v>
      </c>
      <c r="AL35" s="35" t="s">
        <v>74</v>
      </c>
    </row>
    <row r="36" spans="1:38" x14ac:dyDescent="0.2">
      <c r="A36" s="116">
        <v>43767</v>
      </c>
      <c r="B36" s="63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1</v>
      </c>
      <c r="J36" s="41">
        <v>6.75</v>
      </c>
      <c r="K36" s="39">
        <f t="shared" si="1"/>
        <v>31.3125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31.3125</v>
      </c>
      <c r="Q36" s="54">
        <f t="shared" si="5"/>
        <v>31.3125</v>
      </c>
      <c r="R36" s="54">
        <f t="shared" si="6"/>
        <v>0</v>
      </c>
      <c r="S36" s="55">
        <v>0</v>
      </c>
      <c r="T36" s="56">
        <v>0</v>
      </c>
      <c r="U36" s="52">
        <v>0</v>
      </c>
      <c r="V36" s="52">
        <v>0</v>
      </c>
      <c r="W36" s="57">
        <v>10</v>
      </c>
      <c r="X36" s="58">
        <v>6.5</v>
      </c>
      <c r="Y36" s="52">
        <v>24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0</v>
      </c>
      <c r="AL36" s="35" t="s">
        <v>74</v>
      </c>
    </row>
    <row r="37" spans="1:38" x14ac:dyDescent="0.2">
      <c r="A37" s="116">
        <v>43768</v>
      </c>
      <c r="B37" s="63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1</v>
      </c>
      <c r="J37" s="41">
        <v>6.75</v>
      </c>
      <c r="K37" s="39">
        <f t="shared" si="1"/>
        <v>31.3125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31.3125</v>
      </c>
      <c r="Q37" s="54">
        <f t="shared" si="5"/>
        <v>31.3125</v>
      </c>
      <c r="R37" s="54">
        <f t="shared" si="6"/>
        <v>0</v>
      </c>
      <c r="S37" s="55">
        <v>0</v>
      </c>
      <c r="T37" s="56">
        <v>0</v>
      </c>
      <c r="U37" s="52">
        <v>0</v>
      </c>
      <c r="V37" s="52">
        <v>0</v>
      </c>
      <c r="W37" s="57">
        <v>10</v>
      </c>
      <c r="X37" s="58">
        <v>6.5</v>
      </c>
      <c r="Y37" s="52">
        <v>24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31.31</v>
      </c>
      <c r="AL37" s="35" t="s">
        <v>74</v>
      </c>
    </row>
    <row r="38" spans="1:38" x14ac:dyDescent="0.2">
      <c r="A38" s="116">
        <v>43769</v>
      </c>
      <c r="B38" s="63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1</v>
      </c>
      <c r="J38" s="41">
        <v>6.75</v>
      </c>
      <c r="K38" s="39">
        <f t="shared" si="1"/>
        <v>31.3125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31.3125</v>
      </c>
      <c r="Q38" s="54">
        <f t="shared" si="5"/>
        <v>31.3125</v>
      </c>
      <c r="R38" s="54">
        <f t="shared" si="6"/>
        <v>0</v>
      </c>
      <c r="S38" s="55">
        <v>0</v>
      </c>
      <c r="T38" s="56">
        <v>0</v>
      </c>
      <c r="U38" s="52">
        <v>0</v>
      </c>
      <c r="V38" s="52">
        <v>0</v>
      </c>
      <c r="W38" s="57">
        <v>10</v>
      </c>
      <c r="X38" s="58">
        <v>6.5</v>
      </c>
      <c r="Y38" s="52">
        <v>24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0</v>
      </c>
      <c r="AL38" s="35" t="s">
        <v>74</v>
      </c>
    </row>
    <row r="39" spans="1:38" x14ac:dyDescent="0.2">
      <c r="A39" s="116"/>
      <c r="B39" s="63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3">
        <v>0</v>
      </c>
      <c r="P39" s="54">
        <f t="shared" si="4"/>
        <v>31.3125</v>
      </c>
      <c r="Q39" s="54">
        <f t="shared" si="5"/>
        <v>0</v>
      </c>
      <c r="R39" s="54">
        <f t="shared" si="6"/>
        <v>0</v>
      </c>
      <c r="S39" s="55">
        <v>0</v>
      </c>
      <c r="T39" s="56">
        <v>0</v>
      </c>
      <c r="U39" s="52">
        <v>0</v>
      </c>
      <c r="V39" s="52">
        <v>0</v>
      </c>
      <c r="W39" s="57">
        <v>10</v>
      </c>
      <c r="X39" s="58">
        <v>6.5</v>
      </c>
      <c r="Y39" s="52">
        <v>0</v>
      </c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35"/>
    </row>
    <row r="40" spans="1:38" x14ac:dyDescent="0.2">
      <c r="A40" s="99">
        <v>42187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0</v>
      </c>
      <c r="P40" s="87"/>
      <c r="Q40" s="54"/>
      <c r="R40" s="54">
        <f>SUM(R8:R39)</f>
        <v>0</v>
      </c>
      <c r="S40" s="54">
        <f>SUM(S8:S39)</f>
        <v>0</v>
      </c>
      <c r="T40" s="88">
        <f>SUM(T8:T39)</f>
        <v>0</v>
      </c>
      <c r="U40" s="89"/>
      <c r="V40" s="90"/>
      <c r="W40" s="91"/>
      <c r="X40" s="92"/>
      <c r="Y40" s="93">
        <f>SUM(Y8:Y39)</f>
        <v>744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35"/>
    </row>
  </sheetData>
  <mergeCells count="2">
    <mergeCell ref="G2:K2"/>
    <mergeCell ref="G3:K3"/>
  </mergeCells>
  <dataValidations xWindow="1486" yWindow="760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1" max="1" width="9.28515625" customWidth="1"/>
    <col min="2" max="2" width="5.14062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4.85546875" customWidth="1"/>
    <col min="23" max="23" width="4.5703125" hidden="1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4.140625" customWidth="1"/>
  </cols>
  <sheetData>
    <row r="1" spans="1:35" x14ac:dyDescent="0.2">
      <c r="A1" t="s">
        <v>47</v>
      </c>
      <c r="G1" s="107" t="s">
        <v>52</v>
      </c>
    </row>
    <row r="2" spans="1:35" x14ac:dyDescent="0.2">
      <c r="A2" t="s">
        <v>48</v>
      </c>
      <c r="G2" s="107" t="s">
        <v>60</v>
      </c>
    </row>
    <row r="3" spans="1:35" x14ac:dyDescent="0.2">
      <c r="A3" t="s">
        <v>49</v>
      </c>
      <c r="G3" s="111" t="s">
        <v>82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00" t="s">
        <v>70</v>
      </c>
      <c r="H5" s="4">
        <v>210</v>
      </c>
      <c r="I5" s="2" t="s">
        <v>0</v>
      </c>
      <c r="J5" s="5" t="s">
        <v>71</v>
      </c>
      <c r="K5" s="4">
        <v>210</v>
      </c>
      <c r="L5" s="6" t="s">
        <v>1</v>
      </c>
      <c r="M5" s="7"/>
      <c r="N5" s="8"/>
      <c r="O5" s="8" t="s">
        <v>2</v>
      </c>
      <c r="P5" s="7" t="s">
        <v>3</v>
      </c>
      <c r="Q5" s="9" t="s">
        <v>4</v>
      </c>
      <c r="R5" s="10" t="s">
        <v>5</v>
      </c>
      <c r="S5" s="11" t="s">
        <v>6</v>
      </c>
      <c r="T5" s="11"/>
      <c r="U5" s="12" t="s">
        <v>7</v>
      </c>
      <c r="V5" s="11" t="s">
        <v>8</v>
      </c>
      <c r="W5" s="13"/>
      <c r="X5" s="14" t="s">
        <v>9</v>
      </c>
      <c r="Y5" s="14" t="s">
        <v>10</v>
      </c>
      <c r="Z5" s="14" t="s">
        <v>11</v>
      </c>
      <c r="AA5" s="15" t="s">
        <v>12</v>
      </c>
      <c r="AB5" s="16"/>
      <c r="AC5" s="15" t="s">
        <v>13</v>
      </c>
      <c r="AD5" s="17"/>
      <c r="AE5" s="18"/>
      <c r="AF5" s="18"/>
      <c r="AG5" s="18"/>
      <c r="AH5" s="18"/>
      <c r="AI5" s="19"/>
    </row>
    <row r="6" spans="1:35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5" t="s">
        <v>21</v>
      </c>
      <c r="M6" s="26" t="s">
        <v>22</v>
      </c>
      <c r="N6" s="27" t="s">
        <v>23</v>
      </c>
      <c r="O6" s="28" t="s">
        <v>24</v>
      </c>
      <c r="P6" s="29" t="s">
        <v>25</v>
      </c>
      <c r="Q6" s="30" t="s">
        <v>25</v>
      </c>
      <c r="R6" s="28" t="s">
        <v>26</v>
      </c>
      <c r="S6" s="28" t="s">
        <v>26</v>
      </c>
      <c r="T6" s="32" t="s">
        <v>56</v>
      </c>
      <c r="U6" s="31" t="s">
        <v>27</v>
      </c>
      <c r="V6" s="32" t="s">
        <v>28</v>
      </c>
      <c r="W6" s="33"/>
      <c r="X6" s="28"/>
      <c r="Y6" s="28"/>
      <c r="Z6" s="28"/>
      <c r="AA6" s="8"/>
      <c r="AB6" s="11"/>
      <c r="AC6" s="8"/>
      <c r="AD6" s="11"/>
      <c r="AE6" s="8"/>
      <c r="AF6" s="8"/>
      <c r="AG6" s="8"/>
      <c r="AH6" s="34" t="s">
        <v>29</v>
      </c>
      <c r="AI6" s="35" t="s">
        <v>30</v>
      </c>
    </row>
    <row r="7" spans="1:35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f>(C7*12+D7)*1.16</f>
        <v>15.079999999999998</v>
      </c>
      <c r="F7" s="37">
        <v>9</v>
      </c>
      <c r="G7" s="40">
        <v>9</v>
      </c>
      <c r="H7" s="39">
        <f>(F7*12+G7)*1.16</f>
        <v>135.72</v>
      </c>
      <c r="I7" s="41">
        <v>1</v>
      </c>
      <c r="J7" s="41">
        <v>5.75</v>
      </c>
      <c r="K7" s="39">
        <f>(I7*12+J7)*1.16</f>
        <v>20.59</v>
      </c>
      <c r="L7" s="42"/>
      <c r="M7" s="43" t="s">
        <v>32</v>
      </c>
      <c r="N7" s="44" t="s">
        <v>32</v>
      </c>
      <c r="O7" s="45" t="s">
        <v>1</v>
      </c>
      <c r="P7" s="46" t="s">
        <v>1</v>
      </c>
      <c r="Q7" s="47" t="s">
        <v>33</v>
      </c>
      <c r="R7" s="45"/>
      <c r="S7" s="45"/>
      <c r="T7" s="45"/>
      <c r="U7" s="48"/>
      <c r="V7" s="45"/>
      <c r="W7" s="33"/>
      <c r="X7" s="45"/>
      <c r="Y7" s="45"/>
      <c r="Z7" s="45"/>
      <c r="AA7" s="45" t="s">
        <v>19</v>
      </c>
      <c r="AB7" s="49" t="s">
        <v>17</v>
      </c>
      <c r="AC7" s="45" t="s">
        <v>19</v>
      </c>
      <c r="AD7" s="49" t="s">
        <v>17</v>
      </c>
      <c r="AE7" s="45" t="s">
        <v>35</v>
      </c>
      <c r="AF7" s="45" t="s">
        <v>36</v>
      </c>
      <c r="AG7" s="45" t="s">
        <v>37</v>
      </c>
      <c r="AH7" s="50" t="s">
        <v>1</v>
      </c>
      <c r="AI7" s="35"/>
    </row>
    <row r="8" spans="1:35" x14ac:dyDescent="0.2">
      <c r="A8" s="99">
        <v>43770</v>
      </c>
      <c r="B8" s="51"/>
      <c r="C8" s="37"/>
      <c r="D8" s="38">
        <v>6</v>
      </c>
      <c r="E8" s="39">
        <v>0</v>
      </c>
      <c r="F8" s="37">
        <v>9</v>
      </c>
      <c r="G8" s="40">
        <v>10</v>
      </c>
      <c r="H8" s="39">
        <f t="shared" ref="H8:H38" si="0">(F8*12+G8)*1.16</f>
        <v>136.88</v>
      </c>
      <c r="I8" s="41">
        <v>1</v>
      </c>
      <c r="J8" s="41">
        <v>5.75</v>
      </c>
      <c r="K8" s="39">
        <f t="shared" ref="K8:K38" si="1">(I8*12+J8)*1.16</f>
        <v>20.59</v>
      </c>
      <c r="L8" s="53">
        <v>0</v>
      </c>
      <c r="M8" s="54">
        <f>+H7+K7</f>
        <v>156.31</v>
      </c>
      <c r="N8" s="54">
        <f>+H8+K8</f>
        <v>157.47</v>
      </c>
      <c r="O8" s="54">
        <f>IF(N8=0,0,IF(L8&gt;0,(E8+H8+K8)-(M8-L8),(E8+H8+K8)-(H7+K7)))</f>
        <v>1.1599999999999966</v>
      </c>
      <c r="P8" s="55">
        <v>0</v>
      </c>
      <c r="Q8" s="56">
        <v>122</v>
      </c>
      <c r="R8" s="52">
        <v>1150</v>
      </c>
      <c r="S8" s="52">
        <v>0</v>
      </c>
      <c r="T8" s="57">
        <v>4</v>
      </c>
      <c r="U8" s="58"/>
      <c r="V8" s="52">
        <v>0</v>
      </c>
      <c r="W8" s="59"/>
      <c r="X8" s="105"/>
      <c r="Y8" s="41"/>
      <c r="Z8" s="41"/>
      <c r="AA8" s="37"/>
      <c r="AB8" s="60"/>
      <c r="AC8" s="37"/>
      <c r="AD8" s="60"/>
      <c r="AE8" s="52"/>
      <c r="AF8" s="52"/>
      <c r="AG8" s="52"/>
      <c r="AH8" s="106"/>
      <c r="AI8" s="35" t="s">
        <v>78</v>
      </c>
    </row>
    <row r="9" spans="1:35" x14ac:dyDescent="0.2">
      <c r="A9" s="99">
        <v>43771</v>
      </c>
      <c r="B9" s="63"/>
      <c r="C9" s="37"/>
      <c r="D9" s="38"/>
      <c r="E9" s="39">
        <f t="shared" ref="E9:E38" si="2">(C9*12+D9)*1.16</f>
        <v>0</v>
      </c>
      <c r="F9" s="37">
        <v>9</v>
      </c>
      <c r="G9" s="40">
        <v>10</v>
      </c>
      <c r="H9" s="39">
        <f t="shared" si="0"/>
        <v>136.88</v>
      </c>
      <c r="I9" s="41">
        <v>1</v>
      </c>
      <c r="J9" s="41">
        <v>5.75</v>
      </c>
      <c r="K9" s="39">
        <f t="shared" si="1"/>
        <v>20.59</v>
      </c>
      <c r="L9" s="53">
        <v>0</v>
      </c>
      <c r="M9" s="54">
        <f t="shared" ref="M9:M38" si="3">E8+H8+K8</f>
        <v>157.47</v>
      </c>
      <c r="N9" s="54">
        <f t="shared" ref="N9:N38" si="4">E9+H9+K9</f>
        <v>157.47</v>
      </c>
      <c r="O9" s="54">
        <f t="shared" ref="O9:O38" si="5">IF(N9=0,0,IF(L9&gt;0,(E9+H9+K9)-(M9-L9),(E9+H9+K9)-(H8+K8)))</f>
        <v>0</v>
      </c>
      <c r="P9" s="55">
        <v>0</v>
      </c>
      <c r="Q9" s="56">
        <v>115</v>
      </c>
      <c r="R9" s="52">
        <v>1150</v>
      </c>
      <c r="S9" s="52">
        <v>0</v>
      </c>
      <c r="T9" s="57">
        <v>4</v>
      </c>
      <c r="U9" s="58"/>
      <c r="V9" s="52">
        <v>0</v>
      </c>
      <c r="W9" s="59"/>
      <c r="X9" s="108"/>
      <c r="Y9" s="41"/>
      <c r="Z9" s="41"/>
      <c r="AA9" s="37"/>
      <c r="AB9" s="60"/>
      <c r="AC9" s="37"/>
      <c r="AD9" s="60"/>
      <c r="AE9" s="52"/>
      <c r="AF9" s="52"/>
      <c r="AG9" s="52"/>
      <c r="AH9" s="106"/>
      <c r="AI9" s="35"/>
    </row>
    <row r="10" spans="1:35" x14ac:dyDescent="0.2">
      <c r="A10" s="99">
        <v>43772</v>
      </c>
      <c r="B10" s="63"/>
      <c r="C10" s="37"/>
      <c r="D10" s="38"/>
      <c r="E10" s="39">
        <f t="shared" si="2"/>
        <v>0</v>
      </c>
      <c r="F10" s="37">
        <v>9</v>
      </c>
      <c r="G10" s="40">
        <v>10</v>
      </c>
      <c r="H10" s="39">
        <f t="shared" si="0"/>
        <v>136.88</v>
      </c>
      <c r="I10" s="41">
        <v>1</v>
      </c>
      <c r="J10" s="41">
        <v>5.75</v>
      </c>
      <c r="K10" s="39">
        <f t="shared" si="1"/>
        <v>20.59</v>
      </c>
      <c r="L10" s="53">
        <v>0</v>
      </c>
      <c r="M10" s="54">
        <f t="shared" si="3"/>
        <v>157.47</v>
      </c>
      <c r="N10" s="54">
        <f t="shared" si="4"/>
        <v>157.47</v>
      </c>
      <c r="O10" s="54">
        <f t="shared" si="5"/>
        <v>0</v>
      </c>
      <c r="P10" s="55">
        <v>0</v>
      </c>
      <c r="Q10" s="56">
        <v>114</v>
      </c>
      <c r="R10" s="52">
        <v>1150</v>
      </c>
      <c r="S10" s="52">
        <v>0</v>
      </c>
      <c r="T10" s="57">
        <v>4</v>
      </c>
      <c r="U10" s="58"/>
      <c r="V10" s="52">
        <v>0</v>
      </c>
      <c r="W10" s="59"/>
      <c r="X10" s="108"/>
      <c r="Y10" s="41"/>
      <c r="Z10" s="41"/>
      <c r="AA10" s="37"/>
      <c r="AB10" s="60"/>
      <c r="AC10" s="37"/>
      <c r="AD10" s="60"/>
      <c r="AE10" s="52"/>
      <c r="AF10" s="52"/>
      <c r="AG10" s="52"/>
      <c r="AH10" s="106"/>
      <c r="AI10" s="35"/>
    </row>
    <row r="11" spans="1:35" x14ac:dyDescent="0.2">
      <c r="A11" s="99">
        <v>43773</v>
      </c>
      <c r="B11" s="63"/>
      <c r="C11" s="37"/>
      <c r="D11" s="38"/>
      <c r="E11" s="39">
        <f t="shared" si="2"/>
        <v>0</v>
      </c>
      <c r="F11" s="37">
        <v>9</v>
      </c>
      <c r="G11" s="40">
        <v>11</v>
      </c>
      <c r="H11" s="39">
        <f t="shared" si="0"/>
        <v>138.04</v>
      </c>
      <c r="I11" s="41">
        <v>1</v>
      </c>
      <c r="J11" s="41">
        <v>5.75</v>
      </c>
      <c r="K11" s="39">
        <f t="shared" si="1"/>
        <v>20.59</v>
      </c>
      <c r="L11" s="53">
        <v>0</v>
      </c>
      <c r="M11" s="54">
        <f t="shared" si="3"/>
        <v>157.47</v>
      </c>
      <c r="N11" s="54">
        <f t="shared" si="4"/>
        <v>158.63</v>
      </c>
      <c r="O11" s="54">
        <f t="shared" si="5"/>
        <v>1.1599999999999966</v>
      </c>
      <c r="P11" s="55">
        <v>0</v>
      </c>
      <c r="Q11" s="56">
        <v>116</v>
      </c>
      <c r="R11" s="52">
        <v>1150</v>
      </c>
      <c r="S11" s="52">
        <v>0</v>
      </c>
      <c r="T11" s="57">
        <v>4</v>
      </c>
      <c r="U11" s="58"/>
      <c r="V11" s="52">
        <v>0</v>
      </c>
      <c r="W11" s="59"/>
      <c r="X11" s="105"/>
      <c r="Y11" s="41"/>
      <c r="Z11" s="41"/>
      <c r="AA11" s="37"/>
      <c r="AB11" s="60"/>
      <c r="AC11" s="37"/>
      <c r="AD11" s="60"/>
      <c r="AE11" s="52"/>
      <c r="AF11" s="52"/>
      <c r="AG11" s="52"/>
      <c r="AH11" s="106"/>
      <c r="AI11" s="35"/>
    </row>
    <row r="12" spans="1:35" x14ac:dyDescent="0.2">
      <c r="A12" s="99">
        <v>43774</v>
      </c>
      <c r="B12" s="63"/>
      <c r="C12" s="37"/>
      <c r="D12" s="38"/>
      <c r="E12" s="39">
        <f t="shared" si="2"/>
        <v>0</v>
      </c>
      <c r="F12" s="37">
        <v>9</v>
      </c>
      <c r="G12" s="40">
        <v>11</v>
      </c>
      <c r="H12" s="39">
        <f t="shared" si="0"/>
        <v>138.04</v>
      </c>
      <c r="I12" s="41">
        <v>1</v>
      </c>
      <c r="J12" s="41">
        <v>5.75</v>
      </c>
      <c r="K12" s="39">
        <f t="shared" si="1"/>
        <v>20.59</v>
      </c>
      <c r="L12" s="53">
        <v>0</v>
      </c>
      <c r="M12" s="54">
        <f t="shared" si="3"/>
        <v>158.63</v>
      </c>
      <c r="N12" s="54">
        <f t="shared" si="4"/>
        <v>158.63</v>
      </c>
      <c r="O12" s="54">
        <f t="shared" si="5"/>
        <v>0</v>
      </c>
      <c r="P12" s="55">
        <v>0</v>
      </c>
      <c r="Q12" s="56">
        <v>112</v>
      </c>
      <c r="R12" s="52">
        <v>1150</v>
      </c>
      <c r="S12" s="52">
        <v>0</v>
      </c>
      <c r="T12" s="57">
        <v>4</v>
      </c>
      <c r="U12" s="58"/>
      <c r="V12" s="52">
        <v>0</v>
      </c>
      <c r="W12" s="59"/>
      <c r="X12" s="105"/>
      <c r="Y12" s="41"/>
      <c r="Z12" s="41"/>
      <c r="AA12" s="37"/>
      <c r="AB12" s="60"/>
      <c r="AC12" s="37"/>
      <c r="AD12" s="60"/>
      <c r="AE12" s="52"/>
      <c r="AF12" s="52"/>
      <c r="AG12" s="52"/>
      <c r="AH12" s="106"/>
      <c r="AI12" s="35"/>
    </row>
    <row r="13" spans="1:35" x14ac:dyDescent="0.2">
      <c r="A13" s="99">
        <v>43775</v>
      </c>
      <c r="B13" s="63"/>
      <c r="C13" s="37"/>
      <c r="D13" s="38"/>
      <c r="E13" s="39">
        <f t="shared" si="2"/>
        <v>0</v>
      </c>
      <c r="F13" s="37">
        <v>9</v>
      </c>
      <c r="G13" s="40">
        <v>11</v>
      </c>
      <c r="H13" s="39">
        <f t="shared" si="0"/>
        <v>138.04</v>
      </c>
      <c r="I13" s="41">
        <v>1</v>
      </c>
      <c r="J13" s="41">
        <v>5.75</v>
      </c>
      <c r="K13" s="39">
        <f t="shared" si="1"/>
        <v>20.59</v>
      </c>
      <c r="L13" s="53">
        <v>0</v>
      </c>
      <c r="M13" s="54">
        <f t="shared" si="3"/>
        <v>158.63</v>
      </c>
      <c r="N13" s="54">
        <f t="shared" si="4"/>
        <v>158.63</v>
      </c>
      <c r="O13" s="54">
        <f t="shared" si="5"/>
        <v>0</v>
      </c>
      <c r="P13" s="55">
        <v>0</v>
      </c>
      <c r="Q13" s="56">
        <v>115</v>
      </c>
      <c r="R13" s="52">
        <v>1150</v>
      </c>
      <c r="S13" s="52">
        <v>0</v>
      </c>
      <c r="T13" s="57">
        <v>4</v>
      </c>
      <c r="U13" s="58"/>
      <c r="V13" s="52">
        <v>0</v>
      </c>
      <c r="W13" s="59"/>
      <c r="X13" s="105"/>
      <c r="Y13" s="41"/>
      <c r="Z13" s="41"/>
      <c r="AA13" s="37"/>
      <c r="AB13" s="60"/>
      <c r="AC13" s="37"/>
      <c r="AD13" s="60"/>
      <c r="AE13" s="52"/>
      <c r="AF13" s="52"/>
      <c r="AG13" s="52"/>
      <c r="AH13" s="106"/>
      <c r="AI13" s="35" t="s">
        <v>81</v>
      </c>
    </row>
    <row r="14" spans="1:35" x14ac:dyDescent="0.2">
      <c r="A14" s="99">
        <v>43776</v>
      </c>
      <c r="B14" s="63"/>
      <c r="C14" s="37"/>
      <c r="D14" s="38"/>
      <c r="E14" s="39">
        <f t="shared" si="2"/>
        <v>0</v>
      </c>
      <c r="F14" s="37">
        <v>10</v>
      </c>
      <c r="G14" s="40">
        <v>0</v>
      </c>
      <c r="H14" s="39">
        <f t="shared" si="0"/>
        <v>139.19999999999999</v>
      </c>
      <c r="I14" s="41">
        <v>1</v>
      </c>
      <c r="J14" s="41">
        <v>5.75</v>
      </c>
      <c r="K14" s="39">
        <f t="shared" si="1"/>
        <v>20.59</v>
      </c>
      <c r="L14" s="53">
        <v>0</v>
      </c>
      <c r="M14" s="54">
        <f t="shared" si="3"/>
        <v>158.63</v>
      </c>
      <c r="N14" s="54">
        <f t="shared" si="4"/>
        <v>159.79</v>
      </c>
      <c r="O14" s="54">
        <f t="shared" si="5"/>
        <v>1.1599999999999966</v>
      </c>
      <c r="P14" s="55">
        <v>0</v>
      </c>
      <c r="Q14" s="56">
        <v>114</v>
      </c>
      <c r="R14" s="52">
        <v>1110</v>
      </c>
      <c r="S14" s="52">
        <v>0</v>
      </c>
      <c r="T14" s="57">
        <v>4</v>
      </c>
      <c r="U14" s="58"/>
      <c r="V14" s="52">
        <v>0</v>
      </c>
      <c r="W14" s="59"/>
      <c r="X14" s="105"/>
      <c r="Y14" s="41"/>
      <c r="Z14" s="41"/>
      <c r="AA14" s="37"/>
      <c r="AB14" s="60"/>
      <c r="AC14" s="37"/>
      <c r="AD14" s="60"/>
      <c r="AE14" s="52"/>
      <c r="AF14" s="52"/>
      <c r="AG14" s="52"/>
      <c r="AH14" s="106"/>
      <c r="AI14" s="35"/>
    </row>
    <row r="15" spans="1:35" x14ac:dyDescent="0.2">
      <c r="A15" s="99">
        <v>43777</v>
      </c>
      <c r="B15" s="63"/>
      <c r="C15" s="37"/>
      <c r="D15" s="38"/>
      <c r="E15" s="39">
        <f t="shared" si="2"/>
        <v>0</v>
      </c>
      <c r="F15" s="37">
        <v>10</v>
      </c>
      <c r="G15" s="40">
        <v>0</v>
      </c>
      <c r="H15" s="39">
        <f t="shared" si="0"/>
        <v>139.19999999999999</v>
      </c>
      <c r="I15" s="41">
        <v>1</v>
      </c>
      <c r="J15" s="41">
        <v>5.75</v>
      </c>
      <c r="K15" s="39">
        <f t="shared" si="1"/>
        <v>20.59</v>
      </c>
      <c r="L15" s="53">
        <v>0</v>
      </c>
      <c r="M15" s="54">
        <f t="shared" si="3"/>
        <v>159.79</v>
      </c>
      <c r="N15" s="54">
        <f t="shared" si="4"/>
        <v>159.79</v>
      </c>
      <c r="O15" s="54">
        <f t="shared" si="5"/>
        <v>0</v>
      </c>
      <c r="P15" s="55">
        <v>0</v>
      </c>
      <c r="Q15" s="56">
        <v>111</v>
      </c>
      <c r="R15" s="52">
        <v>1100</v>
      </c>
      <c r="S15" s="52">
        <v>0</v>
      </c>
      <c r="T15" s="57">
        <v>4</v>
      </c>
      <c r="U15" s="58"/>
      <c r="V15" s="52">
        <v>0</v>
      </c>
      <c r="W15" s="59"/>
      <c r="X15" s="105"/>
      <c r="Y15" s="41"/>
      <c r="Z15" s="41"/>
      <c r="AA15" s="37"/>
      <c r="AB15" s="60"/>
      <c r="AC15" s="37"/>
      <c r="AD15" s="60"/>
      <c r="AE15" s="52"/>
      <c r="AF15" s="52"/>
      <c r="AG15" s="52"/>
      <c r="AH15" s="106"/>
      <c r="AI15" s="35"/>
    </row>
    <row r="16" spans="1:35" x14ac:dyDescent="0.2">
      <c r="A16" s="99">
        <v>43778</v>
      </c>
      <c r="B16" s="63"/>
      <c r="C16" s="37"/>
      <c r="D16" s="38"/>
      <c r="E16" s="39">
        <f t="shared" si="2"/>
        <v>0</v>
      </c>
      <c r="F16" s="37">
        <v>10</v>
      </c>
      <c r="G16" s="40">
        <v>0</v>
      </c>
      <c r="H16" s="39">
        <f t="shared" si="0"/>
        <v>139.19999999999999</v>
      </c>
      <c r="I16" s="41">
        <v>1</v>
      </c>
      <c r="J16" s="41">
        <v>5.75</v>
      </c>
      <c r="K16" s="39">
        <f t="shared" si="1"/>
        <v>20.59</v>
      </c>
      <c r="L16" s="53">
        <v>0</v>
      </c>
      <c r="M16" s="54">
        <f t="shared" si="3"/>
        <v>159.79</v>
      </c>
      <c r="N16" s="54">
        <f t="shared" si="4"/>
        <v>159.79</v>
      </c>
      <c r="O16" s="54">
        <f t="shared" si="5"/>
        <v>0</v>
      </c>
      <c r="P16" s="55">
        <v>0</v>
      </c>
      <c r="Q16" s="56">
        <v>100</v>
      </c>
      <c r="R16" s="52">
        <v>990</v>
      </c>
      <c r="S16" s="52">
        <v>0</v>
      </c>
      <c r="T16" s="57">
        <v>4</v>
      </c>
      <c r="U16" s="58"/>
      <c r="V16" s="52">
        <v>0</v>
      </c>
      <c r="W16" s="59"/>
      <c r="X16" s="105"/>
      <c r="Y16" s="41"/>
      <c r="Z16" s="41"/>
      <c r="AA16" s="37"/>
      <c r="AB16" s="60"/>
      <c r="AC16" s="37"/>
      <c r="AD16" s="60"/>
      <c r="AE16" s="52"/>
      <c r="AF16" s="52"/>
      <c r="AG16" s="52"/>
      <c r="AH16" s="106"/>
      <c r="AI16" s="35"/>
    </row>
    <row r="17" spans="1:35" x14ac:dyDescent="0.2">
      <c r="A17" s="99">
        <v>43779</v>
      </c>
      <c r="B17" s="63"/>
      <c r="C17" s="37"/>
      <c r="D17" s="38"/>
      <c r="E17" s="39">
        <f t="shared" si="2"/>
        <v>0</v>
      </c>
      <c r="F17" s="37">
        <v>10</v>
      </c>
      <c r="G17" s="40">
        <v>0</v>
      </c>
      <c r="H17" s="39">
        <f t="shared" si="0"/>
        <v>139.19999999999999</v>
      </c>
      <c r="I17" s="41">
        <v>1</v>
      </c>
      <c r="J17" s="41">
        <v>5.75</v>
      </c>
      <c r="K17" s="39">
        <f t="shared" si="1"/>
        <v>20.59</v>
      </c>
      <c r="L17" s="53">
        <v>0</v>
      </c>
      <c r="M17" s="54">
        <f t="shared" si="3"/>
        <v>159.79</v>
      </c>
      <c r="N17" s="54">
        <f t="shared" si="4"/>
        <v>159.79</v>
      </c>
      <c r="O17" s="54">
        <f t="shared" si="5"/>
        <v>0</v>
      </c>
      <c r="P17" s="55">
        <v>0</v>
      </c>
      <c r="Q17" s="56">
        <v>93</v>
      </c>
      <c r="R17" s="52">
        <v>950</v>
      </c>
      <c r="S17" s="52">
        <v>0</v>
      </c>
      <c r="T17" s="57">
        <v>4.5</v>
      </c>
      <c r="U17" s="58"/>
      <c r="V17" s="52">
        <v>0</v>
      </c>
      <c r="W17" s="59"/>
      <c r="X17" s="105"/>
      <c r="Y17" s="41"/>
      <c r="Z17" s="41"/>
      <c r="AA17" s="37"/>
      <c r="AB17" s="60"/>
      <c r="AC17" s="37"/>
      <c r="AD17" s="60"/>
      <c r="AE17" s="52"/>
      <c r="AF17" s="52"/>
      <c r="AG17" s="52"/>
      <c r="AH17" s="106"/>
      <c r="AI17" s="35" t="s">
        <v>83</v>
      </c>
    </row>
    <row r="18" spans="1:35" x14ac:dyDescent="0.2">
      <c r="A18" s="99">
        <v>43780</v>
      </c>
      <c r="B18" s="63"/>
      <c r="C18" s="37"/>
      <c r="D18" s="38"/>
      <c r="E18" s="39">
        <f t="shared" si="2"/>
        <v>0</v>
      </c>
      <c r="F18" s="37">
        <v>10</v>
      </c>
      <c r="G18" s="40">
        <v>0</v>
      </c>
      <c r="H18" s="39">
        <f t="shared" si="0"/>
        <v>139.19999999999999</v>
      </c>
      <c r="I18" s="41">
        <v>1</v>
      </c>
      <c r="J18" s="41">
        <v>5.75</v>
      </c>
      <c r="K18" s="39">
        <f t="shared" si="1"/>
        <v>20.59</v>
      </c>
      <c r="L18" s="53">
        <v>0</v>
      </c>
      <c r="M18" s="54">
        <f t="shared" si="3"/>
        <v>159.79</v>
      </c>
      <c r="N18" s="54">
        <f t="shared" si="4"/>
        <v>159.79</v>
      </c>
      <c r="O18" s="54">
        <f t="shared" si="5"/>
        <v>0</v>
      </c>
      <c r="P18" s="55">
        <v>0</v>
      </c>
      <c r="Q18" s="56">
        <v>98</v>
      </c>
      <c r="R18" s="52">
        <v>1060</v>
      </c>
      <c r="S18" s="52">
        <v>0</v>
      </c>
      <c r="T18" s="57">
        <v>4.5</v>
      </c>
      <c r="U18" s="58"/>
      <c r="V18" s="52">
        <v>0</v>
      </c>
      <c r="W18" s="59"/>
      <c r="X18" s="105"/>
      <c r="Y18" s="41"/>
      <c r="Z18" s="41"/>
      <c r="AA18" s="37"/>
      <c r="AB18" s="60"/>
      <c r="AC18" s="37"/>
      <c r="AD18" s="60"/>
      <c r="AE18" s="52"/>
      <c r="AF18" s="52"/>
      <c r="AG18" s="52"/>
      <c r="AH18" s="106"/>
      <c r="AI18" s="35"/>
    </row>
    <row r="19" spans="1:35" x14ac:dyDescent="0.2">
      <c r="A19" s="99">
        <v>43781</v>
      </c>
      <c r="B19" s="63"/>
      <c r="C19" s="37"/>
      <c r="D19" s="38"/>
      <c r="E19" s="39">
        <f t="shared" si="2"/>
        <v>0</v>
      </c>
      <c r="F19" s="37">
        <v>10</v>
      </c>
      <c r="G19" s="40">
        <v>0</v>
      </c>
      <c r="H19" s="39">
        <f t="shared" si="0"/>
        <v>139.19999999999999</v>
      </c>
      <c r="I19" s="41">
        <v>1</v>
      </c>
      <c r="J19" s="41">
        <v>5.75</v>
      </c>
      <c r="K19" s="39">
        <f t="shared" si="1"/>
        <v>20.59</v>
      </c>
      <c r="L19" s="53">
        <v>0</v>
      </c>
      <c r="M19" s="54">
        <f t="shared" si="3"/>
        <v>159.79</v>
      </c>
      <c r="N19" s="54">
        <f t="shared" si="4"/>
        <v>159.79</v>
      </c>
      <c r="O19" s="54">
        <f t="shared" si="5"/>
        <v>0</v>
      </c>
      <c r="P19" s="55">
        <v>0</v>
      </c>
      <c r="Q19" s="56">
        <v>122</v>
      </c>
      <c r="R19" s="52">
        <v>1060</v>
      </c>
      <c r="S19" s="52">
        <v>0</v>
      </c>
      <c r="T19" s="57">
        <v>4.5</v>
      </c>
      <c r="U19" s="58"/>
      <c r="V19" s="52">
        <v>0</v>
      </c>
      <c r="W19" s="59"/>
      <c r="X19" s="105"/>
      <c r="Y19" s="41"/>
      <c r="Z19" s="41"/>
      <c r="AA19" s="37"/>
      <c r="AB19" s="60"/>
      <c r="AC19" s="37"/>
      <c r="AD19" s="60"/>
      <c r="AE19" s="52"/>
      <c r="AF19" s="52"/>
      <c r="AG19" s="52"/>
      <c r="AH19" s="106"/>
      <c r="AI19" s="35"/>
    </row>
    <row r="20" spans="1:35" x14ac:dyDescent="0.2">
      <c r="A20" s="99">
        <v>43782</v>
      </c>
      <c r="B20" s="63"/>
      <c r="C20" s="37"/>
      <c r="D20" s="38"/>
      <c r="E20" s="39">
        <f t="shared" si="2"/>
        <v>0</v>
      </c>
      <c r="F20" s="37">
        <v>10</v>
      </c>
      <c r="G20" s="40">
        <v>1</v>
      </c>
      <c r="H20" s="39">
        <f t="shared" si="0"/>
        <v>140.35999999999999</v>
      </c>
      <c r="I20" s="41">
        <v>1</v>
      </c>
      <c r="J20" s="41">
        <v>5.75</v>
      </c>
      <c r="K20" s="39">
        <f t="shared" si="1"/>
        <v>20.59</v>
      </c>
      <c r="L20" s="53">
        <v>0</v>
      </c>
      <c r="M20" s="54">
        <f t="shared" si="3"/>
        <v>159.79</v>
      </c>
      <c r="N20" s="54">
        <f t="shared" si="4"/>
        <v>160.94999999999999</v>
      </c>
      <c r="O20" s="54">
        <f t="shared" si="5"/>
        <v>1.1599999999999966</v>
      </c>
      <c r="P20" s="55">
        <v>0</v>
      </c>
      <c r="Q20" s="56">
        <v>119</v>
      </c>
      <c r="R20" s="52">
        <v>1060</v>
      </c>
      <c r="S20" s="52">
        <v>0</v>
      </c>
      <c r="T20" s="57">
        <v>4.5</v>
      </c>
      <c r="U20" s="58"/>
      <c r="V20" s="52">
        <v>0</v>
      </c>
      <c r="W20" s="59"/>
      <c r="X20" s="105"/>
      <c r="Y20" s="41"/>
      <c r="Z20" s="41"/>
      <c r="AA20" s="37"/>
      <c r="AB20" s="60"/>
      <c r="AC20" s="37"/>
      <c r="AD20" s="60"/>
      <c r="AE20" s="52"/>
      <c r="AF20" s="52"/>
      <c r="AG20" s="52"/>
      <c r="AH20" s="106"/>
      <c r="AI20" s="35"/>
    </row>
    <row r="21" spans="1:35" x14ac:dyDescent="0.2">
      <c r="A21" s="99">
        <v>43783</v>
      </c>
      <c r="B21" s="63"/>
      <c r="C21" s="37"/>
      <c r="D21" s="38"/>
      <c r="E21" s="39">
        <f t="shared" si="2"/>
        <v>0</v>
      </c>
      <c r="F21" s="37">
        <v>10</v>
      </c>
      <c r="G21" s="40">
        <v>0</v>
      </c>
      <c r="H21" s="39">
        <f t="shared" si="0"/>
        <v>139.19999999999999</v>
      </c>
      <c r="I21" s="41">
        <v>1</v>
      </c>
      <c r="J21" s="41">
        <v>5.75</v>
      </c>
      <c r="K21" s="39">
        <f t="shared" si="1"/>
        <v>20.59</v>
      </c>
      <c r="L21" s="53">
        <v>0</v>
      </c>
      <c r="M21" s="54">
        <f t="shared" si="3"/>
        <v>160.94999999999999</v>
      </c>
      <c r="N21" s="54">
        <f t="shared" si="4"/>
        <v>159.79</v>
      </c>
      <c r="O21" s="54">
        <f t="shared" si="5"/>
        <v>-1.1599999999999966</v>
      </c>
      <c r="P21" s="55">
        <v>0</v>
      </c>
      <c r="Q21" s="56">
        <v>113</v>
      </c>
      <c r="R21" s="52">
        <v>1060</v>
      </c>
      <c r="S21" s="52">
        <v>0</v>
      </c>
      <c r="T21" s="57">
        <v>4.5</v>
      </c>
      <c r="U21" s="58"/>
      <c r="V21" s="52">
        <v>0</v>
      </c>
      <c r="W21" s="59"/>
      <c r="X21" s="105"/>
      <c r="Y21" s="41"/>
      <c r="Z21" s="41"/>
      <c r="AA21" s="37"/>
      <c r="AB21" s="60"/>
      <c r="AC21" s="37"/>
      <c r="AD21" s="60"/>
      <c r="AE21" s="52"/>
      <c r="AF21" s="52"/>
      <c r="AG21" s="52"/>
      <c r="AH21" s="106"/>
      <c r="AI21" s="35"/>
    </row>
    <row r="22" spans="1:35" x14ac:dyDescent="0.2">
      <c r="A22" s="99">
        <v>43784</v>
      </c>
      <c r="B22" s="63"/>
      <c r="C22" s="37"/>
      <c r="D22" s="38"/>
      <c r="E22" s="39">
        <f t="shared" si="2"/>
        <v>0</v>
      </c>
      <c r="F22" s="37">
        <v>10</v>
      </c>
      <c r="G22" s="40">
        <v>0</v>
      </c>
      <c r="H22" s="39">
        <f t="shared" si="0"/>
        <v>139.19999999999999</v>
      </c>
      <c r="I22" s="41">
        <v>1</v>
      </c>
      <c r="J22" s="41">
        <v>5.75</v>
      </c>
      <c r="K22" s="39">
        <f t="shared" si="1"/>
        <v>20.59</v>
      </c>
      <c r="L22" s="53">
        <v>0</v>
      </c>
      <c r="M22" s="54">
        <f t="shared" si="3"/>
        <v>159.79</v>
      </c>
      <c r="N22" s="54">
        <f t="shared" si="4"/>
        <v>159.79</v>
      </c>
      <c r="O22" s="54">
        <f t="shared" si="5"/>
        <v>0</v>
      </c>
      <c r="P22" s="55">
        <v>0</v>
      </c>
      <c r="Q22" s="56">
        <v>118</v>
      </c>
      <c r="R22" s="52">
        <v>1060</v>
      </c>
      <c r="S22" s="52">
        <v>0</v>
      </c>
      <c r="T22" s="57">
        <v>4.5</v>
      </c>
      <c r="U22" s="58"/>
      <c r="V22" s="52">
        <v>0</v>
      </c>
      <c r="W22" s="59"/>
      <c r="X22" s="105"/>
      <c r="Y22" s="41"/>
      <c r="Z22" s="41"/>
      <c r="AA22" s="37"/>
      <c r="AB22" s="60"/>
      <c r="AC22" s="37"/>
      <c r="AD22" s="60"/>
      <c r="AE22" s="52"/>
      <c r="AF22" s="52"/>
      <c r="AG22" s="52"/>
      <c r="AH22" s="106"/>
      <c r="AI22" s="35"/>
    </row>
    <row r="23" spans="1:35" x14ac:dyDescent="0.2">
      <c r="A23" s="99">
        <v>43785</v>
      </c>
      <c r="B23" s="63"/>
      <c r="C23" s="37"/>
      <c r="D23" s="38"/>
      <c r="E23" s="39">
        <f t="shared" si="2"/>
        <v>0</v>
      </c>
      <c r="F23" s="37">
        <v>10</v>
      </c>
      <c r="G23" s="40">
        <v>2</v>
      </c>
      <c r="H23" s="39">
        <f t="shared" si="0"/>
        <v>141.51999999999998</v>
      </c>
      <c r="I23" s="41">
        <v>1</v>
      </c>
      <c r="J23" s="41">
        <v>5.75</v>
      </c>
      <c r="K23" s="39">
        <f t="shared" si="1"/>
        <v>20.59</v>
      </c>
      <c r="L23" s="53">
        <v>0</v>
      </c>
      <c r="M23" s="54">
        <f t="shared" si="3"/>
        <v>159.79</v>
      </c>
      <c r="N23" s="54">
        <f t="shared" si="4"/>
        <v>162.10999999999999</v>
      </c>
      <c r="O23" s="54">
        <f t="shared" si="5"/>
        <v>2.3199999999999932</v>
      </c>
      <c r="P23" s="55">
        <v>0</v>
      </c>
      <c r="Q23" s="56">
        <v>115</v>
      </c>
      <c r="R23" s="52">
        <v>1060</v>
      </c>
      <c r="S23" s="52">
        <v>0</v>
      </c>
      <c r="T23" s="57">
        <v>4.5</v>
      </c>
      <c r="U23" s="58"/>
      <c r="V23" s="52">
        <v>0</v>
      </c>
      <c r="W23" s="59"/>
      <c r="X23" s="105"/>
      <c r="Y23" s="41"/>
      <c r="Z23" s="41"/>
      <c r="AA23" s="37"/>
      <c r="AB23" s="60"/>
      <c r="AC23" s="37"/>
      <c r="AD23" s="60"/>
      <c r="AE23" s="52"/>
      <c r="AF23" s="52"/>
      <c r="AG23" s="52"/>
      <c r="AH23" s="106"/>
      <c r="AI23" s="35"/>
    </row>
    <row r="24" spans="1:35" x14ac:dyDescent="0.2">
      <c r="A24" s="99">
        <v>43786</v>
      </c>
      <c r="B24" s="63"/>
      <c r="C24" s="37"/>
      <c r="D24" s="38"/>
      <c r="E24" s="39">
        <f t="shared" si="2"/>
        <v>0</v>
      </c>
      <c r="F24" s="37">
        <v>10</v>
      </c>
      <c r="G24" s="40">
        <v>2</v>
      </c>
      <c r="H24" s="39">
        <f t="shared" si="0"/>
        <v>141.51999999999998</v>
      </c>
      <c r="I24" s="41">
        <v>1</v>
      </c>
      <c r="J24" s="41">
        <v>5.75</v>
      </c>
      <c r="K24" s="39">
        <f t="shared" si="1"/>
        <v>20.59</v>
      </c>
      <c r="L24" s="53">
        <v>0</v>
      </c>
      <c r="M24" s="54">
        <f t="shared" si="3"/>
        <v>162.10999999999999</v>
      </c>
      <c r="N24" s="54">
        <f t="shared" si="4"/>
        <v>162.10999999999999</v>
      </c>
      <c r="O24" s="54">
        <f t="shared" si="5"/>
        <v>0</v>
      </c>
      <c r="P24" s="55">
        <v>0</v>
      </c>
      <c r="Q24" s="56">
        <v>116</v>
      </c>
      <c r="R24" s="52">
        <v>1060</v>
      </c>
      <c r="S24" s="52">
        <v>0</v>
      </c>
      <c r="T24" s="57">
        <v>4.5</v>
      </c>
      <c r="U24" s="58"/>
      <c r="V24" s="52">
        <v>0</v>
      </c>
      <c r="W24" s="59"/>
      <c r="X24" s="105"/>
      <c r="Y24" s="41"/>
      <c r="Z24" s="41"/>
      <c r="AA24" s="37"/>
      <c r="AB24" s="60"/>
      <c r="AC24" s="37"/>
      <c r="AD24" s="60"/>
      <c r="AE24" s="52"/>
      <c r="AF24" s="52"/>
      <c r="AG24" s="52"/>
      <c r="AH24" s="106">
        <f>SUM(AH8:AH23)</f>
        <v>0</v>
      </c>
      <c r="AI24" s="35"/>
    </row>
    <row r="25" spans="1:35" x14ac:dyDescent="0.2">
      <c r="A25" s="99">
        <v>43787</v>
      </c>
      <c r="B25" s="63"/>
      <c r="C25" s="37"/>
      <c r="D25" s="38"/>
      <c r="E25" s="39">
        <f t="shared" si="2"/>
        <v>0</v>
      </c>
      <c r="F25" s="37">
        <v>10</v>
      </c>
      <c r="G25" s="40">
        <v>0</v>
      </c>
      <c r="H25" s="39">
        <f t="shared" si="0"/>
        <v>139.19999999999999</v>
      </c>
      <c r="I25" s="41">
        <v>1</v>
      </c>
      <c r="J25" s="41">
        <v>5.75</v>
      </c>
      <c r="K25" s="39">
        <f t="shared" si="1"/>
        <v>20.59</v>
      </c>
      <c r="L25" s="53">
        <v>0</v>
      </c>
      <c r="M25" s="54">
        <f t="shared" si="3"/>
        <v>162.10999999999999</v>
      </c>
      <c r="N25" s="54">
        <f t="shared" si="4"/>
        <v>159.79</v>
      </c>
      <c r="O25" s="54">
        <f t="shared" si="5"/>
        <v>-2.3199999999999932</v>
      </c>
      <c r="P25" s="55">
        <v>0</v>
      </c>
      <c r="Q25" s="56">
        <v>88</v>
      </c>
      <c r="R25" s="52">
        <v>1060</v>
      </c>
      <c r="S25" s="52">
        <v>0</v>
      </c>
      <c r="T25" s="57">
        <v>4.5</v>
      </c>
      <c r="U25" s="58"/>
      <c r="V25" s="52">
        <v>0</v>
      </c>
      <c r="W25" s="59"/>
      <c r="X25" s="105"/>
      <c r="Y25" s="41"/>
      <c r="Z25" s="41"/>
      <c r="AA25" s="37"/>
      <c r="AB25" s="60"/>
      <c r="AC25" s="37"/>
      <c r="AD25" s="60"/>
      <c r="AE25" s="52"/>
      <c r="AF25" s="52"/>
      <c r="AG25" s="52"/>
      <c r="AH25" s="106"/>
      <c r="AI25" s="35" t="s">
        <v>86</v>
      </c>
    </row>
    <row r="26" spans="1:35" x14ac:dyDescent="0.2">
      <c r="A26" s="99">
        <v>43788</v>
      </c>
      <c r="B26" s="63"/>
      <c r="C26" s="37"/>
      <c r="D26" s="38"/>
      <c r="E26" s="39">
        <f t="shared" si="2"/>
        <v>0</v>
      </c>
      <c r="F26" s="37">
        <v>10</v>
      </c>
      <c r="G26" s="40">
        <v>0</v>
      </c>
      <c r="H26" s="39">
        <f t="shared" si="0"/>
        <v>139.19999999999999</v>
      </c>
      <c r="I26" s="41">
        <v>1</v>
      </c>
      <c r="J26" s="41">
        <v>5.75</v>
      </c>
      <c r="K26" s="39">
        <f t="shared" si="1"/>
        <v>20.59</v>
      </c>
      <c r="L26" s="53">
        <v>0</v>
      </c>
      <c r="M26" s="54">
        <f t="shared" si="3"/>
        <v>159.79</v>
      </c>
      <c r="N26" s="54">
        <f t="shared" si="4"/>
        <v>159.79</v>
      </c>
      <c r="O26" s="54">
        <f t="shared" si="5"/>
        <v>0</v>
      </c>
      <c r="P26" s="55">
        <v>0</v>
      </c>
      <c r="Q26" s="56">
        <v>155</v>
      </c>
      <c r="R26" s="52">
        <v>1060</v>
      </c>
      <c r="S26" s="52">
        <v>0</v>
      </c>
      <c r="T26" s="57">
        <v>4.5</v>
      </c>
      <c r="U26" s="58"/>
      <c r="V26" s="52">
        <v>0</v>
      </c>
      <c r="W26" s="59"/>
      <c r="X26" s="64"/>
      <c r="Y26" s="65"/>
      <c r="Z26" s="65"/>
      <c r="AA26" s="65"/>
      <c r="AB26" s="66"/>
      <c r="AC26" s="65"/>
      <c r="AD26" s="66"/>
      <c r="AE26" s="65"/>
      <c r="AF26" s="65"/>
      <c r="AG26" s="65"/>
      <c r="AH26" s="65"/>
      <c r="AI26" s="35"/>
    </row>
    <row r="27" spans="1:35" x14ac:dyDescent="0.2">
      <c r="A27" s="99">
        <v>43789</v>
      </c>
      <c r="B27" s="63"/>
      <c r="C27" s="37"/>
      <c r="D27" s="38"/>
      <c r="E27" s="39">
        <f t="shared" si="2"/>
        <v>0</v>
      </c>
      <c r="F27" s="37">
        <v>10</v>
      </c>
      <c r="G27" s="40">
        <v>0</v>
      </c>
      <c r="H27" s="39">
        <f t="shared" si="0"/>
        <v>139.19999999999999</v>
      </c>
      <c r="I27" s="41">
        <v>1</v>
      </c>
      <c r="J27" s="41">
        <v>5.75</v>
      </c>
      <c r="K27" s="39">
        <f t="shared" si="1"/>
        <v>20.59</v>
      </c>
      <c r="L27" s="53">
        <v>0</v>
      </c>
      <c r="M27" s="54">
        <f t="shared" si="3"/>
        <v>159.79</v>
      </c>
      <c r="N27" s="54">
        <f t="shared" si="4"/>
        <v>159.79</v>
      </c>
      <c r="O27" s="54">
        <f t="shared" si="5"/>
        <v>0</v>
      </c>
      <c r="P27" s="55">
        <v>0</v>
      </c>
      <c r="Q27" s="56">
        <v>156</v>
      </c>
      <c r="R27" s="52">
        <v>1060</v>
      </c>
      <c r="S27" s="52">
        <v>0</v>
      </c>
      <c r="T27" s="57">
        <v>4.5</v>
      </c>
      <c r="U27" s="58"/>
      <c r="V27" s="52">
        <v>0</v>
      </c>
      <c r="W27" s="59"/>
      <c r="X27" s="67"/>
      <c r="Y27" s="68"/>
      <c r="Z27" s="68"/>
      <c r="AA27" s="68"/>
      <c r="AB27" s="69"/>
      <c r="AC27" s="68"/>
      <c r="AD27" s="69"/>
      <c r="AE27" s="68"/>
      <c r="AF27" s="68"/>
      <c r="AG27" s="68"/>
      <c r="AH27" s="68"/>
      <c r="AI27" s="35"/>
    </row>
    <row r="28" spans="1:35" x14ac:dyDescent="0.2">
      <c r="A28" s="99">
        <v>43790</v>
      </c>
      <c r="B28" s="63"/>
      <c r="C28" s="37"/>
      <c r="D28" s="38"/>
      <c r="E28" s="39">
        <f t="shared" si="2"/>
        <v>0</v>
      </c>
      <c r="F28" s="37">
        <v>10</v>
      </c>
      <c r="G28" s="40">
        <v>3</v>
      </c>
      <c r="H28" s="39">
        <f t="shared" si="0"/>
        <v>142.67999999999998</v>
      </c>
      <c r="I28" s="41">
        <v>1</v>
      </c>
      <c r="J28" s="41">
        <v>5.75</v>
      </c>
      <c r="K28" s="39">
        <f t="shared" si="1"/>
        <v>20.59</v>
      </c>
      <c r="L28" s="53">
        <v>0</v>
      </c>
      <c r="M28" s="54">
        <f t="shared" si="3"/>
        <v>159.79</v>
      </c>
      <c r="N28" s="54">
        <f t="shared" si="4"/>
        <v>163.26999999999998</v>
      </c>
      <c r="O28" s="54">
        <f t="shared" si="5"/>
        <v>3.4799999999999898</v>
      </c>
      <c r="P28" s="55">
        <v>0</v>
      </c>
      <c r="Q28" s="56">
        <v>149</v>
      </c>
      <c r="R28" s="52">
        <v>1060</v>
      </c>
      <c r="S28" s="52">
        <v>0</v>
      </c>
      <c r="T28" s="57">
        <v>4.5</v>
      </c>
      <c r="U28" s="58"/>
      <c r="V28" s="52">
        <v>0</v>
      </c>
      <c r="W28" s="59"/>
      <c r="X28" s="70"/>
      <c r="Y28" s="68"/>
      <c r="Z28" s="68"/>
      <c r="AA28" s="68"/>
      <c r="AB28" s="69"/>
      <c r="AC28" s="68"/>
      <c r="AD28" s="69"/>
      <c r="AE28" s="68"/>
      <c r="AF28" s="68"/>
      <c r="AG28" s="68"/>
      <c r="AH28" s="68"/>
      <c r="AI28" s="35"/>
    </row>
    <row r="29" spans="1:35" x14ac:dyDescent="0.2">
      <c r="A29" s="99">
        <v>43791</v>
      </c>
      <c r="B29" s="63"/>
      <c r="C29" s="37"/>
      <c r="D29" s="38"/>
      <c r="E29" s="39">
        <f t="shared" si="2"/>
        <v>0</v>
      </c>
      <c r="F29" s="37">
        <v>10</v>
      </c>
      <c r="G29" s="40">
        <v>0</v>
      </c>
      <c r="H29" s="39">
        <f t="shared" si="0"/>
        <v>139.19999999999999</v>
      </c>
      <c r="I29" s="41">
        <v>1</v>
      </c>
      <c r="J29" s="41">
        <v>5.75</v>
      </c>
      <c r="K29" s="39">
        <f t="shared" si="1"/>
        <v>20.59</v>
      </c>
      <c r="L29" s="53">
        <v>0</v>
      </c>
      <c r="M29" s="54">
        <f t="shared" si="3"/>
        <v>163.26999999999998</v>
      </c>
      <c r="N29" s="54">
        <f t="shared" si="4"/>
        <v>159.79</v>
      </c>
      <c r="O29" s="54">
        <f t="shared" si="5"/>
        <v>-3.4799999999999898</v>
      </c>
      <c r="P29" s="55">
        <v>0</v>
      </c>
      <c r="Q29" s="56">
        <v>151</v>
      </c>
      <c r="R29" s="52">
        <v>1060</v>
      </c>
      <c r="S29" s="52">
        <v>0</v>
      </c>
      <c r="T29" s="57">
        <v>4.5</v>
      </c>
      <c r="U29" s="58"/>
      <c r="V29" s="52">
        <v>0</v>
      </c>
      <c r="W29" s="59"/>
      <c r="X29" s="70"/>
      <c r="Y29" s="68"/>
      <c r="Z29" s="68"/>
      <c r="AA29" s="68"/>
      <c r="AB29" s="69"/>
      <c r="AC29" s="68"/>
      <c r="AD29" s="69"/>
      <c r="AE29" s="68"/>
      <c r="AF29" s="68"/>
      <c r="AG29" s="68"/>
      <c r="AH29" s="68"/>
      <c r="AI29" s="35"/>
    </row>
    <row r="30" spans="1:35" x14ac:dyDescent="0.2">
      <c r="A30" s="99">
        <v>43792</v>
      </c>
      <c r="B30" s="63"/>
      <c r="C30" s="37"/>
      <c r="D30" s="38"/>
      <c r="E30" s="39">
        <f t="shared" si="2"/>
        <v>0</v>
      </c>
      <c r="F30" s="37">
        <v>10</v>
      </c>
      <c r="G30" s="40">
        <v>0</v>
      </c>
      <c r="H30" s="39">
        <f t="shared" si="0"/>
        <v>139.19999999999999</v>
      </c>
      <c r="I30" s="41">
        <v>1</v>
      </c>
      <c r="J30" s="41">
        <v>5.75</v>
      </c>
      <c r="K30" s="39">
        <f>(I30*12+J30)*1.16</f>
        <v>20.59</v>
      </c>
      <c r="L30" s="53">
        <v>0</v>
      </c>
      <c r="M30" s="54">
        <f t="shared" si="3"/>
        <v>159.79</v>
      </c>
      <c r="N30" s="54">
        <f t="shared" si="4"/>
        <v>159.79</v>
      </c>
      <c r="O30" s="54">
        <f t="shared" si="5"/>
        <v>0</v>
      </c>
      <c r="P30" s="55">
        <v>0</v>
      </c>
      <c r="Q30" s="56">
        <v>144</v>
      </c>
      <c r="R30" s="52">
        <v>1060</v>
      </c>
      <c r="S30" s="52">
        <v>0</v>
      </c>
      <c r="T30" s="57">
        <v>4.5</v>
      </c>
      <c r="U30" s="58"/>
      <c r="V30" s="52">
        <v>0</v>
      </c>
      <c r="W30" s="59"/>
      <c r="X30" s="70"/>
      <c r="Y30" s="68"/>
      <c r="Z30" s="68"/>
      <c r="AA30" s="68"/>
      <c r="AB30" s="69"/>
      <c r="AC30" s="68"/>
      <c r="AD30" s="69"/>
      <c r="AE30" s="68"/>
      <c r="AF30" s="68"/>
      <c r="AG30" s="68"/>
      <c r="AH30" s="68"/>
      <c r="AI30" s="35"/>
    </row>
    <row r="31" spans="1:35" x14ac:dyDescent="0.2">
      <c r="A31" s="99">
        <v>43793</v>
      </c>
      <c r="B31" s="63"/>
      <c r="C31" s="37"/>
      <c r="D31" s="38"/>
      <c r="E31" s="39">
        <f t="shared" si="2"/>
        <v>0</v>
      </c>
      <c r="F31" s="37">
        <v>10</v>
      </c>
      <c r="G31" s="40">
        <v>4</v>
      </c>
      <c r="H31" s="39">
        <f t="shared" si="0"/>
        <v>143.84</v>
      </c>
      <c r="I31" s="41">
        <v>1</v>
      </c>
      <c r="J31" s="41">
        <v>5.75</v>
      </c>
      <c r="K31" s="39">
        <f t="shared" si="1"/>
        <v>20.59</v>
      </c>
      <c r="L31" s="53">
        <v>0</v>
      </c>
      <c r="M31" s="54">
        <f t="shared" si="3"/>
        <v>159.79</v>
      </c>
      <c r="N31" s="54">
        <f t="shared" si="4"/>
        <v>164.43</v>
      </c>
      <c r="O31" s="54">
        <f t="shared" si="5"/>
        <v>4.6400000000000148</v>
      </c>
      <c r="P31" s="55">
        <v>0</v>
      </c>
      <c r="Q31" s="56">
        <v>156</v>
      </c>
      <c r="R31" s="52">
        <v>1060</v>
      </c>
      <c r="S31" s="52">
        <v>0</v>
      </c>
      <c r="T31" s="57">
        <v>4.5</v>
      </c>
      <c r="U31" s="58"/>
      <c r="V31" s="52">
        <v>0</v>
      </c>
      <c r="W31" s="59"/>
      <c r="X31" s="70"/>
      <c r="Y31" s="68"/>
      <c r="Z31" s="68"/>
      <c r="AA31" s="68"/>
      <c r="AB31" s="69"/>
      <c r="AC31" s="68"/>
      <c r="AD31" s="69"/>
      <c r="AE31" s="68"/>
      <c r="AF31" s="68"/>
      <c r="AG31" s="68"/>
      <c r="AH31" s="68"/>
      <c r="AI31" s="35"/>
    </row>
    <row r="32" spans="1:35" x14ac:dyDescent="0.2">
      <c r="A32" s="99">
        <v>43794</v>
      </c>
      <c r="B32" s="63"/>
      <c r="C32" s="37"/>
      <c r="D32" s="38"/>
      <c r="E32" s="39">
        <f t="shared" si="2"/>
        <v>0</v>
      </c>
      <c r="F32" s="37">
        <v>10</v>
      </c>
      <c r="G32" s="40">
        <v>0</v>
      </c>
      <c r="H32" s="39">
        <f t="shared" si="0"/>
        <v>139.19999999999999</v>
      </c>
      <c r="I32" s="41">
        <v>1</v>
      </c>
      <c r="J32" s="41">
        <v>5.75</v>
      </c>
      <c r="K32" s="39">
        <f t="shared" si="1"/>
        <v>20.59</v>
      </c>
      <c r="L32" s="53">
        <v>0</v>
      </c>
      <c r="M32" s="54">
        <f t="shared" si="3"/>
        <v>164.43</v>
      </c>
      <c r="N32" s="54">
        <f t="shared" si="4"/>
        <v>159.79</v>
      </c>
      <c r="O32" s="54">
        <f t="shared" si="5"/>
        <v>-4.6400000000000148</v>
      </c>
      <c r="P32" s="55">
        <v>0</v>
      </c>
      <c r="Q32" s="56">
        <v>160</v>
      </c>
      <c r="R32" s="52">
        <v>1050</v>
      </c>
      <c r="S32" s="52">
        <v>0</v>
      </c>
      <c r="T32" s="57">
        <v>4.5</v>
      </c>
      <c r="U32" s="58"/>
      <c r="V32" s="52">
        <v>0</v>
      </c>
      <c r="W32" s="59"/>
      <c r="X32" s="71"/>
      <c r="Y32" s="72"/>
      <c r="Z32" s="72"/>
      <c r="AA32" s="72"/>
      <c r="AB32" s="73"/>
      <c r="AC32" s="72"/>
      <c r="AD32" s="73"/>
      <c r="AE32" s="72"/>
      <c r="AF32" s="72"/>
      <c r="AG32" s="72"/>
      <c r="AH32" s="72"/>
      <c r="AI32" s="35"/>
    </row>
    <row r="33" spans="1:35" x14ac:dyDescent="0.2">
      <c r="A33" s="99">
        <v>43795</v>
      </c>
      <c r="B33" s="63"/>
      <c r="C33" s="37"/>
      <c r="D33" s="38"/>
      <c r="E33" s="39">
        <f t="shared" si="2"/>
        <v>0</v>
      </c>
      <c r="F33" s="37">
        <v>10</v>
      </c>
      <c r="G33" s="40">
        <v>5</v>
      </c>
      <c r="H33" s="39">
        <f t="shared" si="0"/>
        <v>145</v>
      </c>
      <c r="I33" s="41">
        <v>1</v>
      </c>
      <c r="J33" s="41">
        <v>5.75</v>
      </c>
      <c r="K33" s="39">
        <f t="shared" si="1"/>
        <v>20.59</v>
      </c>
      <c r="L33" s="53">
        <v>0</v>
      </c>
      <c r="M33" s="54">
        <f t="shared" si="3"/>
        <v>159.79</v>
      </c>
      <c r="N33" s="54">
        <f t="shared" si="4"/>
        <v>165.59</v>
      </c>
      <c r="O33" s="54">
        <f t="shared" si="5"/>
        <v>5.8000000000000114</v>
      </c>
      <c r="P33" s="55">
        <v>0</v>
      </c>
      <c r="Q33" s="56">
        <v>145</v>
      </c>
      <c r="R33" s="52">
        <v>1050</v>
      </c>
      <c r="S33" s="52">
        <v>0</v>
      </c>
      <c r="T33" s="57">
        <v>4.5</v>
      </c>
      <c r="U33" s="58"/>
      <c r="V33" s="52">
        <v>0</v>
      </c>
      <c r="W33" s="74"/>
      <c r="X33" s="75"/>
      <c r="Y33" s="76"/>
      <c r="Z33" s="76"/>
      <c r="AA33" s="76" t="s">
        <v>38</v>
      </c>
      <c r="AB33" s="77"/>
      <c r="AC33" s="76"/>
      <c r="AD33" s="77"/>
      <c r="AE33" s="76"/>
      <c r="AF33" s="76"/>
      <c r="AG33" s="76"/>
      <c r="AH33" s="76"/>
      <c r="AI33" s="35"/>
    </row>
    <row r="34" spans="1:35" x14ac:dyDescent="0.2">
      <c r="A34" s="99">
        <v>43796</v>
      </c>
      <c r="B34" s="63"/>
      <c r="C34" s="37"/>
      <c r="D34" s="38"/>
      <c r="E34" s="39">
        <f t="shared" si="2"/>
        <v>0</v>
      </c>
      <c r="F34" s="37">
        <v>10</v>
      </c>
      <c r="G34" s="40">
        <v>0</v>
      </c>
      <c r="H34" s="39">
        <f t="shared" si="0"/>
        <v>139.19999999999999</v>
      </c>
      <c r="I34" s="41">
        <v>1</v>
      </c>
      <c r="J34" s="41">
        <v>5.75</v>
      </c>
      <c r="K34" s="39">
        <f t="shared" si="1"/>
        <v>20.59</v>
      </c>
      <c r="L34" s="53">
        <v>0</v>
      </c>
      <c r="M34" s="54">
        <f t="shared" si="3"/>
        <v>165.59</v>
      </c>
      <c r="N34" s="54">
        <f t="shared" si="4"/>
        <v>159.79</v>
      </c>
      <c r="O34" s="54">
        <f t="shared" si="5"/>
        <v>-5.8000000000000114</v>
      </c>
      <c r="P34" s="55">
        <v>0</v>
      </c>
      <c r="Q34" s="56">
        <v>155</v>
      </c>
      <c r="R34" s="52">
        <v>1040</v>
      </c>
      <c r="S34" s="52">
        <v>0</v>
      </c>
      <c r="T34" s="57">
        <v>4.5</v>
      </c>
      <c r="U34" s="58"/>
      <c r="V34" s="52">
        <v>0</v>
      </c>
      <c r="W34" s="74"/>
      <c r="X34" s="75" t="s">
        <v>39</v>
      </c>
      <c r="Y34" s="76"/>
      <c r="Z34" s="76"/>
      <c r="AA34" s="102"/>
      <c r="AB34" s="77"/>
      <c r="AC34" s="76"/>
      <c r="AD34" s="77"/>
      <c r="AE34" s="76"/>
      <c r="AF34" s="76"/>
      <c r="AG34" s="78"/>
      <c r="AH34" s="104">
        <v>167.91</v>
      </c>
      <c r="AI34" s="35"/>
    </row>
    <row r="35" spans="1:35" x14ac:dyDescent="0.2">
      <c r="A35" s="99">
        <v>43797</v>
      </c>
      <c r="B35" s="63"/>
      <c r="C35" s="37"/>
      <c r="D35" s="38"/>
      <c r="E35" s="39">
        <f t="shared" si="2"/>
        <v>0</v>
      </c>
      <c r="F35" s="37">
        <v>10</v>
      </c>
      <c r="G35" s="40">
        <v>6</v>
      </c>
      <c r="H35" s="39">
        <f t="shared" si="0"/>
        <v>146.16</v>
      </c>
      <c r="I35" s="41">
        <v>1</v>
      </c>
      <c r="J35" s="41">
        <v>5.75</v>
      </c>
      <c r="K35" s="39">
        <f t="shared" si="1"/>
        <v>20.59</v>
      </c>
      <c r="L35" s="53">
        <v>0</v>
      </c>
      <c r="M35" s="54">
        <f t="shared" si="3"/>
        <v>159.79</v>
      </c>
      <c r="N35" s="54">
        <f t="shared" si="4"/>
        <v>166.75</v>
      </c>
      <c r="O35" s="54">
        <f t="shared" si="5"/>
        <v>6.960000000000008</v>
      </c>
      <c r="P35" s="55">
        <v>0</v>
      </c>
      <c r="Q35" s="56">
        <v>154</v>
      </c>
      <c r="R35" s="52">
        <v>1040</v>
      </c>
      <c r="S35" s="52">
        <v>0</v>
      </c>
      <c r="T35" s="57">
        <v>4.5</v>
      </c>
      <c r="U35" s="58"/>
      <c r="V35" s="52">
        <v>0</v>
      </c>
      <c r="W35" s="74"/>
      <c r="X35" s="75" t="s">
        <v>40</v>
      </c>
      <c r="Y35" s="76"/>
      <c r="Z35" s="76"/>
      <c r="AA35" s="76"/>
      <c r="AB35" s="77"/>
      <c r="AC35" s="76"/>
      <c r="AD35" s="77"/>
      <c r="AE35" s="76"/>
      <c r="AF35" s="76"/>
      <c r="AG35" s="78" t="s">
        <v>41</v>
      </c>
      <c r="AH35" s="103">
        <v>0</v>
      </c>
      <c r="AI35" s="35"/>
    </row>
    <row r="36" spans="1:35" x14ac:dyDescent="0.2">
      <c r="A36" s="99">
        <v>43798</v>
      </c>
      <c r="B36" s="63"/>
      <c r="C36" s="37"/>
      <c r="D36" s="38"/>
      <c r="E36" s="39">
        <f t="shared" si="2"/>
        <v>0</v>
      </c>
      <c r="F36" s="37">
        <v>10</v>
      </c>
      <c r="G36" s="40">
        <v>0</v>
      </c>
      <c r="H36" s="39">
        <f t="shared" si="0"/>
        <v>139.19999999999999</v>
      </c>
      <c r="I36" s="41">
        <v>1</v>
      </c>
      <c r="J36" s="41">
        <v>5.75</v>
      </c>
      <c r="K36" s="39">
        <f t="shared" si="1"/>
        <v>20.59</v>
      </c>
      <c r="L36" s="53">
        <v>0</v>
      </c>
      <c r="M36" s="54">
        <f t="shared" si="3"/>
        <v>166.75</v>
      </c>
      <c r="N36" s="54">
        <f t="shared" si="4"/>
        <v>159.79</v>
      </c>
      <c r="O36" s="54">
        <f t="shared" si="5"/>
        <v>-6.960000000000008</v>
      </c>
      <c r="P36" s="55">
        <v>0</v>
      </c>
      <c r="Q36" s="56">
        <v>156</v>
      </c>
      <c r="R36" s="52">
        <v>1040</v>
      </c>
      <c r="S36" s="52">
        <v>0</v>
      </c>
      <c r="T36" s="57">
        <v>4.5</v>
      </c>
      <c r="U36" s="58"/>
      <c r="V36" s="52">
        <v>0</v>
      </c>
      <c r="W36" s="74"/>
      <c r="X36" s="75" t="s">
        <v>42</v>
      </c>
      <c r="Y36" s="76"/>
      <c r="Z36" s="76"/>
      <c r="AA36" s="76"/>
      <c r="AB36" s="77"/>
      <c r="AC36" s="76"/>
      <c r="AD36" s="77"/>
      <c r="AE36" s="76"/>
      <c r="AF36" s="76"/>
      <c r="AG36" s="78" t="s">
        <v>43</v>
      </c>
      <c r="AH36" s="103">
        <v>167.91</v>
      </c>
      <c r="AI36" s="35"/>
    </row>
    <row r="37" spans="1:35" x14ac:dyDescent="0.2">
      <c r="A37" s="99">
        <v>43799</v>
      </c>
      <c r="B37" s="63"/>
      <c r="C37" s="37"/>
      <c r="D37" s="38"/>
      <c r="E37" s="39">
        <f t="shared" si="2"/>
        <v>0</v>
      </c>
      <c r="F37" s="37">
        <v>10</v>
      </c>
      <c r="G37" s="40">
        <v>7</v>
      </c>
      <c r="H37" s="39">
        <f t="shared" si="0"/>
        <v>147.32</v>
      </c>
      <c r="I37" s="41">
        <v>1</v>
      </c>
      <c r="J37" s="41">
        <v>5.75</v>
      </c>
      <c r="K37" s="39">
        <f t="shared" si="1"/>
        <v>20.59</v>
      </c>
      <c r="L37" s="53">
        <v>0</v>
      </c>
      <c r="M37" s="54">
        <f t="shared" si="3"/>
        <v>159.79</v>
      </c>
      <c r="N37" s="54">
        <f t="shared" si="4"/>
        <v>167.91</v>
      </c>
      <c r="O37" s="54">
        <f t="shared" si="5"/>
        <v>8.1200000000000045</v>
      </c>
      <c r="P37" s="55">
        <v>0</v>
      </c>
      <c r="Q37" s="56">
        <v>149</v>
      </c>
      <c r="R37" s="52">
        <v>1040</v>
      </c>
      <c r="S37" s="52">
        <v>0</v>
      </c>
      <c r="T37" s="57">
        <v>4.5</v>
      </c>
      <c r="U37" s="58"/>
      <c r="V37" s="52">
        <v>0</v>
      </c>
      <c r="W37" s="74"/>
      <c r="X37" s="75" t="s">
        <v>44</v>
      </c>
      <c r="Y37" s="76"/>
      <c r="Z37" s="76"/>
      <c r="AA37" s="76"/>
      <c r="AB37" s="77"/>
      <c r="AC37" s="76"/>
      <c r="AD37" s="77"/>
      <c r="AE37" s="76"/>
      <c r="AF37" s="76"/>
      <c r="AG37" s="78"/>
      <c r="AH37" s="103">
        <v>156.31</v>
      </c>
      <c r="AI37" s="35"/>
    </row>
    <row r="38" spans="1:35" x14ac:dyDescent="0.2">
      <c r="A38" s="99">
        <v>43800</v>
      </c>
      <c r="B38" s="63"/>
      <c r="C38" s="37"/>
      <c r="D38" s="38"/>
      <c r="E38" s="39">
        <f t="shared" si="2"/>
        <v>0</v>
      </c>
      <c r="F38" s="37">
        <v>0</v>
      </c>
      <c r="G38" s="40">
        <v>0</v>
      </c>
      <c r="H38" s="39">
        <f t="shared" si="0"/>
        <v>0</v>
      </c>
      <c r="I38" s="41">
        <v>0</v>
      </c>
      <c r="J38" s="41">
        <v>0</v>
      </c>
      <c r="K38" s="39">
        <f t="shared" si="1"/>
        <v>0</v>
      </c>
      <c r="L38" s="53">
        <v>0</v>
      </c>
      <c r="M38" s="54">
        <f t="shared" si="3"/>
        <v>167.91</v>
      </c>
      <c r="N38" s="54">
        <f t="shared" si="4"/>
        <v>0</v>
      </c>
      <c r="O38" s="54">
        <f t="shared" si="5"/>
        <v>0</v>
      </c>
      <c r="P38" s="55">
        <v>0</v>
      </c>
      <c r="Q38" s="56">
        <v>0</v>
      </c>
      <c r="R38" s="52">
        <v>0</v>
      </c>
      <c r="S38" s="52">
        <v>0</v>
      </c>
      <c r="T38" s="57">
        <v>4.5</v>
      </c>
      <c r="U38" s="58"/>
      <c r="V38" s="52">
        <v>0</v>
      </c>
      <c r="W38" s="74"/>
      <c r="X38" s="75" t="s">
        <v>45</v>
      </c>
      <c r="Y38" s="76"/>
      <c r="Z38" s="76"/>
      <c r="AA38" s="76"/>
      <c r="AB38" s="77"/>
      <c r="AC38" s="76"/>
      <c r="AD38" s="77"/>
      <c r="AE38" s="76"/>
      <c r="AF38" s="76"/>
      <c r="AG38" s="78"/>
      <c r="AH38" s="103">
        <v>11.6</v>
      </c>
      <c r="AI38" s="35"/>
    </row>
    <row r="39" spans="1:35" x14ac:dyDescent="0.2">
      <c r="A39" s="62"/>
      <c r="B39" s="63"/>
      <c r="C39" s="37"/>
      <c r="D39" s="38"/>
      <c r="E39" s="39"/>
      <c r="F39" s="37"/>
      <c r="G39" s="40"/>
      <c r="H39" s="39"/>
      <c r="I39" s="41"/>
      <c r="J39" s="41"/>
      <c r="K39" s="39"/>
      <c r="L39" s="53"/>
      <c r="M39" s="79"/>
      <c r="N39" s="54"/>
      <c r="O39" s="54"/>
      <c r="P39" s="55"/>
      <c r="Q39" s="56"/>
      <c r="R39" s="52"/>
      <c r="S39" s="52"/>
      <c r="T39" s="52"/>
      <c r="U39" s="58"/>
      <c r="V39" s="52"/>
      <c r="W39" s="80"/>
      <c r="X39" s="81"/>
      <c r="Y39" s="82"/>
      <c r="Z39" s="82"/>
      <c r="AA39" s="82"/>
      <c r="AB39" s="83"/>
      <c r="AC39" s="82"/>
      <c r="AD39" s="83"/>
      <c r="AE39" s="82"/>
      <c r="AF39" s="82"/>
      <c r="AG39" s="82"/>
      <c r="AH39" s="82"/>
      <c r="AI39" s="35"/>
    </row>
    <row r="40" spans="1:35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53">
        <f>SUM(L8:L39)</f>
        <v>0</v>
      </c>
      <c r="M40" s="87"/>
      <c r="N40" s="54"/>
      <c r="O40" s="54">
        <f>SUM(O8:O39)</f>
        <v>11.599999999999994</v>
      </c>
      <c r="P40" s="54">
        <f>SUM(P8:P39)</f>
        <v>0</v>
      </c>
      <c r="Q40" s="88">
        <f>SUM(Q8:Q39)</f>
        <v>3831</v>
      </c>
      <c r="R40" s="89"/>
      <c r="S40" s="90"/>
      <c r="T40" s="91"/>
      <c r="U40" s="92"/>
      <c r="V40" s="93">
        <f>SUM(V8:V39)</f>
        <v>0</v>
      </c>
      <c r="W40" s="93">
        <f>SUM(W8:W39)</f>
        <v>0</v>
      </c>
      <c r="X40" s="94" t="s">
        <v>46</v>
      </c>
      <c r="Y40" s="95"/>
      <c r="Z40" s="96"/>
      <c r="AA40" s="95"/>
      <c r="AB40" s="97"/>
      <c r="AC40" s="95"/>
      <c r="AD40" s="97"/>
      <c r="AE40" s="101"/>
      <c r="AF40" s="95"/>
      <c r="AG40" s="95"/>
      <c r="AH40" s="95"/>
      <c r="AI40" s="35"/>
    </row>
  </sheetData>
  <dataValidations xWindow="1469" yWindow="709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40"/>
  <sheetViews>
    <sheetView zoomScaleNormal="100" workbookViewId="0">
      <selection activeCell="Q37" sqref="Q37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26.42578125" customWidth="1"/>
  </cols>
  <sheetData>
    <row r="1" spans="1:35" x14ac:dyDescent="0.2">
      <c r="A1" t="s">
        <v>47</v>
      </c>
      <c r="G1" s="107" t="s">
        <v>52</v>
      </c>
    </row>
    <row r="2" spans="1:35" x14ac:dyDescent="0.2">
      <c r="A2" t="s">
        <v>48</v>
      </c>
      <c r="G2" s="107" t="s">
        <v>53</v>
      </c>
    </row>
    <row r="3" spans="1:35" x14ac:dyDescent="0.2">
      <c r="A3" t="s">
        <v>49</v>
      </c>
      <c r="G3" s="111" t="s">
        <v>82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00" t="s">
        <v>54</v>
      </c>
      <c r="H5" s="4">
        <v>210</v>
      </c>
      <c r="I5" s="2" t="s">
        <v>0</v>
      </c>
      <c r="J5" s="5" t="s">
        <v>55</v>
      </c>
      <c r="K5" s="4">
        <v>210</v>
      </c>
      <c r="L5" s="6" t="s">
        <v>1</v>
      </c>
      <c r="M5" s="7"/>
      <c r="N5" s="8"/>
      <c r="O5" s="8" t="s">
        <v>2</v>
      </c>
      <c r="P5" s="7" t="s">
        <v>3</v>
      </c>
      <c r="Q5" s="9" t="s">
        <v>4</v>
      </c>
      <c r="R5" s="10" t="s">
        <v>5</v>
      </c>
      <c r="S5" s="11" t="s">
        <v>6</v>
      </c>
      <c r="T5" s="11" t="s">
        <v>50</v>
      </c>
      <c r="U5" s="12" t="s">
        <v>7</v>
      </c>
      <c r="V5" s="11" t="s">
        <v>8</v>
      </c>
      <c r="W5" s="13" t="s">
        <v>4</v>
      </c>
      <c r="X5" s="14" t="s">
        <v>9</v>
      </c>
      <c r="Y5" s="14" t="s">
        <v>10</v>
      </c>
      <c r="Z5" s="14" t="s">
        <v>11</v>
      </c>
      <c r="AA5" s="15" t="s">
        <v>12</v>
      </c>
      <c r="AB5" s="16"/>
      <c r="AC5" s="15" t="s">
        <v>13</v>
      </c>
      <c r="AD5" s="17"/>
      <c r="AE5" s="18"/>
      <c r="AF5" s="18"/>
      <c r="AG5" s="18"/>
      <c r="AH5" s="18"/>
      <c r="AI5" s="19"/>
    </row>
    <row r="6" spans="1:35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5" t="s">
        <v>21</v>
      </c>
      <c r="M6" s="26" t="s">
        <v>22</v>
      </c>
      <c r="N6" s="27" t="s">
        <v>23</v>
      </c>
      <c r="O6" s="28" t="s">
        <v>24</v>
      </c>
      <c r="P6" s="29" t="s">
        <v>25</v>
      </c>
      <c r="Q6" s="30" t="s">
        <v>25</v>
      </c>
      <c r="R6" s="28" t="s">
        <v>26</v>
      </c>
      <c r="S6" s="28" t="s">
        <v>26</v>
      </c>
      <c r="T6" s="32" t="s">
        <v>51</v>
      </c>
      <c r="U6" s="31" t="s">
        <v>27</v>
      </c>
      <c r="V6" s="32" t="s">
        <v>28</v>
      </c>
      <c r="W6" s="33" t="s">
        <v>25</v>
      </c>
      <c r="X6" s="28"/>
      <c r="Y6" s="28"/>
      <c r="Z6" s="28"/>
      <c r="AA6" s="8"/>
      <c r="AB6" s="11"/>
      <c r="AC6" s="8"/>
      <c r="AD6" s="11"/>
      <c r="AE6" s="8"/>
      <c r="AF6" s="8"/>
      <c r="AG6" s="8"/>
      <c r="AH6" s="34" t="s">
        <v>29</v>
      </c>
      <c r="AI6" s="35" t="s">
        <v>30</v>
      </c>
    </row>
    <row r="7" spans="1:35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f>(C7*12+D7)*1.16</f>
        <v>15.079999999999998</v>
      </c>
      <c r="F7" s="37">
        <v>0</v>
      </c>
      <c r="G7" s="40">
        <v>0</v>
      </c>
      <c r="H7" s="39">
        <f>(F7*12+G7)*1.16</f>
        <v>0</v>
      </c>
      <c r="I7" s="41">
        <v>0</v>
      </c>
      <c r="J7" s="41">
        <v>0</v>
      </c>
      <c r="K7" s="39">
        <f>(I7*12+J7)*1.16</f>
        <v>0</v>
      </c>
      <c r="L7" s="42"/>
      <c r="M7" s="43" t="s">
        <v>32</v>
      </c>
      <c r="N7" s="44" t="s">
        <v>32</v>
      </c>
      <c r="O7" s="45" t="s">
        <v>1</v>
      </c>
      <c r="P7" s="46" t="s">
        <v>1</v>
      </c>
      <c r="Q7" s="47" t="s">
        <v>34</v>
      </c>
      <c r="R7" s="45"/>
      <c r="S7" s="45"/>
      <c r="T7" s="45"/>
      <c r="U7" s="48"/>
      <c r="V7" s="45"/>
      <c r="W7" s="33"/>
      <c r="X7" s="45"/>
      <c r="Y7" s="45"/>
      <c r="Z7" s="45"/>
      <c r="AA7" s="45" t="s">
        <v>19</v>
      </c>
      <c r="AB7" s="49" t="s">
        <v>17</v>
      </c>
      <c r="AC7" s="45" t="s">
        <v>19</v>
      </c>
      <c r="AD7" s="49" t="s">
        <v>17</v>
      </c>
      <c r="AE7" s="45" t="s">
        <v>35</v>
      </c>
      <c r="AF7" s="45" t="s">
        <v>36</v>
      </c>
      <c r="AG7" s="45" t="s">
        <v>37</v>
      </c>
      <c r="AH7" s="50" t="s">
        <v>1</v>
      </c>
      <c r="AI7" s="35"/>
    </row>
    <row r="8" spans="1:35" x14ac:dyDescent="0.2">
      <c r="A8" s="99">
        <v>43770</v>
      </c>
      <c r="B8" s="51"/>
      <c r="C8" s="37"/>
      <c r="D8" s="38">
        <v>6</v>
      </c>
      <c r="E8" s="39">
        <v>0</v>
      </c>
      <c r="F8" s="37">
        <v>0</v>
      </c>
      <c r="G8" s="40">
        <v>0</v>
      </c>
      <c r="H8" s="39">
        <f t="shared" ref="H8:H38" si="0">(F8*12+G8)*1.16</f>
        <v>0</v>
      </c>
      <c r="I8" s="41">
        <v>0</v>
      </c>
      <c r="J8" s="41">
        <v>0</v>
      </c>
      <c r="K8" s="39">
        <f t="shared" ref="K8:K38" si="1">(I8*12+J8)*1.16</f>
        <v>0</v>
      </c>
      <c r="L8" s="53">
        <v>0</v>
      </c>
      <c r="M8" s="54">
        <f>+H7+K7</f>
        <v>0</v>
      </c>
      <c r="N8" s="54">
        <f>+H8+K8</f>
        <v>0</v>
      </c>
      <c r="O8" s="54">
        <f>IF(N8=0,0,IF(L8&gt;0,(E8+H8+K8)-(M8-L8),(E8+H8+K8)-(H7+K7)))</f>
        <v>0</v>
      </c>
      <c r="P8" s="55">
        <v>0</v>
      </c>
      <c r="Q8" s="56">
        <v>105</v>
      </c>
      <c r="R8" s="52"/>
      <c r="S8" s="52"/>
      <c r="T8" s="57"/>
      <c r="U8" s="58"/>
      <c r="V8" s="52">
        <v>0</v>
      </c>
      <c r="W8" s="59"/>
      <c r="X8" s="105"/>
      <c r="Y8" s="41"/>
      <c r="Z8" s="41"/>
      <c r="AA8" s="37"/>
      <c r="AB8" s="60"/>
      <c r="AC8" s="37"/>
      <c r="AD8" s="60"/>
      <c r="AE8" s="52"/>
      <c r="AF8" s="52"/>
      <c r="AG8" s="52"/>
      <c r="AH8" s="106"/>
      <c r="AI8" s="35"/>
    </row>
    <row r="9" spans="1:35" x14ac:dyDescent="0.2">
      <c r="A9" s="99">
        <v>43771</v>
      </c>
      <c r="B9" s="63"/>
      <c r="C9" s="37"/>
      <c r="D9" s="38"/>
      <c r="E9" s="39">
        <f t="shared" ref="E9:E38" si="2">(C9*12+D9)*1.16</f>
        <v>0</v>
      </c>
      <c r="F9" s="37">
        <v>0</v>
      </c>
      <c r="G9" s="40">
        <v>0</v>
      </c>
      <c r="H9" s="39">
        <f t="shared" si="0"/>
        <v>0</v>
      </c>
      <c r="I9" s="41">
        <v>0</v>
      </c>
      <c r="J9" s="41">
        <v>0</v>
      </c>
      <c r="K9" s="39">
        <f t="shared" si="1"/>
        <v>0</v>
      </c>
      <c r="L9" s="53">
        <v>0</v>
      </c>
      <c r="M9" s="54">
        <f t="shared" ref="M9:M38" si="3">E8+H8+K8</f>
        <v>0</v>
      </c>
      <c r="N9" s="54">
        <f t="shared" ref="N9:N38" si="4">E9+H9+K9</f>
        <v>0</v>
      </c>
      <c r="O9" s="54">
        <f t="shared" ref="O9:O38" si="5">IF(N9=0,0,IF(L9&gt;0,(E9+H9+K9)-(M9-L9),(E9+H9+K9)-(H8+K8)))</f>
        <v>0</v>
      </c>
      <c r="P9" s="55">
        <v>0</v>
      </c>
      <c r="Q9" s="56">
        <v>109</v>
      </c>
      <c r="R9" s="52"/>
      <c r="S9" s="52"/>
      <c r="T9" s="57"/>
      <c r="U9" s="58"/>
      <c r="V9" s="52">
        <v>0</v>
      </c>
      <c r="W9" s="59"/>
      <c r="X9" s="108"/>
      <c r="Y9" s="41"/>
      <c r="Z9" s="41"/>
      <c r="AA9" s="37"/>
      <c r="AB9" s="60"/>
      <c r="AC9" s="37"/>
      <c r="AD9" s="60"/>
      <c r="AE9" s="52"/>
      <c r="AF9" s="52"/>
      <c r="AG9" s="52"/>
      <c r="AH9" s="106"/>
      <c r="AI9" s="35"/>
    </row>
    <row r="10" spans="1:35" x14ac:dyDescent="0.2">
      <c r="A10" s="99">
        <v>43772</v>
      </c>
      <c r="B10" s="63"/>
      <c r="C10" s="37"/>
      <c r="D10" s="38"/>
      <c r="E10" s="39">
        <f t="shared" si="2"/>
        <v>0</v>
      </c>
      <c r="F10" s="37">
        <v>0</v>
      </c>
      <c r="G10" s="40">
        <v>0</v>
      </c>
      <c r="H10" s="39">
        <f t="shared" si="0"/>
        <v>0</v>
      </c>
      <c r="I10" s="41">
        <v>0</v>
      </c>
      <c r="J10" s="41">
        <v>0</v>
      </c>
      <c r="K10" s="39">
        <f t="shared" si="1"/>
        <v>0</v>
      </c>
      <c r="L10" s="53">
        <v>0</v>
      </c>
      <c r="M10" s="54">
        <f t="shared" si="3"/>
        <v>0</v>
      </c>
      <c r="N10" s="54">
        <f t="shared" si="4"/>
        <v>0</v>
      </c>
      <c r="O10" s="54">
        <f t="shared" si="5"/>
        <v>0</v>
      </c>
      <c r="P10" s="55">
        <v>0</v>
      </c>
      <c r="Q10" s="56">
        <v>107</v>
      </c>
      <c r="R10" s="52"/>
      <c r="S10" s="52"/>
      <c r="T10" s="57"/>
      <c r="U10" s="58"/>
      <c r="V10" s="52">
        <v>0</v>
      </c>
      <c r="W10" s="59"/>
      <c r="X10" s="108"/>
      <c r="Y10" s="41"/>
      <c r="Z10" s="41"/>
      <c r="AA10" s="37"/>
      <c r="AB10" s="60"/>
      <c r="AC10" s="37"/>
      <c r="AD10" s="60"/>
      <c r="AE10" s="52"/>
      <c r="AF10" s="52"/>
      <c r="AG10" s="52"/>
      <c r="AH10" s="106"/>
      <c r="AI10" s="35"/>
    </row>
    <row r="11" spans="1:35" x14ac:dyDescent="0.2">
      <c r="A11" s="99">
        <v>43773</v>
      </c>
      <c r="B11" s="63"/>
      <c r="C11" s="37"/>
      <c r="D11" s="38"/>
      <c r="E11" s="39">
        <f t="shared" si="2"/>
        <v>0</v>
      </c>
      <c r="F11" s="37">
        <v>0</v>
      </c>
      <c r="G11" s="40">
        <v>0</v>
      </c>
      <c r="H11" s="39">
        <f t="shared" si="0"/>
        <v>0</v>
      </c>
      <c r="I11" s="41">
        <v>0</v>
      </c>
      <c r="J11" s="41">
        <v>0</v>
      </c>
      <c r="K11" s="39">
        <f t="shared" si="1"/>
        <v>0</v>
      </c>
      <c r="L11" s="53">
        <v>0</v>
      </c>
      <c r="M11" s="54">
        <f t="shared" si="3"/>
        <v>0</v>
      </c>
      <c r="N11" s="54">
        <f t="shared" si="4"/>
        <v>0</v>
      </c>
      <c r="O11" s="54">
        <f t="shared" si="5"/>
        <v>0</v>
      </c>
      <c r="P11" s="55">
        <v>0</v>
      </c>
      <c r="Q11" s="56">
        <v>104</v>
      </c>
      <c r="R11" s="52"/>
      <c r="S11" s="52"/>
      <c r="T11" s="57"/>
      <c r="U11" s="58"/>
      <c r="V11" s="52">
        <v>0</v>
      </c>
      <c r="W11" s="59"/>
      <c r="X11" s="105"/>
      <c r="Y11" s="41"/>
      <c r="Z11" s="41"/>
      <c r="AA11" s="37"/>
      <c r="AB11" s="60"/>
      <c r="AC11" s="37"/>
      <c r="AD11" s="60"/>
      <c r="AE11" s="52"/>
      <c r="AF11" s="52"/>
      <c r="AG11" s="52"/>
      <c r="AH11" s="106"/>
      <c r="AI11" s="35"/>
    </row>
    <row r="12" spans="1:35" x14ac:dyDescent="0.2">
      <c r="A12" s="99">
        <v>43774</v>
      </c>
      <c r="B12" s="63"/>
      <c r="C12" s="37"/>
      <c r="D12" s="38"/>
      <c r="E12" s="39">
        <f t="shared" si="2"/>
        <v>0</v>
      </c>
      <c r="F12" s="37">
        <v>0</v>
      </c>
      <c r="G12" s="40">
        <v>0</v>
      </c>
      <c r="H12" s="39">
        <f t="shared" si="0"/>
        <v>0</v>
      </c>
      <c r="I12" s="41">
        <v>0</v>
      </c>
      <c r="J12" s="41">
        <v>0</v>
      </c>
      <c r="K12" s="39">
        <f t="shared" si="1"/>
        <v>0</v>
      </c>
      <c r="L12" s="53">
        <v>0</v>
      </c>
      <c r="M12" s="54">
        <f t="shared" si="3"/>
        <v>0</v>
      </c>
      <c r="N12" s="54">
        <f t="shared" si="4"/>
        <v>0</v>
      </c>
      <c r="O12" s="54">
        <f t="shared" si="5"/>
        <v>0</v>
      </c>
      <c r="P12" s="55">
        <v>0</v>
      </c>
      <c r="Q12" s="56">
        <v>106</v>
      </c>
      <c r="R12" s="52"/>
      <c r="S12" s="52"/>
      <c r="T12" s="57"/>
      <c r="U12" s="58"/>
      <c r="V12" s="52">
        <v>0</v>
      </c>
      <c r="W12" s="59"/>
      <c r="X12" s="105"/>
      <c r="Y12" s="41"/>
      <c r="Z12" s="41"/>
      <c r="AA12" s="37"/>
      <c r="AB12" s="60"/>
      <c r="AC12" s="37"/>
      <c r="AD12" s="60"/>
      <c r="AE12" s="52"/>
      <c r="AF12" s="52"/>
      <c r="AG12" s="52"/>
      <c r="AH12" s="106"/>
      <c r="AI12" s="35"/>
    </row>
    <row r="13" spans="1:35" x14ac:dyDescent="0.2">
      <c r="A13" s="99">
        <v>43775</v>
      </c>
      <c r="B13" s="63"/>
      <c r="C13" s="37"/>
      <c r="D13" s="38"/>
      <c r="E13" s="39">
        <f t="shared" si="2"/>
        <v>0</v>
      </c>
      <c r="F13" s="37">
        <v>0</v>
      </c>
      <c r="G13" s="40">
        <v>0</v>
      </c>
      <c r="H13" s="39">
        <f t="shared" si="0"/>
        <v>0</v>
      </c>
      <c r="I13" s="41">
        <v>0</v>
      </c>
      <c r="J13" s="41">
        <v>0</v>
      </c>
      <c r="K13" s="39">
        <f t="shared" si="1"/>
        <v>0</v>
      </c>
      <c r="L13" s="53">
        <v>0</v>
      </c>
      <c r="M13" s="54">
        <f t="shared" si="3"/>
        <v>0</v>
      </c>
      <c r="N13" s="54">
        <f t="shared" si="4"/>
        <v>0</v>
      </c>
      <c r="O13" s="54">
        <f t="shared" si="5"/>
        <v>0</v>
      </c>
      <c r="P13" s="55">
        <v>0</v>
      </c>
      <c r="Q13" s="56">
        <v>105</v>
      </c>
      <c r="R13" s="52"/>
      <c r="S13" s="52"/>
      <c r="T13" s="57"/>
      <c r="U13" s="58"/>
      <c r="V13" s="52">
        <v>0</v>
      </c>
      <c r="W13" s="59"/>
      <c r="X13" s="105"/>
      <c r="Y13" s="41"/>
      <c r="Z13" s="41"/>
      <c r="AA13" s="37"/>
      <c r="AB13" s="60"/>
      <c r="AC13" s="37"/>
      <c r="AD13" s="60"/>
      <c r="AE13" s="52"/>
      <c r="AF13" s="52"/>
      <c r="AG13" s="52"/>
      <c r="AH13" s="106"/>
      <c r="AI13" s="35"/>
    </row>
    <row r="14" spans="1:35" x14ac:dyDescent="0.2">
      <c r="A14" s="99">
        <v>43776</v>
      </c>
      <c r="B14" s="63"/>
      <c r="C14" s="37"/>
      <c r="D14" s="38"/>
      <c r="E14" s="39">
        <f t="shared" si="2"/>
        <v>0</v>
      </c>
      <c r="F14" s="37">
        <v>0</v>
      </c>
      <c r="G14" s="40">
        <v>0</v>
      </c>
      <c r="H14" s="39">
        <f t="shared" si="0"/>
        <v>0</v>
      </c>
      <c r="I14" s="41">
        <v>0</v>
      </c>
      <c r="J14" s="41">
        <v>0</v>
      </c>
      <c r="K14" s="39">
        <f t="shared" si="1"/>
        <v>0</v>
      </c>
      <c r="L14" s="53">
        <v>0</v>
      </c>
      <c r="M14" s="54">
        <f t="shared" si="3"/>
        <v>0</v>
      </c>
      <c r="N14" s="54">
        <f t="shared" si="4"/>
        <v>0</v>
      </c>
      <c r="O14" s="54">
        <f t="shared" si="5"/>
        <v>0</v>
      </c>
      <c r="P14" s="55">
        <v>0</v>
      </c>
      <c r="Q14" s="56">
        <v>102</v>
      </c>
      <c r="R14" s="52"/>
      <c r="S14" s="52"/>
      <c r="T14" s="57"/>
      <c r="U14" s="58"/>
      <c r="V14" s="52">
        <v>0</v>
      </c>
      <c r="W14" s="59"/>
      <c r="X14" s="105"/>
      <c r="Y14" s="41"/>
      <c r="Z14" s="41"/>
      <c r="AA14" s="37"/>
      <c r="AB14" s="60"/>
      <c r="AC14" s="37"/>
      <c r="AD14" s="60"/>
      <c r="AE14" s="52"/>
      <c r="AF14" s="52"/>
      <c r="AG14" s="52"/>
      <c r="AH14" s="106"/>
      <c r="AI14" s="35"/>
    </row>
    <row r="15" spans="1:35" x14ac:dyDescent="0.2">
      <c r="A15" s="99">
        <v>43777</v>
      </c>
      <c r="B15" s="63"/>
      <c r="C15" s="37"/>
      <c r="D15" s="38"/>
      <c r="E15" s="39">
        <f t="shared" si="2"/>
        <v>0</v>
      </c>
      <c r="F15" s="37">
        <v>0</v>
      </c>
      <c r="G15" s="40">
        <v>0</v>
      </c>
      <c r="H15" s="39">
        <f t="shared" si="0"/>
        <v>0</v>
      </c>
      <c r="I15" s="41">
        <v>0</v>
      </c>
      <c r="J15" s="41">
        <v>0</v>
      </c>
      <c r="K15" s="39">
        <f t="shared" si="1"/>
        <v>0</v>
      </c>
      <c r="L15" s="53">
        <v>0</v>
      </c>
      <c r="M15" s="54">
        <f t="shared" si="3"/>
        <v>0</v>
      </c>
      <c r="N15" s="54">
        <f t="shared" si="4"/>
        <v>0</v>
      </c>
      <c r="O15" s="54">
        <f t="shared" si="5"/>
        <v>0</v>
      </c>
      <c r="P15" s="55">
        <v>0</v>
      </c>
      <c r="Q15" s="56">
        <v>100</v>
      </c>
      <c r="R15" s="52"/>
      <c r="S15" s="52"/>
      <c r="T15" s="57"/>
      <c r="U15" s="58"/>
      <c r="V15" s="52">
        <v>0</v>
      </c>
      <c r="W15" s="59"/>
      <c r="X15" s="105"/>
      <c r="Y15" s="41"/>
      <c r="Z15" s="41"/>
      <c r="AA15" s="37"/>
      <c r="AB15" s="60"/>
      <c r="AC15" s="37"/>
      <c r="AD15" s="60"/>
      <c r="AE15" s="52"/>
      <c r="AF15" s="52"/>
      <c r="AG15" s="52"/>
      <c r="AH15" s="106"/>
      <c r="AI15" s="35"/>
    </row>
    <row r="16" spans="1:35" x14ac:dyDescent="0.2">
      <c r="A16" s="99">
        <v>43778</v>
      </c>
      <c r="B16" s="63"/>
      <c r="C16" s="37"/>
      <c r="D16" s="38"/>
      <c r="E16" s="39">
        <f t="shared" si="2"/>
        <v>0</v>
      </c>
      <c r="F16" s="37">
        <v>0</v>
      </c>
      <c r="G16" s="40">
        <v>0</v>
      </c>
      <c r="H16" s="39">
        <f t="shared" si="0"/>
        <v>0</v>
      </c>
      <c r="I16" s="41">
        <v>0</v>
      </c>
      <c r="J16" s="41">
        <v>0</v>
      </c>
      <c r="K16" s="39">
        <f t="shared" si="1"/>
        <v>0</v>
      </c>
      <c r="L16" s="53">
        <v>0</v>
      </c>
      <c r="M16" s="54">
        <f t="shared" si="3"/>
        <v>0</v>
      </c>
      <c r="N16" s="54">
        <f t="shared" si="4"/>
        <v>0</v>
      </c>
      <c r="O16" s="54">
        <f t="shared" si="5"/>
        <v>0</v>
      </c>
      <c r="P16" s="55">
        <v>0</v>
      </c>
      <c r="Q16" s="56">
        <v>91</v>
      </c>
      <c r="R16" s="52"/>
      <c r="S16" s="52"/>
      <c r="T16" s="57"/>
      <c r="U16" s="58"/>
      <c r="V16" s="52">
        <v>0</v>
      </c>
      <c r="W16" s="59"/>
      <c r="X16" s="105"/>
      <c r="Y16" s="41"/>
      <c r="Z16" s="41"/>
      <c r="AA16" s="37"/>
      <c r="AB16" s="60"/>
      <c r="AC16" s="37"/>
      <c r="AD16" s="60"/>
      <c r="AE16" s="52"/>
      <c r="AF16" s="52"/>
      <c r="AG16" s="52"/>
      <c r="AH16" s="106"/>
      <c r="AI16" s="35"/>
    </row>
    <row r="17" spans="1:35" x14ac:dyDescent="0.2">
      <c r="A17" s="99">
        <v>43779</v>
      </c>
      <c r="B17" s="63"/>
      <c r="C17" s="37"/>
      <c r="D17" s="38"/>
      <c r="E17" s="39">
        <f t="shared" si="2"/>
        <v>0</v>
      </c>
      <c r="F17" s="37">
        <v>0</v>
      </c>
      <c r="G17" s="40">
        <v>0</v>
      </c>
      <c r="H17" s="39">
        <f t="shared" si="0"/>
        <v>0</v>
      </c>
      <c r="I17" s="41">
        <v>0</v>
      </c>
      <c r="J17" s="41">
        <v>0</v>
      </c>
      <c r="K17" s="39">
        <f t="shared" si="1"/>
        <v>0</v>
      </c>
      <c r="L17" s="53">
        <v>0</v>
      </c>
      <c r="M17" s="54">
        <f t="shared" si="3"/>
        <v>0</v>
      </c>
      <c r="N17" s="54">
        <f t="shared" si="4"/>
        <v>0</v>
      </c>
      <c r="O17" s="54">
        <f t="shared" si="5"/>
        <v>0</v>
      </c>
      <c r="P17" s="55">
        <v>0</v>
      </c>
      <c r="Q17" s="56">
        <v>85</v>
      </c>
      <c r="R17" s="52"/>
      <c r="S17" s="52"/>
      <c r="T17" s="57"/>
      <c r="U17" s="58"/>
      <c r="V17" s="52">
        <v>0</v>
      </c>
      <c r="W17" s="59"/>
      <c r="X17" s="105"/>
      <c r="Y17" s="41"/>
      <c r="Z17" s="41"/>
      <c r="AA17" s="37"/>
      <c r="AB17" s="60"/>
      <c r="AC17" s="37"/>
      <c r="AD17" s="60"/>
      <c r="AE17" s="52"/>
      <c r="AF17" s="52"/>
      <c r="AG17" s="52"/>
      <c r="AH17" s="106"/>
      <c r="AI17" s="35"/>
    </row>
    <row r="18" spans="1:35" x14ac:dyDescent="0.2">
      <c r="A18" s="99">
        <v>43780</v>
      </c>
      <c r="B18" s="63"/>
      <c r="C18" s="37"/>
      <c r="D18" s="38"/>
      <c r="E18" s="39">
        <f t="shared" si="2"/>
        <v>0</v>
      </c>
      <c r="F18" s="37">
        <v>0</v>
      </c>
      <c r="G18" s="40">
        <v>0</v>
      </c>
      <c r="H18" s="39">
        <f t="shared" si="0"/>
        <v>0</v>
      </c>
      <c r="I18" s="41">
        <v>0</v>
      </c>
      <c r="J18" s="41">
        <v>0</v>
      </c>
      <c r="K18" s="39">
        <f t="shared" si="1"/>
        <v>0</v>
      </c>
      <c r="L18" s="53">
        <v>0</v>
      </c>
      <c r="M18" s="54">
        <f t="shared" si="3"/>
        <v>0</v>
      </c>
      <c r="N18" s="54">
        <f t="shared" si="4"/>
        <v>0</v>
      </c>
      <c r="O18" s="54">
        <f t="shared" si="5"/>
        <v>0</v>
      </c>
      <c r="P18" s="55">
        <v>0</v>
      </c>
      <c r="Q18" s="56">
        <v>89</v>
      </c>
      <c r="R18" s="52"/>
      <c r="S18" s="52"/>
      <c r="T18" s="57"/>
      <c r="U18" s="58"/>
      <c r="V18" s="52">
        <v>0</v>
      </c>
      <c r="W18" s="59"/>
      <c r="X18" s="105"/>
      <c r="Y18" s="41"/>
      <c r="Z18" s="41"/>
      <c r="AA18" s="37"/>
      <c r="AB18" s="60"/>
      <c r="AC18" s="37"/>
      <c r="AD18" s="60"/>
      <c r="AE18" s="52"/>
      <c r="AF18" s="52"/>
      <c r="AG18" s="52"/>
      <c r="AH18" s="106"/>
      <c r="AI18" s="35"/>
    </row>
    <row r="19" spans="1:35" x14ac:dyDescent="0.2">
      <c r="A19" s="99">
        <v>43781</v>
      </c>
      <c r="B19" s="63"/>
      <c r="C19" s="37"/>
      <c r="D19" s="38"/>
      <c r="E19" s="39">
        <f t="shared" si="2"/>
        <v>0</v>
      </c>
      <c r="F19" s="37">
        <v>0</v>
      </c>
      <c r="G19" s="40">
        <v>0</v>
      </c>
      <c r="H19" s="39">
        <f t="shared" si="0"/>
        <v>0</v>
      </c>
      <c r="I19" s="41">
        <v>0</v>
      </c>
      <c r="J19" s="41">
        <v>0</v>
      </c>
      <c r="K19" s="39">
        <f t="shared" si="1"/>
        <v>0</v>
      </c>
      <c r="L19" s="53">
        <v>0</v>
      </c>
      <c r="M19" s="54">
        <f t="shared" si="3"/>
        <v>0</v>
      </c>
      <c r="N19" s="54">
        <f t="shared" si="4"/>
        <v>0</v>
      </c>
      <c r="O19" s="54">
        <f t="shared" si="5"/>
        <v>0</v>
      </c>
      <c r="P19" s="55">
        <v>0</v>
      </c>
      <c r="Q19" s="56">
        <v>102</v>
      </c>
      <c r="R19" s="52"/>
      <c r="S19" s="52"/>
      <c r="T19" s="57"/>
      <c r="U19" s="58"/>
      <c r="V19" s="52">
        <v>0</v>
      </c>
      <c r="W19" s="59"/>
      <c r="X19" s="105"/>
      <c r="Y19" s="41"/>
      <c r="Z19" s="41"/>
      <c r="AA19" s="37"/>
      <c r="AB19" s="60"/>
      <c r="AC19" s="37"/>
      <c r="AD19" s="60"/>
      <c r="AE19" s="52"/>
      <c r="AF19" s="52"/>
      <c r="AG19" s="52"/>
      <c r="AH19" s="106"/>
      <c r="AI19" s="35"/>
    </row>
    <row r="20" spans="1:35" x14ac:dyDescent="0.2">
      <c r="A20" s="99">
        <v>43782</v>
      </c>
      <c r="B20" s="63"/>
      <c r="C20" s="37"/>
      <c r="D20" s="38"/>
      <c r="E20" s="39">
        <f t="shared" si="2"/>
        <v>0</v>
      </c>
      <c r="F20" s="37">
        <v>0</v>
      </c>
      <c r="G20" s="40">
        <v>0</v>
      </c>
      <c r="H20" s="39">
        <f t="shared" si="0"/>
        <v>0</v>
      </c>
      <c r="I20" s="41">
        <v>0</v>
      </c>
      <c r="J20" s="41">
        <v>0</v>
      </c>
      <c r="K20" s="39">
        <f t="shared" si="1"/>
        <v>0</v>
      </c>
      <c r="L20" s="53">
        <v>0</v>
      </c>
      <c r="M20" s="54">
        <f t="shared" si="3"/>
        <v>0</v>
      </c>
      <c r="N20" s="54">
        <f t="shared" si="4"/>
        <v>0</v>
      </c>
      <c r="O20" s="54">
        <f t="shared" si="5"/>
        <v>0</v>
      </c>
      <c r="P20" s="55">
        <v>0</v>
      </c>
      <c r="Q20" s="56">
        <v>122</v>
      </c>
      <c r="R20" s="52"/>
      <c r="S20" s="52"/>
      <c r="T20" s="57"/>
      <c r="U20" s="58"/>
      <c r="V20" s="52">
        <v>0</v>
      </c>
      <c r="W20" s="59"/>
      <c r="X20" s="105"/>
      <c r="Y20" s="41"/>
      <c r="Z20" s="41"/>
      <c r="AA20" s="37"/>
      <c r="AB20" s="60"/>
      <c r="AC20" s="37"/>
      <c r="AD20" s="60"/>
      <c r="AE20" s="52"/>
      <c r="AF20" s="52"/>
      <c r="AG20" s="52"/>
      <c r="AH20" s="106"/>
      <c r="AI20" s="35"/>
    </row>
    <row r="21" spans="1:35" x14ac:dyDescent="0.2">
      <c r="A21" s="99">
        <v>43783</v>
      </c>
      <c r="B21" s="63"/>
      <c r="C21" s="37"/>
      <c r="D21" s="38"/>
      <c r="E21" s="39">
        <f t="shared" si="2"/>
        <v>0</v>
      </c>
      <c r="F21" s="37">
        <v>0</v>
      </c>
      <c r="G21" s="40">
        <v>0</v>
      </c>
      <c r="H21" s="39">
        <f t="shared" si="0"/>
        <v>0</v>
      </c>
      <c r="I21" s="41">
        <v>0</v>
      </c>
      <c r="J21" s="41">
        <v>0</v>
      </c>
      <c r="K21" s="39">
        <f t="shared" si="1"/>
        <v>0</v>
      </c>
      <c r="L21" s="53">
        <v>0</v>
      </c>
      <c r="M21" s="54">
        <f t="shared" si="3"/>
        <v>0</v>
      </c>
      <c r="N21" s="54">
        <f t="shared" si="4"/>
        <v>0</v>
      </c>
      <c r="O21" s="54">
        <f t="shared" si="5"/>
        <v>0</v>
      </c>
      <c r="P21" s="55">
        <v>0</v>
      </c>
      <c r="Q21" s="56">
        <v>105</v>
      </c>
      <c r="R21" s="52"/>
      <c r="S21" s="52"/>
      <c r="T21" s="57"/>
      <c r="U21" s="58"/>
      <c r="V21" s="52">
        <v>0</v>
      </c>
      <c r="W21" s="59"/>
      <c r="X21" s="105"/>
      <c r="Y21" s="41"/>
      <c r="Z21" s="41"/>
      <c r="AA21" s="37"/>
      <c r="AB21" s="60"/>
      <c r="AC21" s="37"/>
      <c r="AD21" s="60"/>
      <c r="AE21" s="52"/>
      <c r="AF21" s="52"/>
      <c r="AG21" s="52"/>
      <c r="AH21" s="106"/>
      <c r="AI21" s="35"/>
    </row>
    <row r="22" spans="1:35" x14ac:dyDescent="0.2">
      <c r="A22" s="99">
        <v>43784</v>
      </c>
      <c r="B22" s="63"/>
      <c r="C22" s="37"/>
      <c r="D22" s="38"/>
      <c r="E22" s="39">
        <f t="shared" si="2"/>
        <v>0</v>
      </c>
      <c r="F22" s="37">
        <v>0</v>
      </c>
      <c r="G22" s="40">
        <v>0</v>
      </c>
      <c r="H22" s="39">
        <f t="shared" si="0"/>
        <v>0</v>
      </c>
      <c r="I22" s="41">
        <v>0</v>
      </c>
      <c r="J22" s="41">
        <v>0</v>
      </c>
      <c r="K22" s="39">
        <f t="shared" si="1"/>
        <v>0</v>
      </c>
      <c r="L22" s="53">
        <v>0</v>
      </c>
      <c r="M22" s="54">
        <f t="shared" si="3"/>
        <v>0</v>
      </c>
      <c r="N22" s="54">
        <f t="shared" si="4"/>
        <v>0</v>
      </c>
      <c r="O22" s="54">
        <f t="shared" si="5"/>
        <v>0</v>
      </c>
      <c r="P22" s="55">
        <v>0</v>
      </c>
      <c r="Q22" s="56">
        <v>101</v>
      </c>
      <c r="R22" s="52"/>
      <c r="S22" s="52"/>
      <c r="T22" s="57"/>
      <c r="U22" s="58"/>
      <c r="V22" s="52">
        <v>0</v>
      </c>
      <c r="W22" s="59"/>
      <c r="X22" s="105"/>
      <c r="Y22" s="41"/>
      <c r="Z22" s="41"/>
      <c r="AA22" s="37"/>
      <c r="AB22" s="60"/>
      <c r="AC22" s="37"/>
      <c r="AD22" s="60"/>
      <c r="AE22" s="52"/>
      <c r="AF22" s="52"/>
      <c r="AG22" s="52"/>
      <c r="AH22" s="106"/>
      <c r="AI22" s="35"/>
    </row>
    <row r="23" spans="1:35" x14ac:dyDescent="0.2">
      <c r="A23" s="99">
        <v>43785</v>
      </c>
      <c r="B23" s="63"/>
      <c r="C23" s="37"/>
      <c r="D23" s="38"/>
      <c r="E23" s="39">
        <f t="shared" si="2"/>
        <v>0</v>
      </c>
      <c r="F23" s="37">
        <v>0</v>
      </c>
      <c r="G23" s="40">
        <v>0</v>
      </c>
      <c r="H23" s="39">
        <f t="shared" si="0"/>
        <v>0</v>
      </c>
      <c r="I23" s="41">
        <v>0</v>
      </c>
      <c r="J23" s="41">
        <v>0</v>
      </c>
      <c r="K23" s="39">
        <f t="shared" si="1"/>
        <v>0</v>
      </c>
      <c r="L23" s="53">
        <v>0</v>
      </c>
      <c r="M23" s="54">
        <f t="shared" si="3"/>
        <v>0</v>
      </c>
      <c r="N23" s="54">
        <f t="shared" si="4"/>
        <v>0</v>
      </c>
      <c r="O23" s="54">
        <f t="shared" si="5"/>
        <v>0</v>
      </c>
      <c r="P23" s="55">
        <v>0</v>
      </c>
      <c r="Q23" s="56">
        <v>19</v>
      </c>
      <c r="R23" s="52"/>
      <c r="S23" s="52"/>
      <c r="T23" s="57"/>
      <c r="U23" s="58"/>
      <c r="V23" s="52">
        <v>22</v>
      </c>
      <c r="W23" s="59"/>
      <c r="X23" s="105"/>
      <c r="Y23" s="41"/>
      <c r="Z23" s="41"/>
      <c r="AA23" s="37"/>
      <c r="AB23" s="60"/>
      <c r="AC23" s="37"/>
      <c r="AD23" s="60"/>
      <c r="AE23" s="52"/>
      <c r="AF23" s="52"/>
      <c r="AG23" s="52"/>
      <c r="AH23" s="106"/>
      <c r="AI23" s="35" t="s">
        <v>87</v>
      </c>
    </row>
    <row r="24" spans="1:35" x14ac:dyDescent="0.2">
      <c r="A24" s="99">
        <v>43786</v>
      </c>
      <c r="B24" s="63"/>
      <c r="C24" s="37"/>
      <c r="D24" s="38"/>
      <c r="E24" s="39">
        <f t="shared" si="2"/>
        <v>0</v>
      </c>
      <c r="F24" s="37">
        <v>0</v>
      </c>
      <c r="G24" s="40">
        <v>0</v>
      </c>
      <c r="H24" s="39">
        <f t="shared" si="0"/>
        <v>0</v>
      </c>
      <c r="I24" s="41">
        <v>0</v>
      </c>
      <c r="J24" s="41">
        <v>0</v>
      </c>
      <c r="K24" s="39">
        <f t="shared" si="1"/>
        <v>0</v>
      </c>
      <c r="L24" s="53">
        <v>0</v>
      </c>
      <c r="M24" s="54">
        <f t="shared" si="3"/>
        <v>0</v>
      </c>
      <c r="N24" s="54">
        <f t="shared" si="4"/>
        <v>0</v>
      </c>
      <c r="O24" s="54">
        <f t="shared" si="5"/>
        <v>0</v>
      </c>
      <c r="P24" s="55">
        <v>0</v>
      </c>
      <c r="Q24" s="56">
        <v>55</v>
      </c>
      <c r="R24" s="52"/>
      <c r="S24" s="52"/>
      <c r="T24" s="57"/>
      <c r="U24" s="58"/>
      <c r="V24" s="52">
        <v>0</v>
      </c>
      <c r="W24" s="59"/>
      <c r="X24" s="105"/>
      <c r="Y24" s="41"/>
      <c r="Z24" s="41"/>
      <c r="AA24" s="37"/>
      <c r="AB24" s="60"/>
      <c r="AC24" s="37"/>
      <c r="AD24" s="60"/>
      <c r="AE24" s="52"/>
      <c r="AF24" s="52"/>
      <c r="AG24" s="52"/>
      <c r="AH24" s="106">
        <f>SUM(AH8:AH23)</f>
        <v>0</v>
      </c>
      <c r="AI24" s="35"/>
    </row>
    <row r="25" spans="1:35" x14ac:dyDescent="0.2">
      <c r="A25" s="99">
        <v>43787</v>
      </c>
      <c r="B25" s="63"/>
      <c r="C25" s="37"/>
      <c r="D25" s="38"/>
      <c r="E25" s="39">
        <f t="shared" si="2"/>
        <v>0</v>
      </c>
      <c r="F25" s="37">
        <v>0</v>
      </c>
      <c r="G25" s="40">
        <v>0</v>
      </c>
      <c r="H25" s="39">
        <f t="shared" si="0"/>
        <v>0</v>
      </c>
      <c r="I25" s="41">
        <v>0</v>
      </c>
      <c r="J25" s="41">
        <v>0</v>
      </c>
      <c r="K25" s="39">
        <f t="shared" si="1"/>
        <v>0</v>
      </c>
      <c r="L25" s="53">
        <v>0</v>
      </c>
      <c r="M25" s="54">
        <f t="shared" si="3"/>
        <v>0</v>
      </c>
      <c r="N25" s="54">
        <f t="shared" si="4"/>
        <v>0</v>
      </c>
      <c r="O25" s="54">
        <f t="shared" si="5"/>
        <v>0</v>
      </c>
      <c r="P25" s="55">
        <v>0</v>
      </c>
      <c r="Q25" s="56">
        <v>88</v>
      </c>
      <c r="R25" s="52"/>
      <c r="S25" s="52"/>
      <c r="T25" s="57"/>
      <c r="U25" s="58"/>
      <c r="V25" s="52">
        <v>0</v>
      </c>
      <c r="W25" s="59"/>
      <c r="X25" s="105"/>
      <c r="Y25" s="41"/>
      <c r="Z25" s="41"/>
      <c r="AA25" s="37"/>
      <c r="AB25" s="60"/>
      <c r="AC25" s="37"/>
      <c r="AD25" s="60"/>
      <c r="AE25" s="52"/>
      <c r="AF25" s="52"/>
      <c r="AG25" s="52"/>
      <c r="AH25" s="106"/>
      <c r="AI25" s="35"/>
    </row>
    <row r="26" spans="1:35" x14ac:dyDescent="0.2">
      <c r="A26" s="99">
        <v>43788</v>
      </c>
      <c r="B26" s="63"/>
      <c r="C26" s="37"/>
      <c r="D26" s="38"/>
      <c r="E26" s="39">
        <f t="shared" si="2"/>
        <v>0</v>
      </c>
      <c r="F26" s="37">
        <v>0</v>
      </c>
      <c r="G26" s="40">
        <v>0</v>
      </c>
      <c r="H26" s="39">
        <f t="shared" si="0"/>
        <v>0</v>
      </c>
      <c r="I26" s="41">
        <v>0</v>
      </c>
      <c r="J26" s="41">
        <v>0</v>
      </c>
      <c r="K26" s="39">
        <f t="shared" si="1"/>
        <v>0</v>
      </c>
      <c r="L26" s="53">
        <v>0</v>
      </c>
      <c r="M26" s="54">
        <f t="shared" si="3"/>
        <v>0</v>
      </c>
      <c r="N26" s="54">
        <f t="shared" si="4"/>
        <v>0</v>
      </c>
      <c r="O26" s="54">
        <f t="shared" si="5"/>
        <v>0</v>
      </c>
      <c r="P26" s="55">
        <v>0</v>
      </c>
      <c r="Q26" s="56">
        <v>146</v>
      </c>
      <c r="R26" s="52"/>
      <c r="S26" s="52"/>
      <c r="T26" s="57"/>
      <c r="U26" s="58"/>
      <c r="V26" s="52">
        <v>0</v>
      </c>
      <c r="W26" s="59"/>
      <c r="X26" s="64"/>
      <c r="Y26" s="65"/>
      <c r="Z26" s="65"/>
      <c r="AA26" s="65"/>
      <c r="AB26" s="66"/>
      <c r="AC26" s="65"/>
      <c r="AD26" s="66"/>
      <c r="AE26" s="65"/>
      <c r="AF26" s="65"/>
      <c r="AG26" s="65"/>
      <c r="AH26" s="65"/>
      <c r="AI26" s="35"/>
    </row>
    <row r="27" spans="1:35" x14ac:dyDescent="0.2">
      <c r="A27" s="99">
        <v>43789</v>
      </c>
      <c r="B27" s="63"/>
      <c r="C27" s="37"/>
      <c r="D27" s="38"/>
      <c r="E27" s="39">
        <f t="shared" si="2"/>
        <v>0</v>
      </c>
      <c r="F27" s="37">
        <v>0</v>
      </c>
      <c r="G27" s="40">
        <v>0</v>
      </c>
      <c r="H27" s="39">
        <f t="shared" si="0"/>
        <v>0</v>
      </c>
      <c r="I27" s="41">
        <v>0</v>
      </c>
      <c r="J27" s="41">
        <v>0</v>
      </c>
      <c r="K27" s="39">
        <f t="shared" si="1"/>
        <v>0</v>
      </c>
      <c r="L27" s="53">
        <v>0</v>
      </c>
      <c r="M27" s="54">
        <f t="shared" si="3"/>
        <v>0</v>
      </c>
      <c r="N27" s="54">
        <f t="shared" si="4"/>
        <v>0</v>
      </c>
      <c r="O27" s="54">
        <f t="shared" si="5"/>
        <v>0</v>
      </c>
      <c r="P27" s="55">
        <v>0</v>
      </c>
      <c r="Q27" s="56">
        <v>144</v>
      </c>
      <c r="R27" s="52"/>
      <c r="S27" s="52"/>
      <c r="T27" s="57"/>
      <c r="U27" s="58"/>
      <c r="V27" s="52">
        <v>0</v>
      </c>
      <c r="W27" s="59"/>
      <c r="X27" s="67"/>
      <c r="Y27" s="68"/>
      <c r="Z27" s="68"/>
      <c r="AA27" s="68"/>
      <c r="AB27" s="69"/>
      <c r="AC27" s="68"/>
      <c r="AD27" s="69"/>
      <c r="AE27" s="68"/>
      <c r="AF27" s="68"/>
      <c r="AG27" s="68"/>
      <c r="AH27" s="68"/>
      <c r="AI27" s="35"/>
    </row>
    <row r="28" spans="1:35" x14ac:dyDescent="0.2">
      <c r="A28" s="99">
        <v>43790</v>
      </c>
      <c r="B28" s="63"/>
      <c r="C28" s="37"/>
      <c r="D28" s="38"/>
      <c r="E28" s="39">
        <f t="shared" si="2"/>
        <v>0</v>
      </c>
      <c r="F28" s="37">
        <v>0</v>
      </c>
      <c r="G28" s="40">
        <v>0</v>
      </c>
      <c r="H28" s="39">
        <f t="shared" si="0"/>
        <v>0</v>
      </c>
      <c r="I28" s="41">
        <v>0</v>
      </c>
      <c r="J28" s="41">
        <v>0</v>
      </c>
      <c r="K28" s="39">
        <f t="shared" si="1"/>
        <v>0</v>
      </c>
      <c r="L28" s="53">
        <v>0</v>
      </c>
      <c r="M28" s="54">
        <f t="shared" si="3"/>
        <v>0</v>
      </c>
      <c r="N28" s="54">
        <f t="shared" si="4"/>
        <v>0</v>
      </c>
      <c r="O28" s="54">
        <f t="shared" si="5"/>
        <v>0</v>
      </c>
      <c r="P28" s="55">
        <v>0</v>
      </c>
      <c r="Q28" s="56">
        <v>145</v>
      </c>
      <c r="R28" s="52"/>
      <c r="S28" s="52"/>
      <c r="T28" s="57"/>
      <c r="U28" s="58"/>
      <c r="V28" s="52">
        <v>0</v>
      </c>
      <c r="W28" s="59"/>
      <c r="X28" s="70"/>
      <c r="Y28" s="68"/>
      <c r="Z28" s="68"/>
      <c r="AA28" s="68"/>
      <c r="AB28" s="69"/>
      <c r="AC28" s="68"/>
      <c r="AD28" s="69"/>
      <c r="AE28" s="68"/>
      <c r="AF28" s="68"/>
      <c r="AG28" s="68"/>
      <c r="AH28" s="68"/>
      <c r="AI28" s="35"/>
    </row>
    <row r="29" spans="1:35" x14ac:dyDescent="0.2">
      <c r="A29" s="99">
        <v>43791</v>
      </c>
      <c r="B29" s="63"/>
      <c r="C29" s="37"/>
      <c r="D29" s="38"/>
      <c r="E29" s="39">
        <f t="shared" si="2"/>
        <v>0</v>
      </c>
      <c r="F29" s="37">
        <v>0</v>
      </c>
      <c r="G29" s="40">
        <v>0</v>
      </c>
      <c r="H29" s="39">
        <f t="shared" si="0"/>
        <v>0</v>
      </c>
      <c r="I29" s="41">
        <v>0</v>
      </c>
      <c r="J29" s="41">
        <v>0</v>
      </c>
      <c r="K29" s="39">
        <f t="shared" si="1"/>
        <v>0</v>
      </c>
      <c r="L29" s="53">
        <v>0</v>
      </c>
      <c r="M29" s="54">
        <f t="shared" si="3"/>
        <v>0</v>
      </c>
      <c r="N29" s="54">
        <f t="shared" si="4"/>
        <v>0</v>
      </c>
      <c r="O29" s="54">
        <f t="shared" si="5"/>
        <v>0</v>
      </c>
      <c r="P29" s="55">
        <v>0</v>
      </c>
      <c r="Q29" s="56">
        <v>146</v>
      </c>
      <c r="R29" s="52"/>
      <c r="S29" s="52"/>
      <c r="T29" s="57"/>
      <c r="U29" s="58"/>
      <c r="V29" s="52">
        <v>0</v>
      </c>
      <c r="W29" s="59"/>
      <c r="X29" s="70"/>
      <c r="Y29" s="68"/>
      <c r="Z29" s="68"/>
      <c r="AA29" s="68"/>
      <c r="AB29" s="69"/>
      <c r="AC29" s="68"/>
      <c r="AD29" s="69"/>
      <c r="AE29" s="68"/>
      <c r="AF29" s="68"/>
      <c r="AG29" s="68"/>
      <c r="AH29" s="68"/>
      <c r="AI29" s="35"/>
    </row>
    <row r="30" spans="1:35" x14ac:dyDescent="0.2">
      <c r="A30" s="99">
        <v>43792</v>
      </c>
      <c r="B30" s="63"/>
      <c r="C30" s="37"/>
      <c r="D30" s="38"/>
      <c r="E30" s="39">
        <f t="shared" si="2"/>
        <v>0</v>
      </c>
      <c r="F30" s="37">
        <v>0</v>
      </c>
      <c r="G30" s="40">
        <v>0</v>
      </c>
      <c r="H30" s="39">
        <f t="shared" si="0"/>
        <v>0</v>
      </c>
      <c r="I30" s="41">
        <v>0</v>
      </c>
      <c r="J30" s="41">
        <v>0</v>
      </c>
      <c r="K30" s="39">
        <f>(I30*12+J30)*1.16</f>
        <v>0</v>
      </c>
      <c r="L30" s="53">
        <v>0</v>
      </c>
      <c r="M30" s="54">
        <f t="shared" si="3"/>
        <v>0</v>
      </c>
      <c r="N30" s="54">
        <f t="shared" si="4"/>
        <v>0</v>
      </c>
      <c r="O30" s="54">
        <f t="shared" si="5"/>
        <v>0</v>
      </c>
      <c r="P30" s="55">
        <v>0</v>
      </c>
      <c r="Q30" s="56">
        <v>148</v>
      </c>
      <c r="R30" s="52"/>
      <c r="S30" s="52"/>
      <c r="T30" s="57"/>
      <c r="U30" s="58"/>
      <c r="V30" s="52">
        <v>0</v>
      </c>
      <c r="W30" s="59"/>
      <c r="X30" s="70"/>
      <c r="Y30" s="68"/>
      <c r="Z30" s="68"/>
      <c r="AA30" s="68"/>
      <c r="AB30" s="69"/>
      <c r="AC30" s="68"/>
      <c r="AD30" s="69"/>
      <c r="AE30" s="68"/>
      <c r="AF30" s="68"/>
      <c r="AG30" s="68"/>
      <c r="AH30" s="68"/>
      <c r="AI30" s="35"/>
    </row>
    <row r="31" spans="1:35" x14ac:dyDescent="0.2">
      <c r="A31" s="99">
        <v>43793</v>
      </c>
      <c r="B31" s="63"/>
      <c r="C31" s="37"/>
      <c r="D31" s="38"/>
      <c r="E31" s="39">
        <f t="shared" si="2"/>
        <v>0</v>
      </c>
      <c r="F31" s="37">
        <v>0</v>
      </c>
      <c r="G31" s="40">
        <v>0</v>
      </c>
      <c r="H31" s="39">
        <f t="shared" si="0"/>
        <v>0</v>
      </c>
      <c r="I31" s="41">
        <v>0</v>
      </c>
      <c r="J31" s="41">
        <v>0</v>
      </c>
      <c r="K31" s="39">
        <f t="shared" si="1"/>
        <v>0</v>
      </c>
      <c r="L31" s="53">
        <v>0</v>
      </c>
      <c r="M31" s="54">
        <f t="shared" si="3"/>
        <v>0</v>
      </c>
      <c r="N31" s="54">
        <f t="shared" si="4"/>
        <v>0</v>
      </c>
      <c r="O31" s="54">
        <f t="shared" si="5"/>
        <v>0</v>
      </c>
      <c r="P31" s="55">
        <v>0</v>
      </c>
      <c r="Q31" s="56">
        <v>141</v>
      </c>
      <c r="R31" s="52"/>
      <c r="S31" s="52"/>
      <c r="T31" s="57"/>
      <c r="U31" s="58"/>
      <c r="V31" s="52">
        <v>0</v>
      </c>
      <c r="W31" s="59"/>
      <c r="X31" s="70"/>
      <c r="Y31" s="68"/>
      <c r="Z31" s="68"/>
      <c r="AA31" s="68"/>
      <c r="AB31" s="69"/>
      <c r="AC31" s="68"/>
      <c r="AD31" s="69"/>
      <c r="AE31" s="68"/>
      <c r="AF31" s="68"/>
      <c r="AG31" s="68"/>
      <c r="AH31" s="68"/>
      <c r="AI31" s="35"/>
    </row>
    <row r="32" spans="1:35" x14ac:dyDescent="0.2">
      <c r="A32" s="99">
        <v>43794</v>
      </c>
      <c r="B32" s="63"/>
      <c r="C32" s="37"/>
      <c r="D32" s="38"/>
      <c r="E32" s="39">
        <f t="shared" si="2"/>
        <v>0</v>
      </c>
      <c r="F32" s="37">
        <v>0</v>
      </c>
      <c r="G32" s="40">
        <v>0</v>
      </c>
      <c r="H32" s="39">
        <f t="shared" si="0"/>
        <v>0</v>
      </c>
      <c r="I32" s="41">
        <v>0</v>
      </c>
      <c r="J32" s="41">
        <v>0</v>
      </c>
      <c r="K32" s="39">
        <f t="shared" si="1"/>
        <v>0</v>
      </c>
      <c r="L32" s="53">
        <v>0</v>
      </c>
      <c r="M32" s="54">
        <f t="shared" si="3"/>
        <v>0</v>
      </c>
      <c r="N32" s="54">
        <f t="shared" si="4"/>
        <v>0</v>
      </c>
      <c r="O32" s="54">
        <f t="shared" si="5"/>
        <v>0</v>
      </c>
      <c r="P32" s="55">
        <v>0</v>
      </c>
      <c r="Q32" s="56">
        <v>151</v>
      </c>
      <c r="R32" s="52"/>
      <c r="S32" s="52"/>
      <c r="T32" s="57"/>
      <c r="U32" s="58"/>
      <c r="V32" s="52">
        <v>0</v>
      </c>
      <c r="W32" s="59"/>
      <c r="X32" s="71"/>
      <c r="Y32" s="72"/>
      <c r="Z32" s="72"/>
      <c r="AA32" s="72"/>
      <c r="AB32" s="73"/>
      <c r="AC32" s="72"/>
      <c r="AD32" s="73"/>
      <c r="AE32" s="72"/>
      <c r="AF32" s="72"/>
      <c r="AG32" s="72"/>
      <c r="AH32" s="72"/>
      <c r="AI32" s="35"/>
    </row>
    <row r="33" spans="1:35" x14ac:dyDescent="0.2">
      <c r="A33" s="99">
        <v>43795</v>
      </c>
      <c r="B33" s="63"/>
      <c r="C33" s="37"/>
      <c r="D33" s="38"/>
      <c r="E33" s="39">
        <f t="shared" si="2"/>
        <v>0</v>
      </c>
      <c r="F33" s="37">
        <v>0</v>
      </c>
      <c r="G33" s="40">
        <v>0</v>
      </c>
      <c r="H33" s="39">
        <f t="shared" si="0"/>
        <v>0</v>
      </c>
      <c r="I33" s="41">
        <v>0</v>
      </c>
      <c r="J33" s="41">
        <v>0</v>
      </c>
      <c r="K33" s="39">
        <f t="shared" si="1"/>
        <v>0</v>
      </c>
      <c r="L33" s="53">
        <v>0</v>
      </c>
      <c r="M33" s="54">
        <f t="shared" si="3"/>
        <v>0</v>
      </c>
      <c r="N33" s="54">
        <f t="shared" si="4"/>
        <v>0</v>
      </c>
      <c r="O33" s="54">
        <f t="shared" si="5"/>
        <v>0</v>
      </c>
      <c r="P33" s="55">
        <v>0</v>
      </c>
      <c r="Q33" s="56">
        <v>149</v>
      </c>
      <c r="R33" s="52"/>
      <c r="S33" s="52"/>
      <c r="T33" s="57"/>
      <c r="U33" s="58"/>
      <c r="V33" s="52">
        <v>0</v>
      </c>
      <c r="W33" s="59"/>
      <c r="X33" s="75"/>
      <c r="Y33" s="76"/>
      <c r="Z33" s="76"/>
      <c r="AA33" s="76" t="s">
        <v>38</v>
      </c>
      <c r="AB33" s="77"/>
      <c r="AC33" s="76"/>
      <c r="AD33" s="77"/>
      <c r="AE33" s="76"/>
      <c r="AF33" s="76"/>
      <c r="AG33" s="76"/>
      <c r="AH33" s="76"/>
      <c r="AI33" s="35"/>
    </row>
    <row r="34" spans="1:35" x14ac:dyDescent="0.2">
      <c r="A34" s="99">
        <v>43796</v>
      </c>
      <c r="B34" s="63"/>
      <c r="C34" s="37"/>
      <c r="D34" s="38"/>
      <c r="E34" s="39">
        <f t="shared" si="2"/>
        <v>0</v>
      </c>
      <c r="F34" s="37">
        <v>0</v>
      </c>
      <c r="G34" s="40">
        <v>0</v>
      </c>
      <c r="H34" s="39">
        <f t="shared" si="0"/>
        <v>0</v>
      </c>
      <c r="I34" s="41">
        <v>0</v>
      </c>
      <c r="J34" s="41">
        <v>0</v>
      </c>
      <c r="K34" s="39">
        <f t="shared" si="1"/>
        <v>0</v>
      </c>
      <c r="L34" s="53">
        <v>0</v>
      </c>
      <c r="M34" s="54">
        <f t="shared" si="3"/>
        <v>0</v>
      </c>
      <c r="N34" s="54">
        <f t="shared" si="4"/>
        <v>0</v>
      </c>
      <c r="O34" s="54">
        <f t="shared" si="5"/>
        <v>0</v>
      </c>
      <c r="P34" s="55">
        <v>0</v>
      </c>
      <c r="Q34" s="56">
        <v>146</v>
      </c>
      <c r="R34" s="52"/>
      <c r="S34" s="52"/>
      <c r="T34" s="57"/>
      <c r="U34" s="58"/>
      <c r="V34" s="52">
        <v>0</v>
      </c>
      <c r="W34" s="59"/>
      <c r="X34" s="75" t="s">
        <v>39</v>
      </c>
      <c r="Y34" s="76"/>
      <c r="Z34" s="76"/>
      <c r="AA34" s="102"/>
      <c r="AB34" s="77"/>
      <c r="AC34" s="76"/>
      <c r="AD34" s="77"/>
      <c r="AE34" s="76"/>
      <c r="AF34" s="76"/>
      <c r="AG34" s="78"/>
      <c r="AH34" s="104">
        <v>0</v>
      </c>
      <c r="AI34" s="35"/>
    </row>
    <row r="35" spans="1:35" x14ac:dyDescent="0.2">
      <c r="A35" s="99">
        <v>43797</v>
      </c>
      <c r="B35" s="63"/>
      <c r="C35" s="37"/>
      <c r="D35" s="38"/>
      <c r="E35" s="39">
        <f t="shared" si="2"/>
        <v>0</v>
      </c>
      <c r="F35" s="37">
        <v>0</v>
      </c>
      <c r="G35" s="40">
        <v>0</v>
      </c>
      <c r="H35" s="39">
        <f t="shared" si="0"/>
        <v>0</v>
      </c>
      <c r="I35" s="41">
        <v>0</v>
      </c>
      <c r="J35" s="41">
        <v>0</v>
      </c>
      <c r="K35" s="39">
        <f t="shared" si="1"/>
        <v>0</v>
      </c>
      <c r="L35" s="53">
        <v>0</v>
      </c>
      <c r="M35" s="54">
        <f t="shared" si="3"/>
        <v>0</v>
      </c>
      <c r="N35" s="54">
        <f t="shared" si="4"/>
        <v>0</v>
      </c>
      <c r="O35" s="54">
        <f t="shared" si="5"/>
        <v>0</v>
      </c>
      <c r="P35" s="55">
        <v>0</v>
      </c>
      <c r="Q35" s="56">
        <v>144</v>
      </c>
      <c r="R35" s="52"/>
      <c r="S35" s="52"/>
      <c r="T35" s="57"/>
      <c r="U35" s="58"/>
      <c r="V35" s="52">
        <v>0</v>
      </c>
      <c r="W35" s="59"/>
      <c r="X35" s="75" t="s">
        <v>40</v>
      </c>
      <c r="Y35" s="76"/>
      <c r="Z35" s="76"/>
      <c r="AA35" s="76"/>
      <c r="AB35" s="77"/>
      <c r="AC35" s="76"/>
      <c r="AD35" s="77"/>
      <c r="AE35" s="76"/>
      <c r="AF35" s="76"/>
      <c r="AG35" s="78" t="s">
        <v>41</v>
      </c>
      <c r="AH35" s="103">
        <v>0</v>
      </c>
      <c r="AI35" s="35"/>
    </row>
    <row r="36" spans="1:35" x14ac:dyDescent="0.2">
      <c r="A36" s="99">
        <v>43798</v>
      </c>
      <c r="B36" s="63"/>
      <c r="C36" s="37"/>
      <c r="D36" s="38"/>
      <c r="E36" s="39">
        <f t="shared" si="2"/>
        <v>0</v>
      </c>
      <c r="F36" s="37">
        <v>0</v>
      </c>
      <c r="G36" s="40">
        <v>0</v>
      </c>
      <c r="H36" s="39">
        <f t="shared" si="0"/>
        <v>0</v>
      </c>
      <c r="I36" s="41">
        <v>0</v>
      </c>
      <c r="J36" s="41">
        <v>0</v>
      </c>
      <c r="K36" s="39">
        <f t="shared" si="1"/>
        <v>0</v>
      </c>
      <c r="L36" s="53">
        <v>0</v>
      </c>
      <c r="M36" s="54">
        <f t="shared" si="3"/>
        <v>0</v>
      </c>
      <c r="N36" s="54">
        <f t="shared" si="4"/>
        <v>0</v>
      </c>
      <c r="O36" s="54">
        <f t="shared" si="5"/>
        <v>0</v>
      </c>
      <c r="P36" s="55">
        <v>0</v>
      </c>
      <c r="Q36" s="56">
        <v>147</v>
      </c>
      <c r="R36" s="52"/>
      <c r="S36" s="52"/>
      <c r="T36" s="57"/>
      <c r="U36" s="58"/>
      <c r="V36" s="52">
        <v>0</v>
      </c>
      <c r="W36" s="59"/>
      <c r="X36" s="75" t="s">
        <v>42</v>
      </c>
      <c r="Y36" s="76"/>
      <c r="Z36" s="76"/>
      <c r="AA36" s="76"/>
      <c r="AB36" s="77"/>
      <c r="AC36" s="76"/>
      <c r="AD36" s="77"/>
      <c r="AE36" s="76"/>
      <c r="AF36" s="76"/>
      <c r="AG36" s="78" t="s">
        <v>43</v>
      </c>
      <c r="AH36" s="103">
        <v>0</v>
      </c>
      <c r="AI36" s="35"/>
    </row>
    <row r="37" spans="1:35" x14ac:dyDescent="0.2">
      <c r="A37" s="99">
        <v>43799</v>
      </c>
      <c r="B37" s="63"/>
      <c r="C37" s="37"/>
      <c r="D37" s="38"/>
      <c r="E37" s="39">
        <f t="shared" si="2"/>
        <v>0</v>
      </c>
      <c r="F37" s="37">
        <v>0</v>
      </c>
      <c r="G37" s="40">
        <v>0</v>
      </c>
      <c r="H37" s="39">
        <f t="shared" si="0"/>
        <v>0</v>
      </c>
      <c r="I37" s="41">
        <v>0</v>
      </c>
      <c r="J37" s="41">
        <v>0</v>
      </c>
      <c r="K37" s="39">
        <f t="shared" si="1"/>
        <v>0</v>
      </c>
      <c r="L37" s="53">
        <v>0</v>
      </c>
      <c r="M37" s="54">
        <f t="shared" si="3"/>
        <v>0</v>
      </c>
      <c r="N37" s="54">
        <f t="shared" si="4"/>
        <v>0</v>
      </c>
      <c r="O37" s="54">
        <f t="shared" si="5"/>
        <v>0</v>
      </c>
      <c r="P37" s="55">
        <v>0</v>
      </c>
      <c r="Q37" s="56">
        <v>145</v>
      </c>
      <c r="R37" s="52"/>
      <c r="S37" s="52"/>
      <c r="T37" s="57"/>
      <c r="U37" s="58"/>
      <c r="V37" s="52">
        <v>0</v>
      </c>
      <c r="W37" s="59"/>
      <c r="X37" s="75" t="s">
        <v>44</v>
      </c>
      <c r="Y37" s="76"/>
      <c r="Z37" s="76"/>
      <c r="AA37" s="76"/>
      <c r="AB37" s="77"/>
      <c r="AC37" s="76"/>
      <c r="AD37" s="77"/>
      <c r="AE37" s="76"/>
      <c r="AF37" s="76"/>
      <c r="AG37" s="78"/>
      <c r="AH37" s="103">
        <v>0</v>
      </c>
      <c r="AI37" s="35"/>
    </row>
    <row r="38" spans="1:35" x14ac:dyDescent="0.2">
      <c r="A38" s="99">
        <v>43800</v>
      </c>
      <c r="B38" s="63"/>
      <c r="C38" s="37"/>
      <c r="D38" s="38"/>
      <c r="E38" s="39">
        <f t="shared" si="2"/>
        <v>0</v>
      </c>
      <c r="F38" s="37">
        <v>0</v>
      </c>
      <c r="G38" s="40">
        <v>0</v>
      </c>
      <c r="H38" s="39">
        <f t="shared" si="0"/>
        <v>0</v>
      </c>
      <c r="I38" s="41">
        <v>0</v>
      </c>
      <c r="J38" s="41">
        <v>0</v>
      </c>
      <c r="K38" s="39">
        <f t="shared" si="1"/>
        <v>0</v>
      </c>
      <c r="L38" s="53">
        <v>0</v>
      </c>
      <c r="M38" s="54">
        <f t="shared" si="3"/>
        <v>0</v>
      </c>
      <c r="N38" s="54">
        <f t="shared" si="4"/>
        <v>0</v>
      </c>
      <c r="O38" s="54">
        <f t="shared" si="5"/>
        <v>0</v>
      </c>
      <c r="P38" s="55">
        <v>0</v>
      </c>
      <c r="Q38" s="56">
        <v>0</v>
      </c>
      <c r="R38" s="52"/>
      <c r="S38" s="52"/>
      <c r="T38" s="57"/>
      <c r="U38" s="58"/>
      <c r="V38" s="52">
        <v>0</v>
      </c>
      <c r="W38" s="59"/>
      <c r="X38" s="75" t="s">
        <v>45</v>
      </c>
      <c r="Y38" s="76"/>
      <c r="Z38" s="76"/>
      <c r="AA38" s="76"/>
      <c r="AB38" s="77"/>
      <c r="AC38" s="76"/>
      <c r="AD38" s="77"/>
      <c r="AE38" s="76"/>
      <c r="AF38" s="76"/>
      <c r="AG38" s="78"/>
      <c r="AH38" s="103">
        <v>0</v>
      </c>
      <c r="AI38" s="35"/>
    </row>
    <row r="39" spans="1:35" x14ac:dyDescent="0.2">
      <c r="A39" s="62"/>
      <c r="B39" s="63"/>
      <c r="C39" s="37"/>
      <c r="D39" s="38"/>
      <c r="E39" s="39"/>
      <c r="F39" s="37"/>
      <c r="G39" s="40"/>
      <c r="H39" s="39"/>
      <c r="I39" s="41"/>
      <c r="J39" s="41"/>
      <c r="K39" s="39"/>
      <c r="L39" s="53"/>
      <c r="M39" s="79"/>
      <c r="N39" s="54"/>
      <c r="O39" s="54"/>
      <c r="P39" s="55"/>
      <c r="Q39" s="56"/>
      <c r="R39" s="52"/>
      <c r="S39" s="52"/>
      <c r="T39" s="52"/>
      <c r="U39" s="58"/>
      <c r="V39" s="52"/>
      <c r="W39" s="59"/>
      <c r="X39" s="81"/>
      <c r="Y39" s="82"/>
      <c r="Z39" s="82"/>
      <c r="AA39" s="82"/>
      <c r="AB39" s="83"/>
      <c r="AC39" s="82"/>
      <c r="AD39" s="83"/>
      <c r="AE39" s="82"/>
      <c r="AF39" s="82"/>
      <c r="AG39" s="82"/>
      <c r="AH39" s="82"/>
      <c r="AI39" s="35"/>
    </row>
    <row r="40" spans="1:35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53">
        <f>SUM(L8:L39)</f>
        <v>0</v>
      </c>
      <c r="M40" s="87"/>
      <c r="N40" s="54"/>
      <c r="O40" s="54">
        <f>SUM(O8:O39)</f>
        <v>0</v>
      </c>
      <c r="P40" s="54">
        <f>SUM(P8:P39)</f>
        <v>0</v>
      </c>
      <c r="Q40" s="88">
        <f>SUM(Q8:Q39)</f>
        <v>3447</v>
      </c>
      <c r="R40" s="89"/>
      <c r="S40" s="90"/>
      <c r="T40" s="91"/>
      <c r="U40" s="92"/>
      <c r="V40" s="93">
        <f>SUM(V8:V39)</f>
        <v>22</v>
      </c>
      <c r="W40" s="93">
        <f>SUM(W8:W39)</f>
        <v>0</v>
      </c>
      <c r="X40" s="94" t="s">
        <v>46</v>
      </c>
      <c r="Y40" s="95"/>
      <c r="Z40" s="96"/>
      <c r="AA40" s="95"/>
      <c r="AB40" s="97"/>
      <c r="AC40" s="95"/>
      <c r="AD40" s="97"/>
      <c r="AE40" s="101"/>
      <c r="AF40" s="95"/>
      <c r="AG40" s="95"/>
      <c r="AH40" s="95"/>
      <c r="AI40" s="61"/>
    </row>
  </sheetData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40"/>
  <sheetViews>
    <sheetView zoomScaleNormal="100" workbookViewId="0">
      <selection activeCell="AH37" sqref="AH37"/>
    </sheetView>
  </sheetViews>
  <sheetFormatPr defaultRowHeight="12.75" x14ac:dyDescent="0.2"/>
  <cols>
    <col min="2" max="2" width="5.855468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1.5703125" customWidth="1"/>
    <col min="8" max="8" width="9.42578125" customWidth="1"/>
    <col min="9" max="9" width="4.7109375" customWidth="1"/>
    <col min="10" max="10" width="9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5703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0.7109375" customWidth="1"/>
  </cols>
  <sheetData>
    <row r="1" spans="1:35" x14ac:dyDescent="0.2">
      <c r="A1" t="s">
        <v>47</v>
      </c>
      <c r="G1" s="107" t="s">
        <v>57</v>
      </c>
    </row>
    <row r="2" spans="1:35" x14ac:dyDescent="0.2">
      <c r="A2" t="s">
        <v>48</v>
      </c>
      <c r="G2" s="1" t="s">
        <v>58</v>
      </c>
      <c r="H2" t="s">
        <v>59</v>
      </c>
    </row>
    <row r="3" spans="1:35" x14ac:dyDescent="0.2">
      <c r="A3" t="s">
        <v>49</v>
      </c>
      <c r="G3" s="98" t="s">
        <v>82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00" t="s">
        <v>72</v>
      </c>
      <c r="H5" s="4">
        <v>210</v>
      </c>
      <c r="I5" s="2" t="s">
        <v>0</v>
      </c>
      <c r="J5" s="5"/>
      <c r="K5" s="4">
        <v>210</v>
      </c>
      <c r="L5" s="6" t="s">
        <v>1</v>
      </c>
      <c r="M5" s="7"/>
      <c r="N5" s="8"/>
      <c r="O5" s="8" t="s">
        <v>2</v>
      </c>
      <c r="P5" s="7" t="s">
        <v>3</v>
      </c>
      <c r="Q5" s="9" t="s">
        <v>4</v>
      </c>
      <c r="R5" s="10" t="s">
        <v>5</v>
      </c>
      <c r="S5" s="11" t="s">
        <v>6</v>
      </c>
      <c r="T5" s="11" t="s">
        <v>50</v>
      </c>
      <c r="U5" s="12" t="s">
        <v>7</v>
      </c>
      <c r="V5" s="11" t="s">
        <v>8</v>
      </c>
      <c r="W5" s="13" t="s">
        <v>4</v>
      </c>
      <c r="X5" s="14" t="s">
        <v>9</v>
      </c>
      <c r="Y5" s="14" t="s">
        <v>10</v>
      </c>
      <c r="Z5" s="14" t="s">
        <v>11</v>
      </c>
      <c r="AA5" s="15" t="s">
        <v>12</v>
      </c>
      <c r="AB5" s="16"/>
      <c r="AC5" s="15" t="s">
        <v>13</v>
      </c>
      <c r="AD5" s="17"/>
      <c r="AE5" s="18"/>
      <c r="AF5" s="18"/>
      <c r="AG5" s="18"/>
      <c r="AH5" s="18"/>
      <c r="AI5" s="19"/>
    </row>
    <row r="6" spans="1:35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5" t="s">
        <v>21</v>
      </c>
      <c r="M6" s="26" t="s">
        <v>22</v>
      </c>
      <c r="N6" s="27" t="s">
        <v>23</v>
      </c>
      <c r="O6" s="28" t="s">
        <v>24</v>
      </c>
      <c r="P6" s="29" t="s">
        <v>25</v>
      </c>
      <c r="Q6" s="30" t="s">
        <v>25</v>
      </c>
      <c r="R6" s="28" t="s">
        <v>26</v>
      </c>
      <c r="S6" s="28" t="s">
        <v>26</v>
      </c>
      <c r="T6" s="32" t="s">
        <v>51</v>
      </c>
      <c r="U6" s="31" t="s">
        <v>27</v>
      </c>
      <c r="V6" s="32" t="s">
        <v>28</v>
      </c>
      <c r="W6" s="33" t="s">
        <v>25</v>
      </c>
      <c r="X6" s="28"/>
      <c r="Y6" s="28"/>
      <c r="Z6" s="28"/>
      <c r="AA6" s="8"/>
      <c r="AB6" s="11"/>
      <c r="AC6" s="8"/>
      <c r="AD6" s="11"/>
      <c r="AE6" s="8"/>
      <c r="AF6" s="8"/>
      <c r="AG6" s="8"/>
      <c r="AH6" s="34" t="s">
        <v>29</v>
      </c>
      <c r="AI6" s="35" t="s">
        <v>30</v>
      </c>
    </row>
    <row r="7" spans="1:35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f>(C7*12+D7)*1.16</f>
        <v>15.079999999999998</v>
      </c>
      <c r="F7" s="37">
        <v>5</v>
      </c>
      <c r="G7" s="40">
        <v>3.75</v>
      </c>
      <c r="H7" s="39">
        <f>(F7*12+G7)*1.16</f>
        <v>73.949999999999989</v>
      </c>
      <c r="I7" s="41"/>
      <c r="J7" s="41"/>
      <c r="K7" s="39">
        <f>(I7*12+J7)*1.16</f>
        <v>0</v>
      </c>
      <c r="L7" s="42"/>
      <c r="M7" s="43" t="s">
        <v>32</v>
      </c>
      <c r="N7" s="44" t="s">
        <v>32</v>
      </c>
      <c r="O7" s="45" t="s">
        <v>1</v>
      </c>
      <c r="P7" s="46" t="s">
        <v>1</v>
      </c>
      <c r="Q7" s="47" t="s">
        <v>33</v>
      </c>
      <c r="R7" s="45"/>
      <c r="S7" s="45"/>
      <c r="T7" s="45"/>
      <c r="U7" s="48"/>
      <c r="V7" s="45"/>
      <c r="W7" s="33" t="s">
        <v>34</v>
      </c>
      <c r="X7" s="45"/>
      <c r="Y7" s="45"/>
      <c r="Z7" s="45"/>
      <c r="AA7" s="45" t="s">
        <v>19</v>
      </c>
      <c r="AB7" s="49" t="s">
        <v>17</v>
      </c>
      <c r="AC7" s="45" t="s">
        <v>19</v>
      </c>
      <c r="AD7" s="49" t="s">
        <v>17</v>
      </c>
      <c r="AE7" s="45" t="s">
        <v>35</v>
      </c>
      <c r="AF7" s="45" t="s">
        <v>36</v>
      </c>
      <c r="AG7" s="45" t="s">
        <v>37</v>
      </c>
      <c r="AH7" s="50" t="s">
        <v>1</v>
      </c>
      <c r="AI7" s="35"/>
    </row>
    <row r="8" spans="1:35" x14ac:dyDescent="0.2">
      <c r="A8" s="99">
        <v>43770</v>
      </c>
      <c r="B8" s="51"/>
      <c r="C8" s="37"/>
      <c r="D8" s="38">
        <v>6</v>
      </c>
      <c r="E8" s="39">
        <v>0</v>
      </c>
      <c r="F8" s="37">
        <v>5</v>
      </c>
      <c r="G8" s="40">
        <v>3.75</v>
      </c>
      <c r="H8" s="39">
        <f t="shared" ref="H8:H39" si="0">(F8*12+G8)*1.16</f>
        <v>73.949999999999989</v>
      </c>
      <c r="I8" s="41"/>
      <c r="J8" s="41"/>
      <c r="K8" s="39">
        <f t="shared" ref="K8:K38" si="1">(I8*12+J8)*1.16</f>
        <v>0</v>
      </c>
      <c r="L8" s="53">
        <v>0</v>
      </c>
      <c r="M8" s="54">
        <f>+H7+K7</f>
        <v>73.949999999999989</v>
      </c>
      <c r="N8" s="54">
        <f>+H8+K8</f>
        <v>73.949999999999989</v>
      </c>
      <c r="O8" s="54">
        <f>IF(N8=0,0,IF(L8&gt;0,(E8+H8+K8)-(M8-L8),(E8+H8+K8)-(H7+K7)))</f>
        <v>0</v>
      </c>
      <c r="P8" s="55">
        <v>0</v>
      </c>
      <c r="Q8" s="56"/>
      <c r="R8" s="52">
        <v>15</v>
      </c>
      <c r="S8" s="52">
        <v>15</v>
      </c>
      <c r="T8" s="57"/>
      <c r="U8" s="58"/>
      <c r="V8" s="52">
        <v>24</v>
      </c>
      <c r="W8" s="59"/>
      <c r="X8" s="117"/>
      <c r="Y8" s="41"/>
      <c r="Z8" s="41"/>
      <c r="AA8" s="37"/>
      <c r="AB8" s="60"/>
      <c r="AC8" s="37"/>
      <c r="AD8" s="60"/>
      <c r="AE8" s="52"/>
      <c r="AF8" s="52"/>
      <c r="AG8" s="52"/>
      <c r="AH8" s="106"/>
      <c r="AI8" s="35" t="s">
        <v>77</v>
      </c>
    </row>
    <row r="9" spans="1:35" x14ac:dyDescent="0.2">
      <c r="A9" s="99">
        <v>43771</v>
      </c>
      <c r="B9" s="63"/>
      <c r="C9" s="37"/>
      <c r="D9" s="38"/>
      <c r="E9" s="39">
        <f t="shared" ref="E9:E38" si="2">(C9*12+D9)*1.16</f>
        <v>0</v>
      </c>
      <c r="F9" s="37">
        <v>5</v>
      </c>
      <c r="G9" s="40">
        <v>3.75</v>
      </c>
      <c r="H9" s="39">
        <f t="shared" si="0"/>
        <v>73.949999999999989</v>
      </c>
      <c r="I9" s="41"/>
      <c r="J9" s="41"/>
      <c r="K9" s="39">
        <f t="shared" si="1"/>
        <v>0</v>
      </c>
      <c r="L9" s="53">
        <v>0</v>
      </c>
      <c r="M9" s="54">
        <f t="shared" ref="M9:M38" si="3">E8+H8+K8</f>
        <v>73.949999999999989</v>
      </c>
      <c r="N9" s="54">
        <f t="shared" ref="N9:N38" si="4">E9+H9+K9</f>
        <v>73.949999999999989</v>
      </c>
      <c r="O9" s="54">
        <f t="shared" ref="O9:O38" si="5">IF(N9=0,0,IF(L9&gt;0,(E9+H9+K9)-(M9-L9),(E9+H9+K9)-(H8+K8)))</f>
        <v>0</v>
      </c>
      <c r="P9" s="55">
        <v>0</v>
      </c>
      <c r="Q9" s="56"/>
      <c r="R9" s="52">
        <v>15</v>
      </c>
      <c r="S9" s="52">
        <v>15</v>
      </c>
      <c r="T9" s="57"/>
      <c r="U9" s="58"/>
      <c r="V9" s="52">
        <v>24</v>
      </c>
      <c r="W9" s="59"/>
      <c r="X9" s="117"/>
      <c r="Y9" s="41"/>
      <c r="Z9" s="41"/>
      <c r="AA9" s="37"/>
      <c r="AB9" s="60"/>
      <c r="AC9" s="37"/>
      <c r="AD9" s="60"/>
      <c r="AE9" s="52"/>
      <c r="AF9" s="52"/>
      <c r="AG9" s="52"/>
      <c r="AH9" s="106"/>
      <c r="AI9" s="35" t="s">
        <v>77</v>
      </c>
    </row>
    <row r="10" spans="1:35" x14ac:dyDescent="0.2">
      <c r="A10" s="99">
        <v>43772</v>
      </c>
      <c r="B10" s="63"/>
      <c r="C10" s="37"/>
      <c r="D10" s="38"/>
      <c r="E10" s="39">
        <f t="shared" si="2"/>
        <v>0</v>
      </c>
      <c r="F10" s="37">
        <v>5</v>
      </c>
      <c r="G10" s="40">
        <v>3.75</v>
      </c>
      <c r="H10" s="39">
        <f t="shared" si="0"/>
        <v>73.949999999999989</v>
      </c>
      <c r="I10" s="41"/>
      <c r="J10" s="41"/>
      <c r="K10" s="39">
        <f t="shared" si="1"/>
        <v>0</v>
      </c>
      <c r="L10" s="53">
        <v>0</v>
      </c>
      <c r="M10" s="54">
        <f t="shared" si="3"/>
        <v>73.949999999999989</v>
      </c>
      <c r="N10" s="54">
        <f t="shared" si="4"/>
        <v>73.949999999999989</v>
      </c>
      <c r="O10" s="54">
        <f t="shared" si="5"/>
        <v>0</v>
      </c>
      <c r="P10" s="55">
        <v>0</v>
      </c>
      <c r="Q10" s="56"/>
      <c r="R10" s="52">
        <v>15</v>
      </c>
      <c r="S10" s="52">
        <v>15</v>
      </c>
      <c r="T10" s="57"/>
      <c r="U10" s="58"/>
      <c r="V10" s="52">
        <v>24</v>
      </c>
      <c r="W10" s="59"/>
      <c r="X10" s="117"/>
      <c r="Y10" s="41"/>
      <c r="Z10" s="41"/>
      <c r="AA10" s="37"/>
      <c r="AB10" s="60"/>
      <c r="AC10" s="37"/>
      <c r="AD10" s="60"/>
      <c r="AE10" s="52"/>
      <c r="AF10" s="52"/>
      <c r="AG10" s="52"/>
      <c r="AH10" s="106"/>
      <c r="AI10" s="35" t="s">
        <v>77</v>
      </c>
    </row>
    <row r="11" spans="1:35" x14ac:dyDescent="0.2">
      <c r="A11" s="99">
        <v>43773</v>
      </c>
      <c r="B11" s="63"/>
      <c r="C11" s="37"/>
      <c r="D11" s="38"/>
      <c r="E11" s="39">
        <f t="shared" si="2"/>
        <v>0</v>
      </c>
      <c r="F11" s="37">
        <v>5</v>
      </c>
      <c r="G11" s="40">
        <v>3.75</v>
      </c>
      <c r="H11" s="39">
        <f t="shared" si="0"/>
        <v>73.949999999999989</v>
      </c>
      <c r="I11" s="41"/>
      <c r="J11" s="41"/>
      <c r="K11" s="39">
        <f t="shared" si="1"/>
        <v>0</v>
      </c>
      <c r="L11" s="53">
        <v>0</v>
      </c>
      <c r="M11" s="54">
        <f t="shared" si="3"/>
        <v>73.949999999999989</v>
      </c>
      <c r="N11" s="54">
        <f t="shared" si="4"/>
        <v>73.949999999999989</v>
      </c>
      <c r="O11" s="54">
        <f t="shared" si="5"/>
        <v>0</v>
      </c>
      <c r="P11" s="55">
        <v>0</v>
      </c>
      <c r="Q11" s="56"/>
      <c r="R11" s="52">
        <v>15</v>
      </c>
      <c r="S11" s="52">
        <v>15</v>
      </c>
      <c r="T11" s="57"/>
      <c r="U11" s="58"/>
      <c r="V11" s="52">
        <v>24</v>
      </c>
      <c r="W11" s="59"/>
      <c r="X11" s="117"/>
      <c r="Y11" s="41"/>
      <c r="Z11" s="41"/>
      <c r="AA11" s="37"/>
      <c r="AB11" s="60"/>
      <c r="AC11" s="37"/>
      <c r="AD11" s="60"/>
      <c r="AE11" s="52"/>
      <c r="AF11" s="52"/>
      <c r="AG11" s="52"/>
      <c r="AH11" s="106"/>
      <c r="AI11" s="35" t="s">
        <v>77</v>
      </c>
    </row>
    <row r="12" spans="1:35" x14ac:dyDescent="0.2">
      <c r="A12" s="99">
        <v>43774</v>
      </c>
      <c r="B12" s="63"/>
      <c r="C12" s="37"/>
      <c r="D12" s="38"/>
      <c r="E12" s="39">
        <f t="shared" si="2"/>
        <v>0</v>
      </c>
      <c r="F12" s="37">
        <v>5</v>
      </c>
      <c r="G12" s="40">
        <v>3.75</v>
      </c>
      <c r="H12" s="39">
        <f t="shared" si="0"/>
        <v>73.949999999999989</v>
      </c>
      <c r="I12" s="41"/>
      <c r="J12" s="41"/>
      <c r="K12" s="39">
        <f t="shared" si="1"/>
        <v>0</v>
      </c>
      <c r="L12" s="53">
        <v>0</v>
      </c>
      <c r="M12" s="54">
        <f t="shared" si="3"/>
        <v>73.949999999999989</v>
      </c>
      <c r="N12" s="54">
        <f t="shared" si="4"/>
        <v>73.949999999999989</v>
      </c>
      <c r="O12" s="54">
        <f t="shared" si="5"/>
        <v>0</v>
      </c>
      <c r="P12" s="55">
        <v>0</v>
      </c>
      <c r="Q12" s="56"/>
      <c r="R12" s="52">
        <v>15</v>
      </c>
      <c r="S12" s="52">
        <v>15</v>
      </c>
      <c r="T12" s="57"/>
      <c r="U12" s="58"/>
      <c r="V12" s="52">
        <v>24</v>
      </c>
      <c r="W12" s="59"/>
      <c r="X12" s="117"/>
      <c r="Y12" s="41"/>
      <c r="Z12" s="41"/>
      <c r="AA12" s="37"/>
      <c r="AB12" s="60"/>
      <c r="AC12" s="37"/>
      <c r="AD12" s="60"/>
      <c r="AE12" s="52"/>
      <c r="AF12" s="52"/>
      <c r="AG12" s="52"/>
      <c r="AH12" s="106"/>
      <c r="AI12" s="35" t="s">
        <v>77</v>
      </c>
    </row>
    <row r="13" spans="1:35" x14ac:dyDescent="0.2">
      <c r="A13" s="99">
        <v>43775</v>
      </c>
      <c r="B13" s="63"/>
      <c r="C13" s="37"/>
      <c r="D13" s="38"/>
      <c r="E13" s="39">
        <f t="shared" si="2"/>
        <v>0</v>
      </c>
      <c r="F13" s="37">
        <v>5</v>
      </c>
      <c r="G13" s="40">
        <v>3.75</v>
      </c>
      <c r="H13" s="39">
        <f t="shared" si="0"/>
        <v>73.949999999999989</v>
      </c>
      <c r="I13" s="41"/>
      <c r="J13" s="41"/>
      <c r="K13" s="39">
        <f t="shared" si="1"/>
        <v>0</v>
      </c>
      <c r="L13" s="53">
        <v>0</v>
      </c>
      <c r="M13" s="54">
        <f t="shared" si="3"/>
        <v>73.949999999999989</v>
      </c>
      <c r="N13" s="54">
        <f t="shared" si="4"/>
        <v>73.949999999999989</v>
      </c>
      <c r="O13" s="54">
        <f t="shared" si="5"/>
        <v>0</v>
      </c>
      <c r="P13" s="55">
        <v>0</v>
      </c>
      <c r="Q13" s="56"/>
      <c r="R13" s="52">
        <v>15</v>
      </c>
      <c r="S13" s="52">
        <v>15</v>
      </c>
      <c r="T13" s="57"/>
      <c r="U13" s="58"/>
      <c r="V13" s="52">
        <v>24</v>
      </c>
      <c r="W13" s="59"/>
      <c r="X13" s="117"/>
      <c r="Y13" s="41"/>
      <c r="Z13" s="41"/>
      <c r="AA13" s="37"/>
      <c r="AB13" s="60"/>
      <c r="AC13" s="37"/>
      <c r="AD13" s="60"/>
      <c r="AE13" s="52"/>
      <c r="AF13" s="52"/>
      <c r="AG13" s="52"/>
      <c r="AH13" s="106"/>
      <c r="AI13" s="35" t="s">
        <v>77</v>
      </c>
    </row>
    <row r="14" spans="1:35" x14ac:dyDescent="0.2">
      <c r="A14" s="99">
        <v>43776</v>
      </c>
      <c r="B14" s="63"/>
      <c r="C14" s="37"/>
      <c r="D14" s="38"/>
      <c r="E14" s="39">
        <f t="shared" si="2"/>
        <v>0</v>
      </c>
      <c r="F14" s="37">
        <v>5</v>
      </c>
      <c r="G14" s="40">
        <v>3.75</v>
      </c>
      <c r="H14" s="39">
        <f t="shared" si="0"/>
        <v>73.949999999999989</v>
      </c>
      <c r="I14" s="41"/>
      <c r="J14" s="41"/>
      <c r="K14" s="39">
        <f t="shared" si="1"/>
        <v>0</v>
      </c>
      <c r="L14" s="53">
        <v>0</v>
      </c>
      <c r="M14" s="54">
        <f t="shared" si="3"/>
        <v>73.949999999999989</v>
      </c>
      <c r="N14" s="54">
        <f t="shared" si="4"/>
        <v>73.949999999999989</v>
      </c>
      <c r="O14" s="54">
        <f t="shared" si="5"/>
        <v>0</v>
      </c>
      <c r="P14" s="55">
        <v>0</v>
      </c>
      <c r="Q14" s="56"/>
      <c r="R14" s="52">
        <v>15</v>
      </c>
      <c r="S14" s="52">
        <v>15</v>
      </c>
      <c r="T14" s="57"/>
      <c r="U14" s="58"/>
      <c r="V14" s="52">
        <v>24</v>
      </c>
      <c r="W14" s="59"/>
      <c r="X14" s="117"/>
      <c r="Y14" s="41"/>
      <c r="Z14" s="41"/>
      <c r="AA14" s="37"/>
      <c r="AB14" s="60"/>
      <c r="AC14" s="37"/>
      <c r="AD14" s="60"/>
      <c r="AE14" s="52"/>
      <c r="AF14" s="52"/>
      <c r="AG14" s="52"/>
      <c r="AH14" s="106"/>
      <c r="AI14" s="35" t="s">
        <v>77</v>
      </c>
    </row>
    <row r="15" spans="1:35" x14ac:dyDescent="0.2">
      <c r="A15" s="99">
        <v>43777</v>
      </c>
      <c r="B15" s="63"/>
      <c r="C15" s="37"/>
      <c r="D15" s="38"/>
      <c r="E15" s="39">
        <f t="shared" si="2"/>
        <v>0</v>
      </c>
      <c r="F15" s="37">
        <v>5</v>
      </c>
      <c r="G15" s="40">
        <v>3.75</v>
      </c>
      <c r="H15" s="39">
        <f t="shared" si="0"/>
        <v>73.949999999999989</v>
      </c>
      <c r="I15" s="41"/>
      <c r="J15" s="41"/>
      <c r="K15" s="39">
        <f t="shared" si="1"/>
        <v>0</v>
      </c>
      <c r="L15" s="53">
        <v>0</v>
      </c>
      <c r="M15" s="54">
        <f t="shared" si="3"/>
        <v>73.949999999999989</v>
      </c>
      <c r="N15" s="54">
        <f t="shared" si="4"/>
        <v>73.949999999999989</v>
      </c>
      <c r="O15" s="54">
        <f t="shared" si="5"/>
        <v>0</v>
      </c>
      <c r="P15" s="55">
        <v>0</v>
      </c>
      <c r="Q15" s="56"/>
      <c r="R15" s="52">
        <v>15</v>
      </c>
      <c r="S15" s="52">
        <v>15</v>
      </c>
      <c r="T15" s="57"/>
      <c r="U15" s="58"/>
      <c r="V15" s="52">
        <v>24</v>
      </c>
      <c r="W15" s="59"/>
      <c r="X15" s="117"/>
      <c r="Y15" s="41"/>
      <c r="Z15" s="41"/>
      <c r="AA15" s="37"/>
      <c r="AB15" s="60"/>
      <c r="AC15" s="37"/>
      <c r="AD15" s="60"/>
      <c r="AE15" s="52"/>
      <c r="AF15" s="52"/>
      <c r="AG15" s="52"/>
      <c r="AH15" s="106"/>
      <c r="AI15" s="35" t="s">
        <v>77</v>
      </c>
    </row>
    <row r="16" spans="1:35" x14ac:dyDescent="0.2">
      <c r="A16" s="99">
        <v>43778</v>
      </c>
      <c r="B16" s="63"/>
      <c r="C16" s="37"/>
      <c r="D16" s="38"/>
      <c r="E16" s="39">
        <f t="shared" si="2"/>
        <v>0</v>
      </c>
      <c r="F16" s="37">
        <v>5</v>
      </c>
      <c r="G16" s="40">
        <v>3.75</v>
      </c>
      <c r="H16" s="39">
        <f t="shared" si="0"/>
        <v>73.949999999999989</v>
      </c>
      <c r="I16" s="41"/>
      <c r="J16" s="41"/>
      <c r="K16" s="39">
        <f t="shared" si="1"/>
        <v>0</v>
      </c>
      <c r="L16" s="53">
        <v>0</v>
      </c>
      <c r="M16" s="54">
        <f t="shared" si="3"/>
        <v>73.949999999999989</v>
      </c>
      <c r="N16" s="54">
        <f t="shared" si="4"/>
        <v>73.949999999999989</v>
      </c>
      <c r="O16" s="54">
        <f t="shared" si="5"/>
        <v>0</v>
      </c>
      <c r="P16" s="55">
        <v>0</v>
      </c>
      <c r="Q16" s="56"/>
      <c r="R16" s="52">
        <v>15</v>
      </c>
      <c r="S16" s="52">
        <v>15</v>
      </c>
      <c r="T16" s="57"/>
      <c r="U16" s="58"/>
      <c r="V16" s="52">
        <v>24</v>
      </c>
      <c r="W16" s="59"/>
      <c r="X16" s="117"/>
      <c r="Y16" s="41"/>
      <c r="Z16" s="41"/>
      <c r="AA16" s="37"/>
      <c r="AB16" s="60"/>
      <c r="AC16" s="37"/>
      <c r="AD16" s="60"/>
      <c r="AE16" s="52"/>
      <c r="AF16" s="52"/>
      <c r="AG16" s="52"/>
      <c r="AH16" s="106"/>
      <c r="AI16" s="35" t="s">
        <v>77</v>
      </c>
    </row>
    <row r="17" spans="1:35" x14ac:dyDescent="0.2">
      <c r="A17" s="99">
        <v>43779</v>
      </c>
      <c r="B17" s="63"/>
      <c r="C17" s="37"/>
      <c r="D17" s="38"/>
      <c r="E17" s="39">
        <f t="shared" si="2"/>
        <v>0</v>
      </c>
      <c r="F17" s="37">
        <v>5</v>
      </c>
      <c r="G17" s="40">
        <v>3.75</v>
      </c>
      <c r="H17" s="39">
        <f t="shared" si="0"/>
        <v>73.949999999999989</v>
      </c>
      <c r="I17" s="41"/>
      <c r="J17" s="41"/>
      <c r="K17" s="39">
        <f t="shared" si="1"/>
        <v>0</v>
      </c>
      <c r="L17" s="53">
        <v>0</v>
      </c>
      <c r="M17" s="54">
        <f t="shared" si="3"/>
        <v>73.949999999999989</v>
      </c>
      <c r="N17" s="54">
        <f t="shared" si="4"/>
        <v>73.949999999999989</v>
      </c>
      <c r="O17" s="54">
        <f t="shared" si="5"/>
        <v>0</v>
      </c>
      <c r="P17" s="55">
        <v>0</v>
      </c>
      <c r="Q17" s="56"/>
      <c r="R17" s="52">
        <v>15</v>
      </c>
      <c r="S17" s="52">
        <v>15</v>
      </c>
      <c r="T17" s="57"/>
      <c r="U17" s="58"/>
      <c r="V17" s="52">
        <v>24</v>
      </c>
      <c r="W17" s="59"/>
      <c r="X17" s="117"/>
      <c r="Y17" s="41"/>
      <c r="Z17" s="41"/>
      <c r="AA17" s="37"/>
      <c r="AB17" s="60"/>
      <c r="AC17" s="37"/>
      <c r="AD17" s="60"/>
      <c r="AE17" s="52"/>
      <c r="AF17" s="52"/>
      <c r="AG17" s="52"/>
      <c r="AH17" s="106"/>
      <c r="AI17" s="35" t="s">
        <v>77</v>
      </c>
    </row>
    <row r="18" spans="1:35" x14ac:dyDescent="0.2">
      <c r="A18" s="99">
        <v>43780</v>
      </c>
      <c r="B18" s="63"/>
      <c r="C18" s="37"/>
      <c r="D18" s="38"/>
      <c r="E18" s="39">
        <f t="shared" si="2"/>
        <v>0</v>
      </c>
      <c r="F18" s="37">
        <v>5</v>
      </c>
      <c r="G18" s="40">
        <v>3.75</v>
      </c>
      <c r="H18" s="39">
        <f t="shared" si="0"/>
        <v>73.949999999999989</v>
      </c>
      <c r="I18" s="41"/>
      <c r="J18" s="41"/>
      <c r="K18" s="39">
        <f t="shared" si="1"/>
        <v>0</v>
      </c>
      <c r="L18" s="53">
        <v>0</v>
      </c>
      <c r="M18" s="54">
        <f t="shared" si="3"/>
        <v>73.949999999999989</v>
      </c>
      <c r="N18" s="54">
        <f t="shared" si="4"/>
        <v>73.949999999999989</v>
      </c>
      <c r="O18" s="54">
        <f t="shared" si="5"/>
        <v>0</v>
      </c>
      <c r="P18" s="55">
        <v>0</v>
      </c>
      <c r="Q18" s="56"/>
      <c r="R18" s="52">
        <v>15</v>
      </c>
      <c r="S18" s="52">
        <v>15</v>
      </c>
      <c r="T18" s="57"/>
      <c r="U18" s="58"/>
      <c r="V18" s="52">
        <v>24</v>
      </c>
      <c r="W18" s="59"/>
      <c r="X18" s="117"/>
      <c r="Y18" s="41"/>
      <c r="Z18" s="41"/>
      <c r="AA18" s="37"/>
      <c r="AB18" s="60"/>
      <c r="AC18" s="37"/>
      <c r="AD18" s="60"/>
      <c r="AE18" s="52"/>
      <c r="AF18" s="52"/>
      <c r="AG18" s="52"/>
      <c r="AH18" s="106"/>
      <c r="AI18" s="35" t="s">
        <v>77</v>
      </c>
    </row>
    <row r="19" spans="1:35" x14ac:dyDescent="0.2">
      <c r="A19" s="99">
        <v>43781</v>
      </c>
      <c r="B19" s="63"/>
      <c r="C19" s="37"/>
      <c r="D19" s="38"/>
      <c r="E19" s="39">
        <f t="shared" si="2"/>
        <v>0</v>
      </c>
      <c r="F19" s="37">
        <v>5</v>
      </c>
      <c r="G19" s="40">
        <v>3.75</v>
      </c>
      <c r="H19" s="39">
        <f t="shared" si="0"/>
        <v>73.949999999999989</v>
      </c>
      <c r="I19" s="41"/>
      <c r="J19" s="41"/>
      <c r="K19" s="39">
        <f t="shared" si="1"/>
        <v>0</v>
      </c>
      <c r="L19" s="53">
        <v>0</v>
      </c>
      <c r="M19" s="54">
        <f t="shared" si="3"/>
        <v>73.949999999999989</v>
      </c>
      <c r="N19" s="54">
        <f t="shared" si="4"/>
        <v>73.949999999999989</v>
      </c>
      <c r="O19" s="54">
        <f t="shared" si="5"/>
        <v>0</v>
      </c>
      <c r="P19" s="55">
        <v>0</v>
      </c>
      <c r="Q19" s="56"/>
      <c r="R19" s="52">
        <v>15</v>
      </c>
      <c r="S19" s="52">
        <v>15</v>
      </c>
      <c r="T19" s="57"/>
      <c r="U19" s="58"/>
      <c r="V19" s="52">
        <v>24</v>
      </c>
      <c r="W19" s="59"/>
      <c r="X19" s="117"/>
      <c r="Y19" s="41"/>
      <c r="Z19" s="41"/>
      <c r="AA19" s="37"/>
      <c r="AB19" s="60"/>
      <c r="AC19" s="37"/>
      <c r="AD19" s="60"/>
      <c r="AE19" s="52"/>
      <c r="AF19" s="52"/>
      <c r="AG19" s="52"/>
      <c r="AH19" s="106"/>
      <c r="AI19" s="35" t="s">
        <v>77</v>
      </c>
    </row>
    <row r="20" spans="1:35" x14ac:dyDescent="0.2">
      <c r="A20" s="99">
        <v>43782</v>
      </c>
      <c r="B20" s="63"/>
      <c r="C20" s="37"/>
      <c r="D20" s="38"/>
      <c r="E20" s="39">
        <f t="shared" si="2"/>
        <v>0</v>
      </c>
      <c r="F20" s="37">
        <v>5</v>
      </c>
      <c r="G20" s="40">
        <v>3.75</v>
      </c>
      <c r="H20" s="39">
        <f t="shared" si="0"/>
        <v>73.949999999999989</v>
      </c>
      <c r="I20" s="41"/>
      <c r="J20" s="41"/>
      <c r="K20" s="39">
        <f t="shared" si="1"/>
        <v>0</v>
      </c>
      <c r="L20" s="53">
        <v>0</v>
      </c>
      <c r="M20" s="54">
        <f t="shared" si="3"/>
        <v>73.949999999999989</v>
      </c>
      <c r="N20" s="54">
        <f t="shared" si="4"/>
        <v>73.949999999999989</v>
      </c>
      <c r="O20" s="54">
        <f t="shared" si="5"/>
        <v>0</v>
      </c>
      <c r="P20" s="55">
        <v>0</v>
      </c>
      <c r="Q20" s="56"/>
      <c r="R20" s="52">
        <v>15</v>
      </c>
      <c r="S20" s="52">
        <v>15</v>
      </c>
      <c r="T20" s="57"/>
      <c r="U20" s="58"/>
      <c r="V20" s="52">
        <v>24</v>
      </c>
      <c r="W20" s="59"/>
      <c r="X20" s="117"/>
      <c r="Y20" s="41"/>
      <c r="Z20" s="41"/>
      <c r="AA20" s="37"/>
      <c r="AB20" s="60"/>
      <c r="AC20" s="37"/>
      <c r="AD20" s="60"/>
      <c r="AE20" s="52"/>
      <c r="AF20" s="52"/>
      <c r="AG20" s="52"/>
      <c r="AH20" s="106"/>
      <c r="AI20" s="35" t="s">
        <v>77</v>
      </c>
    </row>
    <row r="21" spans="1:35" x14ac:dyDescent="0.2">
      <c r="A21" s="99">
        <v>43783</v>
      </c>
      <c r="B21" s="63"/>
      <c r="C21" s="37"/>
      <c r="D21" s="38"/>
      <c r="E21" s="39">
        <f t="shared" si="2"/>
        <v>0</v>
      </c>
      <c r="F21" s="37">
        <v>5</v>
      </c>
      <c r="G21" s="40">
        <v>3.75</v>
      </c>
      <c r="H21" s="39">
        <f t="shared" si="0"/>
        <v>73.949999999999989</v>
      </c>
      <c r="I21" s="41"/>
      <c r="J21" s="41"/>
      <c r="K21" s="39">
        <f t="shared" si="1"/>
        <v>0</v>
      </c>
      <c r="L21" s="53">
        <v>0</v>
      </c>
      <c r="M21" s="54">
        <f t="shared" si="3"/>
        <v>73.949999999999989</v>
      </c>
      <c r="N21" s="54">
        <f t="shared" si="4"/>
        <v>73.949999999999989</v>
      </c>
      <c r="O21" s="54">
        <f t="shared" si="5"/>
        <v>0</v>
      </c>
      <c r="P21" s="55">
        <v>0</v>
      </c>
      <c r="Q21" s="56"/>
      <c r="R21" s="52">
        <v>15</v>
      </c>
      <c r="S21" s="52">
        <v>15</v>
      </c>
      <c r="T21" s="57"/>
      <c r="U21" s="58"/>
      <c r="V21" s="52">
        <v>24</v>
      </c>
      <c r="W21" s="59"/>
      <c r="X21" s="117"/>
      <c r="Y21" s="41"/>
      <c r="Z21" s="41"/>
      <c r="AA21" s="37"/>
      <c r="AB21" s="60"/>
      <c r="AC21" s="37"/>
      <c r="AD21" s="60"/>
      <c r="AE21" s="52"/>
      <c r="AF21" s="52"/>
      <c r="AG21" s="52"/>
      <c r="AH21" s="106"/>
      <c r="AI21" s="35" t="s">
        <v>77</v>
      </c>
    </row>
    <row r="22" spans="1:35" x14ac:dyDescent="0.2">
      <c r="A22" s="99">
        <v>43784</v>
      </c>
      <c r="B22" s="63"/>
      <c r="C22" s="37"/>
      <c r="D22" s="38"/>
      <c r="E22" s="39">
        <f t="shared" si="2"/>
        <v>0</v>
      </c>
      <c r="F22" s="37">
        <v>5</v>
      </c>
      <c r="G22" s="40">
        <v>3.75</v>
      </c>
      <c r="H22" s="39">
        <f t="shared" si="0"/>
        <v>73.949999999999989</v>
      </c>
      <c r="I22" s="41"/>
      <c r="J22" s="41"/>
      <c r="K22" s="39">
        <f t="shared" si="1"/>
        <v>0</v>
      </c>
      <c r="L22" s="53">
        <v>0</v>
      </c>
      <c r="M22" s="54">
        <f t="shared" si="3"/>
        <v>73.949999999999989</v>
      </c>
      <c r="N22" s="54">
        <f t="shared" si="4"/>
        <v>73.949999999999989</v>
      </c>
      <c r="O22" s="54">
        <f t="shared" si="5"/>
        <v>0</v>
      </c>
      <c r="P22" s="55">
        <v>0</v>
      </c>
      <c r="Q22" s="56"/>
      <c r="R22" s="52">
        <v>15</v>
      </c>
      <c r="S22" s="52">
        <v>15</v>
      </c>
      <c r="T22" s="57"/>
      <c r="U22" s="58"/>
      <c r="V22" s="52">
        <v>24</v>
      </c>
      <c r="W22" s="59"/>
      <c r="X22" s="117"/>
      <c r="Y22" s="41"/>
      <c r="Z22" s="41"/>
      <c r="AA22" s="37"/>
      <c r="AB22" s="60"/>
      <c r="AC22" s="37"/>
      <c r="AD22" s="60"/>
      <c r="AE22" s="52"/>
      <c r="AF22" s="52"/>
      <c r="AG22" s="52"/>
      <c r="AH22" s="106"/>
      <c r="AI22" s="35" t="s">
        <v>77</v>
      </c>
    </row>
    <row r="23" spans="1:35" x14ac:dyDescent="0.2">
      <c r="A23" s="99">
        <v>43785</v>
      </c>
      <c r="B23" s="63"/>
      <c r="C23" s="37"/>
      <c r="D23" s="38"/>
      <c r="E23" s="39">
        <f t="shared" si="2"/>
        <v>0</v>
      </c>
      <c r="F23" s="37">
        <v>5</v>
      </c>
      <c r="G23" s="40">
        <v>3.75</v>
      </c>
      <c r="H23" s="39">
        <f t="shared" si="0"/>
        <v>73.949999999999989</v>
      </c>
      <c r="I23" s="41"/>
      <c r="J23" s="41"/>
      <c r="K23" s="39">
        <f t="shared" si="1"/>
        <v>0</v>
      </c>
      <c r="L23" s="53">
        <v>0</v>
      </c>
      <c r="M23" s="54">
        <f t="shared" si="3"/>
        <v>73.949999999999989</v>
      </c>
      <c r="N23" s="54">
        <f t="shared" si="4"/>
        <v>73.949999999999989</v>
      </c>
      <c r="O23" s="54">
        <f t="shared" si="5"/>
        <v>0</v>
      </c>
      <c r="P23" s="55">
        <v>0</v>
      </c>
      <c r="Q23" s="56"/>
      <c r="R23" s="52">
        <v>15</v>
      </c>
      <c r="S23" s="52">
        <v>15</v>
      </c>
      <c r="T23" s="57"/>
      <c r="U23" s="58"/>
      <c r="V23" s="52">
        <v>24</v>
      </c>
      <c r="W23" s="59"/>
      <c r="X23" s="117"/>
      <c r="Y23" s="41"/>
      <c r="Z23" s="41"/>
      <c r="AA23" s="37"/>
      <c r="AB23" s="60"/>
      <c r="AC23" s="37"/>
      <c r="AD23" s="60"/>
      <c r="AE23" s="52"/>
      <c r="AF23" s="52"/>
      <c r="AG23" s="52"/>
      <c r="AH23" s="106"/>
      <c r="AI23" s="35" t="s">
        <v>77</v>
      </c>
    </row>
    <row r="24" spans="1:35" x14ac:dyDescent="0.2">
      <c r="A24" s="99">
        <v>43786</v>
      </c>
      <c r="B24" s="63"/>
      <c r="C24" s="37"/>
      <c r="D24" s="38"/>
      <c r="E24" s="39">
        <f t="shared" si="2"/>
        <v>0</v>
      </c>
      <c r="F24" s="37">
        <v>5</v>
      </c>
      <c r="G24" s="40">
        <v>3.75</v>
      </c>
      <c r="H24" s="39">
        <f t="shared" si="0"/>
        <v>73.949999999999989</v>
      </c>
      <c r="I24" s="41"/>
      <c r="J24" s="41"/>
      <c r="K24" s="39">
        <f t="shared" si="1"/>
        <v>0</v>
      </c>
      <c r="L24" s="53">
        <v>0</v>
      </c>
      <c r="M24" s="54">
        <f t="shared" si="3"/>
        <v>73.949999999999989</v>
      </c>
      <c r="N24" s="54">
        <f t="shared" si="4"/>
        <v>73.949999999999989</v>
      </c>
      <c r="O24" s="54">
        <f t="shared" si="5"/>
        <v>0</v>
      </c>
      <c r="P24" s="55">
        <v>0</v>
      </c>
      <c r="Q24" s="56"/>
      <c r="R24" s="52">
        <v>15</v>
      </c>
      <c r="S24" s="52">
        <v>15</v>
      </c>
      <c r="T24" s="57"/>
      <c r="U24" s="58"/>
      <c r="V24" s="52">
        <v>24</v>
      </c>
      <c r="W24" s="59"/>
      <c r="X24" s="117"/>
      <c r="Y24" s="41"/>
      <c r="Z24" s="41"/>
      <c r="AA24" s="37"/>
      <c r="AB24" s="60"/>
      <c r="AC24" s="37"/>
      <c r="AD24" s="60"/>
      <c r="AE24" s="52"/>
      <c r="AF24" s="52"/>
      <c r="AG24" s="52"/>
      <c r="AH24" s="106"/>
      <c r="AI24" s="35" t="s">
        <v>77</v>
      </c>
    </row>
    <row r="25" spans="1:35" x14ac:dyDescent="0.2">
      <c r="A25" s="99">
        <v>43787</v>
      </c>
      <c r="B25" s="63"/>
      <c r="C25" s="37"/>
      <c r="D25" s="38"/>
      <c r="E25" s="39">
        <f t="shared" si="2"/>
        <v>0</v>
      </c>
      <c r="F25" s="37">
        <v>5</v>
      </c>
      <c r="G25" s="40">
        <v>3.75</v>
      </c>
      <c r="H25" s="39">
        <f t="shared" si="0"/>
        <v>73.949999999999989</v>
      </c>
      <c r="I25" s="41"/>
      <c r="J25" s="41"/>
      <c r="K25" s="39">
        <f t="shared" si="1"/>
        <v>0</v>
      </c>
      <c r="L25" s="53">
        <v>0</v>
      </c>
      <c r="M25" s="54">
        <f t="shared" si="3"/>
        <v>73.949999999999989</v>
      </c>
      <c r="N25" s="54">
        <f t="shared" si="4"/>
        <v>73.949999999999989</v>
      </c>
      <c r="O25" s="54">
        <f t="shared" si="5"/>
        <v>0</v>
      </c>
      <c r="P25" s="55">
        <v>0</v>
      </c>
      <c r="Q25" s="56"/>
      <c r="R25" s="52">
        <v>15</v>
      </c>
      <c r="S25" s="52">
        <v>15</v>
      </c>
      <c r="T25" s="57"/>
      <c r="U25" s="58"/>
      <c r="V25" s="52">
        <v>24</v>
      </c>
      <c r="W25" s="59"/>
      <c r="X25" s="105"/>
      <c r="Y25" s="41"/>
      <c r="Z25" s="41"/>
      <c r="AA25" s="37"/>
      <c r="AB25" s="60"/>
      <c r="AC25" s="37"/>
      <c r="AD25" s="60"/>
      <c r="AE25" s="52"/>
      <c r="AF25" s="52"/>
      <c r="AG25" s="52"/>
      <c r="AH25" s="106"/>
      <c r="AI25" s="35" t="s">
        <v>77</v>
      </c>
    </row>
    <row r="26" spans="1:35" x14ac:dyDescent="0.2">
      <c r="A26" s="99">
        <v>43788</v>
      </c>
      <c r="B26" s="63"/>
      <c r="C26" s="37"/>
      <c r="D26" s="38"/>
      <c r="E26" s="39">
        <f t="shared" si="2"/>
        <v>0</v>
      </c>
      <c r="F26" s="37">
        <v>5</v>
      </c>
      <c r="G26" s="40">
        <v>3.75</v>
      </c>
      <c r="H26" s="39">
        <f t="shared" si="0"/>
        <v>73.949999999999989</v>
      </c>
      <c r="I26" s="41"/>
      <c r="J26" s="41"/>
      <c r="K26" s="39">
        <f t="shared" si="1"/>
        <v>0</v>
      </c>
      <c r="L26" s="53">
        <v>0</v>
      </c>
      <c r="M26" s="54">
        <f t="shared" si="3"/>
        <v>73.949999999999989</v>
      </c>
      <c r="N26" s="54">
        <f t="shared" si="4"/>
        <v>73.949999999999989</v>
      </c>
      <c r="O26" s="54">
        <f t="shared" si="5"/>
        <v>0</v>
      </c>
      <c r="P26" s="55">
        <v>0</v>
      </c>
      <c r="Q26" s="56"/>
      <c r="R26" s="52">
        <v>15</v>
      </c>
      <c r="S26" s="52">
        <v>15</v>
      </c>
      <c r="T26" s="57"/>
      <c r="U26" s="58"/>
      <c r="V26" s="52">
        <v>24</v>
      </c>
      <c r="W26" s="59"/>
      <c r="X26" s="64"/>
      <c r="Y26" s="65"/>
      <c r="Z26" s="65"/>
      <c r="AA26" s="65"/>
      <c r="AB26" s="66"/>
      <c r="AC26" s="65"/>
      <c r="AD26" s="66"/>
      <c r="AE26" s="65"/>
      <c r="AF26" s="65"/>
      <c r="AG26" s="65"/>
      <c r="AH26" s="65"/>
      <c r="AI26" s="35" t="s">
        <v>77</v>
      </c>
    </row>
    <row r="27" spans="1:35" x14ac:dyDescent="0.2">
      <c r="A27" s="99">
        <v>43789</v>
      </c>
      <c r="B27" s="63"/>
      <c r="C27" s="37"/>
      <c r="D27" s="38"/>
      <c r="E27" s="39">
        <f t="shared" si="2"/>
        <v>0</v>
      </c>
      <c r="F27" s="37">
        <v>5</v>
      </c>
      <c r="G27" s="40">
        <v>3.75</v>
      </c>
      <c r="H27" s="39">
        <f t="shared" si="0"/>
        <v>73.949999999999989</v>
      </c>
      <c r="I27" s="41"/>
      <c r="J27" s="41"/>
      <c r="K27" s="39">
        <f t="shared" si="1"/>
        <v>0</v>
      </c>
      <c r="L27" s="53">
        <v>0</v>
      </c>
      <c r="M27" s="54">
        <f t="shared" si="3"/>
        <v>73.949999999999989</v>
      </c>
      <c r="N27" s="54">
        <f t="shared" si="4"/>
        <v>73.949999999999989</v>
      </c>
      <c r="O27" s="54">
        <f t="shared" si="5"/>
        <v>0</v>
      </c>
      <c r="P27" s="55">
        <v>0</v>
      </c>
      <c r="Q27" s="56"/>
      <c r="R27" s="52">
        <v>15</v>
      </c>
      <c r="S27" s="52">
        <v>15</v>
      </c>
      <c r="T27" s="57"/>
      <c r="U27" s="58"/>
      <c r="V27" s="52">
        <v>24</v>
      </c>
      <c r="W27" s="59"/>
      <c r="X27" s="67"/>
      <c r="Y27" s="68"/>
      <c r="Z27" s="68"/>
      <c r="AA27" s="68"/>
      <c r="AB27" s="69"/>
      <c r="AC27" s="68"/>
      <c r="AD27" s="69"/>
      <c r="AE27" s="68"/>
      <c r="AF27" s="68"/>
      <c r="AG27" s="68"/>
      <c r="AH27" s="68"/>
      <c r="AI27" s="35" t="s">
        <v>77</v>
      </c>
    </row>
    <row r="28" spans="1:35" x14ac:dyDescent="0.2">
      <c r="A28" s="99">
        <v>43790</v>
      </c>
      <c r="B28" s="63"/>
      <c r="C28" s="37"/>
      <c r="D28" s="38"/>
      <c r="E28" s="39">
        <f t="shared" si="2"/>
        <v>0</v>
      </c>
      <c r="F28" s="37">
        <v>5</v>
      </c>
      <c r="G28" s="40">
        <v>3.75</v>
      </c>
      <c r="H28" s="39">
        <f t="shared" si="0"/>
        <v>73.949999999999989</v>
      </c>
      <c r="I28" s="41"/>
      <c r="J28" s="41"/>
      <c r="K28" s="39">
        <f t="shared" si="1"/>
        <v>0</v>
      </c>
      <c r="L28" s="53">
        <v>0</v>
      </c>
      <c r="M28" s="54">
        <f t="shared" si="3"/>
        <v>73.949999999999989</v>
      </c>
      <c r="N28" s="54">
        <f t="shared" si="4"/>
        <v>73.949999999999989</v>
      </c>
      <c r="O28" s="54">
        <f t="shared" si="5"/>
        <v>0</v>
      </c>
      <c r="P28" s="55">
        <v>0</v>
      </c>
      <c r="Q28" s="56"/>
      <c r="R28" s="52">
        <v>15</v>
      </c>
      <c r="S28" s="52">
        <v>15</v>
      </c>
      <c r="T28" s="57"/>
      <c r="U28" s="58"/>
      <c r="V28" s="52">
        <v>24</v>
      </c>
      <c r="W28" s="59"/>
      <c r="X28" s="70"/>
      <c r="Y28" s="68"/>
      <c r="Z28" s="68"/>
      <c r="AA28" s="68"/>
      <c r="AB28" s="69"/>
      <c r="AC28" s="68"/>
      <c r="AD28" s="69"/>
      <c r="AE28" s="68"/>
      <c r="AF28" s="68"/>
      <c r="AG28" s="68"/>
      <c r="AH28" s="68"/>
      <c r="AI28" s="35" t="s">
        <v>77</v>
      </c>
    </row>
    <row r="29" spans="1:35" x14ac:dyDescent="0.2">
      <c r="A29" s="99">
        <v>43791</v>
      </c>
      <c r="B29" s="63"/>
      <c r="C29" s="37"/>
      <c r="D29" s="38"/>
      <c r="E29" s="39">
        <f t="shared" si="2"/>
        <v>0</v>
      </c>
      <c r="F29" s="37">
        <v>5</v>
      </c>
      <c r="G29" s="40">
        <v>3.75</v>
      </c>
      <c r="H29" s="39">
        <f t="shared" si="0"/>
        <v>73.949999999999989</v>
      </c>
      <c r="I29" s="41"/>
      <c r="J29" s="41"/>
      <c r="K29" s="39">
        <f t="shared" si="1"/>
        <v>0</v>
      </c>
      <c r="L29" s="53">
        <v>0</v>
      </c>
      <c r="M29" s="54">
        <f t="shared" si="3"/>
        <v>73.949999999999989</v>
      </c>
      <c r="N29" s="54">
        <f t="shared" si="4"/>
        <v>73.949999999999989</v>
      </c>
      <c r="O29" s="54">
        <f t="shared" si="5"/>
        <v>0</v>
      </c>
      <c r="P29" s="55">
        <v>0</v>
      </c>
      <c r="Q29" s="56"/>
      <c r="R29" s="52">
        <v>15</v>
      </c>
      <c r="S29" s="52">
        <v>15</v>
      </c>
      <c r="T29" s="57"/>
      <c r="U29" s="58"/>
      <c r="V29" s="52">
        <v>24</v>
      </c>
      <c r="W29" s="59"/>
      <c r="X29" s="70"/>
      <c r="Y29" s="68"/>
      <c r="Z29" s="68"/>
      <c r="AA29" s="68"/>
      <c r="AB29" s="69"/>
      <c r="AC29" s="68"/>
      <c r="AD29" s="69"/>
      <c r="AE29" s="68"/>
      <c r="AF29" s="68"/>
      <c r="AG29" s="68"/>
      <c r="AH29" s="68"/>
      <c r="AI29" s="35" t="s">
        <v>77</v>
      </c>
    </row>
    <row r="30" spans="1:35" x14ac:dyDescent="0.2">
      <c r="A30" s="99">
        <v>43792</v>
      </c>
      <c r="B30" s="63"/>
      <c r="C30" s="37"/>
      <c r="D30" s="38"/>
      <c r="E30" s="39">
        <f t="shared" si="2"/>
        <v>0</v>
      </c>
      <c r="F30" s="37">
        <v>5</v>
      </c>
      <c r="G30" s="40">
        <v>3.75</v>
      </c>
      <c r="H30" s="39">
        <f t="shared" si="0"/>
        <v>73.949999999999989</v>
      </c>
      <c r="I30" s="41"/>
      <c r="J30" s="41"/>
      <c r="K30" s="39">
        <f>(I30*12+J30)*1.16</f>
        <v>0</v>
      </c>
      <c r="L30" s="53">
        <v>0</v>
      </c>
      <c r="M30" s="54">
        <f t="shared" si="3"/>
        <v>73.949999999999989</v>
      </c>
      <c r="N30" s="54">
        <f t="shared" si="4"/>
        <v>73.949999999999989</v>
      </c>
      <c r="O30" s="54">
        <f t="shared" si="5"/>
        <v>0</v>
      </c>
      <c r="P30" s="55">
        <v>0</v>
      </c>
      <c r="Q30" s="56"/>
      <c r="R30" s="52">
        <v>15</v>
      </c>
      <c r="S30" s="52">
        <v>15</v>
      </c>
      <c r="T30" s="57"/>
      <c r="U30" s="58"/>
      <c r="V30" s="52">
        <v>24</v>
      </c>
      <c r="W30" s="59"/>
      <c r="X30" s="70"/>
      <c r="Y30" s="68"/>
      <c r="Z30" s="68"/>
      <c r="AA30" s="68"/>
      <c r="AB30" s="69"/>
      <c r="AC30" s="68"/>
      <c r="AD30" s="69"/>
      <c r="AE30" s="68"/>
      <c r="AF30" s="68"/>
      <c r="AG30" s="68"/>
      <c r="AH30" s="68"/>
      <c r="AI30" s="35" t="s">
        <v>77</v>
      </c>
    </row>
    <row r="31" spans="1:35" x14ac:dyDescent="0.2">
      <c r="A31" s="99">
        <v>43793</v>
      </c>
      <c r="B31" s="63"/>
      <c r="C31" s="37"/>
      <c r="D31" s="38"/>
      <c r="E31" s="39">
        <f t="shared" si="2"/>
        <v>0</v>
      </c>
      <c r="F31" s="37">
        <v>5</v>
      </c>
      <c r="G31" s="40">
        <v>3.75</v>
      </c>
      <c r="H31" s="39">
        <f t="shared" si="0"/>
        <v>73.949999999999989</v>
      </c>
      <c r="I31" s="41"/>
      <c r="J31" s="41"/>
      <c r="K31" s="39">
        <f t="shared" si="1"/>
        <v>0</v>
      </c>
      <c r="L31" s="53">
        <v>0</v>
      </c>
      <c r="M31" s="54">
        <f t="shared" si="3"/>
        <v>73.949999999999989</v>
      </c>
      <c r="N31" s="54">
        <f t="shared" si="4"/>
        <v>73.949999999999989</v>
      </c>
      <c r="O31" s="54">
        <f t="shared" si="5"/>
        <v>0</v>
      </c>
      <c r="P31" s="55">
        <v>0</v>
      </c>
      <c r="Q31" s="56"/>
      <c r="R31" s="52">
        <v>15</v>
      </c>
      <c r="S31" s="52">
        <v>15</v>
      </c>
      <c r="T31" s="57"/>
      <c r="U31" s="58"/>
      <c r="V31" s="52">
        <v>24</v>
      </c>
      <c r="W31" s="59"/>
      <c r="X31" s="70"/>
      <c r="Y31" s="68"/>
      <c r="Z31" s="68"/>
      <c r="AA31" s="68"/>
      <c r="AB31" s="69"/>
      <c r="AC31" s="68"/>
      <c r="AD31" s="69"/>
      <c r="AE31" s="68"/>
      <c r="AF31" s="68"/>
      <c r="AG31" s="68"/>
      <c r="AH31" s="68"/>
      <c r="AI31" s="35" t="s">
        <v>77</v>
      </c>
    </row>
    <row r="32" spans="1:35" x14ac:dyDescent="0.2">
      <c r="A32" s="99">
        <v>43794</v>
      </c>
      <c r="B32" s="63"/>
      <c r="C32" s="37"/>
      <c r="D32" s="38"/>
      <c r="E32" s="39">
        <f t="shared" si="2"/>
        <v>0</v>
      </c>
      <c r="F32" s="37">
        <v>5</v>
      </c>
      <c r="G32" s="40">
        <v>3.75</v>
      </c>
      <c r="H32" s="39">
        <f t="shared" si="0"/>
        <v>73.949999999999989</v>
      </c>
      <c r="I32" s="41"/>
      <c r="J32" s="41"/>
      <c r="K32" s="39">
        <f t="shared" si="1"/>
        <v>0</v>
      </c>
      <c r="L32" s="53">
        <v>0</v>
      </c>
      <c r="M32" s="54">
        <f t="shared" si="3"/>
        <v>73.949999999999989</v>
      </c>
      <c r="N32" s="54">
        <f t="shared" si="4"/>
        <v>73.949999999999989</v>
      </c>
      <c r="O32" s="54">
        <f t="shared" si="5"/>
        <v>0</v>
      </c>
      <c r="P32" s="55">
        <v>0</v>
      </c>
      <c r="Q32" s="56"/>
      <c r="R32" s="52">
        <v>15</v>
      </c>
      <c r="S32" s="52">
        <v>15</v>
      </c>
      <c r="T32" s="57"/>
      <c r="U32" s="58"/>
      <c r="V32" s="52">
        <v>24</v>
      </c>
      <c r="W32" s="59"/>
      <c r="X32" s="71"/>
      <c r="Y32" s="72"/>
      <c r="Z32" s="72"/>
      <c r="AA32" s="72"/>
      <c r="AB32" s="73"/>
      <c r="AC32" s="72"/>
      <c r="AD32" s="73"/>
      <c r="AE32" s="72"/>
      <c r="AF32" s="72"/>
      <c r="AG32" s="72"/>
      <c r="AH32" s="72"/>
      <c r="AI32" s="35" t="s">
        <v>77</v>
      </c>
    </row>
    <row r="33" spans="1:35" x14ac:dyDescent="0.2">
      <c r="A33" s="99">
        <v>43795</v>
      </c>
      <c r="B33" s="63"/>
      <c r="C33" s="37"/>
      <c r="D33" s="38"/>
      <c r="E33" s="39">
        <f t="shared" si="2"/>
        <v>0</v>
      </c>
      <c r="F33" s="37">
        <v>5</v>
      </c>
      <c r="G33" s="40">
        <v>3.75</v>
      </c>
      <c r="H33" s="39">
        <f t="shared" si="0"/>
        <v>73.949999999999989</v>
      </c>
      <c r="I33" s="41"/>
      <c r="J33" s="41"/>
      <c r="K33" s="39">
        <f t="shared" si="1"/>
        <v>0</v>
      </c>
      <c r="L33" s="53">
        <v>0</v>
      </c>
      <c r="M33" s="54">
        <f t="shared" si="3"/>
        <v>73.949999999999989</v>
      </c>
      <c r="N33" s="54">
        <f t="shared" si="4"/>
        <v>73.949999999999989</v>
      </c>
      <c r="O33" s="54">
        <f t="shared" si="5"/>
        <v>0</v>
      </c>
      <c r="P33" s="55">
        <v>0</v>
      </c>
      <c r="Q33" s="56"/>
      <c r="R33" s="52">
        <v>15</v>
      </c>
      <c r="S33" s="52">
        <v>15</v>
      </c>
      <c r="T33" s="57"/>
      <c r="U33" s="58"/>
      <c r="V33" s="52">
        <v>24</v>
      </c>
      <c r="W33" s="74"/>
      <c r="X33" s="75"/>
      <c r="Y33" s="76"/>
      <c r="Z33" s="76"/>
      <c r="AA33" s="76" t="s">
        <v>38</v>
      </c>
      <c r="AB33" s="77"/>
      <c r="AC33" s="76"/>
      <c r="AD33" s="77"/>
      <c r="AE33" s="76"/>
      <c r="AF33" s="76"/>
      <c r="AG33" s="76"/>
      <c r="AH33" s="76"/>
      <c r="AI33" s="35" t="s">
        <v>77</v>
      </c>
    </row>
    <row r="34" spans="1:35" x14ac:dyDescent="0.2">
      <c r="A34" s="99">
        <v>43796</v>
      </c>
      <c r="B34" s="63"/>
      <c r="C34" s="37"/>
      <c r="D34" s="38"/>
      <c r="E34" s="39">
        <f t="shared" si="2"/>
        <v>0</v>
      </c>
      <c r="F34" s="37">
        <v>5</v>
      </c>
      <c r="G34" s="40">
        <v>3.75</v>
      </c>
      <c r="H34" s="39">
        <f t="shared" si="0"/>
        <v>73.949999999999989</v>
      </c>
      <c r="I34" s="41"/>
      <c r="J34" s="41"/>
      <c r="K34" s="39">
        <f t="shared" si="1"/>
        <v>0</v>
      </c>
      <c r="L34" s="53">
        <v>0</v>
      </c>
      <c r="M34" s="54">
        <f t="shared" si="3"/>
        <v>73.949999999999989</v>
      </c>
      <c r="N34" s="54">
        <f t="shared" si="4"/>
        <v>73.949999999999989</v>
      </c>
      <c r="O34" s="54">
        <f t="shared" si="5"/>
        <v>0</v>
      </c>
      <c r="P34" s="55">
        <v>0</v>
      </c>
      <c r="Q34" s="56"/>
      <c r="R34" s="52">
        <v>15</v>
      </c>
      <c r="S34" s="52">
        <v>15</v>
      </c>
      <c r="T34" s="57"/>
      <c r="U34" s="58"/>
      <c r="V34" s="52">
        <v>24</v>
      </c>
      <c r="W34" s="74"/>
      <c r="X34" s="75" t="s">
        <v>39</v>
      </c>
      <c r="Y34" s="76"/>
      <c r="Z34" s="76"/>
      <c r="AA34" s="102"/>
      <c r="AB34" s="77"/>
      <c r="AC34" s="76"/>
      <c r="AD34" s="77"/>
      <c r="AE34" s="76"/>
      <c r="AF34" s="76"/>
      <c r="AG34" s="78"/>
      <c r="AH34" s="104">
        <v>73.95</v>
      </c>
      <c r="AI34" s="35" t="s">
        <v>77</v>
      </c>
    </row>
    <row r="35" spans="1:35" x14ac:dyDescent="0.2">
      <c r="A35" s="99">
        <v>43797</v>
      </c>
      <c r="B35" s="63"/>
      <c r="C35" s="37"/>
      <c r="D35" s="38"/>
      <c r="E35" s="39">
        <f t="shared" si="2"/>
        <v>0</v>
      </c>
      <c r="F35" s="37">
        <v>5</v>
      </c>
      <c r="G35" s="40">
        <v>3.75</v>
      </c>
      <c r="H35" s="39">
        <f t="shared" si="0"/>
        <v>73.949999999999989</v>
      </c>
      <c r="I35" s="41"/>
      <c r="J35" s="41"/>
      <c r="K35" s="39">
        <f t="shared" si="1"/>
        <v>0</v>
      </c>
      <c r="L35" s="53">
        <v>0</v>
      </c>
      <c r="M35" s="54">
        <f t="shared" si="3"/>
        <v>73.949999999999989</v>
      </c>
      <c r="N35" s="54">
        <f t="shared" si="4"/>
        <v>73.949999999999989</v>
      </c>
      <c r="O35" s="54">
        <f t="shared" si="5"/>
        <v>0</v>
      </c>
      <c r="P35" s="55">
        <v>0</v>
      </c>
      <c r="Q35" s="56"/>
      <c r="R35" s="52">
        <v>15</v>
      </c>
      <c r="S35" s="52">
        <v>15</v>
      </c>
      <c r="T35" s="57"/>
      <c r="U35" s="58"/>
      <c r="V35" s="52">
        <v>24</v>
      </c>
      <c r="W35" s="74"/>
      <c r="X35" s="75" t="s">
        <v>40</v>
      </c>
      <c r="Y35" s="76"/>
      <c r="Z35" s="76"/>
      <c r="AA35" s="76"/>
      <c r="AB35" s="77"/>
      <c r="AC35" s="76"/>
      <c r="AD35" s="77"/>
      <c r="AE35" s="76"/>
      <c r="AF35" s="76"/>
      <c r="AG35" s="78" t="s">
        <v>41</v>
      </c>
      <c r="AH35" s="103">
        <v>0</v>
      </c>
      <c r="AI35" s="35" t="s">
        <v>77</v>
      </c>
    </row>
    <row r="36" spans="1:35" x14ac:dyDescent="0.2">
      <c r="A36" s="99">
        <v>43798</v>
      </c>
      <c r="B36" s="63"/>
      <c r="C36" s="37"/>
      <c r="D36" s="38"/>
      <c r="E36" s="39">
        <f t="shared" si="2"/>
        <v>0</v>
      </c>
      <c r="F36" s="37">
        <v>5</v>
      </c>
      <c r="G36" s="40">
        <v>3.75</v>
      </c>
      <c r="H36" s="39">
        <f t="shared" si="0"/>
        <v>73.949999999999989</v>
      </c>
      <c r="I36" s="41"/>
      <c r="J36" s="41"/>
      <c r="K36" s="39">
        <f t="shared" si="1"/>
        <v>0</v>
      </c>
      <c r="L36" s="53">
        <v>0</v>
      </c>
      <c r="M36" s="54">
        <f t="shared" si="3"/>
        <v>73.949999999999989</v>
      </c>
      <c r="N36" s="54">
        <f t="shared" si="4"/>
        <v>73.949999999999989</v>
      </c>
      <c r="O36" s="54">
        <f t="shared" si="5"/>
        <v>0</v>
      </c>
      <c r="P36" s="55">
        <v>0</v>
      </c>
      <c r="Q36" s="56"/>
      <c r="R36" s="52">
        <v>15</v>
      </c>
      <c r="S36" s="52">
        <v>15</v>
      </c>
      <c r="T36" s="57"/>
      <c r="U36" s="58"/>
      <c r="V36" s="52">
        <v>24</v>
      </c>
      <c r="W36" s="74"/>
      <c r="X36" s="75" t="s">
        <v>42</v>
      </c>
      <c r="Y36" s="76"/>
      <c r="Z36" s="76"/>
      <c r="AA36" s="76"/>
      <c r="AB36" s="77"/>
      <c r="AC36" s="76"/>
      <c r="AD36" s="77"/>
      <c r="AE36" s="76"/>
      <c r="AF36" s="76"/>
      <c r="AG36" s="78" t="s">
        <v>43</v>
      </c>
      <c r="AH36" s="103">
        <v>73.95</v>
      </c>
      <c r="AI36" s="35" t="s">
        <v>77</v>
      </c>
    </row>
    <row r="37" spans="1:35" x14ac:dyDescent="0.2">
      <c r="A37" s="99">
        <v>43799</v>
      </c>
      <c r="B37" s="63"/>
      <c r="C37" s="37"/>
      <c r="D37" s="38"/>
      <c r="E37" s="39">
        <f t="shared" si="2"/>
        <v>0</v>
      </c>
      <c r="F37" s="37">
        <v>5</v>
      </c>
      <c r="G37" s="40">
        <v>3.75</v>
      </c>
      <c r="H37" s="39">
        <f t="shared" si="0"/>
        <v>73.949999999999989</v>
      </c>
      <c r="I37" s="41"/>
      <c r="J37" s="41"/>
      <c r="K37" s="39">
        <f t="shared" si="1"/>
        <v>0</v>
      </c>
      <c r="L37" s="53">
        <v>0</v>
      </c>
      <c r="M37" s="54">
        <f t="shared" si="3"/>
        <v>73.949999999999989</v>
      </c>
      <c r="N37" s="54">
        <f t="shared" si="4"/>
        <v>73.949999999999989</v>
      </c>
      <c r="O37" s="54">
        <f t="shared" si="5"/>
        <v>0</v>
      </c>
      <c r="P37" s="55">
        <v>0</v>
      </c>
      <c r="Q37" s="56"/>
      <c r="R37" s="52">
        <v>15</v>
      </c>
      <c r="S37" s="52">
        <v>15</v>
      </c>
      <c r="T37" s="57"/>
      <c r="U37" s="58"/>
      <c r="V37" s="52">
        <v>24</v>
      </c>
      <c r="W37" s="74"/>
      <c r="X37" s="75" t="s">
        <v>44</v>
      </c>
      <c r="Y37" s="76"/>
      <c r="Z37" s="76"/>
      <c r="AA37" s="76"/>
      <c r="AB37" s="77"/>
      <c r="AC37" s="76"/>
      <c r="AD37" s="77"/>
      <c r="AE37" s="76"/>
      <c r="AF37" s="76"/>
      <c r="AG37" s="78"/>
      <c r="AH37" s="103">
        <v>73.95</v>
      </c>
      <c r="AI37" s="35" t="s">
        <v>77</v>
      </c>
    </row>
    <row r="38" spans="1:35" x14ac:dyDescent="0.2">
      <c r="A38" s="99">
        <v>43800</v>
      </c>
      <c r="B38" s="63"/>
      <c r="C38" s="37"/>
      <c r="D38" s="38"/>
      <c r="E38" s="39">
        <f t="shared" si="2"/>
        <v>0</v>
      </c>
      <c r="F38" s="37">
        <v>0</v>
      </c>
      <c r="G38" s="40">
        <v>0</v>
      </c>
      <c r="H38" s="39">
        <f t="shared" si="0"/>
        <v>0</v>
      </c>
      <c r="I38" s="41"/>
      <c r="J38" s="41"/>
      <c r="K38" s="39">
        <f t="shared" si="1"/>
        <v>0</v>
      </c>
      <c r="L38" s="53">
        <v>0</v>
      </c>
      <c r="M38" s="54">
        <f t="shared" si="3"/>
        <v>73.949999999999989</v>
      </c>
      <c r="N38" s="54">
        <f t="shared" si="4"/>
        <v>0</v>
      </c>
      <c r="O38" s="54">
        <f t="shared" si="5"/>
        <v>0</v>
      </c>
      <c r="P38" s="55">
        <v>0</v>
      </c>
      <c r="Q38" s="56"/>
      <c r="R38" s="52">
        <v>15</v>
      </c>
      <c r="S38" s="52">
        <v>15</v>
      </c>
      <c r="T38" s="57"/>
      <c r="U38" s="58"/>
      <c r="V38" s="52">
        <v>0</v>
      </c>
      <c r="W38" s="74"/>
      <c r="X38" s="75" t="s">
        <v>45</v>
      </c>
      <c r="Y38" s="76"/>
      <c r="Z38" s="76"/>
      <c r="AA38" s="76"/>
      <c r="AB38" s="77"/>
      <c r="AC38" s="76"/>
      <c r="AD38" s="77"/>
      <c r="AE38" s="76"/>
      <c r="AF38" s="76"/>
      <c r="AG38" s="78"/>
      <c r="AH38" s="103">
        <v>0</v>
      </c>
      <c r="AI38" s="35"/>
    </row>
    <row r="39" spans="1:35" x14ac:dyDescent="0.2">
      <c r="A39" s="62"/>
      <c r="B39" s="63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/>
      <c r="J39" s="41"/>
      <c r="K39" s="39"/>
      <c r="L39" s="53">
        <v>0</v>
      </c>
      <c r="M39" s="79"/>
      <c r="N39" s="54"/>
      <c r="O39" s="54"/>
      <c r="P39" s="55"/>
      <c r="Q39" s="56"/>
      <c r="R39" s="52"/>
      <c r="S39" s="52"/>
      <c r="T39" s="52"/>
      <c r="U39" s="58"/>
      <c r="V39" s="52"/>
      <c r="W39" s="80"/>
      <c r="X39" s="81"/>
      <c r="Y39" s="82"/>
      <c r="Z39" s="82"/>
      <c r="AA39" s="82"/>
      <c r="AB39" s="83"/>
      <c r="AC39" s="82"/>
      <c r="AD39" s="83"/>
      <c r="AE39" s="82"/>
      <c r="AF39" s="82"/>
      <c r="AG39" s="82"/>
      <c r="AH39" s="82"/>
      <c r="AI39" s="35"/>
    </row>
    <row r="40" spans="1:35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53">
        <f>SUM(L8:L39)</f>
        <v>0</v>
      </c>
      <c r="M40" s="87"/>
      <c r="N40" s="54"/>
      <c r="O40" s="54">
        <f>SUM(O8:O39)</f>
        <v>0</v>
      </c>
      <c r="P40" s="54">
        <f>SUM(P8:P39)</f>
        <v>0</v>
      </c>
      <c r="Q40" s="88">
        <f>SUM(Q8:Q39)</f>
        <v>0</v>
      </c>
      <c r="R40" s="89"/>
      <c r="S40" s="90"/>
      <c r="T40" s="91"/>
      <c r="U40" s="92"/>
      <c r="V40" s="93">
        <f>SUM(V8:V39)</f>
        <v>720</v>
      </c>
      <c r="W40" s="93">
        <f>SUM(W8:W39)</f>
        <v>0</v>
      </c>
      <c r="X40" s="94" t="s">
        <v>46</v>
      </c>
      <c r="Y40" s="95"/>
      <c r="Z40" s="96"/>
      <c r="AA40" s="95"/>
      <c r="AB40" s="97"/>
      <c r="AC40" s="95"/>
      <c r="AD40" s="97"/>
      <c r="AE40" s="101"/>
      <c r="AF40" s="95"/>
      <c r="AG40" s="95"/>
      <c r="AH40" s="95"/>
      <c r="AI40" s="35"/>
    </row>
  </sheetData>
  <dataValidations xWindow="1505" yWindow="666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40"/>
  <sheetViews>
    <sheetView zoomScaleNormal="100" workbookViewId="0">
      <selection activeCell="S38" sqref="S38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9.140625" customWidth="1"/>
    <col min="20" max="20" width="7" customWidth="1"/>
    <col min="21" max="21" width="5.85546875" customWidth="1"/>
    <col min="22" max="22" width="5.5703125" customWidth="1"/>
    <col min="23" max="23" width="3.7109375" customWidth="1"/>
    <col min="24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2.8554687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67</v>
      </c>
      <c r="H2" s="122"/>
      <c r="I2" s="122"/>
      <c r="J2" s="122"/>
      <c r="K2" s="122"/>
      <c r="L2" s="109"/>
      <c r="M2" s="113"/>
      <c r="N2" s="109"/>
    </row>
    <row r="3" spans="1:38" x14ac:dyDescent="0.2">
      <c r="A3" t="s">
        <v>49</v>
      </c>
      <c r="G3" s="123" t="s">
        <v>82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63</v>
      </c>
      <c r="G5" s="100">
        <v>1</v>
      </c>
      <c r="H5" s="4">
        <v>210</v>
      </c>
      <c r="I5" s="2" t="s">
        <v>63</v>
      </c>
      <c r="J5" s="5">
        <v>1</v>
      </c>
      <c r="K5" s="4">
        <v>210</v>
      </c>
      <c r="L5" s="2" t="s">
        <v>63</v>
      </c>
      <c r="M5" s="5">
        <v>110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/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1</v>
      </c>
      <c r="G7" s="40">
        <v>4</v>
      </c>
      <c r="H7" s="39">
        <f>(F7*12+G7)*1.16</f>
        <v>18.559999999999999</v>
      </c>
      <c r="I7" s="41">
        <v>1</v>
      </c>
      <c r="J7" s="41">
        <v>4</v>
      </c>
      <c r="K7" s="39">
        <f>(I7*12+J7)*1.16</f>
        <v>18.559999999999999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/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9">
        <v>43770</v>
      </c>
      <c r="B8" s="114"/>
      <c r="C8" s="37"/>
      <c r="D8" s="38">
        <v>6</v>
      </c>
      <c r="E8" s="39">
        <v>0</v>
      </c>
      <c r="F8" s="37">
        <v>1</v>
      </c>
      <c r="G8" s="40">
        <v>4</v>
      </c>
      <c r="H8" s="39">
        <f t="shared" ref="H8:H38" si="0">(F8*12+G8)*1.16</f>
        <v>18.559999999999999</v>
      </c>
      <c r="I8" s="41">
        <v>1</v>
      </c>
      <c r="J8" s="41">
        <v>4</v>
      </c>
      <c r="K8" s="39">
        <f t="shared" ref="K8:K38" si="1">(I8*12+J8)*1.16</f>
        <v>18.559999999999999</v>
      </c>
      <c r="L8" s="41">
        <v>0</v>
      </c>
      <c r="M8" s="41">
        <v>0</v>
      </c>
      <c r="N8" s="39">
        <f t="shared" ref="N8:N38" si="2">(L8*12+M8)*1.67</f>
        <v>0</v>
      </c>
      <c r="O8" s="53">
        <v>0</v>
      </c>
      <c r="P8" s="54">
        <f>E7+H7+K7+N7</f>
        <v>37.119999999999997</v>
      </c>
      <c r="Q8" s="54">
        <f>E8+H8+K8+N8</f>
        <v>37.119999999999997</v>
      </c>
      <c r="R8" s="54">
        <f>IF(Q8=0,0,IF(O8&gt;0,(E8+H8+K8+N8)-(P8-O8),(E8+H8+K8+N8)-(H7+K7+N7)))</f>
        <v>0</v>
      </c>
      <c r="S8" s="55">
        <v>235</v>
      </c>
      <c r="T8" s="56">
        <v>0</v>
      </c>
      <c r="U8" s="52">
        <v>415</v>
      </c>
      <c r="V8" s="52">
        <v>0</v>
      </c>
      <c r="W8" s="57">
        <v>0</v>
      </c>
      <c r="X8" s="58"/>
      <c r="Y8" s="52">
        <v>0</v>
      </c>
      <c r="Z8" s="59"/>
      <c r="AA8" s="105"/>
      <c r="AB8" s="112"/>
      <c r="AC8" s="41"/>
      <c r="AD8" s="37"/>
      <c r="AE8" s="60"/>
      <c r="AF8" s="37"/>
      <c r="AG8" s="60"/>
      <c r="AH8" s="52"/>
      <c r="AI8" s="52"/>
      <c r="AJ8" s="52"/>
      <c r="AK8" s="106"/>
      <c r="AL8" s="35"/>
    </row>
    <row r="9" spans="1:38" x14ac:dyDescent="0.2">
      <c r="A9" s="99">
        <v>43771</v>
      </c>
      <c r="B9" s="114"/>
      <c r="C9" s="37"/>
      <c r="D9" s="38"/>
      <c r="E9" s="39">
        <f t="shared" ref="E9:E38" si="3">(C9*12+D9)*1.16</f>
        <v>0</v>
      </c>
      <c r="F9" s="37">
        <v>1</v>
      </c>
      <c r="G9" s="40">
        <v>4</v>
      </c>
      <c r="H9" s="39">
        <f t="shared" si="0"/>
        <v>18.559999999999999</v>
      </c>
      <c r="I9" s="41">
        <v>1</v>
      </c>
      <c r="J9" s="41">
        <v>4</v>
      </c>
      <c r="K9" s="39">
        <f t="shared" si="1"/>
        <v>18.559999999999999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8" si="4">E8+H8+K8+N8</f>
        <v>37.119999999999997</v>
      </c>
      <c r="Q9" s="54">
        <f t="shared" ref="Q9:Q38" si="5">E9+H9+K9+N9</f>
        <v>37.119999999999997</v>
      </c>
      <c r="R9" s="54">
        <f t="shared" ref="R9:R38" si="6">IF(Q9=0,0,IF(O9&gt;0,(E9+H9+K9+N9)-(P9-O9),(E9+H9+K9+N9)-(H8+K8+N8)))</f>
        <v>0</v>
      </c>
      <c r="S9" s="55">
        <v>0</v>
      </c>
      <c r="T9" s="56">
        <v>0</v>
      </c>
      <c r="U9" s="52">
        <v>415</v>
      </c>
      <c r="V9" s="52">
        <v>0</v>
      </c>
      <c r="W9" s="57">
        <v>0</v>
      </c>
      <c r="X9" s="58"/>
      <c r="Y9" s="52">
        <v>0</v>
      </c>
      <c r="Z9" s="59"/>
      <c r="AA9" s="108"/>
      <c r="AB9" s="112"/>
      <c r="AC9" s="41"/>
      <c r="AD9" s="37"/>
      <c r="AE9" s="60"/>
      <c r="AF9" s="37"/>
      <c r="AG9" s="60"/>
      <c r="AH9" s="52"/>
      <c r="AI9" s="52"/>
      <c r="AJ9" s="52"/>
      <c r="AK9" s="106"/>
      <c r="AL9" s="35"/>
    </row>
    <row r="10" spans="1:38" x14ac:dyDescent="0.2">
      <c r="A10" s="99">
        <v>43772</v>
      </c>
      <c r="B10" s="114"/>
      <c r="C10" s="37"/>
      <c r="D10" s="38"/>
      <c r="E10" s="39">
        <f t="shared" si="3"/>
        <v>0</v>
      </c>
      <c r="F10" s="37">
        <v>1</v>
      </c>
      <c r="G10" s="40">
        <v>4</v>
      </c>
      <c r="H10" s="39">
        <f t="shared" si="0"/>
        <v>18.559999999999999</v>
      </c>
      <c r="I10" s="41">
        <v>1</v>
      </c>
      <c r="J10" s="41">
        <v>4</v>
      </c>
      <c r="K10" s="39">
        <f t="shared" si="1"/>
        <v>18.559999999999999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37.119999999999997</v>
      </c>
      <c r="Q10" s="54">
        <f t="shared" si="5"/>
        <v>37.119999999999997</v>
      </c>
      <c r="R10" s="54">
        <f t="shared" si="6"/>
        <v>0</v>
      </c>
      <c r="S10" s="55">
        <v>210</v>
      </c>
      <c r="T10" s="56">
        <v>0</v>
      </c>
      <c r="U10" s="52">
        <v>415</v>
      </c>
      <c r="V10" s="52">
        <v>0</v>
      </c>
      <c r="W10" s="57">
        <v>0</v>
      </c>
      <c r="X10" s="58"/>
      <c r="Y10" s="52">
        <v>0</v>
      </c>
      <c r="Z10" s="59"/>
      <c r="AA10" s="108"/>
      <c r="AB10" s="112"/>
      <c r="AC10" s="41"/>
      <c r="AD10" s="37"/>
      <c r="AE10" s="60"/>
      <c r="AF10" s="37"/>
      <c r="AG10" s="60"/>
      <c r="AH10" s="52"/>
      <c r="AI10" s="52"/>
      <c r="AJ10" s="52"/>
      <c r="AK10" s="106"/>
      <c r="AL10" s="35"/>
    </row>
    <row r="11" spans="1:38" x14ac:dyDescent="0.2">
      <c r="A11" s="99">
        <v>43773</v>
      </c>
      <c r="B11" s="114"/>
      <c r="C11" s="37"/>
      <c r="D11" s="38"/>
      <c r="E11" s="39">
        <f t="shared" si="3"/>
        <v>0</v>
      </c>
      <c r="F11" s="37">
        <v>1</v>
      </c>
      <c r="G11" s="40">
        <v>4</v>
      </c>
      <c r="H11" s="39">
        <f t="shared" si="0"/>
        <v>18.559999999999999</v>
      </c>
      <c r="I11" s="41">
        <v>1</v>
      </c>
      <c r="J11" s="41">
        <v>4</v>
      </c>
      <c r="K11" s="39">
        <f t="shared" si="1"/>
        <v>18.559999999999999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37.119999999999997</v>
      </c>
      <c r="Q11" s="54">
        <f t="shared" si="5"/>
        <v>37.119999999999997</v>
      </c>
      <c r="R11" s="54">
        <f t="shared" si="6"/>
        <v>0</v>
      </c>
      <c r="S11" s="55">
        <v>0</v>
      </c>
      <c r="T11" s="56">
        <v>0</v>
      </c>
      <c r="U11" s="52">
        <v>415</v>
      </c>
      <c r="V11" s="52">
        <v>0</v>
      </c>
      <c r="W11" s="57">
        <v>0</v>
      </c>
      <c r="X11" s="58"/>
      <c r="Y11" s="52">
        <v>0</v>
      </c>
      <c r="Z11" s="59"/>
      <c r="AA11" s="105"/>
      <c r="AB11" s="112"/>
      <c r="AC11" s="41"/>
      <c r="AD11" s="37"/>
      <c r="AE11" s="60"/>
      <c r="AF11" s="37"/>
      <c r="AG11" s="60"/>
      <c r="AH11" s="52"/>
      <c r="AI11" s="52"/>
      <c r="AJ11" s="52"/>
      <c r="AK11" s="106"/>
      <c r="AL11" s="35"/>
    </row>
    <row r="12" spans="1:38" x14ac:dyDescent="0.2">
      <c r="A12" s="99">
        <v>43774</v>
      </c>
      <c r="B12" s="114"/>
      <c r="C12" s="37"/>
      <c r="D12" s="38"/>
      <c r="E12" s="39">
        <f t="shared" si="3"/>
        <v>0</v>
      </c>
      <c r="F12" s="37">
        <v>1</v>
      </c>
      <c r="G12" s="40">
        <v>4</v>
      </c>
      <c r="H12" s="39">
        <f t="shared" si="0"/>
        <v>18.559999999999999</v>
      </c>
      <c r="I12" s="41">
        <v>1</v>
      </c>
      <c r="J12" s="41">
        <v>4</v>
      </c>
      <c r="K12" s="39">
        <f t="shared" si="1"/>
        <v>18.559999999999999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37.119999999999997</v>
      </c>
      <c r="Q12" s="54">
        <f t="shared" si="5"/>
        <v>37.119999999999997</v>
      </c>
      <c r="R12" s="54">
        <f t="shared" si="6"/>
        <v>0</v>
      </c>
      <c r="S12" s="55">
        <v>0</v>
      </c>
      <c r="T12" s="56">
        <v>0</v>
      </c>
      <c r="U12" s="52">
        <v>415</v>
      </c>
      <c r="V12" s="52">
        <v>0</v>
      </c>
      <c r="W12" s="57">
        <v>0</v>
      </c>
      <c r="X12" s="58"/>
      <c r="Y12" s="52">
        <v>0</v>
      </c>
      <c r="Z12" s="59"/>
      <c r="AA12" s="105"/>
      <c r="AB12" s="112"/>
      <c r="AC12" s="41"/>
      <c r="AD12" s="37"/>
      <c r="AE12" s="60"/>
      <c r="AF12" s="37"/>
      <c r="AG12" s="60"/>
      <c r="AH12" s="52"/>
      <c r="AI12" s="52"/>
      <c r="AJ12" s="52"/>
      <c r="AK12" s="106"/>
      <c r="AL12" s="35"/>
    </row>
    <row r="13" spans="1:38" x14ac:dyDescent="0.2">
      <c r="A13" s="99">
        <v>43775</v>
      </c>
      <c r="B13" s="114"/>
      <c r="C13" s="37"/>
      <c r="D13" s="38"/>
      <c r="E13" s="39">
        <f t="shared" si="3"/>
        <v>0</v>
      </c>
      <c r="F13" s="37">
        <v>1</v>
      </c>
      <c r="G13" s="40">
        <v>4</v>
      </c>
      <c r="H13" s="39">
        <f t="shared" si="0"/>
        <v>18.559999999999999</v>
      </c>
      <c r="I13" s="41">
        <v>1</v>
      </c>
      <c r="J13" s="41">
        <v>4</v>
      </c>
      <c r="K13" s="39">
        <f t="shared" si="1"/>
        <v>18.559999999999999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37.119999999999997</v>
      </c>
      <c r="Q13" s="54">
        <f t="shared" si="5"/>
        <v>37.119999999999997</v>
      </c>
      <c r="R13" s="54">
        <f t="shared" si="6"/>
        <v>0</v>
      </c>
      <c r="S13" s="55">
        <v>285</v>
      </c>
      <c r="T13" s="56">
        <v>0</v>
      </c>
      <c r="U13" s="52">
        <v>415</v>
      </c>
      <c r="V13" s="52">
        <v>0</v>
      </c>
      <c r="W13" s="57">
        <v>0</v>
      </c>
      <c r="X13" s="58"/>
      <c r="Y13" s="52">
        <v>0</v>
      </c>
      <c r="Z13" s="59"/>
      <c r="AA13" s="105"/>
      <c r="AB13" s="112"/>
      <c r="AC13" s="41"/>
      <c r="AD13" s="37"/>
      <c r="AE13" s="60"/>
      <c r="AF13" s="37"/>
      <c r="AG13" s="60"/>
      <c r="AH13" s="52"/>
      <c r="AI13" s="52"/>
      <c r="AJ13" s="52"/>
      <c r="AK13" s="106"/>
      <c r="AL13" s="35"/>
    </row>
    <row r="14" spans="1:38" x14ac:dyDescent="0.2">
      <c r="A14" s="99">
        <v>43776</v>
      </c>
      <c r="B14" s="114"/>
      <c r="C14" s="37"/>
      <c r="D14" s="38"/>
      <c r="E14" s="39">
        <f t="shared" si="3"/>
        <v>0</v>
      </c>
      <c r="F14" s="37">
        <v>1</v>
      </c>
      <c r="G14" s="40">
        <v>4</v>
      </c>
      <c r="H14" s="39">
        <f t="shared" si="0"/>
        <v>18.559999999999999</v>
      </c>
      <c r="I14" s="41">
        <v>1</v>
      </c>
      <c r="J14" s="41">
        <v>4</v>
      </c>
      <c r="K14" s="39">
        <f t="shared" si="1"/>
        <v>18.559999999999999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37.119999999999997</v>
      </c>
      <c r="Q14" s="54">
        <f t="shared" si="5"/>
        <v>37.119999999999997</v>
      </c>
      <c r="R14" s="54">
        <f t="shared" si="6"/>
        <v>0</v>
      </c>
      <c r="S14" s="55">
        <v>0</v>
      </c>
      <c r="T14" s="56">
        <v>0</v>
      </c>
      <c r="U14" s="52">
        <v>415</v>
      </c>
      <c r="V14" s="52">
        <v>0</v>
      </c>
      <c r="W14" s="57">
        <v>0</v>
      </c>
      <c r="X14" s="58"/>
      <c r="Y14" s="52">
        <v>0</v>
      </c>
      <c r="Z14" s="59"/>
      <c r="AA14" s="105"/>
      <c r="AB14" s="112"/>
      <c r="AC14" s="41"/>
      <c r="AD14" s="37"/>
      <c r="AE14" s="60"/>
      <c r="AF14" s="37"/>
      <c r="AG14" s="60"/>
      <c r="AH14" s="52"/>
      <c r="AI14" s="52"/>
      <c r="AJ14" s="52"/>
      <c r="AK14" s="106"/>
      <c r="AL14" s="35"/>
    </row>
    <row r="15" spans="1:38" x14ac:dyDescent="0.2">
      <c r="A15" s="99">
        <v>43777</v>
      </c>
      <c r="B15" s="114"/>
      <c r="C15" s="37"/>
      <c r="D15" s="38"/>
      <c r="E15" s="39">
        <f t="shared" si="3"/>
        <v>0</v>
      </c>
      <c r="F15" s="37">
        <v>1</v>
      </c>
      <c r="G15" s="40">
        <v>4</v>
      </c>
      <c r="H15" s="39">
        <f t="shared" si="0"/>
        <v>18.559999999999999</v>
      </c>
      <c r="I15" s="41">
        <v>1</v>
      </c>
      <c r="J15" s="41">
        <v>4</v>
      </c>
      <c r="K15" s="39">
        <f t="shared" si="1"/>
        <v>18.559999999999999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37.119999999999997</v>
      </c>
      <c r="Q15" s="54">
        <f t="shared" si="5"/>
        <v>37.119999999999997</v>
      </c>
      <c r="R15" s="54">
        <f t="shared" si="6"/>
        <v>0</v>
      </c>
      <c r="S15" s="55">
        <v>0</v>
      </c>
      <c r="T15" s="56">
        <v>0</v>
      </c>
      <c r="U15" s="52">
        <v>415</v>
      </c>
      <c r="V15" s="52">
        <v>0</v>
      </c>
      <c r="W15" s="57">
        <v>0</v>
      </c>
      <c r="X15" s="58"/>
      <c r="Y15" s="52">
        <v>0</v>
      </c>
      <c r="Z15" s="59"/>
      <c r="AA15" s="105"/>
      <c r="AB15" s="112"/>
      <c r="AC15" s="41"/>
      <c r="AD15" s="37"/>
      <c r="AE15" s="60"/>
      <c r="AF15" s="37"/>
      <c r="AG15" s="60"/>
      <c r="AH15" s="52"/>
      <c r="AI15" s="52"/>
      <c r="AJ15" s="52"/>
      <c r="AK15" s="106"/>
      <c r="AL15" s="35"/>
    </row>
    <row r="16" spans="1:38" x14ac:dyDescent="0.2">
      <c r="A16" s="99">
        <v>43778</v>
      </c>
      <c r="B16" s="114"/>
      <c r="C16" s="37"/>
      <c r="D16" s="38"/>
      <c r="E16" s="39">
        <f t="shared" si="3"/>
        <v>0</v>
      </c>
      <c r="F16" s="37">
        <v>1</v>
      </c>
      <c r="G16" s="40">
        <v>4</v>
      </c>
      <c r="H16" s="39">
        <f t="shared" si="0"/>
        <v>18.559999999999999</v>
      </c>
      <c r="I16" s="41">
        <v>1</v>
      </c>
      <c r="J16" s="41">
        <v>4</v>
      </c>
      <c r="K16" s="39">
        <f t="shared" si="1"/>
        <v>18.559999999999999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37.119999999999997</v>
      </c>
      <c r="Q16" s="54">
        <f t="shared" si="5"/>
        <v>37.119999999999997</v>
      </c>
      <c r="R16" s="54">
        <f t="shared" si="6"/>
        <v>0</v>
      </c>
      <c r="S16" s="55">
        <v>255</v>
      </c>
      <c r="T16" s="56">
        <v>0</v>
      </c>
      <c r="U16" s="52">
        <v>415</v>
      </c>
      <c r="V16" s="52">
        <v>0</v>
      </c>
      <c r="W16" s="57">
        <v>0</v>
      </c>
      <c r="X16" s="58"/>
      <c r="Y16" s="52">
        <v>0</v>
      </c>
      <c r="Z16" s="59"/>
      <c r="AA16" s="105"/>
      <c r="AB16" s="112"/>
      <c r="AC16" s="41"/>
      <c r="AD16" s="37"/>
      <c r="AE16" s="60"/>
      <c r="AF16" s="37"/>
      <c r="AG16" s="60"/>
      <c r="AH16" s="52"/>
      <c r="AI16" s="52"/>
      <c r="AJ16" s="52"/>
      <c r="AK16" s="106"/>
      <c r="AL16" s="35"/>
    </row>
    <row r="17" spans="1:38" x14ac:dyDescent="0.2">
      <c r="A17" s="99">
        <v>43779</v>
      </c>
      <c r="B17" s="114"/>
      <c r="C17" s="37"/>
      <c r="D17" s="38"/>
      <c r="E17" s="39">
        <f t="shared" si="3"/>
        <v>0</v>
      </c>
      <c r="F17" s="37">
        <v>1</v>
      </c>
      <c r="G17" s="40">
        <v>4</v>
      </c>
      <c r="H17" s="39">
        <f t="shared" si="0"/>
        <v>18.559999999999999</v>
      </c>
      <c r="I17" s="41">
        <v>1</v>
      </c>
      <c r="J17" s="41">
        <v>4</v>
      </c>
      <c r="K17" s="39">
        <f t="shared" si="1"/>
        <v>18.559999999999999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37.119999999999997</v>
      </c>
      <c r="Q17" s="54">
        <f t="shared" si="5"/>
        <v>37.119999999999997</v>
      </c>
      <c r="R17" s="54">
        <f t="shared" si="6"/>
        <v>0</v>
      </c>
      <c r="S17" s="55">
        <v>0</v>
      </c>
      <c r="T17" s="56">
        <v>0</v>
      </c>
      <c r="U17" s="52">
        <v>415</v>
      </c>
      <c r="V17" s="52">
        <v>0</v>
      </c>
      <c r="W17" s="57">
        <v>0</v>
      </c>
      <c r="X17" s="58"/>
      <c r="Y17" s="52">
        <v>0</v>
      </c>
      <c r="Z17" s="59"/>
      <c r="AA17" s="105"/>
      <c r="AB17" s="112"/>
      <c r="AC17" s="41"/>
      <c r="AD17" s="37"/>
      <c r="AE17" s="60"/>
      <c r="AF17" s="37"/>
      <c r="AG17" s="60"/>
      <c r="AH17" s="52"/>
      <c r="AI17" s="52"/>
      <c r="AJ17" s="52"/>
      <c r="AK17" s="106"/>
      <c r="AL17" s="35"/>
    </row>
    <row r="18" spans="1:38" x14ac:dyDescent="0.2">
      <c r="A18" s="99">
        <v>43780</v>
      </c>
      <c r="B18" s="114"/>
      <c r="C18" s="37"/>
      <c r="D18" s="38"/>
      <c r="E18" s="39">
        <f t="shared" si="3"/>
        <v>0</v>
      </c>
      <c r="F18" s="37">
        <v>1</v>
      </c>
      <c r="G18" s="40">
        <v>4</v>
      </c>
      <c r="H18" s="39">
        <f t="shared" si="0"/>
        <v>18.559999999999999</v>
      </c>
      <c r="I18" s="41">
        <v>1</v>
      </c>
      <c r="J18" s="41">
        <v>4</v>
      </c>
      <c r="K18" s="39">
        <f t="shared" si="1"/>
        <v>18.559999999999999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37.119999999999997</v>
      </c>
      <c r="Q18" s="54">
        <f t="shared" si="5"/>
        <v>37.119999999999997</v>
      </c>
      <c r="R18" s="54">
        <f t="shared" si="6"/>
        <v>0</v>
      </c>
      <c r="S18" s="55">
        <v>0</v>
      </c>
      <c r="T18" s="56">
        <v>0</v>
      </c>
      <c r="U18" s="52">
        <v>415</v>
      </c>
      <c r="V18" s="52">
        <v>0</v>
      </c>
      <c r="W18" s="57">
        <v>0</v>
      </c>
      <c r="X18" s="58"/>
      <c r="Y18" s="52">
        <v>0</v>
      </c>
      <c r="Z18" s="59"/>
      <c r="AA18" s="105"/>
      <c r="AB18" s="112"/>
      <c r="AC18" s="41"/>
      <c r="AD18" s="37"/>
      <c r="AE18" s="60"/>
      <c r="AF18" s="37"/>
      <c r="AG18" s="60"/>
      <c r="AH18" s="52"/>
      <c r="AI18" s="52"/>
      <c r="AJ18" s="52"/>
      <c r="AK18" s="106"/>
      <c r="AL18" s="35"/>
    </row>
    <row r="19" spans="1:38" x14ac:dyDescent="0.2">
      <c r="A19" s="99">
        <v>43781</v>
      </c>
      <c r="B19" s="114"/>
      <c r="C19" s="37"/>
      <c r="D19" s="38"/>
      <c r="E19" s="39">
        <f t="shared" si="3"/>
        <v>0</v>
      </c>
      <c r="F19" s="37">
        <v>1</v>
      </c>
      <c r="G19" s="40">
        <v>4</v>
      </c>
      <c r="H19" s="39">
        <f t="shared" si="0"/>
        <v>18.559999999999999</v>
      </c>
      <c r="I19" s="41">
        <v>1</v>
      </c>
      <c r="J19" s="41">
        <v>4</v>
      </c>
      <c r="K19" s="39">
        <f t="shared" si="1"/>
        <v>18.559999999999999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37.119999999999997</v>
      </c>
      <c r="Q19" s="54">
        <f t="shared" si="5"/>
        <v>37.119999999999997</v>
      </c>
      <c r="R19" s="54">
        <f t="shared" si="6"/>
        <v>0</v>
      </c>
      <c r="S19" s="55">
        <v>288</v>
      </c>
      <c r="T19" s="56">
        <v>0</v>
      </c>
      <c r="U19" s="52">
        <v>415</v>
      </c>
      <c r="V19" s="52">
        <v>0</v>
      </c>
      <c r="W19" s="57">
        <v>0</v>
      </c>
      <c r="X19" s="58"/>
      <c r="Y19" s="52">
        <v>0</v>
      </c>
      <c r="Z19" s="59"/>
      <c r="AA19" s="105"/>
      <c r="AB19" s="112"/>
      <c r="AC19" s="41"/>
      <c r="AD19" s="37"/>
      <c r="AE19" s="60"/>
      <c r="AF19" s="37"/>
      <c r="AG19" s="60"/>
      <c r="AH19" s="52"/>
      <c r="AI19" s="52"/>
      <c r="AJ19" s="52"/>
      <c r="AK19" s="106"/>
      <c r="AL19" s="35"/>
    </row>
    <row r="20" spans="1:38" x14ac:dyDescent="0.2">
      <c r="A20" s="99">
        <v>43782</v>
      </c>
      <c r="B20" s="114"/>
      <c r="C20" s="37"/>
      <c r="D20" s="38"/>
      <c r="E20" s="39">
        <f t="shared" si="3"/>
        <v>0</v>
      </c>
      <c r="F20" s="37">
        <v>1</v>
      </c>
      <c r="G20" s="40">
        <v>4</v>
      </c>
      <c r="H20" s="39">
        <f t="shared" si="0"/>
        <v>18.559999999999999</v>
      </c>
      <c r="I20" s="41">
        <v>1</v>
      </c>
      <c r="J20" s="41">
        <v>4</v>
      </c>
      <c r="K20" s="39">
        <f t="shared" si="1"/>
        <v>18.559999999999999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37.119999999999997</v>
      </c>
      <c r="Q20" s="54">
        <f t="shared" si="5"/>
        <v>37.119999999999997</v>
      </c>
      <c r="R20" s="54">
        <f t="shared" si="6"/>
        <v>0</v>
      </c>
      <c r="S20" s="55">
        <v>0</v>
      </c>
      <c r="T20" s="56">
        <v>0</v>
      </c>
      <c r="U20" s="52">
        <v>415</v>
      </c>
      <c r="V20" s="52">
        <v>0</v>
      </c>
      <c r="W20" s="57">
        <v>0</v>
      </c>
      <c r="X20" s="58"/>
      <c r="Y20" s="52">
        <v>0</v>
      </c>
      <c r="Z20" s="59"/>
      <c r="AA20" s="105"/>
      <c r="AB20" s="112"/>
      <c r="AC20" s="41"/>
      <c r="AD20" s="37"/>
      <c r="AE20" s="60"/>
      <c r="AF20" s="37"/>
      <c r="AG20" s="60"/>
      <c r="AH20" s="52"/>
      <c r="AI20" s="52"/>
      <c r="AJ20" s="52"/>
      <c r="AK20" s="106"/>
      <c r="AL20" s="35"/>
    </row>
    <row r="21" spans="1:38" x14ac:dyDescent="0.2">
      <c r="A21" s="99">
        <v>43783</v>
      </c>
      <c r="B21" s="114"/>
      <c r="C21" s="37"/>
      <c r="D21" s="38"/>
      <c r="E21" s="39">
        <f t="shared" si="3"/>
        <v>0</v>
      </c>
      <c r="F21" s="37">
        <v>1</v>
      </c>
      <c r="G21" s="40">
        <v>4</v>
      </c>
      <c r="H21" s="39">
        <f t="shared" si="0"/>
        <v>18.559999999999999</v>
      </c>
      <c r="I21" s="41">
        <v>1</v>
      </c>
      <c r="J21" s="41">
        <v>4</v>
      </c>
      <c r="K21" s="39">
        <f t="shared" si="1"/>
        <v>18.559999999999999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37.119999999999997</v>
      </c>
      <c r="Q21" s="54">
        <f t="shared" si="5"/>
        <v>37.119999999999997</v>
      </c>
      <c r="R21" s="54">
        <f t="shared" si="6"/>
        <v>0</v>
      </c>
      <c r="S21" s="55">
        <v>0</v>
      </c>
      <c r="T21" s="56">
        <v>0</v>
      </c>
      <c r="U21" s="52">
        <v>415</v>
      </c>
      <c r="V21" s="52">
        <v>0</v>
      </c>
      <c r="W21" s="57">
        <v>0</v>
      </c>
      <c r="X21" s="58"/>
      <c r="Y21" s="52">
        <v>0</v>
      </c>
      <c r="Z21" s="59"/>
      <c r="AA21" s="105"/>
      <c r="AB21" s="112"/>
      <c r="AC21" s="41"/>
      <c r="AD21" s="37"/>
      <c r="AE21" s="60"/>
      <c r="AF21" s="37"/>
      <c r="AG21" s="60"/>
      <c r="AH21" s="52"/>
      <c r="AI21" s="52"/>
      <c r="AJ21" s="52"/>
      <c r="AK21" s="106"/>
      <c r="AL21" s="35"/>
    </row>
    <row r="22" spans="1:38" x14ac:dyDescent="0.2">
      <c r="A22" s="99">
        <v>43784</v>
      </c>
      <c r="B22" s="114"/>
      <c r="C22" s="37"/>
      <c r="D22" s="38"/>
      <c r="E22" s="39">
        <f t="shared" si="3"/>
        <v>0</v>
      </c>
      <c r="F22" s="37">
        <v>1</v>
      </c>
      <c r="G22" s="40">
        <v>4</v>
      </c>
      <c r="H22" s="39">
        <f t="shared" si="0"/>
        <v>18.559999999999999</v>
      </c>
      <c r="I22" s="41">
        <v>1</v>
      </c>
      <c r="J22" s="41">
        <v>4</v>
      </c>
      <c r="K22" s="39">
        <f t="shared" si="1"/>
        <v>18.559999999999999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37.119999999999997</v>
      </c>
      <c r="Q22" s="54">
        <f t="shared" si="5"/>
        <v>37.119999999999997</v>
      </c>
      <c r="R22" s="54">
        <f t="shared" si="6"/>
        <v>0</v>
      </c>
      <c r="S22" s="55">
        <v>225</v>
      </c>
      <c r="T22" s="56">
        <v>0</v>
      </c>
      <c r="U22" s="52">
        <v>415</v>
      </c>
      <c r="V22" s="52">
        <v>0</v>
      </c>
      <c r="W22" s="57">
        <v>0</v>
      </c>
      <c r="X22" s="58"/>
      <c r="Y22" s="52">
        <v>0</v>
      </c>
      <c r="Z22" s="59"/>
      <c r="AA22" s="105"/>
      <c r="AB22" s="112"/>
      <c r="AC22" s="41"/>
      <c r="AD22" s="37"/>
      <c r="AE22" s="60"/>
      <c r="AF22" s="37"/>
      <c r="AG22" s="60"/>
      <c r="AH22" s="52"/>
      <c r="AI22" s="52"/>
      <c r="AJ22" s="52"/>
      <c r="AK22" s="106"/>
      <c r="AL22" s="35"/>
    </row>
    <row r="23" spans="1:38" x14ac:dyDescent="0.2">
      <c r="A23" s="99">
        <v>43785</v>
      </c>
      <c r="B23" s="114"/>
      <c r="C23" s="37"/>
      <c r="D23" s="38"/>
      <c r="E23" s="39">
        <f t="shared" si="3"/>
        <v>0</v>
      </c>
      <c r="F23" s="37">
        <v>1</v>
      </c>
      <c r="G23" s="40">
        <v>4</v>
      </c>
      <c r="H23" s="39">
        <f t="shared" si="0"/>
        <v>18.559999999999999</v>
      </c>
      <c r="I23" s="41">
        <v>1</v>
      </c>
      <c r="J23" s="41">
        <v>4</v>
      </c>
      <c r="K23" s="39">
        <f t="shared" si="1"/>
        <v>18.559999999999999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37.119999999999997</v>
      </c>
      <c r="Q23" s="54">
        <f t="shared" si="5"/>
        <v>37.119999999999997</v>
      </c>
      <c r="R23" s="54">
        <f t="shared" si="6"/>
        <v>0</v>
      </c>
      <c r="S23" s="55">
        <v>0</v>
      </c>
      <c r="T23" s="56">
        <v>0</v>
      </c>
      <c r="U23" s="52">
        <v>415</v>
      </c>
      <c r="V23" s="52">
        <v>0</v>
      </c>
      <c r="W23" s="57">
        <v>0</v>
      </c>
      <c r="X23" s="58"/>
      <c r="Y23" s="52">
        <v>0</v>
      </c>
      <c r="Z23" s="59"/>
      <c r="AA23" s="105"/>
      <c r="AB23" s="112"/>
      <c r="AC23" s="41"/>
      <c r="AD23" s="37"/>
      <c r="AE23" s="60"/>
      <c r="AF23" s="37"/>
      <c r="AG23" s="60"/>
      <c r="AH23" s="52"/>
      <c r="AI23" s="52"/>
      <c r="AJ23" s="52"/>
      <c r="AK23" s="106"/>
      <c r="AL23" s="35"/>
    </row>
    <row r="24" spans="1:38" x14ac:dyDescent="0.2">
      <c r="A24" s="99">
        <v>43786</v>
      </c>
      <c r="B24" s="114"/>
      <c r="C24" s="37"/>
      <c r="D24" s="38"/>
      <c r="E24" s="39">
        <f t="shared" si="3"/>
        <v>0</v>
      </c>
      <c r="F24" s="37">
        <v>1</v>
      </c>
      <c r="G24" s="40">
        <v>4</v>
      </c>
      <c r="H24" s="39">
        <f t="shared" si="0"/>
        <v>18.559999999999999</v>
      </c>
      <c r="I24" s="41">
        <v>1</v>
      </c>
      <c r="J24" s="41">
        <v>4</v>
      </c>
      <c r="K24" s="39">
        <f t="shared" si="1"/>
        <v>18.559999999999999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37.119999999999997</v>
      </c>
      <c r="Q24" s="54">
        <f t="shared" si="5"/>
        <v>37.119999999999997</v>
      </c>
      <c r="R24" s="54">
        <f t="shared" si="6"/>
        <v>0</v>
      </c>
      <c r="S24" s="55">
        <v>210</v>
      </c>
      <c r="T24" s="56">
        <v>0</v>
      </c>
      <c r="U24" s="52">
        <v>415</v>
      </c>
      <c r="V24" s="52">
        <v>0</v>
      </c>
      <c r="W24" s="57">
        <v>0</v>
      </c>
      <c r="X24" s="58"/>
      <c r="Y24" s="52">
        <v>0</v>
      </c>
      <c r="Z24" s="59"/>
      <c r="AA24" s="105"/>
      <c r="AB24" s="112"/>
      <c r="AC24" s="41"/>
      <c r="AD24" s="37"/>
      <c r="AE24" s="60"/>
      <c r="AF24" s="37"/>
      <c r="AG24" s="60"/>
      <c r="AH24" s="52"/>
      <c r="AI24" s="52"/>
      <c r="AJ24" s="52"/>
      <c r="AK24" s="106"/>
      <c r="AL24" s="35"/>
    </row>
    <row r="25" spans="1:38" x14ac:dyDescent="0.2">
      <c r="A25" s="99">
        <v>43787</v>
      </c>
      <c r="B25" s="114"/>
      <c r="C25" s="37"/>
      <c r="D25" s="38"/>
      <c r="E25" s="39">
        <f t="shared" si="3"/>
        <v>0</v>
      </c>
      <c r="F25" s="37">
        <v>1</v>
      </c>
      <c r="G25" s="40">
        <v>4</v>
      </c>
      <c r="H25" s="39">
        <f t="shared" si="0"/>
        <v>18.559999999999999</v>
      </c>
      <c r="I25" s="41">
        <v>1</v>
      </c>
      <c r="J25" s="41">
        <v>4</v>
      </c>
      <c r="K25" s="39">
        <f t="shared" si="1"/>
        <v>18.559999999999999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37.119999999999997</v>
      </c>
      <c r="Q25" s="54">
        <f t="shared" si="5"/>
        <v>37.119999999999997</v>
      </c>
      <c r="R25" s="54">
        <f t="shared" si="6"/>
        <v>0</v>
      </c>
      <c r="S25" s="55">
        <v>0</v>
      </c>
      <c r="T25" s="56">
        <v>0</v>
      </c>
      <c r="U25" s="52">
        <v>415</v>
      </c>
      <c r="V25" s="52">
        <v>0</v>
      </c>
      <c r="W25" s="57">
        <v>0</v>
      </c>
      <c r="X25" s="58"/>
      <c r="Y25" s="52">
        <v>0</v>
      </c>
      <c r="Z25" s="59"/>
      <c r="AA25" s="105"/>
      <c r="AB25" s="112"/>
      <c r="AC25" s="41"/>
      <c r="AD25" s="37"/>
      <c r="AE25" s="60"/>
      <c r="AF25" s="37"/>
      <c r="AG25" s="60"/>
      <c r="AH25" s="52"/>
      <c r="AI25" s="52"/>
      <c r="AJ25" s="52"/>
      <c r="AK25" s="106"/>
      <c r="AL25" s="35"/>
    </row>
    <row r="26" spans="1:38" x14ac:dyDescent="0.2">
      <c r="A26" s="99">
        <v>43788</v>
      </c>
      <c r="B26" s="114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0</v>
      </c>
      <c r="J26" s="41">
        <v>0</v>
      </c>
      <c r="K26" s="39">
        <f t="shared" si="1"/>
        <v>0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37.119999999999997</v>
      </c>
      <c r="Q26" s="54">
        <f t="shared" si="5"/>
        <v>0</v>
      </c>
      <c r="R26" s="54">
        <f t="shared" si="6"/>
        <v>0</v>
      </c>
      <c r="S26" s="55">
        <v>0</v>
      </c>
      <c r="T26" s="56">
        <v>0</v>
      </c>
      <c r="U26" s="52">
        <v>415</v>
      </c>
      <c r="V26" s="52">
        <v>0</v>
      </c>
      <c r="W26" s="57">
        <v>0</v>
      </c>
      <c r="X26" s="58"/>
      <c r="Y26" s="52">
        <v>0</v>
      </c>
      <c r="Z26" s="59"/>
      <c r="AA26" s="105"/>
      <c r="AB26" s="112"/>
      <c r="AC26" s="41"/>
      <c r="AD26" s="37"/>
      <c r="AE26" s="60"/>
      <c r="AF26" s="37"/>
      <c r="AG26" s="60"/>
      <c r="AH26" s="52"/>
      <c r="AI26" s="52"/>
      <c r="AJ26" s="52"/>
      <c r="AK26" s="106"/>
      <c r="AL26" s="35"/>
    </row>
    <row r="27" spans="1:38" x14ac:dyDescent="0.2">
      <c r="A27" s="99">
        <v>43789</v>
      </c>
      <c r="B27" s="114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0</v>
      </c>
      <c r="J27" s="41">
        <v>0</v>
      </c>
      <c r="K27" s="39">
        <f t="shared" si="1"/>
        <v>0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0</v>
      </c>
      <c r="Q27" s="54">
        <f t="shared" si="5"/>
        <v>0</v>
      </c>
      <c r="R27" s="54">
        <f t="shared" si="6"/>
        <v>0</v>
      </c>
      <c r="S27" s="55">
        <v>275</v>
      </c>
      <c r="T27" s="56">
        <v>0</v>
      </c>
      <c r="U27" s="52">
        <v>415</v>
      </c>
      <c r="V27" s="52">
        <v>0</v>
      </c>
      <c r="W27" s="57">
        <v>0</v>
      </c>
      <c r="X27" s="58"/>
      <c r="Y27" s="52">
        <v>0</v>
      </c>
      <c r="Z27" s="59"/>
      <c r="AA27" s="105"/>
      <c r="AB27" s="112"/>
      <c r="AC27" s="105"/>
      <c r="AD27" s="105"/>
      <c r="AE27" s="60"/>
      <c r="AF27" s="37"/>
      <c r="AG27" s="60"/>
      <c r="AH27" s="52"/>
      <c r="AI27" s="52"/>
      <c r="AJ27" s="52"/>
      <c r="AK27" s="106"/>
      <c r="AL27" s="35"/>
    </row>
    <row r="28" spans="1:38" x14ac:dyDescent="0.2">
      <c r="A28" s="99">
        <v>43790</v>
      </c>
      <c r="B28" s="114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0</v>
      </c>
      <c r="J28" s="41">
        <v>0</v>
      </c>
      <c r="K28" s="39">
        <f t="shared" si="1"/>
        <v>0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0</v>
      </c>
      <c r="Q28" s="54">
        <f t="shared" si="5"/>
        <v>0</v>
      </c>
      <c r="R28" s="54">
        <f t="shared" si="6"/>
        <v>0</v>
      </c>
      <c r="S28" s="55">
        <v>0</v>
      </c>
      <c r="T28" s="56">
        <v>0</v>
      </c>
      <c r="U28" s="52">
        <v>415</v>
      </c>
      <c r="V28" s="52">
        <v>0</v>
      </c>
      <c r="W28" s="57">
        <v>0</v>
      </c>
      <c r="X28" s="58"/>
      <c r="Y28" s="52">
        <v>0</v>
      </c>
      <c r="Z28" s="59"/>
      <c r="AA28" s="105"/>
      <c r="AB28" s="112"/>
      <c r="AC28" s="105"/>
      <c r="AD28" s="105"/>
      <c r="AE28" s="60"/>
      <c r="AF28" s="37"/>
      <c r="AG28" s="60"/>
      <c r="AH28" s="52"/>
      <c r="AI28" s="52"/>
      <c r="AJ28" s="52"/>
      <c r="AK28" s="106"/>
      <c r="AL28" s="35"/>
    </row>
    <row r="29" spans="1:38" x14ac:dyDescent="0.2">
      <c r="A29" s="99">
        <v>43791</v>
      </c>
      <c r="B29" s="114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0</v>
      </c>
      <c r="J29" s="41">
        <v>0</v>
      </c>
      <c r="K29" s="39">
        <f t="shared" si="1"/>
        <v>0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0</v>
      </c>
      <c r="Q29" s="54">
        <f t="shared" si="5"/>
        <v>0</v>
      </c>
      <c r="R29" s="54">
        <f t="shared" si="6"/>
        <v>0</v>
      </c>
      <c r="S29" s="55">
        <v>255</v>
      </c>
      <c r="T29" s="56">
        <v>0</v>
      </c>
      <c r="U29" s="52">
        <v>415</v>
      </c>
      <c r="V29" s="52">
        <v>0</v>
      </c>
      <c r="W29" s="57">
        <v>0</v>
      </c>
      <c r="X29" s="58"/>
      <c r="Y29" s="52">
        <v>0</v>
      </c>
      <c r="Z29" s="59"/>
      <c r="AA29" s="105"/>
      <c r="AB29" s="112"/>
      <c r="AC29" s="105"/>
      <c r="AD29" s="105"/>
      <c r="AE29" s="60"/>
      <c r="AF29" s="37"/>
      <c r="AG29" s="60"/>
      <c r="AH29" s="52"/>
      <c r="AI29" s="52"/>
      <c r="AJ29" s="52"/>
      <c r="AK29" s="106"/>
      <c r="AL29" s="35"/>
    </row>
    <row r="30" spans="1:38" x14ac:dyDescent="0.2">
      <c r="A30" s="99">
        <v>43792</v>
      </c>
      <c r="B30" s="114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0</v>
      </c>
      <c r="J30" s="41">
        <v>0</v>
      </c>
      <c r="K30" s="39">
        <f t="shared" si="1"/>
        <v>0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0</v>
      </c>
      <c r="Q30" s="54">
        <f t="shared" si="5"/>
        <v>0</v>
      </c>
      <c r="R30" s="54">
        <f t="shared" si="6"/>
        <v>0</v>
      </c>
      <c r="S30" s="55">
        <v>0</v>
      </c>
      <c r="T30" s="56">
        <v>0</v>
      </c>
      <c r="U30" s="52">
        <v>415</v>
      </c>
      <c r="V30" s="52">
        <v>0</v>
      </c>
      <c r="W30" s="57">
        <v>0</v>
      </c>
      <c r="X30" s="58"/>
      <c r="Y30" s="52">
        <v>0</v>
      </c>
      <c r="Z30" s="59"/>
      <c r="AA30" s="105"/>
      <c r="AB30" s="112"/>
      <c r="AC30" s="105"/>
      <c r="AD30" s="105"/>
      <c r="AE30" s="60"/>
      <c r="AF30" s="37"/>
      <c r="AG30" s="60"/>
      <c r="AH30" s="52"/>
      <c r="AI30" s="52"/>
      <c r="AJ30" s="52"/>
      <c r="AK30" s="106"/>
      <c r="AL30" s="35"/>
    </row>
    <row r="31" spans="1:38" x14ac:dyDescent="0.2">
      <c r="A31" s="99">
        <v>43793</v>
      </c>
      <c r="B31" s="114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0</v>
      </c>
      <c r="J31" s="41">
        <v>0</v>
      </c>
      <c r="K31" s="39">
        <f t="shared" si="1"/>
        <v>0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0</v>
      </c>
      <c r="Q31" s="54">
        <f t="shared" si="5"/>
        <v>0</v>
      </c>
      <c r="R31" s="54">
        <f t="shared" si="6"/>
        <v>0</v>
      </c>
      <c r="S31" s="55">
        <v>0</v>
      </c>
      <c r="T31" s="56">
        <v>0</v>
      </c>
      <c r="U31" s="52">
        <v>415</v>
      </c>
      <c r="V31" s="52">
        <v>0</v>
      </c>
      <c r="W31" s="57">
        <v>0</v>
      </c>
      <c r="X31" s="58"/>
      <c r="Y31" s="52">
        <v>0</v>
      </c>
      <c r="Z31" s="59"/>
      <c r="AA31" s="105"/>
      <c r="AB31" s="112"/>
      <c r="AC31" s="105"/>
      <c r="AD31" s="105"/>
      <c r="AE31" s="60"/>
      <c r="AF31" s="37"/>
      <c r="AG31" s="60"/>
      <c r="AH31" s="52"/>
      <c r="AI31" s="52"/>
      <c r="AJ31" s="52"/>
      <c r="AK31" s="106"/>
      <c r="AL31" s="35"/>
    </row>
    <row r="32" spans="1:38" x14ac:dyDescent="0.2">
      <c r="A32" s="99">
        <v>43794</v>
      </c>
      <c r="B32" s="114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0</v>
      </c>
      <c r="J32" s="41">
        <v>0</v>
      </c>
      <c r="K32" s="39">
        <f t="shared" si="1"/>
        <v>0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0</v>
      </c>
      <c r="Q32" s="54">
        <f t="shared" si="5"/>
        <v>0</v>
      </c>
      <c r="R32" s="54">
        <f t="shared" si="6"/>
        <v>0</v>
      </c>
      <c r="S32" s="55">
        <v>245</v>
      </c>
      <c r="T32" s="56">
        <v>0</v>
      </c>
      <c r="U32" s="52">
        <v>415</v>
      </c>
      <c r="V32" s="52">
        <v>0</v>
      </c>
      <c r="W32" s="57">
        <v>0</v>
      </c>
      <c r="X32" s="58"/>
      <c r="Y32" s="52">
        <v>0</v>
      </c>
      <c r="Z32" s="59"/>
      <c r="AA32" s="105"/>
      <c r="AB32" s="112"/>
      <c r="AC32" s="105"/>
      <c r="AD32" s="105"/>
      <c r="AE32" s="60"/>
      <c r="AF32" s="37"/>
      <c r="AG32" s="60"/>
      <c r="AH32" s="52"/>
      <c r="AI32" s="52"/>
      <c r="AJ32" s="52"/>
      <c r="AK32" s="106"/>
      <c r="AL32" s="35"/>
    </row>
    <row r="33" spans="1:38" x14ac:dyDescent="0.2">
      <c r="A33" s="99">
        <v>43795</v>
      </c>
      <c r="B33" s="114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0</v>
      </c>
      <c r="J33" s="41">
        <v>0</v>
      </c>
      <c r="K33" s="39">
        <f t="shared" si="1"/>
        <v>0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0</v>
      </c>
      <c r="Q33" s="54">
        <f t="shared" si="5"/>
        <v>0</v>
      </c>
      <c r="R33" s="54">
        <f t="shared" si="6"/>
        <v>0</v>
      </c>
      <c r="S33" s="55">
        <v>0</v>
      </c>
      <c r="T33" s="56">
        <v>0</v>
      </c>
      <c r="U33" s="52">
        <v>415</v>
      </c>
      <c r="V33" s="52">
        <v>0</v>
      </c>
      <c r="W33" s="57">
        <v>0</v>
      </c>
      <c r="X33" s="58"/>
      <c r="Y33" s="52">
        <v>0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/>
    </row>
    <row r="34" spans="1:38" x14ac:dyDescent="0.2">
      <c r="A34" s="99">
        <v>43796</v>
      </c>
      <c r="B34" s="114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0</v>
      </c>
      <c r="J34" s="41">
        <v>0</v>
      </c>
      <c r="K34" s="39">
        <f t="shared" si="1"/>
        <v>0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0</v>
      </c>
      <c r="Q34" s="54">
        <f t="shared" si="5"/>
        <v>0</v>
      </c>
      <c r="R34" s="54">
        <f t="shared" si="6"/>
        <v>0</v>
      </c>
      <c r="S34" s="55">
        <v>260</v>
      </c>
      <c r="T34" s="56">
        <v>0</v>
      </c>
      <c r="U34" s="52">
        <v>415</v>
      </c>
      <c r="V34" s="52">
        <v>0</v>
      </c>
      <c r="W34" s="57">
        <v>0</v>
      </c>
      <c r="X34" s="58"/>
      <c r="Y34" s="52">
        <v>0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37.119999999999997</v>
      </c>
      <c r="AL34" s="35"/>
    </row>
    <row r="35" spans="1:38" x14ac:dyDescent="0.2">
      <c r="A35" s="99">
        <v>43797</v>
      </c>
      <c r="B35" s="114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0</v>
      </c>
      <c r="J35" s="41">
        <v>0</v>
      </c>
      <c r="K35" s="39">
        <f t="shared" si="1"/>
        <v>0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0</v>
      </c>
      <c r="Q35" s="54">
        <f t="shared" si="5"/>
        <v>0</v>
      </c>
      <c r="R35" s="54">
        <f t="shared" si="6"/>
        <v>0</v>
      </c>
      <c r="S35" s="55">
        <v>0</v>
      </c>
      <c r="T35" s="56">
        <v>0</v>
      </c>
      <c r="U35" s="52">
        <v>415</v>
      </c>
      <c r="V35" s="52">
        <v>0</v>
      </c>
      <c r="W35" s="57">
        <v>0</v>
      </c>
      <c r="X35" s="58"/>
      <c r="Y35" s="52">
        <v>0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0</v>
      </c>
      <c r="AL35" s="35"/>
    </row>
    <row r="36" spans="1:38" x14ac:dyDescent="0.2">
      <c r="A36" s="99">
        <v>43798</v>
      </c>
      <c r="B36" s="114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0</v>
      </c>
      <c r="J36" s="41">
        <v>0</v>
      </c>
      <c r="K36" s="39">
        <f t="shared" si="1"/>
        <v>0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0</v>
      </c>
      <c r="Q36" s="54">
        <f t="shared" si="5"/>
        <v>0</v>
      </c>
      <c r="R36" s="54">
        <f t="shared" si="6"/>
        <v>0</v>
      </c>
      <c r="S36" s="55">
        <v>235</v>
      </c>
      <c r="T36" s="56">
        <v>0</v>
      </c>
      <c r="U36" s="52">
        <v>415</v>
      </c>
      <c r="V36" s="52">
        <v>0</v>
      </c>
      <c r="W36" s="57">
        <v>0</v>
      </c>
      <c r="X36" s="58"/>
      <c r="Y36" s="52">
        <v>0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37.119999999999997</v>
      </c>
      <c r="AL36" s="35"/>
    </row>
    <row r="37" spans="1:38" x14ac:dyDescent="0.2">
      <c r="A37" s="99">
        <v>43799</v>
      </c>
      <c r="B37" s="114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0</v>
      </c>
      <c r="J37" s="41">
        <v>0</v>
      </c>
      <c r="K37" s="39">
        <f t="shared" si="1"/>
        <v>0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0</v>
      </c>
      <c r="Q37" s="54">
        <f t="shared" si="5"/>
        <v>0</v>
      </c>
      <c r="R37" s="54">
        <f t="shared" si="6"/>
        <v>0</v>
      </c>
      <c r="S37" s="55">
        <v>210</v>
      </c>
      <c r="T37" s="56">
        <v>0</v>
      </c>
      <c r="U37" s="52">
        <v>415</v>
      </c>
      <c r="V37" s="52">
        <v>0</v>
      </c>
      <c r="W37" s="57">
        <v>0</v>
      </c>
      <c r="X37" s="58"/>
      <c r="Y37" s="52">
        <v>0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37.119999999999997</v>
      </c>
      <c r="AL37" s="35"/>
    </row>
    <row r="38" spans="1:38" x14ac:dyDescent="0.2">
      <c r="A38" s="99">
        <v>43800</v>
      </c>
      <c r="B38" s="114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0</v>
      </c>
      <c r="J38" s="41">
        <v>0</v>
      </c>
      <c r="K38" s="39">
        <f t="shared" si="1"/>
        <v>0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0</v>
      </c>
      <c r="Q38" s="54">
        <f t="shared" si="5"/>
        <v>0</v>
      </c>
      <c r="R38" s="54">
        <f t="shared" si="6"/>
        <v>0</v>
      </c>
      <c r="S38" s="55">
        <v>0</v>
      </c>
      <c r="T38" s="56">
        <v>0</v>
      </c>
      <c r="U38" s="52">
        <v>415</v>
      </c>
      <c r="V38" s="52">
        <v>0</v>
      </c>
      <c r="W38" s="57">
        <v>0</v>
      </c>
      <c r="X38" s="58"/>
      <c r="Y38" s="52">
        <v>0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0</v>
      </c>
      <c r="AL38" s="35"/>
    </row>
    <row r="39" spans="1:38" x14ac:dyDescent="0.2">
      <c r="A39" s="62"/>
      <c r="B39" s="63"/>
      <c r="C39" s="37"/>
      <c r="D39" s="38"/>
      <c r="E39" s="39"/>
      <c r="F39" s="37"/>
      <c r="G39" s="40"/>
      <c r="H39" s="39"/>
      <c r="I39" s="52"/>
      <c r="J39" s="52"/>
      <c r="K39" s="39"/>
      <c r="L39" s="52"/>
      <c r="M39" s="52"/>
      <c r="N39" s="39"/>
      <c r="O39" s="53"/>
      <c r="P39" s="79"/>
      <c r="Q39" s="54"/>
      <c r="R39" s="54"/>
      <c r="S39" s="55"/>
      <c r="T39" s="56"/>
      <c r="U39" s="52"/>
      <c r="V39" s="52"/>
      <c r="W39" s="52"/>
      <c r="X39" s="58"/>
      <c r="Y39" s="52"/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115"/>
    </row>
    <row r="40" spans="1:38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0</v>
      </c>
      <c r="P40" s="87"/>
      <c r="Q40" s="54"/>
      <c r="R40" s="54">
        <f>SUM(R8:R39)</f>
        <v>0</v>
      </c>
      <c r="S40" s="54">
        <f>SUM(S8:S39)</f>
        <v>3188</v>
      </c>
      <c r="T40" s="88">
        <f>SUM(T8:T39)</f>
        <v>0</v>
      </c>
      <c r="U40" s="89"/>
      <c r="V40" s="90"/>
      <c r="W40" s="91"/>
      <c r="X40" s="92"/>
      <c r="Y40" s="93">
        <f>SUM(Y8:Y39)</f>
        <v>0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115"/>
    </row>
  </sheetData>
  <mergeCells count="2">
    <mergeCell ref="G2:K2"/>
    <mergeCell ref="G3:K3"/>
  </mergeCells>
  <dataValidations xWindow="1342" yWindow="673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L40"/>
  <sheetViews>
    <sheetView tabSelected="1" zoomScaleNormal="100" workbookViewId="0">
      <selection activeCell="AK39" sqref="AK39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7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9.28515625" customWidth="1"/>
    <col min="30" max="30" width="4.42578125" customWidth="1"/>
    <col min="31" max="31" width="6" customWidth="1"/>
    <col min="32" max="32" width="4" customWidth="1"/>
    <col min="33" max="33" width="6.140625" customWidth="1"/>
    <col min="34" max="34" width="6" customWidth="1"/>
    <col min="35" max="35" width="6.140625" customWidth="1"/>
    <col min="36" max="36" width="5.28515625" customWidth="1"/>
    <col min="37" max="37" width="7.140625" customWidth="1"/>
    <col min="38" max="38" width="39.8554687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73</v>
      </c>
      <c r="H2" s="122"/>
      <c r="I2" s="122"/>
      <c r="J2" s="122"/>
      <c r="K2" s="122"/>
      <c r="L2" s="109"/>
      <c r="M2" s="113"/>
      <c r="N2" s="109"/>
    </row>
    <row r="3" spans="1:38" x14ac:dyDescent="0.2">
      <c r="A3" t="s">
        <v>49</v>
      </c>
      <c r="G3" s="123" t="s">
        <v>82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63</v>
      </c>
      <c r="G5" s="121">
        <v>28421</v>
      </c>
      <c r="H5" s="4">
        <v>300</v>
      </c>
      <c r="I5" s="2" t="s">
        <v>63</v>
      </c>
      <c r="J5" s="17">
        <v>28422</v>
      </c>
      <c r="K5" s="4">
        <v>300</v>
      </c>
      <c r="L5" s="2" t="s">
        <v>63</v>
      </c>
      <c r="M5" s="5"/>
      <c r="N5" s="4">
        <v>210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/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76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1</v>
      </c>
      <c r="G7" s="40">
        <v>7</v>
      </c>
      <c r="H7" s="39">
        <f>(F7*12+G7)*1.67</f>
        <v>31.729999999999997</v>
      </c>
      <c r="I7" s="41">
        <v>6</v>
      </c>
      <c r="J7" s="41">
        <v>1</v>
      </c>
      <c r="K7" s="39">
        <f>(I7*12+J7)*1.67</f>
        <v>121.91</v>
      </c>
      <c r="L7" s="41">
        <v>0</v>
      </c>
      <c r="M7" s="41">
        <v>0</v>
      </c>
      <c r="N7" s="39">
        <f>(L7*12+M7)*1.17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/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9">
        <v>43770</v>
      </c>
      <c r="B8" s="114"/>
      <c r="C8" s="37"/>
      <c r="D8" s="38">
        <v>6</v>
      </c>
      <c r="E8" s="39">
        <v>0</v>
      </c>
      <c r="F8" s="37">
        <v>1</v>
      </c>
      <c r="G8" s="40">
        <v>7</v>
      </c>
      <c r="H8" s="39">
        <f t="shared" ref="H8:H38" si="0">(F8*12+G8)*1.67</f>
        <v>31.729999999999997</v>
      </c>
      <c r="I8" s="41">
        <v>6</v>
      </c>
      <c r="J8" s="41">
        <v>6</v>
      </c>
      <c r="K8" s="39">
        <f t="shared" ref="K8:K38" si="1">(I8*12+J8)*1.67</f>
        <v>130.26</v>
      </c>
      <c r="L8" s="41">
        <v>0</v>
      </c>
      <c r="M8" s="41">
        <v>0</v>
      </c>
      <c r="N8" s="39">
        <f t="shared" ref="N8:N38" si="2">(L8*12+M8)*1.17</f>
        <v>0</v>
      </c>
      <c r="O8" s="53">
        <v>0</v>
      </c>
      <c r="P8" s="54">
        <f>E7+H7+K7+N7</f>
        <v>153.63999999999999</v>
      </c>
      <c r="Q8" s="54">
        <f>E8+H8+K8+N8</f>
        <v>161.98999999999998</v>
      </c>
      <c r="R8" s="54">
        <f>IF(Q8=0,0,IF(O8&gt;0,(E8+H8+K8+N8)-(P8-O8),(E8+H8+K8+N8)-(H7+K7+N7)))</f>
        <v>8.3499999999999943</v>
      </c>
      <c r="S8" s="55">
        <v>78</v>
      </c>
      <c r="T8" s="56">
        <v>0</v>
      </c>
      <c r="U8" s="52">
        <v>100</v>
      </c>
      <c r="V8" s="52">
        <v>25</v>
      </c>
      <c r="W8" s="57">
        <v>5.5</v>
      </c>
      <c r="X8" s="58"/>
      <c r="Y8" s="52">
        <v>0</v>
      </c>
      <c r="Z8" s="59"/>
      <c r="AA8" s="120">
        <v>43787</v>
      </c>
      <c r="AB8" s="112">
        <v>28422</v>
      </c>
      <c r="AC8" s="41">
        <v>2420547</v>
      </c>
      <c r="AD8" s="112">
        <v>11</v>
      </c>
      <c r="AE8" s="60">
        <v>9.75</v>
      </c>
      <c r="AF8" s="112">
        <v>3</v>
      </c>
      <c r="AG8" s="118">
        <v>3.75</v>
      </c>
      <c r="AH8" s="52">
        <v>27</v>
      </c>
      <c r="AI8" s="52">
        <v>0.1</v>
      </c>
      <c r="AJ8" s="52">
        <v>56</v>
      </c>
      <c r="AK8" s="119">
        <v>170.34</v>
      </c>
      <c r="AL8" s="35"/>
    </row>
    <row r="9" spans="1:38" x14ac:dyDescent="0.2">
      <c r="A9" s="99">
        <v>43771</v>
      </c>
      <c r="B9" s="114"/>
      <c r="C9" s="37"/>
      <c r="D9" s="38"/>
      <c r="E9" s="39">
        <f t="shared" ref="E9:E38" si="3">(C9*12+D9)*1.16</f>
        <v>0</v>
      </c>
      <c r="F9" s="37">
        <v>1</v>
      </c>
      <c r="G9" s="40">
        <v>7</v>
      </c>
      <c r="H9" s="39">
        <f t="shared" si="0"/>
        <v>31.729999999999997</v>
      </c>
      <c r="I9" s="41">
        <v>7</v>
      </c>
      <c r="J9" s="41">
        <v>0</v>
      </c>
      <c r="K9" s="39">
        <f t="shared" si="1"/>
        <v>140.28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8" si="4">E8+H8+K8+N8</f>
        <v>161.98999999999998</v>
      </c>
      <c r="Q9" s="54">
        <f t="shared" ref="Q9:Q38" si="5">E9+H9+K9+N9</f>
        <v>172.01</v>
      </c>
      <c r="R9" s="54">
        <f t="shared" ref="R9:R38" si="6">IF(Q9=0,0,IF(O9&gt;0,(E9+H9+K9+N9)-(P9-O9),(E9+H9+K9+N9)-(H8+K8+N8)))</f>
        <v>10.02000000000001</v>
      </c>
      <c r="S9" s="55">
        <v>79</v>
      </c>
      <c r="T9" s="56">
        <v>0</v>
      </c>
      <c r="U9" s="52">
        <v>100</v>
      </c>
      <c r="V9" s="52">
        <v>25</v>
      </c>
      <c r="W9" s="57">
        <v>5.5</v>
      </c>
      <c r="X9" s="58"/>
      <c r="Y9" s="52">
        <v>0</v>
      </c>
      <c r="Z9" s="59"/>
      <c r="AA9" s="108"/>
      <c r="AB9" s="112"/>
      <c r="AC9" s="41"/>
      <c r="AD9" s="37"/>
      <c r="AE9" s="60"/>
      <c r="AF9" s="37"/>
      <c r="AG9" s="60"/>
      <c r="AH9" s="52"/>
      <c r="AI9" s="52"/>
      <c r="AJ9" s="52"/>
      <c r="AK9" s="119"/>
      <c r="AL9" s="35"/>
    </row>
    <row r="10" spans="1:38" x14ac:dyDescent="0.2">
      <c r="A10" s="99">
        <v>43772</v>
      </c>
      <c r="B10" s="114"/>
      <c r="C10" s="37"/>
      <c r="D10" s="38"/>
      <c r="E10" s="39">
        <f t="shared" si="3"/>
        <v>0</v>
      </c>
      <c r="F10" s="37">
        <v>1</v>
      </c>
      <c r="G10" s="40">
        <v>7</v>
      </c>
      <c r="H10" s="39">
        <f t="shared" si="0"/>
        <v>31.729999999999997</v>
      </c>
      <c r="I10" s="41">
        <v>7</v>
      </c>
      <c r="J10" s="41">
        <v>5</v>
      </c>
      <c r="K10" s="39">
        <f t="shared" si="1"/>
        <v>148.63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172.01</v>
      </c>
      <c r="Q10" s="54">
        <f t="shared" si="5"/>
        <v>180.35999999999999</v>
      </c>
      <c r="R10" s="54">
        <f t="shared" si="6"/>
        <v>8.3499999999999943</v>
      </c>
      <c r="S10" s="55">
        <v>74</v>
      </c>
      <c r="T10" s="56">
        <v>0</v>
      </c>
      <c r="U10" s="52">
        <v>100</v>
      </c>
      <c r="V10" s="52">
        <v>25</v>
      </c>
      <c r="W10" s="57">
        <v>5.5</v>
      </c>
      <c r="X10" s="58"/>
      <c r="Y10" s="52">
        <v>0</v>
      </c>
      <c r="Z10" s="59"/>
      <c r="AA10" s="108"/>
      <c r="AB10" s="112"/>
      <c r="AC10" s="41"/>
      <c r="AD10" s="37"/>
      <c r="AE10" s="60"/>
      <c r="AF10" s="37"/>
      <c r="AG10" s="60"/>
      <c r="AH10" s="52"/>
      <c r="AI10" s="52"/>
      <c r="AJ10" s="52"/>
      <c r="AK10" s="119"/>
      <c r="AL10" s="35"/>
    </row>
    <row r="11" spans="1:38" x14ac:dyDescent="0.2">
      <c r="A11" s="99">
        <v>43773</v>
      </c>
      <c r="B11" s="114"/>
      <c r="C11" s="37"/>
      <c r="D11" s="38"/>
      <c r="E11" s="39">
        <f t="shared" si="3"/>
        <v>0</v>
      </c>
      <c r="F11" s="37">
        <v>1</v>
      </c>
      <c r="G11" s="40">
        <v>7</v>
      </c>
      <c r="H11" s="39">
        <f t="shared" si="0"/>
        <v>31.729999999999997</v>
      </c>
      <c r="I11" s="41">
        <v>7</v>
      </c>
      <c r="J11" s="41">
        <v>10</v>
      </c>
      <c r="K11" s="39">
        <f t="shared" si="1"/>
        <v>156.97999999999999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180.35999999999999</v>
      </c>
      <c r="Q11" s="54">
        <f t="shared" si="5"/>
        <v>188.70999999999998</v>
      </c>
      <c r="R11" s="54">
        <f t="shared" si="6"/>
        <v>8.3499999999999943</v>
      </c>
      <c r="S11" s="55">
        <v>75</v>
      </c>
      <c r="T11" s="56">
        <v>0</v>
      </c>
      <c r="U11" s="52">
        <v>100</v>
      </c>
      <c r="V11" s="52">
        <v>25</v>
      </c>
      <c r="W11" s="57">
        <v>5.5</v>
      </c>
      <c r="X11" s="58"/>
      <c r="Y11" s="52">
        <v>0</v>
      </c>
      <c r="Z11" s="59"/>
      <c r="AA11" s="105"/>
      <c r="AB11" s="112"/>
      <c r="AC11" s="41"/>
      <c r="AD11" s="37"/>
      <c r="AE11" s="60"/>
      <c r="AF11" s="37"/>
      <c r="AG11" s="60"/>
      <c r="AH11" s="52"/>
      <c r="AI11" s="52"/>
      <c r="AJ11" s="52"/>
      <c r="AK11" s="119"/>
      <c r="AL11" s="35"/>
    </row>
    <row r="12" spans="1:38" x14ac:dyDescent="0.2">
      <c r="A12" s="99">
        <v>43774</v>
      </c>
      <c r="B12" s="114"/>
      <c r="C12" s="37"/>
      <c r="D12" s="38"/>
      <c r="E12" s="39">
        <f t="shared" si="3"/>
        <v>0</v>
      </c>
      <c r="F12" s="37">
        <v>1</v>
      </c>
      <c r="G12" s="40">
        <v>7</v>
      </c>
      <c r="H12" s="39">
        <f t="shared" si="0"/>
        <v>31.729999999999997</v>
      </c>
      <c r="I12" s="41">
        <v>8</v>
      </c>
      <c r="J12" s="41">
        <v>4</v>
      </c>
      <c r="K12" s="39">
        <f t="shared" si="1"/>
        <v>167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188.70999999999998</v>
      </c>
      <c r="Q12" s="54">
        <f t="shared" si="5"/>
        <v>198.73</v>
      </c>
      <c r="R12" s="54">
        <f t="shared" si="6"/>
        <v>10.02000000000001</v>
      </c>
      <c r="S12" s="55">
        <v>76</v>
      </c>
      <c r="T12" s="56">
        <v>0</v>
      </c>
      <c r="U12" s="52">
        <v>100</v>
      </c>
      <c r="V12" s="52">
        <v>25</v>
      </c>
      <c r="W12" s="57">
        <v>5.5</v>
      </c>
      <c r="X12" s="58"/>
      <c r="Y12" s="52">
        <v>0</v>
      </c>
      <c r="Z12" s="59"/>
      <c r="AA12" s="105"/>
      <c r="AB12" s="112"/>
      <c r="AC12" s="41"/>
      <c r="AD12" s="37"/>
      <c r="AE12" s="60"/>
      <c r="AF12" s="37"/>
      <c r="AG12" s="60"/>
      <c r="AH12" s="52"/>
      <c r="AI12" s="52"/>
      <c r="AJ12" s="52"/>
      <c r="AK12" s="119"/>
      <c r="AL12" s="35"/>
    </row>
    <row r="13" spans="1:38" x14ac:dyDescent="0.2">
      <c r="A13" s="99">
        <v>43775</v>
      </c>
      <c r="B13" s="114"/>
      <c r="C13" s="37"/>
      <c r="D13" s="38"/>
      <c r="E13" s="39">
        <f t="shared" si="3"/>
        <v>0</v>
      </c>
      <c r="F13" s="37">
        <v>1</v>
      </c>
      <c r="G13" s="40">
        <v>7</v>
      </c>
      <c r="H13" s="39">
        <f t="shared" si="0"/>
        <v>31.729999999999997</v>
      </c>
      <c r="I13" s="41">
        <v>8</v>
      </c>
      <c r="J13" s="41">
        <v>9</v>
      </c>
      <c r="K13" s="39">
        <f t="shared" si="1"/>
        <v>175.35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198.73</v>
      </c>
      <c r="Q13" s="54">
        <f t="shared" si="5"/>
        <v>207.07999999999998</v>
      </c>
      <c r="R13" s="54">
        <f t="shared" si="6"/>
        <v>8.3499999999999943</v>
      </c>
      <c r="S13" s="55">
        <v>79</v>
      </c>
      <c r="T13" s="56">
        <v>0</v>
      </c>
      <c r="U13" s="52">
        <v>100</v>
      </c>
      <c r="V13" s="52">
        <v>25</v>
      </c>
      <c r="W13" s="57">
        <v>5.5</v>
      </c>
      <c r="X13" s="58"/>
      <c r="Y13" s="52">
        <v>0</v>
      </c>
      <c r="Z13" s="59"/>
      <c r="AA13" s="105"/>
      <c r="AB13" s="112"/>
      <c r="AC13" s="41"/>
      <c r="AD13" s="37"/>
      <c r="AE13" s="60"/>
      <c r="AF13" s="37"/>
      <c r="AG13" s="60"/>
      <c r="AH13" s="52"/>
      <c r="AI13" s="52"/>
      <c r="AJ13" s="52"/>
      <c r="AK13" s="119"/>
      <c r="AL13" s="35"/>
    </row>
    <row r="14" spans="1:38" x14ac:dyDescent="0.2">
      <c r="A14" s="99">
        <v>43776</v>
      </c>
      <c r="B14" s="114"/>
      <c r="C14" s="37"/>
      <c r="D14" s="38"/>
      <c r="E14" s="39">
        <f t="shared" si="3"/>
        <v>0</v>
      </c>
      <c r="F14" s="37">
        <v>1</v>
      </c>
      <c r="G14" s="40">
        <v>7</v>
      </c>
      <c r="H14" s="39">
        <f t="shared" si="0"/>
        <v>31.729999999999997</v>
      </c>
      <c r="I14" s="41">
        <v>9</v>
      </c>
      <c r="J14" s="41">
        <v>1</v>
      </c>
      <c r="K14" s="39">
        <f t="shared" si="1"/>
        <v>182.03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207.07999999999998</v>
      </c>
      <c r="Q14" s="54">
        <f t="shared" si="5"/>
        <v>213.76</v>
      </c>
      <c r="R14" s="54">
        <f t="shared" si="6"/>
        <v>6.6800000000000068</v>
      </c>
      <c r="S14" s="55">
        <v>76</v>
      </c>
      <c r="T14" s="56">
        <v>0</v>
      </c>
      <c r="U14" s="52">
        <v>100</v>
      </c>
      <c r="V14" s="52">
        <v>25</v>
      </c>
      <c r="W14" s="57">
        <v>5.5</v>
      </c>
      <c r="X14" s="58"/>
      <c r="Y14" s="52">
        <v>0</v>
      </c>
      <c r="Z14" s="59"/>
      <c r="AA14" s="105"/>
      <c r="AB14" s="112"/>
      <c r="AC14" s="41"/>
      <c r="AD14" s="37"/>
      <c r="AE14" s="60"/>
      <c r="AF14" s="37"/>
      <c r="AG14" s="60"/>
      <c r="AH14" s="52"/>
      <c r="AI14" s="52"/>
      <c r="AJ14" s="52"/>
      <c r="AK14" s="119"/>
      <c r="AL14" s="35"/>
    </row>
    <row r="15" spans="1:38" x14ac:dyDescent="0.2">
      <c r="A15" s="99">
        <v>43777</v>
      </c>
      <c r="B15" s="114"/>
      <c r="C15" s="37"/>
      <c r="D15" s="38"/>
      <c r="E15" s="39">
        <f t="shared" si="3"/>
        <v>0</v>
      </c>
      <c r="F15" s="37">
        <v>1</v>
      </c>
      <c r="G15" s="40">
        <v>7</v>
      </c>
      <c r="H15" s="39">
        <f t="shared" si="0"/>
        <v>31.729999999999997</v>
      </c>
      <c r="I15" s="41">
        <v>9</v>
      </c>
      <c r="J15" s="41">
        <v>6</v>
      </c>
      <c r="K15" s="39">
        <f t="shared" si="1"/>
        <v>190.38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213.76</v>
      </c>
      <c r="Q15" s="54">
        <f t="shared" si="5"/>
        <v>222.10999999999999</v>
      </c>
      <c r="R15" s="54">
        <f t="shared" si="6"/>
        <v>8.3499999999999943</v>
      </c>
      <c r="S15" s="55">
        <v>75</v>
      </c>
      <c r="T15" s="56">
        <v>0</v>
      </c>
      <c r="U15" s="52">
        <v>100</v>
      </c>
      <c r="V15" s="52">
        <v>25</v>
      </c>
      <c r="W15" s="57">
        <v>5.5</v>
      </c>
      <c r="X15" s="58"/>
      <c r="Y15" s="52">
        <v>0</v>
      </c>
      <c r="Z15" s="59"/>
      <c r="AA15" s="105"/>
      <c r="AB15" s="112"/>
      <c r="AC15" s="41"/>
      <c r="AD15" s="37"/>
      <c r="AE15" s="60"/>
      <c r="AF15" s="37"/>
      <c r="AG15" s="60"/>
      <c r="AH15" s="52"/>
      <c r="AI15" s="52"/>
      <c r="AJ15" s="52"/>
      <c r="AK15" s="119"/>
      <c r="AL15" s="35"/>
    </row>
    <row r="16" spans="1:38" x14ac:dyDescent="0.2">
      <c r="A16" s="99">
        <v>43778</v>
      </c>
      <c r="B16" s="114"/>
      <c r="C16" s="37"/>
      <c r="D16" s="38"/>
      <c r="E16" s="39">
        <f t="shared" si="3"/>
        <v>0</v>
      </c>
      <c r="F16" s="37">
        <v>1</v>
      </c>
      <c r="G16" s="40">
        <v>7</v>
      </c>
      <c r="H16" s="39">
        <f t="shared" si="0"/>
        <v>31.729999999999997</v>
      </c>
      <c r="I16" s="41">
        <v>10</v>
      </c>
      <c r="J16" s="41">
        <v>0</v>
      </c>
      <c r="K16" s="39">
        <f t="shared" si="1"/>
        <v>200.39999999999998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222.10999999999999</v>
      </c>
      <c r="Q16" s="54">
        <f t="shared" si="5"/>
        <v>232.12999999999997</v>
      </c>
      <c r="R16" s="54">
        <f t="shared" si="6"/>
        <v>10.019999999999982</v>
      </c>
      <c r="S16" s="55">
        <v>80</v>
      </c>
      <c r="T16" s="56">
        <v>0</v>
      </c>
      <c r="U16" s="52">
        <v>100</v>
      </c>
      <c r="V16" s="52">
        <v>25</v>
      </c>
      <c r="W16" s="57">
        <v>5.5</v>
      </c>
      <c r="X16" s="58"/>
      <c r="Y16" s="52">
        <v>0</v>
      </c>
      <c r="Z16" s="59"/>
      <c r="AA16" s="105"/>
      <c r="AB16" s="112"/>
      <c r="AC16" s="41"/>
      <c r="AD16" s="37"/>
      <c r="AE16" s="60"/>
      <c r="AF16" s="37"/>
      <c r="AG16" s="60"/>
      <c r="AH16" s="52"/>
      <c r="AI16" s="52"/>
      <c r="AJ16" s="52"/>
      <c r="AK16" s="119"/>
      <c r="AL16" s="35"/>
    </row>
    <row r="17" spans="1:38" x14ac:dyDescent="0.2">
      <c r="A17" s="99">
        <v>43779</v>
      </c>
      <c r="B17" s="114"/>
      <c r="C17" s="37"/>
      <c r="D17" s="38"/>
      <c r="E17" s="39">
        <f t="shared" si="3"/>
        <v>0</v>
      </c>
      <c r="F17" s="37">
        <v>1</v>
      </c>
      <c r="G17" s="40">
        <v>7</v>
      </c>
      <c r="H17" s="39">
        <f t="shared" si="0"/>
        <v>31.729999999999997</v>
      </c>
      <c r="I17" s="41">
        <v>10</v>
      </c>
      <c r="J17" s="41">
        <v>3</v>
      </c>
      <c r="K17" s="39">
        <f t="shared" si="1"/>
        <v>205.41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232.12999999999997</v>
      </c>
      <c r="Q17" s="54">
        <f t="shared" si="5"/>
        <v>237.14</v>
      </c>
      <c r="R17" s="54">
        <f t="shared" si="6"/>
        <v>5.0100000000000193</v>
      </c>
      <c r="S17" s="55">
        <v>82</v>
      </c>
      <c r="T17" s="56">
        <v>0</v>
      </c>
      <c r="U17" s="52">
        <v>100</v>
      </c>
      <c r="V17" s="52">
        <v>25</v>
      </c>
      <c r="W17" s="57">
        <v>5.5</v>
      </c>
      <c r="X17" s="58"/>
      <c r="Y17" s="52">
        <v>24</v>
      </c>
      <c r="Z17" s="59"/>
      <c r="AA17" s="105"/>
      <c r="AB17" s="112"/>
      <c r="AC17" s="41"/>
      <c r="AD17" s="37"/>
      <c r="AE17" s="60"/>
      <c r="AF17" s="37"/>
      <c r="AG17" s="60"/>
      <c r="AH17" s="52"/>
      <c r="AI17" s="52"/>
      <c r="AJ17" s="52"/>
      <c r="AK17" s="119"/>
      <c r="AL17" s="35" t="s">
        <v>84</v>
      </c>
    </row>
    <row r="18" spans="1:38" x14ac:dyDescent="0.2">
      <c r="A18" s="99">
        <v>43780</v>
      </c>
      <c r="B18" s="114"/>
      <c r="C18" s="37"/>
      <c r="D18" s="38"/>
      <c r="E18" s="39">
        <f t="shared" si="3"/>
        <v>0</v>
      </c>
      <c r="F18" s="37">
        <v>1</v>
      </c>
      <c r="G18" s="40">
        <v>7</v>
      </c>
      <c r="H18" s="39">
        <f t="shared" si="0"/>
        <v>31.729999999999997</v>
      </c>
      <c r="I18" s="41">
        <v>10</v>
      </c>
      <c r="J18" s="41">
        <v>3</v>
      </c>
      <c r="K18" s="39">
        <f t="shared" si="1"/>
        <v>205.41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237.14</v>
      </c>
      <c r="Q18" s="54">
        <f t="shared" si="5"/>
        <v>237.14</v>
      </c>
      <c r="R18" s="54">
        <f t="shared" si="6"/>
        <v>0</v>
      </c>
      <c r="S18" s="55">
        <v>77</v>
      </c>
      <c r="T18" s="56">
        <v>0</v>
      </c>
      <c r="U18" s="52">
        <v>100</v>
      </c>
      <c r="V18" s="52">
        <v>25</v>
      </c>
      <c r="W18" s="57">
        <v>5.5</v>
      </c>
      <c r="X18" s="58"/>
      <c r="Y18" s="52">
        <v>22</v>
      </c>
      <c r="Z18" s="59"/>
      <c r="AA18" s="105"/>
      <c r="AB18" s="112"/>
      <c r="AC18" s="41"/>
      <c r="AD18" s="37"/>
      <c r="AE18" s="60"/>
      <c r="AF18" s="37"/>
      <c r="AG18" s="60"/>
      <c r="AH18" s="52"/>
      <c r="AI18" s="52"/>
      <c r="AJ18" s="52"/>
      <c r="AK18" s="119"/>
      <c r="AL18" s="35" t="s">
        <v>85</v>
      </c>
    </row>
    <row r="19" spans="1:38" x14ac:dyDescent="0.2">
      <c r="A19" s="99">
        <v>43781</v>
      </c>
      <c r="B19" s="114"/>
      <c r="C19" s="37"/>
      <c r="D19" s="38"/>
      <c r="E19" s="39">
        <f t="shared" si="3"/>
        <v>0</v>
      </c>
      <c r="F19" s="37">
        <v>1</v>
      </c>
      <c r="G19" s="40">
        <v>7</v>
      </c>
      <c r="H19" s="39">
        <f t="shared" si="0"/>
        <v>31.729999999999997</v>
      </c>
      <c r="I19" s="41">
        <v>10</v>
      </c>
      <c r="J19" s="41">
        <v>6</v>
      </c>
      <c r="K19" s="39">
        <f t="shared" si="1"/>
        <v>210.42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237.14</v>
      </c>
      <c r="Q19" s="54">
        <f t="shared" si="5"/>
        <v>242.14999999999998</v>
      </c>
      <c r="R19" s="54">
        <f t="shared" si="6"/>
        <v>5.0099999999999909</v>
      </c>
      <c r="S19" s="55">
        <v>79</v>
      </c>
      <c r="T19" s="56">
        <v>0</v>
      </c>
      <c r="U19" s="52">
        <v>100</v>
      </c>
      <c r="V19" s="52">
        <v>25</v>
      </c>
      <c r="W19" s="57">
        <v>5.5</v>
      </c>
      <c r="X19" s="58"/>
      <c r="Y19" s="52">
        <v>0</v>
      </c>
      <c r="Z19" s="59"/>
      <c r="AA19" s="105"/>
      <c r="AB19" s="112"/>
      <c r="AC19" s="41"/>
      <c r="AD19" s="37"/>
      <c r="AE19" s="60"/>
      <c r="AF19" s="37"/>
      <c r="AG19" s="60"/>
      <c r="AH19" s="52"/>
      <c r="AI19" s="52"/>
      <c r="AJ19" s="52"/>
      <c r="AK19" s="119"/>
      <c r="AL19" s="35"/>
    </row>
    <row r="20" spans="1:38" x14ac:dyDescent="0.2">
      <c r="A20" s="99">
        <v>43782</v>
      </c>
      <c r="B20" s="114"/>
      <c r="C20" s="37"/>
      <c r="D20" s="38"/>
      <c r="E20" s="39">
        <f t="shared" si="3"/>
        <v>0</v>
      </c>
      <c r="F20" s="37">
        <v>1</v>
      </c>
      <c r="G20" s="40">
        <v>7</v>
      </c>
      <c r="H20" s="39">
        <f t="shared" si="0"/>
        <v>31.729999999999997</v>
      </c>
      <c r="I20" s="41">
        <v>10</v>
      </c>
      <c r="J20" s="41">
        <v>11</v>
      </c>
      <c r="K20" s="39">
        <f t="shared" si="1"/>
        <v>218.76999999999998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242.14999999999998</v>
      </c>
      <c r="Q20" s="54">
        <f t="shared" si="5"/>
        <v>250.49999999999997</v>
      </c>
      <c r="R20" s="54">
        <f t="shared" si="6"/>
        <v>8.3499999999999943</v>
      </c>
      <c r="S20" s="55">
        <v>78</v>
      </c>
      <c r="T20" s="56">
        <v>0</v>
      </c>
      <c r="U20" s="52">
        <v>100</v>
      </c>
      <c r="V20" s="52">
        <v>25</v>
      </c>
      <c r="W20" s="57">
        <v>5.5</v>
      </c>
      <c r="X20" s="58"/>
      <c r="Y20" s="52">
        <v>0</v>
      </c>
      <c r="Z20" s="59"/>
      <c r="AA20" s="105"/>
      <c r="AB20" s="112"/>
      <c r="AC20" s="41"/>
      <c r="AD20" s="37"/>
      <c r="AE20" s="60"/>
      <c r="AF20" s="37"/>
      <c r="AG20" s="60"/>
      <c r="AH20" s="52"/>
      <c r="AI20" s="52"/>
      <c r="AJ20" s="52"/>
      <c r="AK20" s="119"/>
      <c r="AL20" s="35"/>
    </row>
    <row r="21" spans="1:38" x14ac:dyDescent="0.2">
      <c r="A21" s="99">
        <v>43783</v>
      </c>
      <c r="B21" s="114"/>
      <c r="C21" s="37"/>
      <c r="D21" s="38"/>
      <c r="E21" s="39">
        <f t="shared" si="3"/>
        <v>0</v>
      </c>
      <c r="F21" s="37">
        <v>1</v>
      </c>
      <c r="G21" s="40">
        <v>7</v>
      </c>
      <c r="H21" s="39">
        <f t="shared" si="0"/>
        <v>31.729999999999997</v>
      </c>
      <c r="I21" s="41">
        <v>11</v>
      </c>
      <c r="J21" s="41">
        <v>4.5</v>
      </c>
      <c r="K21" s="39">
        <f t="shared" si="1"/>
        <v>227.95499999999998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250.49999999999997</v>
      </c>
      <c r="Q21" s="54">
        <f t="shared" si="5"/>
        <v>259.685</v>
      </c>
      <c r="R21" s="54">
        <f t="shared" si="6"/>
        <v>9.1850000000000307</v>
      </c>
      <c r="S21" s="55">
        <v>83</v>
      </c>
      <c r="T21" s="56">
        <v>0</v>
      </c>
      <c r="U21" s="52">
        <v>100</v>
      </c>
      <c r="V21" s="52">
        <v>25</v>
      </c>
      <c r="W21" s="57">
        <v>5.5</v>
      </c>
      <c r="X21" s="58"/>
      <c r="Y21" s="52">
        <v>0</v>
      </c>
      <c r="Z21" s="59"/>
      <c r="AA21" s="105"/>
      <c r="AB21" s="112"/>
      <c r="AC21" s="41"/>
      <c r="AD21" s="37"/>
      <c r="AE21" s="60"/>
      <c r="AF21" s="37"/>
      <c r="AG21" s="60"/>
      <c r="AH21" s="52"/>
      <c r="AI21" s="52"/>
      <c r="AJ21" s="52"/>
      <c r="AK21" s="119"/>
      <c r="AL21" s="35"/>
    </row>
    <row r="22" spans="1:38" x14ac:dyDescent="0.2">
      <c r="A22" s="99">
        <v>43784</v>
      </c>
      <c r="B22" s="114"/>
      <c r="C22" s="37"/>
      <c r="D22" s="38"/>
      <c r="E22" s="39">
        <f t="shared" si="3"/>
        <v>0</v>
      </c>
      <c r="F22" s="37">
        <v>1</v>
      </c>
      <c r="G22" s="40">
        <v>7</v>
      </c>
      <c r="H22" s="39">
        <f t="shared" si="0"/>
        <v>31.729999999999997</v>
      </c>
      <c r="I22" s="41">
        <v>11</v>
      </c>
      <c r="J22" s="41">
        <v>9</v>
      </c>
      <c r="K22" s="39">
        <f t="shared" si="1"/>
        <v>235.47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259.685</v>
      </c>
      <c r="Q22" s="54">
        <f t="shared" si="5"/>
        <v>267.2</v>
      </c>
      <c r="R22" s="54">
        <f t="shared" si="6"/>
        <v>7.5149999999999864</v>
      </c>
      <c r="S22" s="55">
        <v>82</v>
      </c>
      <c r="T22" s="56">
        <v>0</v>
      </c>
      <c r="U22" s="52">
        <v>100</v>
      </c>
      <c r="V22" s="52">
        <v>25</v>
      </c>
      <c r="W22" s="57">
        <v>5.5</v>
      </c>
      <c r="X22" s="58"/>
      <c r="Y22" s="52">
        <v>0</v>
      </c>
      <c r="Z22" s="59"/>
      <c r="AA22" s="105"/>
      <c r="AB22" s="112"/>
      <c r="AC22" s="41"/>
      <c r="AD22" s="37"/>
      <c r="AE22" s="60"/>
      <c r="AF22" s="37"/>
      <c r="AG22" s="60"/>
      <c r="AH22" s="52"/>
      <c r="AI22" s="52"/>
      <c r="AJ22" s="52"/>
      <c r="AK22" s="119"/>
      <c r="AL22" s="35"/>
    </row>
    <row r="23" spans="1:38" x14ac:dyDescent="0.2">
      <c r="A23" s="99">
        <v>43785</v>
      </c>
      <c r="B23" s="114"/>
      <c r="C23" s="37"/>
      <c r="D23" s="38"/>
      <c r="E23" s="39">
        <f t="shared" si="3"/>
        <v>0</v>
      </c>
      <c r="F23" s="37">
        <v>1</v>
      </c>
      <c r="G23" s="40">
        <v>7</v>
      </c>
      <c r="H23" s="39">
        <f t="shared" si="0"/>
        <v>31.729999999999997</v>
      </c>
      <c r="I23" s="41">
        <v>12</v>
      </c>
      <c r="J23" s="41">
        <v>2</v>
      </c>
      <c r="K23" s="39">
        <f t="shared" si="1"/>
        <v>243.82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267.2</v>
      </c>
      <c r="Q23" s="54">
        <f t="shared" si="5"/>
        <v>275.55</v>
      </c>
      <c r="R23" s="54">
        <f t="shared" si="6"/>
        <v>8.3500000000000227</v>
      </c>
      <c r="S23" s="55">
        <v>79</v>
      </c>
      <c r="T23" s="56">
        <v>0</v>
      </c>
      <c r="U23" s="52">
        <v>100</v>
      </c>
      <c r="V23" s="52">
        <v>25</v>
      </c>
      <c r="W23" s="57">
        <v>5.5</v>
      </c>
      <c r="X23" s="58"/>
      <c r="Y23" s="52">
        <v>0</v>
      </c>
      <c r="Z23" s="59"/>
      <c r="AA23" s="105"/>
      <c r="AB23" s="112"/>
      <c r="AC23" s="41"/>
      <c r="AD23" s="37"/>
      <c r="AE23" s="60"/>
      <c r="AF23" s="37"/>
      <c r="AG23" s="60"/>
      <c r="AH23" s="52"/>
      <c r="AI23" s="52"/>
      <c r="AJ23" s="52"/>
      <c r="AK23" s="119"/>
      <c r="AL23" s="35"/>
    </row>
    <row r="24" spans="1:38" x14ac:dyDescent="0.2">
      <c r="A24" s="99">
        <v>43786</v>
      </c>
      <c r="B24" s="114"/>
      <c r="C24" s="37"/>
      <c r="D24" s="38"/>
      <c r="E24" s="39">
        <f t="shared" si="3"/>
        <v>0</v>
      </c>
      <c r="F24" s="37">
        <v>2</v>
      </c>
      <c r="G24" s="40">
        <v>0</v>
      </c>
      <c r="H24" s="39">
        <f t="shared" si="0"/>
        <v>40.08</v>
      </c>
      <c r="I24" s="41">
        <v>12</v>
      </c>
      <c r="J24" s="41">
        <v>2</v>
      </c>
      <c r="K24" s="39">
        <f t="shared" si="1"/>
        <v>243.82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275.55</v>
      </c>
      <c r="Q24" s="54">
        <f t="shared" si="5"/>
        <v>283.89999999999998</v>
      </c>
      <c r="R24" s="54">
        <f t="shared" si="6"/>
        <v>8.3499999999999659</v>
      </c>
      <c r="S24" s="55">
        <v>77</v>
      </c>
      <c r="T24" s="56">
        <v>0</v>
      </c>
      <c r="U24" s="52">
        <v>100</v>
      </c>
      <c r="V24" s="52">
        <v>25</v>
      </c>
      <c r="W24" s="57">
        <v>5.5</v>
      </c>
      <c r="X24" s="58"/>
      <c r="Y24" s="52">
        <v>0</v>
      </c>
      <c r="Z24" s="59"/>
      <c r="AA24" s="105"/>
      <c r="AB24" s="112"/>
      <c r="AC24" s="41"/>
      <c r="AD24" s="37"/>
      <c r="AE24" s="60"/>
      <c r="AF24" s="37"/>
      <c r="AG24" s="60"/>
      <c r="AH24" s="52"/>
      <c r="AI24" s="52"/>
      <c r="AJ24" s="52"/>
      <c r="AK24" s="119"/>
      <c r="AL24" s="35"/>
    </row>
    <row r="25" spans="1:38" x14ac:dyDescent="0.2">
      <c r="A25" s="99">
        <v>43787</v>
      </c>
      <c r="B25" s="114"/>
      <c r="C25" s="37"/>
      <c r="D25" s="38"/>
      <c r="E25" s="39">
        <f t="shared" si="3"/>
        <v>0</v>
      </c>
      <c r="F25" s="37">
        <v>2</v>
      </c>
      <c r="G25" s="40">
        <v>5</v>
      </c>
      <c r="H25" s="39">
        <f t="shared" si="0"/>
        <v>48.43</v>
      </c>
      <c r="I25" s="41">
        <v>12</v>
      </c>
      <c r="J25" s="41">
        <v>2</v>
      </c>
      <c r="K25" s="39">
        <f t="shared" si="1"/>
        <v>243.82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283.89999999999998</v>
      </c>
      <c r="Q25" s="54">
        <f t="shared" si="5"/>
        <v>292.25</v>
      </c>
      <c r="R25" s="54">
        <f t="shared" si="6"/>
        <v>8.3500000000000227</v>
      </c>
      <c r="S25" s="55">
        <v>81</v>
      </c>
      <c r="T25" s="56">
        <v>0</v>
      </c>
      <c r="U25" s="52">
        <v>100</v>
      </c>
      <c r="V25" s="52">
        <v>25</v>
      </c>
      <c r="W25" s="57">
        <v>5.5</v>
      </c>
      <c r="X25" s="58"/>
      <c r="Y25" s="52">
        <v>0</v>
      </c>
      <c r="Z25" s="59"/>
      <c r="AA25" s="105"/>
      <c r="AB25" s="112"/>
      <c r="AC25" s="41"/>
      <c r="AD25" s="37"/>
      <c r="AE25" s="60"/>
      <c r="AF25" s="37"/>
      <c r="AG25" s="60"/>
      <c r="AH25" s="52"/>
      <c r="AI25" s="52"/>
      <c r="AJ25" s="52"/>
      <c r="AK25" s="119"/>
      <c r="AL25" s="35"/>
    </row>
    <row r="26" spans="1:38" x14ac:dyDescent="0.2">
      <c r="A26" s="99">
        <v>43788</v>
      </c>
      <c r="B26" s="114"/>
      <c r="C26" s="37"/>
      <c r="D26" s="38"/>
      <c r="E26" s="39">
        <f t="shared" si="3"/>
        <v>0</v>
      </c>
      <c r="F26" s="37">
        <v>2</v>
      </c>
      <c r="G26" s="40">
        <v>9.25</v>
      </c>
      <c r="H26" s="39">
        <f t="shared" si="0"/>
        <v>55.527499999999996</v>
      </c>
      <c r="I26" s="41">
        <v>11</v>
      </c>
      <c r="J26" s="41">
        <v>9.75</v>
      </c>
      <c r="K26" s="39">
        <f t="shared" si="1"/>
        <v>236.7225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292.25</v>
      </c>
      <c r="Q26" s="54">
        <f t="shared" si="5"/>
        <v>292.25</v>
      </c>
      <c r="R26" s="54">
        <f t="shared" si="6"/>
        <v>0</v>
      </c>
      <c r="S26" s="55">
        <v>74</v>
      </c>
      <c r="T26" s="56">
        <v>0</v>
      </c>
      <c r="U26" s="52">
        <v>100</v>
      </c>
      <c r="V26" s="52">
        <v>25</v>
      </c>
      <c r="W26" s="57">
        <v>5.5</v>
      </c>
      <c r="X26" s="58"/>
      <c r="Y26" s="52">
        <v>0</v>
      </c>
      <c r="Z26" s="59"/>
      <c r="AA26" s="105"/>
      <c r="AB26" s="112"/>
      <c r="AC26" s="41"/>
      <c r="AD26" s="37"/>
      <c r="AE26" s="60"/>
      <c r="AF26" s="37"/>
      <c r="AG26" s="60"/>
      <c r="AH26" s="52"/>
      <c r="AI26" s="52"/>
      <c r="AJ26" s="52"/>
      <c r="AK26" s="119"/>
      <c r="AL26" s="35"/>
    </row>
    <row r="27" spans="1:38" x14ac:dyDescent="0.2">
      <c r="A27" s="99">
        <v>43789</v>
      </c>
      <c r="B27" s="114"/>
      <c r="C27" s="37"/>
      <c r="D27" s="38"/>
      <c r="E27" s="39">
        <f t="shared" si="3"/>
        <v>0</v>
      </c>
      <c r="F27" s="37">
        <v>2</v>
      </c>
      <c r="G27" s="40">
        <v>9.25</v>
      </c>
      <c r="H27" s="39">
        <f t="shared" si="0"/>
        <v>55.527499999999996</v>
      </c>
      <c r="I27" s="41">
        <v>3</v>
      </c>
      <c r="J27" s="41">
        <v>3.75</v>
      </c>
      <c r="K27" s="39">
        <f t="shared" si="1"/>
        <v>66.382499999999993</v>
      </c>
      <c r="L27" s="41">
        <v>0</v>
      </c>
      <c r="M27" s="41">
        <v>0</v>
      </c>
      <c r="N27" s="39">
        <f t="shared" si="2"/>
        <v>0</v>
      </c>
      <c r="O27" s="53">
        <v>170.34</v>
      </c>
      <c r="P27" s="54">
        <f t="shared" si="4"/>
        <v>292.25</v>
      </c>
      <c r="Q27" s="54">
        <f t="shared" si="5"/>
        <v>121.91</v>
      </c>
      <c r="R27" s="54">
        <f t="shared" si="6"/>
        <v>0</v>
      </c>
      <c r="S27" s="55">
        <v>82</v>
      </c>
      <c r="T27" s="56">
        <v>0</v>
      </c>
      <c r="U27" s="52">
        <v>100</v>
      </c>
      <c r="V27" s="52">
        <v>25</v>
      </c>
      <c r="W27" s="57">
        <v>5.5</v>
      </c>
      <c r="X27" s="58"/>
      <c r="Y27" s="52">
        <v>0</v>
      </c>
      <c r="Z27" s="59"/>
      <c r="AA27" s="105"/>
      <c r="AB27" s="112"/>
      <c r="AC27" s="105"/>
      <c r="AD27" s="105"/>
      <c r="AE27" s="60"/>
      <c r="AF27" s="37"/>
      <c r="AG27" s="60"/>
      <c r="AH27" s="52"/>
      <c r="AI27" s="52"/>
      <c r="AJ27" s="52"/>
      <c r="AK27" s="119"/>
      <c r="AL27" s="35"/>
    </row>
    <row r="28" spans="1:38" x14ac:dyDescent="0.2">
      <c r="A28" s="99">
        <v>43790</v>
      </c>
      <c r="B28" s="114"/>
      <c r="C28" s="37"/>
      <c r="D28" s="38"/>
      <c r="E28" s="39">
        <f t="shared" si="3"/>
        <v>0</v>
      </c>
      <c r="F28" s="37">
        <v>3</v>
      </c>
      <c r="G28" s="40">
        <v>4</v>
      </c>
      <c r="H28" s="39">
        <f t="shared" si="0"/>
        <v>66.8</v>
      </c>
      <c r="I28" s="41">
        <v>3</v>
      </c>
      <c r="J28" s="41">
        <v>3.75</v>
      </c>
      <c r="K28" s="39">
        <f t="shared" si="1"/>
        <v>66.382499999999993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121.91</v>
      </c>
      <c r="Q28" s="54">
        <f t="shared" si="5"/>
        <v>133.1825</v>
      </c>
      <c r="R28" s="54">
        <f t="shared" si="6"/>
        <v>11.272500000000008</v>
      </c>
      <c r="S28" s="55">
        <v>83</v>
      </c>
      <c r="T28" s="56">
        <v>0</v>
      </c>
      <c r="U28" s="52">
        <v>100</v>
      </c>
      <c r="V28" s="52">
        <v>25</v>
      </c>
      <c r="W28" s="57">
        <v>5.5</v>
      </c>
      <c r="X28" s="58"/>
      <c r="Y28" s="52">
        <v>0</v>
      </c>
      <c r="Z28" s="59"/>
      <c r="AA28" s="105"/>
      <c r="AB28" s="112"/>
      <c r="AC28" s="105"/>
      <c r="AD28" s="105"/>
      <c r="AE28" s="60"/>
      <c r="AF28" s="37"/>
      <c r="AG28" s="60"/>
      <c r="AH28" s="52"/>
      <c r="AI28" s="52"/>
      <c r="AJ28" s="52"/>
      <c r="AK28" s="119"/>
      <c r="AL28" s="35"/>
    </row>
    <row r="29" spans="1:38" x14ac:dyDescent="0.2">
      <c r="A29" s="99">
        <v>43791</v>
      </c>
      <c r="B29" s="114"/>
      <c r="C29" s="37"/>
      <c r="D29" s="38"/>
      <c r="E29" s="39">
        <f t="shared" si="3"/>
        <v>0</v>
      </c>
      <c r="F29" s="37">
        <v>3</v>
      </c>
      <c r="G29" s="40">
        <v>9</v>
      </c>
      <c r="H29" s="39">
        <f t="shared" si="0"/>
        <v>75.149999999999991</v>
      </c>
      <c r="I29" s="41">
        <v>3</v>
      </c>
      <c r="J29" s="41">
        <v>3.75</v>
      </c>
      <c r="K29" s="39">
        <f t="shared" si="1"/>
        <v>66.382499999999993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133.1825</v>
      </c>
      <c r="Q29" s="54">
        <f t="shared" si="5"/>
        <v>141.53249999999997</v>
      </c>
      <c r="R29" s="54">
        <f t="shared" si="6"/>
        <v>8.3499999999999659</v>
      </c>
      <c r="S29" s="55">
        <v>88</v>
      </c>
      <c r="T29" s="56">
        <v>0</v>
      </c>
      <c r="U29" s="52">
        <v>100</v>
      </c>
      <c r="V29" s="52">
        <v>25</v>
      </c>
      <c r="W29" s="57">
        <v>5.5</v>
      </c>
      <c r="X29" s="58"/>
      <c r="Y29" s="52">
        <v>0</v>
      </c>
      <c r="Z29" s="59"/>
      <c r="AA29" s="105"/>
      <c r="AB29" s="112"/>
      <c r="AC29" s="105"/>
      <c r="AD29" s="105"/>
      <c r="AE29" s="60"/>
      <c r="AF29" s="37"/>
      <c r="AG29" s="60"/>
      <c r="AH29" s="52"/>
      <c r="AI29" s="52"/>
      <c r="AJ29" s="52"/>
      <c r="AK29" s="119"/>
      <c r="AL29" s="35"/>
    </row>
    <row r="30" spans="1:38" x14ac:dyDescent="0.2">
      <c r="A30" s="99">
        <v>43792</v>
      </c>
      <c r="B30" s="114"/>
      <c r="C30" s="37"/>
      <c r="D30" s="38"/>
      <c r="E30" s="39">
        <f t="shared" si="3"/>
        <v>0</v>
      </c>
      <c r="F30" s="37">
        <v>4</v>
      </c>
      <c r="G30" s="40">
        <v>3.5</v>
      </c>
      <c r="H30" s="39">
        <f t="shared" si="0"/>
        <v>86.004999999999995</v>
      </c>
      <c r="I30" s="41">
        <v>3</v>
      </c>
      <c r="J30" s="41">
        <v>3.75</v>
      </c>
      <c r="K30" s="39">
        <f t="shared" si="1"/>
        <v>66.382499999999993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141.53249999999997</v>
      </c>
      <c r="Q30" s="54">
        <f t="shared" si="5"/>
        <v>152.38749999999999</v>
      </c>
      <c r="R30" s="54">
        <f t="shared" si="6"/>
        <v>10.855000000000018</v>
      </c>
      <c r="S30" s="55">
        <v>86</v>
      </c>
      <c r="T30" s="56">
        <v>0</v>
      </c>
      <c r="U30" s="52">
        <v>100</v>
      </c>
      <c r="V30" s="52">
        <v>25</v>
      </c>
      <c r="W30" s="57">
        <v>5.5</v>
      </c>
      <c r="X30" s="58"/>
      <c r="Y30" s="52">
        <v>0</v>
      </c>
      <c r="Z30" s="59"/>
      <c r="AA30" s="105"/>
      <c r="AB30" s="112"/>
      <c r="AC30" s="105"/>
      <c r="AD30" s="105"/>
      <c r="AE30" s="60"/>
      <c r="AF30" s="37"/>
      <c r="AG30" s="60"/>
      <c r="AH30" s="52"/>
      <c r="AI30" s="52"/>
      <c r="AJ30" s="52"/>
      <c r="AK30" s="119"/>
      <c r="AL30" s="35"/>
    </row>
    <row r="31" spans="1:38" x14ac:dyDescent="0.2">
      <c r="A31" s="99">
        <v>43793</v>
      </c>
      <c r="B31" s="114"/>
      <c r="C31" s="37"/>
      <c r="D31" s="38"/>
      <c r="E31" s="39">
        <f t="shared" si="3"/>
        <v>0</v>
      </c>
      <c r="F31" s="37">
        <v>4</v>
      </c>
      <c r="G31" s="40">
        <v>10</v>
      </c>
      <c r="H31" s="39">
        <f t="shared" si="0"/>
        <v>96.86</v>
      </c>
      <c r="I31" s="41">
        <v>3</v>
      </c>
      <c r="J31" s="41">
        <v>3.75</v>
      </c>
      <c r="K31" s="39">
        <f t="shared" si="1"/>
        <v>66.382499999999993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152.38749999999999</v>
      </c>
      <c r="Q31" s="54">
        <f t="shared" si="5"/>
        <v>163.24250000000001</v>
      </c>
      <c r="R31" s="54">
        <f t="shared" si="6"/>
        <v>10.855000000000018</v>
      </c>
      <c r="S31" s="55">
        <v>85</v>
      </c>
      <c r="T31" s="56">
        <v>0</v>
      </c>
      <c r="U31" s="52">
        <v>100</v>
      </c>
      <c r="V31" s="52">
        <v>25</v>
      </c>
      <c r="W31" s="57">
        <v>5.5</v>
      </c>
      <c r="X31" s="58"/>
      <c r="Y31" s="52">
        <v>0</v>
      </c>
      <c r="Z31" s="59"/>
      <c r="AA31" s="105"/>
      <c r="AB31" s="112"/>
      <c r="AC31" s="105"/>
      <c r="AD31" s="105"/>
      <c r="AE31" s="60"/>
      <c r="AF31" s="37"/>
      <c r="AG31" s="60"/>
      <c r="AH31" s="52"/>
      <c r="AI31" s="52"/>
      <c r="AJ31" s="52"/>
      <c r="AK31" s="119"/>
      <c r="AL31" s="35"/>
    </row>
    <row r="32" spans="1:38" x14ac:dyDescent="0.2">
      <c r="A32" s="99">
        <v>43794</v>
      </c>
      <c r="B32" s="114"/>
      <c r="C32" s="37"/>
      <c r="D32" s="38"/>
      <c r="E32" s="39">
        <f t="shared" si="3"/>
        <v>0</v>
      </c>
      <c r="F32" s="37">
        <v>5</v>
      </c>
      <c r="G32" s="40">
        <v>3.5</v>
      </c>
      <c r="H32" s="39">
        <f t="shared" si="0"/>
        <v>106.045</v>
      </c>
      <c r="I32" s="41">
        <v>3</v>
      </c>
      <c r="J32" s="41">
        <v>3.75</v>
      </c>
      <c r="K32" s="39">
        <f t="shared" si="1"/>
        <v>66.382499999999993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163.24250000000001</v>
      </c>
      <c r="Q32" s="54">
        <f t="shared" si="5"/>
        <v>172.42750000000001</v>
      </c>
      <c r="R32" s="54">
        <f t="shared" si="6"/>
        <v>9.1850000000000023</v>
      </c>
      <c r="S32" s="55">
        <v>86</v>
      </c>
      <c r="T32" s="56">
        <v>0</v>
      </c>
      <c r="U32" s="52">
        <v>100</v>
      </c>
      <c r="V32" s="52">
        <v>25</v>
      </c>
      <c r="W32" s="57">
        <v>5.5</v>
      </c>
      <c r="X32" s="58"/>
      <c r="Y32" s="52">
        <v>0</v>
      </c>
      <c r="Z32" s="59"/>
      <c r="AA32" s="105"/>
      <c r="AB32" s="112"/>
      <c r="AC32" s="105"/>
      <c r="AD32" s="105"/>
      <c r="AE32" s="60"/>
      <c r="AF32" s="37"/>
      <c r="AG32" s="60"/>
      <c r="AH32" s="52"/>
      <c r="AI32" s="52"/>
      <c r="AJ32" s="52"/>
      <c r="AK32" s="119">
        <f>SUM(AK8:AK31)</f>
        <v>170.34</v>
      </c>
      <c r="AL32" s="35"/>
    </row>
    <row r="33" spans="1:38" x14ac:dyDescent="0.2">
      <c r="A33" s="99">
        <v>43795</v>
      </c>
      <c r="B33" s="114"/>
      <c r="C33" s="37"/>
      <c r="D33" s="38"/>
      <c r="E33" s="39">
        <f t="shared" si="3"/>
        <v>0</v>
      </c>
      <c r="F33" s="37">
        <v>5</v>
      </c>
      <c r="G33" s="40">
        <v>9</v>
      </c>
      <c r="H33" s="39">
        <f t="shared" si="0"/>
        <v>115.22999999999999</v>
      </c>
      <c r="I33" s="41">
        <v>3</v>
      </c>
      <c r="J33" s="41">
        <v>3.75</v>
      </c>
      <c r="K33" s="39">
        <f t="shared" si="1"/>
        <v>66.382499999999993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172.42750000000001</v>
      </c>
      <c r="Q33" s="54">
        <f t="shared" si="5"/>
        <v>181.61249999999998</v>
      </c>
      <c r="R33" s="54">
        <f t="shared" si="6"/>
        <v>9.1849999999999739</v>
      </c>
      <c r="S33" s="55">
        <v>88</v>
      </c>
      <c r="T33" s="56">
        <v>0</v>
      </c>
      <c r="U33" s="52">
        <v>100</v>
      </c>
      <c r="V33" s="52">
        <v>25</v>
      </c>
      <c r="W33" s="57">
        <v>5.5</v>
      </c>
      <c r="X33" s="58"/>
      <c r="Y33" s="52">
        <v>0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/>
    </row>
    <row r="34" spans="1:38" x14ac:dyDescent="0.2">
      <c r="A34" s="99">
        <v>43796</v>
      </c>
      <c r="B34" s="114"/>
      <c r="C34" s="37"/>
      <c r="D34" s="38"/>
      <c r="E34" s="39">
        <f t="shared" si="3"/>
        <v>0</v>
      </c>
      <c r="F34" s="37">
        <v>6</v>
      </c>
      <c r="G34" s="40">
        <v>4</v>
      </c>
      <c r="H34" s="39">
        <f t="shared" si="0"/>
        <v>126.91999999999999</v>
      </c>
      <c r="I34" s="41">
        <v>3</v>
      </c>
      <c r="J34" s="41">
        <v>3.75</v>
      </c>
      <c r="K34" s="39">
        <f t="shared" si="1"/>
        <v>66.382499999999993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181.61249999999998</v>
      </c>
      <c r="Q34" s="54">
        <f t="shared" si="5"/>
        <v>193.30249999999998</v>
      </c>
      <c r="R34" s="54">
        <f t="shared" si="6"/>
        <v>11.689999999999998</v>
      </c>
      <c r="S34" s="55">
        <v>89</v>
      </c>
      <c r="T34" s="56">
        <v>0</v>
      </c>
      <c r="U34" s="52">
        <v>100</v>
      </c>
      <c r="V34" s="52">
        <v>25</v>
      </c>
      <c r="W34" s="57">
        <v>5.5</v>
      </c>
      <c r="X34" s="58"/>
      <c r="Y34" s="52">
        <v>0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225.03</v>
      </c>
      <c r="AL34" s="35"/>
    </row>
    <row r="35" spans="1:38" x14ac:dyDescent="0.2">
      <c r="A35" s="99">
        <v>43797</v>
      </c>
      <c r="B35" s="114"/>
      <c r="C35" s="37"/>
      <c r="D35" s="38"/>
      <c r="E35" s="39">
        <f t="shared" si="3"/>
        <v>0</v>
      </c>
      <c r="F35" s="37">
        <v>6</v>
      </c>
      <c r="G35" s="40">
        <v>10</v>
      </c>
      <c r="H35" s="39">
        <f t="shared" si="0"/>
        <v>136.94</v>
      </c>
      <c r="I35" s="41">
        <v>3</v>
      </c>
      <c r="J35" s="41">
        <v>3.75</v>
      </c>
      <c r="K35" s="39">
        <f t="shared" si="1"/>
        <v>66.382499999999993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193.30249999999998</v>
      </c>
      <c r="Q35" s="54">
        <f t="shared" si="5"/>
        <v>203.32249999999999</v>
      </c>
      <c r="R35" s="54">
        <f t="shared" si="6"/>
        <v>10.02000000000001</v>
      </c>
      <c r="S35" s="55">
        <v>84</v>
      </c>
      <c r="T35" s="56">
        <v>0</v>
      </c>
      <c r="U35" s="52">
        <v>100</v>
      </c>
      <c r="V35" s="52">
        <v>25</v>
      </c>
      <c r="W35" s="57">
        <v>5.5</v>
      </c>
      <c r="X35" s="58"/>
      <c r="Y35" s="52">
        <v>0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170.34</v>
      </c>
      <c r="AL35" s="35"/>
    </row>
    <row r="36" spans="1:38" x14ac:dyDescent="0.2">
      <c r="A36" s="99">
        <v>43798</v>
      </c>
      <c r="B36" s="114"/>
      <c r="C36" s="37"/>
      <c r="D36" s="38"/>
      <c r="E36" s="39">
        <f t="shared" si="3"/>
        <v>0</v>
      </c>
      <c r="F36" s="37">
        <v>7</v>
      </c>
      <c r="G36" s="40">
        <v>4.5</v>
      </c>
      <c r="H36" s="39">
        <f t="shared" si="0"/>
        <v>147.79499999999999</v>
      </c>
      <c r="I36" s="41">
        <v>3</v>
      </c>
      <c r="J36" s="41">
        <v>3.75</v>
      </c>
      <c r="K36" s="39">
        <f t="shared" si="1"/>
        <v>66.382499999999993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203.32249999999999</v>
      </c>
      <c r="Q36" s="54">
        <f t="shared" si="5"/>
        <v>214.17749999999998</v>
      </c>
      <c r="R36" s="54">
        <f t="shared" si="6"/>
        <v>10.85499999999999</v>
      </c>
      <c r="S36" s="55">
        <v>86</v>
      </c>
      <c r="T36" s="56">
        <v>0</v>
      </c>
      <c r="U36" s="52">
        <v>100</v>
      </c>
      <c r="V36" s="52">
        <v>25</v>
      </c>
      <c r="W36" s="57">
        <v>5.5</v>
      </c>
      <c r="X36" s="58"/>
      <c r="Y36" s="52">
        <v>0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395.37</v>
      </c>
      <c r="AL36" s="35"/>
    </row>
    <row r="37" spans="1:38" x14ac:dyDescent="0.2">
      <c r="A37" s="99">
        <v>43799</v>
      </c>
      <c r="B37" s="114"/>
      <c r="C37" s="37"/>
      <c r="D37" s="38"/>
      <c r="E37" s="39">
        <f t="shared" si="3"/>
        <v>0</v>
      </c>
      <c r="F37" s="37">
        <v>7</v>
      </c>
      <c r="G37" s="40">
        <v>11</v>
      </c>
      <c r="H37" s="39">
        <f t="shared" si="0"/>
        <v>158.65</v>
      </c>
      <c r="I37" s="41">
        <v>3</v>
      </c>
      <c r="J37" s="41">
        <v>3.75</v>
      </c>
      <c r="K37" s="39">
        <f t="shared" si="1"/>
        <v>66.382499999999993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214.17749999999998</v>
      </c>
      <c r="Q37" s="54">
        <f t="shared" si="5"/>
        <v>225.0325</v>
      </c>
      <c r="R37" s="54">
        <f t="shared" si="6"/>
        <v>10.855000000000018</v>
      </c>
      <c r="S37" s="55">
        <v>85</v>
      </c>
      <c r="T37" s="56">
        <v>0</v>
      </c>
      <c r="U37" s="52">
        <v>100</v>
      </c>
      <c r="V37" s="52">
        <v>25</v>
      </c>
      <c r="W37" s="57">
        <v>5.5</v>
      </c>
      <c r="X37" s="58"/>
      <c r="Y37" s="52">
        <v>0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153.63999999999999</v>
      </c>
      <c r="AL37" s="35"/>
    </row>
    <row r="38" spans="1:38" x14ac:dyDescent="0.2">
      <c r="A38" s="99">
        <v>43800</v>
      </c>
      <c r="B38" s="114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0</v>
      </c>
      <c r="J38" s="41">
        <v>0</v>
      </c>
      <c r="K38" s="39">
        <f t="shared" si="1"/>
        <v>0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225.0325</v>
      </c>
      <c r="Q38" s="54">
        <f t="shared" si="5"/>
        <v>0</v>
      </c>
      <c r="R38" s="54">
        <f t="shared" si="6"/>
        <v>0</v>
      </c>
      <c r="S38" s="55">
        <v>0</v>
      </c>
      <c r="T38" s="56">
        <v>0</v>
      </c>
      <c r="U38" s="52">
        <v>100</v>
      </c>
      <c r="V38" s="52">
        <v>25</v>
      </c>
      <c r="W38" s="57">
        <v>5.5</v>
      </c>
      <c r="X38" s="58"/>
      <c r="Y38" s="52">
        <v>0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241.73</v>
      </c>
      <c r="AL38" s="35"/>
    </row>
    <row r="39" spans="1:38" x14ac:dyDescent="0.2">
      <c r="A39" s="62"/>
      <c r="B39" s="63"/>
      <c r="C39" s="37"/>
      <c r="D39" s="38"/>
      <c r="E39" s="39"/>
      <c r="F39" s="37"/>
      <c r="G39" s="40"/>
      <c r="H39" s="39"/>
      <c r="I39" s="52"/>
      <c r="J39" s="52"/>
      <c r="K39" s="39"/>
      <c r="L39" s="52"/>
      <c r="M39" s="52"/>
      <c r="N39" s="39"/>
      <c r="O39" s="53"/>
      <c r="P39" s="79"/>
      <c r="Q39" s="54"/>
      <c r="R39" s="54"/>
      <c r="S39" s="55"/>
      <c r="T39" s="56"/>
      <c r="U39" s="52"/>
      <c r="V39" s="52"/>
      <c r="W39" s="52"/>
      <c r="X39" s="58"/>
      <c r="Y39" s="52"/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35"/>
    </row>
    <row r="40" spans="1:38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170.34</v>
      </c>
      <c r="P40" s="87"/>
      <c r="Q40" s="54"/>
      <c r="R40" s="54">
        <f>SUM(R8:R39)</f>
        <v>241.73250000000002</v>
      </c>
      <c r="S40" s="54">
        <f>SUM(S8:S39)</f>
        <v>2426</v>
      </c>
      <c r="T40" s="88">
        <f>SUM(T8:T39)</f>
        <v>0</v>
      </c>
      <c r="U40" s="89"/>
      <c r="V40" s="90"/>
      <c r="W40" s="91"/>
      <c r="X40" s="92"/>
      <c r="Y40" s="93">
        <f>SUM(Y8:Y39)</f>
        <v>46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115"/>
    </row>
  </sheetData>
  <mergeCells count="2">
    <mergeCell ref="G2:K2"/>
    <mergeCell ref="G3:K3"/>
  </mergeCells>
  <dataValidations xWindow="1470" yWindow="703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L40"/>
  <sheetViews>
    <sheetView zoomScaleNormal="100" workbookViewId="0">
      <selection activeCell="AL28" sqref="AL28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4.5703125" customWidth="1"/>
    <col min="10" max="10" width="5.5703125" customWidth="1"/>
    <col min="11" max="11" width="6.28515625" customWidth="1"/>
    <col min="12" max="12" width="0.14062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4.7109375" customWidth="1"/>
    <col min="24" max="24" width="6.42578125" customWidth="1"/>
    <col min="25" max="25" width="6.2851562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75</v>
      </c>
      <c r="H2" s="122"/>
      <c r="I2" s="122"/>
      <c r="J2" s="122"/>
      <c r="K2" s="122"/>
      <c r="L2" s="109"/>
      <c r="M2" s="109"/>
      <c r="N2" s="109"/>
    </row>
    <row r="3" spans="1:38" x14ac:dyDescent="0.2">
      <c r="A3" t="s">
        <v>49</v>
      </c>
      <c r="G3" s="123" t="s">
        <v>82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/>
      <c r="G5" s="2">
        <v>28426</v>
      </c>
      <c r="H5" s="4">
        <v>400</v>
      </c>
      <c r="I5" s="2"/>
      <c r="J5" s="5">
        <v>28427</v>
      </c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/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66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1</v>
      </c>
      <c r="G7" s="40">
        <v>4</v>
      </c>
      <c r="H7" s="39">
        <f>(F7*12+G7)*1.67</f>
        <v>26.72</v>
      </c>
      <c r="I7" s="41">
        <v>2</v>
      </c>
      <c r="J7" s="41">
        <v>7.5</v>
      </c>
      <c r="K7" s="39">
        <f>(I7*12+J7)*1.67</f>
        <v>52.604999999999997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/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116">
        <v>43770</v>
      </c>
      <c r="F8" s="37">
        <v>1</v>
      </c>
      <c r="G8" s="40">
        <v>4</v>
      </c>
      <c r="H8" s="39">
        <f t="shared" ref="H8:H39" si="0">(F8*12+G8)*1.67</f>
        <v>26.72</v>
      </c>
      <c r="I8" s="41">
        <v>2</v>
      </c>
      <c r="J8" s="41">
        <v>7.5</v>
      </c>
      <c r="K8" s="39">
        <f t="shared" ref="K8:K39" si="1">(I8*12+J8)*1.67</f>
        <v>52.604999999999997</v>
      </c>
      <c r="L8" s="41">
        <v>0</v>
      </c>
      <c r="M8" s="41">
        <v>0</v>
      </c>
      <c r="N8" s="39">
        <f t="shared" ref="N8:N39" si="2">(L8*12+M8)*1.67</f>
        <v>0</v>
      </c>
      <c r="O8" s="53">
        <v>0</v>
      </c>
      <c r="P8" s="54">
        <f>E7+H7+K7+N7</f>
        <v>79.324999999999989</v>
      </c>
      <c r="Q8" s="54">
        <f>E8+H8+K8+N8</f>
        <v>79.324999999999989</v>
      </c>
      <c r="R8" s="54">
        <f>IF(Q8=0,0,IF(O8&gt;0,(E8+H8+K8+N8)-(P8-O8),(E8+H8+K8+N8)-(H7+K7+N7)))</f>
        <v>0</v>
      </c>
      <c r="S8" s="55">
        <v>59</v>
      </c>
      <c r="T8" s="56">
        <v>0</v>
      </c>
      <c r="U8" s="52">
        <v>45</v>
      </c>
      <c r="V8" s="52">
        <v>0</v>
      </c>
      <c r="W8" s="57">
        <v>5.5</v>
      </c>
      <c r="X8" s="58">
        <v>0</v>
      </c>
      <c r="Y8" s="52">
        <v>24</v>
      </c>
      <c r="Z8" s="59"/>
      <c r="AA8" s="105"/>
      <c r="AB8" s="112"/>
      <c r="AC8" s="112"/>
      <c r="AD8" s="37"/>
      <c r="AE8" s="60"/>
      <c r="AF8" s="37"/>
      <c r="AG8" s="60"/>
      <c r="AH8" s="52"/>
      <c r="AI8" s="52"/>
      <c r="AJ8" s="52"/>
      <c r="AK8" s="106"/>
      <c r="AL8" s="35" t="s">
        <v>79</v>
      </c>
    </row>
    <row r="9" spans="1:38" x14ac:dyDescent="0.2">
      <c r="A9" s="116">
        <v>43771</v>
      </c>
      <c r="B9" s="63"/>
      <c r="C9" s="37"/>
      <c r="D9" s="38"/>
      <c r="E9" s="39">
        <f t="shared" ref="E9:E38" si="3">(C9*12+D9)*1.16</f>
        <v>0</v>
      </c>
      <c r="F9" s="37">
        <v>1</v>
      </c>
      <c r="G9" s="40">
        <v>4</v>
      </c>
      <c r="H9" s="39">
        <f t="shared" si="0"/>
        <v>26.72</v>
      </c>
      <c r="I9" s="41">
        <v>2</v>
      </c>
      <c r="J9" s="41">
        <v>7.5</v>
      </c>
      <c r="K9" s="39">
        <f t="shared" si="1"/>
        <v>52.604999999999997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9" si="4">E8+H8+K8+N8</f>
        <v>79.324999999999989</v>
      </c>
      <c r="Q9" s="54">
        <f t="shared" ref="Q9:Q39" si="5">E9+H9+K9+N9</f>
        <v>79.324999999999989</v>
      </c>
      <c r="R9" s="54">
        <f t="shared" ref="R9:R39" si="6">IF(Q9=0,0,IF(O9&gt;0,(E9+H9+K9+N9)-(P9-O9),(E9+H9+K9+N9)-(H8+K8+N8)))</f>
        <v>0</v>
      </c>
      <c r="S9" s="55">
        <v>52</v>
      </c>
      <c r="T9" s="56">
        <v>0</v>
      </c>
      <c r="U9" s="52">
        <v>45</v>
      </c>
      <c r="V9" s="52">
        <v>0</v>
      </c>
      <c r="W9" s="57">
        <v>5.5</v>
      </c>
      <c r="X9" s="58">
        <v>0</v>
      </c>
      <c r="Y9" s="52">
        <v>24</v>
      </c>
      <c r="Z9" s="59"/>
      <c r="AA9" s="108"/>
      <c r="AB9" s="112"/>
      <c r="AC9" s="112"/>
      <c r="AD9" s="37"/>
      <c r="AE9" s="60"/>
      <c r="AF9" s="37"/>
      <c r="AG9" s="60"/>
      <c r="AH9" s="52"/>
      <c r="AI9" s="52"/>
      <c r="AJ9" s="52"/>
      <c r="AK9" s="106"/>
      <c r="AL9" s="35" t="s">
        <v>79</v>
      </c>
    </row>
    <row r="10" spans="1:38" x14ac:dyDescent="0.2">
      <c r="A10" s="116">
        <v>43772</v>
      </c>
      <c r="B10" s="63"/>
      <c r="C10" s="37"/>
      <c r="D10" s="38"/>
      <c r="E10" s="39">
        <f t="shared" si="3"/>
        <v>0</v>
      </c>
      <c r="F10" s="37">
        <v>1</v>
      </c>
      <c r="G10" s="40">
        <v>4</v>
      </c>
      <c r="H10" s="39">
        <f t="shared" si="0"/>
        <v>26.72</v>
      </c>
      <c r="I10" s="41">
        <v>2</v>
      </c>
      <c r="J10" s="41">
        <v>7.5</v>
      </c>
      <c r="K10" s="39">
        <f t="shared" si="1"/>
        <v>52.604999999999997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79.324999999999989</v>
      </c>
      <c r="Q10" s="54">
        <f t="shared" si="5"/>
        <v>79.324999999999989</v>
      </c>
      <c r="R10" s="54">
        <f t="shared" si="6"/>
        <v>0</v>
      </c>
      <c r="S10" s="55">
        <v>54</v>
      </c>
      <c r="T10" s="56">
        <v>0</v>
      </c>
      <c r="U10" s="52">
        <v>45</v>
      </c>
      <c r="V10" s="52">
        <v>0</v>
      </c>
      <c r="W10" s="57">
        <v>5.5</v>
      </c>
      <c r="X10" s="58">
        <v>0</v>
      </c>
      <c r="Y10" s="52">
        <v>24</v>
      </c>
      <c r="Z10" s="59"/>
      <c r="AA10" s="108"/>
      <c r="AB10" s="112"/>
      <c r="AC10" s="112"/>
      <c r="AD10" s="37"/>
      <c r="AE10" s="60"/>
      <c r="AF10" s="37"/>
      <c r="AG10" s="60"/>
      <c r="AH10" s="52"/>
      <c r="AI10" s="52"/>
      <c r="AJ10" s="52"/>
      <c r="AK10" s="106"/>
      <c r="AL10" s="35" t="s">
        <v>79</v>
      </c>
    </row>
    <row r="11" spans="1:38" x14ac:dyDescent="0.2">
      <c r="A11" s="116">
        <v>43773</v>
      </c>
      <c r="B11" s="63"/>
      <c r="C11" s="37"/>
      <c r="D11" s="38"/>
      <c r="E11" s="39">
        <f t="shared" si="3"/>
        <v>0</v>
      </c>
      <c r="F11" s="37">
        <v>1</v>
      </c>
      <c r="G11" s="40">
        <v>4</v>
      </c>
      <c r="H11" s="39">
        <f t="shared" si="0"/>
        <v>26.72</v>
      </c>
      <c r="I11" s="41">
        <v>2</v>
      </c>
      <c r="J11" s="41">
        <v>7.5</v>
      </c>
      <c r="K11" s="39">
        <f t="shared" si="1"/>
        <v>52.604999999999997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79.324999999999989</v>
      </c>
      <c r="Q11" s="54">
        <f t="shared" si="5"/>
        <v>79.324999999999989</v>
      </c>
      <c r="R11" s="54">
        <f t="shared" si="6"/>
        <v>0</v>
      </c>
      <c r="S11" s="55">
        <v>52</v>
      </c>
      <c r="T11" s="56">
        <v>0</v>
      </c>
      <c r="U11" s="52">
        <v>45</v>
      </c>
      <c r="V11" s="52">
        <v>0</v>
      </c>
      <c r="W11" s="57">
        <v>5.5</v>
      </c>
      <c r="X11" s="58">
        <v>0</v>
      </c>
      <c r="Y11" s="52">
        <v>24</v>
      </c>
      <c r="Z11" s="59"/>
      <c r="AA11" s="105"/>
      <c r="AB11" s="112"/>
      <c r="AC11" s="112"/>
      <c r="AD11" s="37"/>
      <c r="AE11" s="60"/>
      <c r="AF11" s="37"/>
      <c r="AG11" s="60"/>
      <c r="AH11" s="52"/>
      <c r="AI11" s="52"/>
      <c r="AJ11" s="52"/>
      <c r="AK11" s="106"/>
      <c r="AL11" s="35" t="s">
        <v>79</v>
      </c>
    </row>
    <row r="12" spans="1:38" x14ac:dyDescent="0.2">
      <c r="A12" s="116">
        <v>43774</v>
      </c>
      <c r="B12" s="63"/>
      <c r="C12" s="37"/>
      <c r="D12" s="38"/>
      <c r="E12" s="39">
        <f t="shared" si="3"/>
        <v>0</v>
      </c>
      <c r="F12" s="37">
        <v>1</v>
      </c>
      <c r="G12" s="40">
        <v>4</v>
      </c>
      <c r="H12" s="39">
        <f t="shared" si="0"/>
        <v>26.72</v>
      </c>
      <c r="I12" s="41">
        <v>2</v>
      </c>
      <c r="J12" s="41">
        <v>7.5</v>
      </c>
      <c r="K12" s="39">
        <f t="shared" si="1"/>
        <v>52.604999999999997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79.324999999999989</v>
      </c>
      <c r="Q12" s="54">
        <f t="shared" si="5"/>
        <v>79.324999999999989</v>
      </c>
      <c r="R12" s="54">
        <f t="shared" si="6"/>
        <v>0</v>
      </c>
      <c r="S12" s="55">
        <v>53</v>
      </c>
      <c r="T12" s="56">
        <v>0</v>
      </c>
      <c r="U12" s="52">
        <v>45</v>
      </c>
      <c r="V12" s="52">
        <v>0</v>
      </c>
      <c r="W12" s="57">
        <v>5.5</v>
      </c>
      <c r="X12" s="58">
        <v>0</v>
      </c>
      <c r="Y12" s="52">
        <v>24</v>
      </c>
      <c r="Z12" s="59"/>
      <c r="AA12" s="105"/>
      <c r="AB12" s="112"/>
      <c r="AC12" s="112"/>
      <c r="AD12" s="37"/>
      <c r="AE12" s="60"/>
      <c r="AF12" s="37"/>
      <c r="AG12" s="60"/>
      <c r="AH12" s="52"/>
      <c r="AI12" s="52"/>
      <c r="AJ12" s="52"/>
      <c r="AK12" s="106"/>
      <c r="AL12" s="35" t="s">
        <v>79</v>
      </c>
    </row>
    <row r="13" spans="1:38" x14ac:dyDescent="0.2">
      <c r="A13" s="116">
        <v>43775</v>
      </c>
      <c r="B13" s="63"/>
      <c r="C13" s="37"/>
      <c r="D13" s="38"/>
      <c r="E13" s="39">
        <f t="shared" si="3"/>
        <v>0</v>
      </c>
      <c r="F13" s="37">
        <v>1</v>
      </c>
      <c r="G13" s="40">
        <v>4</v>
      </c>
      <c r="H13" s="39">
        <f t="shared" si="0"/>
        <v>26.72</v>
      </c>
      <c r="I13" s="41">
        <v>2</v>
      </c>
      <c r="J13" s="41">
        <v>7.5</v>
      </c>
      <c r="K13" s="39">
        <f t="shared" si="1"/>
        <v>52.604999999999997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79.324999999999989</v>
      </c>
      <c r="Q13" s="54">
        <f t="shared" si="5"/>
        <v>79.324999999999989</v>
      </c>
      <c r="R13" s="54">
        <f t="shared" si="6"/>
        <v>0</v>
      </c>
      <c r="S13" s="55">
        <v>50</v>
      </c>
      <c r="T13" s="56">
        <v>0</v>
      </c>
      <c r="U13" s="52">
        <v>45</v>
      </c>
      <c r="V13" s="52">
        <v>0</v>
      </c>
      <c r="W13" s="57">
        <v>5.5</v>
      </c>
      <c r="X13" s="58">
        <v>0</v>
      </c>
      <c r="Y13" s="52">
        <v>24</v>
      </c>
      <c r="Z13" s="59"/>
      <c r="AA13" s="105"/>
      <c r="AB13" s="112"/>
      <c r="AC13" s="112"/>
      <c r="AD13" s="37"/>
      <c r="AE13" s="60"/>
      <c r="AF13" s="37"/>
      <c r="AG13" s="60"/>
      <c r="AH13" s="52"/>
      <c r="AI13" s="52"/>
      <c r="AJ13" s="52"/>
      <c r="AK13" s="106"/>
      <c r="AL13" s="35" t="s">
        <v>79</v>
      </c>
    </row>
    <row r="14" spans="1:38" x14ac:dyDescent="0.2">
      <c r="A14" s="116">
        <v>43776</v>
      </c>
      <c r="B14" s="63"/>
      <c r="C14" s="37"/>
      <c r="D14" s="38"/>
      <c r="E14" s="39">
        <f t="shared" si="3"/>
        <v>0</v>
      </c>
      <c r="F14" s="37">
        <v>1</v>
      </c>
      <c r="G14" s="40">
        <v>4</v>
      </c>
      <c r="H14" s="39">
        <f t="shared" si="0"/>
        <v>26.72</v>
      </c>
      <c r="I14" s="41">
        <v>2</v>
      </c>
      <c r="J14" s="41">
        <v>7.5</v>
      </c>
      <c r="K14" s="39">
        <f t="shared" si="1"/>
        <v>52.604999999999997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79.324999999999989</v>
      </c>
      <c r="Q14" s="54">
        <f t="shared" si="5"/>
        <v>79.324999999999989</v>
      </c>
      <c r="R14" s="54">
        <f t="shared" si="6"/>
        <v>0</v>
      </c>
      <c r="S14" s="55">
        <v>52</v>
      </c>
      <c r="T14" s="56">
        <v>0</v>
      </c>
      <c r="U14" s="52">
        <v>45</v>
      </c>
      <c r="V14" s="52">
        <v>0</v>
      </c>
      <c r="W14" s="57">
        <v>5.5</v>
      </c>
      <c r="X14" s="58">
        <v>0</v>
      </c>
      <c r="Y14" s="52">
        <v>24</v>
      </c>
      <c r="Z14" s="59"/>
      <c r="AA14" s="105"/>
      <c r="AB14" s="112"/>
      <c r="AC14" s="112"/>
      <c r="AD14" s="37"/>
      <c r="AE14" s="60"/>
      <c r="AF14" s="37"/>
      <c r="AG14" s="60"/>
      <c r="AH14" s="52"/>
      <c r="AI14" s="52"/>
      <c r="AJ14" s="52"/>
      <c r="AK14" s="106"/>
      <c r="AL14" s="35" t="s">
        <v>79</v>
      </c>
    </row>
    <row r="15" spans="1:38" x14ac:dyDescent="0.2">
      <c r="A15" s="116">
        <v>43777</v>
      </c>
      <c r="B15" s="63"/>
      <c r="C15" s="37"/>
      <c r="D15" s="38"/>
      <c r="E15" s="39">
        <f t="shared" si="3"/>
        <v>0</v>
      </c>
      <c r="F15" s="37">
        <v>1</v>
      </c>
      <c r="G15" s="40">
        <v>4</v>
      </c>
      <c r="H15" s="39">
        <f t="shared" si="0"/>
        <v>26.72</v>
      </c>
      <c r="I15" s="41">
        <v>2</v>
      </c>
      <c r="J15" s="41">
        <v>7.5</v>
      </c>
      <c r="K15" s="39">
        <f t="shared" si="1"/>
        <v>52.604999999999997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79.324999999999989</v>
      </c>
      <c r="Q15" s="54">
        <f t="shared" si="5"/>
        <v>79.324999999999989</v>
      </c>
      <c r="R15" s="54">
        <f t="shared" si="6"/>
        <v>0</v>
      </c>
      <c r="S15" s="55">
        <v>0</v>
      </c>
      <c r="T15" s="56">
        <v>0</v>
      </c>
      <c r="U15" s="52">
        <v>45</v>
      </c>
      <c r="V15" s="52">
        <v>0</v>
      </c>
      <c r="W15" s="57">
        <v>5.5</v>
      </c>
      <c r="X15" s="58">
        <v>0</v>
      </c>
      <c r="Y15" s="52">
        <v>24</v>
      </c>
      <c r="Z15" s="59"/>
      <c r="AA15" s="105"/>
      <c r="AB15" s="112"/>
      <c r="AC15" s="112"/>
      <c r="AD15" s="37"/>
      <c r="AE15" s="60"/>
      <c r="AF15" s="37"/>
      <c r="AG15" s="60"/>
      <c r="AH15" s="52"/>
      <c r="AI15" s="52"/>
      <c r="AJ15" s="52"/>
      <c r="AK15" s="106"/>
      <c r="AL15" s="35" t="s">
        <v>79</v>
      </c>
    </row>
    <row r="16" spans="1:38" x14ac:dyDescent="0.2">
      <c r="A16" s="116">
        <v>43778</v>
      </c>
      <c r="B16" s="63"/>
      <c r="C16" s="37"/>
      <c r="D16" s="38"/>
      <c r="E16" s="39">
        <f t="shared" si="3"/>
        <v>0</v>
      </c>
      <c r="F16" s="37">
        <v>1</v>
      </c>
      <c r="G16" s="40">
        <v>4</v>
      </c>
      <c r="H16" s="39">
        <f t="shared" si="0"/>
        <v>26.72</v>
      </c>
      <c r="I16" s="41">
        <v>2</v>
      </c>
      <c r="J16" s="41">
        <v>7.5</v>
      </c>
      <c r="K16" s="39">
        <f t="shared" si="1"/>
        <v>52.604999999999997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79.324999999999989</v>
      </c>
      <c r="Q16" s="54">
        <f t="shared" si="5"/>
        <v>79.324999999999989</v>
      </c>
      <c r="R16" s="54">
        <f t="shared" si="6"/>
        <v>0</v>
      </c>
      <c r="S16" s="55">
        <v>0</v>
      </c>
      <c r="T16" s="56">
        <v>0</v>
      </c>
      <c r="U16" s="52">
        <v>45</v>
      </c>
      <c r="V16" s="52">
        <v>0</v>
      </c>
      <c r="W16" s="57">
        <v>5.5</v>
      </c>
      <c r="X16" s="58">
        <v>0</v>
      </c>
      <c r="Y16" s="52">
        <v>24</v>
      </c>
      <c r="Z16" s="59"/>
      <c r="AA16" s="105"/>
      <c r="AB16" s="112"/>
      <c r="AC16" s="112"/>
      <c r="AD16" s="37"/>
      <c r="AE16" s="60"/>
      <c r="AF16" s="37"/>
      <c r="AG16" s="60"/>
      <c r="AH16" s="52"/>
      <c r="AI16" s="52"/>
      <c r="AJ16" s="52"/>
      <c r="AK16" s="106"/>
      <c r="AL16" s="35" t="s">
        <v>79</v>
      </c>
    </row>
    <row r="17" spans="1:38" x14ac:dyDescent="0.2">
      <c r="A17" s="116">
        <v>43779</v>
      </c>
      <c r="B17" s="63"/>
      <c r="C17" s="37"/>
      <c r="D17" s="38"/>
      <c r="E17" s="39">
        <f t="shared" si="3"/>
        <v>0</v>
      </c>
      <c r="F17" s="37">
        <v>1</v>
      </c>
      <c r="G17" s="40">
        <v>4</v>
      </c>
      <c r="H17" s="39">
        <f t="shared" si="0"/>
        <v>26.72</v>
      </c>
      <c r="I17" s="41">
        <v>2</v>
      </c>
      <c r="J17" s="41">
        <v>7.5</v>
      </c>
      <c r="K17" s="39">
        <f t="shared" si="1"/>
        <v>52.604999999999997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79.324999999999989</v>
      </c>
      <c r="Q17" s="54">
        <f t="shared" si="5"/>
        <v>79.324999999999989</v>
      </c>
      <c r="R17" s="54">
        <f t="shared" si="6"/>
        <v>0</v>
      </c>
      <c r="S17" s="55">
        <v>0</v>
      </c>
      <c r="T17" s="56">
        <v>0</v>
      </c>
      <c r="U17" s="52">
        <v>45</v>
      </c>
      <c r="V17" s="52">
        <v>0</v>
      </c>
      <c r="W17" s="57">
        <v>5.5</v>
      </c>
      <c r="X17" s="58">
        <v>0</v>
      </c>
      <c r="Y17" s="52">
        <v>24</v>
      </c>
      <c r="Z17" s="59"/>
      <c r="AA17" s="105"/>
      <c r="AB17" s="112"/>
      <c r="AC17" s="112"/>
      <c r="AD17" s="37"/>
      <c r="AE17" s="60"/>
      <c r="AF17" s="37"/>
      <c r="AG17" s="60"/>
      <c r="AH17" s="52"/>
      <c r="AI17" s="52"/>
      <c r="AJ17" s="52"/>
      <c r="AK17" s="106"/>
      <c r="AL17" s="35" t="s">
        <v>79</v>
      </c>
    </row>
    <row r="18" spans="1:38" x14ac:dyDescent="0.2">
      <c r="A18" s="116">
        <v>43780</v>
      </c>
      <c r="B18" s="63"/>
      <c r="C18" s="37"/>
      <c r="D18" s="38"/>
      <c r="E18" s="39">
        <f t="shared" si="3"/>
        <v>0</v>
      </c>
      <c r="F18" s="37">
        <v>1</v>
      </c>
      <c r="G18" s="40">
        <v>4</v>
      </c>
      <c r="H18" s="39">
        <f t="shared" si="0"/>
        <v>26.72</v>
      </c>
      <c r="I18" s="41">
        <v>2</v>
      </c>
      <c r="J18" s="41">
        <v>7.5</v>
      </c>
      <c r="K18" s="39">
        <f t="shared" si="1"/>
        <v>52.604999999999997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79.324999999999989</v>
      </c>
      <c r="Q18" s="54">
        <f t="shared" si="5"/>
        <v>79.324999999999989</v>
      </c>
      <c r="R18" s="54">
        <f t="shared" si="6"/>
        <v>0</v>
      </c>
      <c r="S18" s="55">
        <v>0</v>
      </c>
      <c r="T18" s="56">
        <v>0</v>
      </c>
      <c r="U18" s="52">
        <v>45</v>
      </c>
      <c r="V18" s="52">
        <v>0</v>
      </c>
      <c r="W18" s="57">
        <v>5.5</v>
      </c>
      <c r="X18" s="58">
        <v>0</v>
      </c>
      <c r="Y18" s="52">
        <v>24</v>
      </c>
      <c r="Z18" s="59"/>
      <c r="AA18" s="105"/>
      <c r="AB18" s="112"/>
      <c r="AC18" s="112"/>
      <c r="AD18" s="37"/>
      <c r="AE18" s="60"/>
      <c r="AF18" s="37"/>
      <c r="AG18" s="60"/>
      <c r="AH18" s="52"/>
      <c r="AI18" s="52"/>
      <c r="AJ18" s="52"/>
      <c r="AK18" s="106"/>
      <c r="AL18" s="35" t="s">
        <v>79</v>
      </c>
    </row>
    <row r="19" spans="1:38" x14ac:dyDescent="0.2">
      <c r="A19" s="116">
        <v>43781</v>
      </c>
      <c r="B19" s="63"/>
      <c r="C19" s="37"/>
      <c r="D19" s="38"/>
      <c r="E19" s="39">
        <f t="shared" si="3"/>
        <v>0</v>
      </c>
      <c r="F19" s="37">
        <v>1</v>
      </c>
      <c r="G19" s="40">
        <v>4</v>
      </c>
      <c r="H19" s="39">
        <f t="shared" si="0"/>
        <v>26.72</v>
      </c>
      <c r="I19" s="41">
        <v>2</v>
      </c>
      <c r="J19" s="41">
        <v>7.5</v>
      </c>
      <c r="K19" s="39">
        <f t="shared" si="1"/>
        <v>52.604999999999997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79.324999999999989</v>
      </c>
      <c r="Q19" s="54">
        <f t="shared" si="5"/>
        <v>79.324999999999989</v>
      </c>
      <c r="R19" s="54">
        <f t="shared" si="6"/>
        <v>0</v>
      </c>
      <c r="S19" s="55">
        <v>0</v>
      </c>
      <c r="T19" s="56">
        <v>0</v>
      </c>
      <c r="U19" s="52">
        <v>45</v>
      </c>
      <c r="V19" s="52">
        <v>0</v>
      </c>
      <c r="W19" s="57">
        <v>5.5</v>
      </c>
      <c r="X19" s="58">
        <v>0</v>
      </c>
      <c r="Y19" s="52">
        <v>24</v>
      </c>
      <c r="Z19" s="59"/>
      <c r="AA19" s="105"/>
      <c r="AB19" s="112"/>
      <c r="AC19" s="112"/>
      <c r="AD19" s="37"/>
      <c r="AE19" s="60"/>
      <c r="AF19" s="37"/>
      <c r="AG19" s="60"/>
      <c r="AH19" s="52"/>
      <c r="AI19" s="52"/>
      <c r="AJ19" s="52"/>
      <c r="AK19" s="106"/>
      <c r="AL19" s="35" t="s">
        <v>79</v>
      </c>
    </row>
    <row r="20" spans="1:38" x14ac:dyDescent="0.2">
      <c r="A20" s="116">
        <v>43782</v>
      </c>
      <c r="B20" s="63"/>
      <c r="C20" s="37"/>
      <c r="D20" s="38"/>
      <c r="E20" s="39">
        <f t="shared" si="3"/>
        <v>0</v>
      </c>
      <c r="F20" s="37">
        <v>1</v>
      </c>
      <c r="G20" s="40">
        <v>4</v>
      </c>
      <c r="H20" s="39">
        <f t="shared" si="0"/>
        <v>26.72</v>
      </c>
      <c r="I20" s="41">
        <v>2</v>
      </c>
      <c r="J20" s="41">
        <v>7.5</v>
      </c>
      <c r="K20" s="39">
        <f t="shared" si="1"/>
        <v>52.604999999999997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79.324999999999989</v>
      </c>
      <c r="Q20" s="54">
        <f t="shared" si="5"/>
        <v>79.324999999999989</v>
      </c>
      <c r="R20" s="54">
        <f t="shared" si="6"/>
        <v>0</v>
      </c>
      <c r="S20" s="55">
        <v>0</v>
      </c>
      <c r="T20" s="56">
        <v>0</v>
      </c>
      <c r="U20" s="52">
        <v>45</v>
      </c>
      <c r="V20" s="52">
        <v>0</v>
      </c>
      <c r="W20" s="57">
        <v>5.5</v>
      </c>
      <c r="X20" s="58">
        <v>0</v>
      </c>
      <c r="Y20" s="52">
        <v>24</v>
      </c>
      <c r="Z20" s="59"/>
      <c r="AA20" s="105"/>
      <c r="AB20" s="112"/>
      <c r="AC20" s="112"/>
      <c r="AD20" s="37"/>
      <c r="AE20" s="60"/>
      <c r="AF20" s="37"/>
      <c r="AG20" s="60"/>
      <c r="AH20" s="52"/>
      <c r="AI20" s="52"/>
      <c r="AJ20" s="52"/>
      <c r="AK20" s="106"/>
      <c r="AL20" s="35" t="s">
        <v>79</v>
      </c>
    </row>
    <row r="21" spans="1:38" x14ac:dyDescent="0.2">
      <c r="A21" s="116">
        <v>43783</v>
      </c>
      <c r="B21" s="63"/>
      <c r="C21" s="37"/>
      <c r="D21" s="38"/>
      <c r="E21" s="39">
        <f t="shared" si="3"/>
        <v>0</v>
      </c>
      <c r="F21" s="37">
        <v>1</v>
      </c>
      <c r="G21" s="40">
        <v>4</v>
      </c>
      <c r="H21" s="39">
        <f t="shared" si="0"/>
        <v>26.72</v>
      </c>
      <c r="I21" s="41">
        <v>2</v>
      </c>
      <c r="J21" s="41">
        <v>7.5</v>
      </c>
      <c r="K21" s="39">
        <f t="shared" si="1"/>
        <v>52.604999999999997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79.324999999999989</v>
      </c>
      <c r="Q21" s="54">
        <f t="shared" si="5"/>
        <v>79.324999999999989</v>
      </c>
      <c r="R21" s="54">
        <f t="shared" si="6"/>
        <v>0</v>
      </c>
      <c r="S21" s="55">
        <v>0</v>
      </c>
      <c r="T21" s="56">
        <v>0</v>
      </c>
      <c r="U21" s="52">
        <v>45</v>
      </c>
      <c r="V21" s="52">
        <v>0</v>
      </c>
      <c r="W21" s="57">
        <v>5.5</v>
      </c>
      <c r="X21" s="58">
        <v>0</v>
      </c>
      <c r="Y21" s="52">
        <v>24</v>
      </c>
      <c r="Z21" s="59"/>
      <c r="AA21" s="105"/>
      <c r="AB21" s="112"/>
      <c r="AC21" s="112"/>
      <c r="AD21" s="37"/>
      <c r="AE21" s="60"/>
      <c r="AF21" s="37"/>
      <c r="AG21" s="60"/>
      <c r="AH21" s="52"/>
      <c r="AI21" s="52"/>
      <c r="AJ21" s="52"/>
      <c r="AK21" s="106"/>
      <c r="AL21" s="35" t="s">
        <v>79</v>
      </c>
    </row>
    <row r="22" spans="1:38" x14ac:dyDescent="0.2">
      <c r="A22" s="116">
        <v>43784</v>
      </c>
      <c r="B22" s="63"/>
      <c r="C22" s="37"/>
      <c r="D22" s="38"/>
      <c r="E22" s="39">
        <f t="shared" si="3"/>
        <v>0</v>
      </c>
      <c r="F22" s="37">
        <v>1</v>
      </c>
      <c r="G22" s="40">
        <v>4</v>
      </c>
      <c r="H22" s="39">
        <f t="shared" si="0"/>
        <v>26.72</v>
      </c>
      <c r="I22" s="41">
        <v>2</v>
      </c>
      <c r="J22" s="41">
        <v>7.5</v>
      </c>
      <c r="K22" s="39">
        <f t="shared" si="1"/>
        <v>52.604999999999997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79.324999999999989</v>
      </c>
      <c r="Q22" s="54">
        <f t="shared" si="5"/>
        <v>79.324999999999989</v>
      </c>
      <c r="R22" s="54">
        <f t="shared" si="6"/>
        <v>0</v>
      </c>
      <c r="S22" s="55">
        <v>0</v>
      </c>
      <c r="T22" s="56">
        <v>0</v>
      </c>
      <c r="U22" s="52">
        <v>45</v>
      </c>
      <c r="V22" s="52">
        <v>0</v>
      </c>
      <c r="W22" s="57">
        <v>5.5</v>
      </c>
      <c r="X22" s="58">
        <v>0</v>
      </c>
      <c r="Y22" s="52">
        <v>24</v>
      </c>
      <c r="Z22" s="59"/>
      <c r="AA22" s="105"/>
      <c r="AB22" s="112"/>
      <c r="AC22" s="112"/>
      <c r="AD22" s="37"/>
      <c r="AE22" s="60"/>
      <c r="AF22" s="37"/>
      <c r="AG22" s="60"/>
      <c r="AH22" s="52"/>
      <c r="AI22" s="52"/>
      <c r="AJ22" s="52"/>
      <c r="AK22" s="106"/>
      <c r="AL22" s="35" t="s">
        <v>79</v>
      </c>
    </row>
    <row r="23" spans="1:38" x14ac:dyDescent="0.2">
      <c r="A23" s="116">
        <v>43785</v>
      </c>
      <c r="B23" s="63"/>
      <c r="C23" s="37"/>
      <c r="D23" s="38"/>
      <c r="E23" s="39">
        <f t="shared" si="3"/>
        <v>0</v>
      </c>
      <c r="F23" s="37">
        <v>1</v>
      </c>
      <c r="G23" s="40">
        <v>4</v>
      </c>
      <c r="H23" s="39">
        <f t="shared" si="0"/>
        <v>26.72</v>
      </c>
      <c r="I23" s="41">
        <v>2</v>
      </c>
      <c r="J23" s="41">
        <v>7.5</v>
      </c>
      <c r="K23" s="39">
        <f t="shared" si="1"/>
        <v>52.604999999999997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79.324999999999989</v>
      </c>
      <c r="Q23" s="54">
        <f t="shared" si="5"/>
        <v>79.324999999999989</v>
      </c>
      <c r="R23" s="54">
        <f t="shared" si="6"/>
        <v>0</v>
      </c>
      <c r="S23" s="55">
        <v>0</v>
      </c>
      <c r="T23" s="56">
        <v>0</v>
      </c>
      <c r="U23" s="52">
        <v>45</v>
      </c>
      <c r="V23" s="52">
        <v>0</v>
      </c>
      <c r="W23" s="57">
        <v>5.5</v>
      </c>
      <c r="X23" s="58">
        <v>0</v>
      </c>
      <c r="Y23" s="52">
        <v>24</v>
      </c>
      <c r="Z23" s="59"/>
      <c r="AA23" s="105"/>
      <c r="AB23" s="112"/>
      <c r="AC23" s="112"/>
      <c r="AD23" s="37"/>
      <c r="AE23" s="60"/>
      <c r="AF23" s="37"/>
      <c r="AG23" s="60"/>
      <c r="AH23" s="52"/>
      <c r="AI23" s="52"/>
      <c r="AJ23" s="52"/>
      <c r="AK23" s="106"/>
      <c r="AL23" s="35" t="s">
        <v>79</v>
      </c>
    </row>
    <row r="24" spans="1:38" x14ac:dyDescent="0.2">
      <c r="A24" s="116">
        <v>43786</v>
      </c>
      <c r="B24" s="63"/>
      <c r="C24" s="37"/>
      <c r="D24" s="38"/>
      <c r="E24" s="39">
        <f t="shared" si="3"/>
        <v>0</v>
      </c>
      <c r="F24" s="37">
        <v>1</v>
      </c>
      <c r="G24" s="40">
        <v>4</v>
      </c>
      <c r="H24" s="39">
        <f t="shared" si="0"/>
        <v>26.72</v>
      </c>
      <c r="I24" s="41">
        <v>2</v>
      </c>
      <c r="J24" s="41">
        <v>7.5</v>
      </c>
      <c r="K24" s="39">
        <f t="shared" si="1"/>
        <v>52.604999999999997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79.324999999999989</v>
      </c>
      <c r="Q24" s="54">
        <f t="shared" si="5"/>
        <v>79.324999999999989</v>
      </c>
      <c r="R24" s="54">
        <f t="shared" si="6"/>
        <v>0</v>
      </c>
      <c r="S24" s="55">
        <v>0</v>
      </c>
      <c r="T24" s="56">
        <v>0</v>
      </c>
      <c r="U24" s="52">
        <v>45</v>
      </c>
      <c r="V24" s="52">
        <v>0</v>
      </c>
      <c r="W24" s="57">
        <v>5.5</v>
      </c>
      <c r="X24" s="58">
        <v>0</v>
      </c>
      <c r="Y24" s="52">
        <v>24</v>
      </c>
      <c r="Z24" s="59"/>
      <c r="AA24" s="105"/>
      <c r="AB24" s="112"/>
      <c r="AC24" s="112"/>
      <c r="AD24" s="37"/>
      <c r="AE24" s="60"/>
      <c r="AF24" s="37"/>
      <c r="AG24" s="60"/>
      <c r="AH24" s="52"/>
      <c r="AI24" s="52"/>
      <c r="AJ24" s="52"/>
      <c r="AK24" s="106"/>
      <c r="AL24" s="35" t="s">
        <v>79</v>
      </c>
    </row>
    <row r="25" spans="1:38" x14ac:dyDescent="0.2">
      <c r="A25" s="116">
        <v>43787</v>
      </c>
      <c r="B25" s="63"/>
      <c r="C25" s="37"/>
      <c r="D25" s="38"/>
      <c r="E25" s="39">
        <f t="shared" si="3"/>
        <v>0</v>
      </c>
      <c r="F25" s="37">
        <v>1</v>
      </c>
      <c r="G25" s="40">
        <v>4</v>
      </c>
      <c r="H25" s="39">
        <f t="shared" si="0"/>
        <v>26.72</v>
      </c>
      <c r="I25" s="41">
        <v>2</v>
      </c>
      <c r="J25" s="41">
        <v>7.5</v>
      </c>
      <c r="K25" s="39">
        <f t="shared" si="1"/>
        <v>52.604999999999997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79.324999999999989</v>
      </c>
      <c r="Q25" s="54">
        <f t="shared" si="5"/>
        <v>79.324999999999989</v>
      </c>
      <c r="R25" s="54">
        <f t="shared" si="6"/>
        <v>0</v>
      </c>
      <c r="S25" s="55">
        <v>0</v>
      </c>
      <c r="T25" s="56">
        <v>0</v>
      </c>
      <c r="U25" s="52">
        <v>45</v>
      </c>
      <c r="V25" s="52">
        <v>0</v>
      </c>
      <c r="W25" s="57">
        <v>5.5</v>
      </c>
      <c r="X25" s="58">
        <v>0</v>
      </c>
      <c r="Y25" s="52">
        <v>24</v>
      </c>
      <c r="Z25" s="59"/>
      <c r="AA25" s="105"/>
      <c r="AB25" s="112"/>
      <c r="AC25" s="112"/>
      <c r="AD25" s="37"/>
      <c r="AE25" s="60"/>
      <c r="AF25" s="37"/>
      <c r="AG25" s="60"/>
      <c r="AH25" s="52"/>
      <c r="AI25" s="52"/>
      <c r="AJ25" s="52"/>
      <c r="AK25" s="106"/>
      <c r="AL25" s="35" t="s">
        <v>79</v>
      </c>
    </row>
    <row r="26" spans="1:38" x14ac:dyDescent="0.2">
      <c r="A26" s="116">
        <v>43788</v>
      </c>
      <c r="B26" s="63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0</v>
      </c>
      <c r="J26" s="41">
        <v>0</v>
      </c>
      <c r="K26" s="39">
        <f t="shared" si="1"/>
        <v>0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79.324999999999989</v>
      </c>
      <c r="Q26" s="54">
        <f t="shared" si="5"/>
        <v>0</v>
      </c>
      <c r="R26" s="54">
        <f t="shared" si="6"/>
        <v>0</v>
      </c>
      <c r="S26" s="55">
        <v>0</v>
      </c>
      <c r="T26" s="56">
        <v>0</v>
      </c>
      <c r="U26" s="52">
        <v>45</v>
      </c>
      <c r="V26" s="52">
        <v>0</v>
      </c>
      <c r="W26" s="57">
        <v>5.5</v>
      </c>
      <c r="X26" s="58">
        <v>0</v>
      </c>
      <c r="Y26" s="52">
        <v>0</v>
      </c>
      <c r="Z26" s="59"/>
      <c r="AA26" s="105"/>
      <c r="AB26" s="112"/>
      <c r="AC26" s="112"/>
      <c r="AD26" s="37"/>
      <c r="AE26" s="60"/>
      <c r="AF26" s="37"/>
      <c r="AG26" s="60"/>
      <c r="AH26" s="52"/>
      <c r="AI26" s="52"/>
      <c r="AJ26" s="52"/>
      <c r="AK26" s="106"/>
      <c r="AL26" s="35"/>
    </row>
    <row r="27" spans="1:38" x14ac:dyDescent="0.2">
      <c r="A27" s="116">
        <v>43789</v>
      </c>
      <c r="B27" s="63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0</v>
      </c>
      <c r="J27" s="41">
        <v>0</v>
      </c>
      <c r="K27" s="39">
        <f t="shared" si="1"/>
        <v>0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0</v>
      </c>
      <c r="Q27" s="54">
        <f t="shared" si="5"/>
        <v>0</v>
      </c>
      <c r="R27" s="54">
        <f t="shared" si="6"/>
        <v>0</v>
      </c>
      <c r="S27" s="55">
        <v>0</v>
      </c>
      <c r="T27" s="56">
        <v>0</v>
      </c>
      <c r="U27" s="52">
        <v>45</v>
      </c>
      <c r="V27" s="52">
        <v>0</v>
      </c>
      <c r="W27" s="57">
        <v>5.5</v>
      </c>
      <c r="X27" s="58">
        <v>0</v>
      </c>
      <c r="Y27" s="52">
        <v>0</v>
      </c>
      <c r="Z27" s="59"/>
      <c r="AA27" s="105"/>
      <c r="AB27" s="112"/>
      <c r="AC27" s="112"/>
      <c r="AD27" s="105"/>
      <c r="AE27" s="60"/>
      <c r="AF27" s="37"/>
      <c r="AG27" s="60"/>
      <c r="AH27" s="52"/>
      <c r="AI27" s="52"/>
      <c r="AJ27" s="52"/>
      <c r="AK27" s="106"/>
      <c r="AL27" s="35"/>
    </row>
    <row r="28" spans="1:38" x14ac:dyDescent="0.2">
      <c r="A28" s="116">
        <v>43790</v>
      </c>
      <c r="B28" s="63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0</v>
      </c>
      <c r="J28" s="41">
        <v>0</v>
      </c>
      <c r="K28" s="39">
        <f t="shared" si="1"/>
        <v>0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0</v>
      </c>
      <c r="Q28" s="54">
        <f t="shared" si="5"/>
        <v>0</v>
      </c>
      <c r="R28" s="54">
        <f t="shared" si="6"/>
        <v>0</v>
      </c>
      <c r="S28" s="55">
        <v>0</v>
      </c>
      <c r="T28" s="56">
        <v>0</v>
      </c>
      <c r="U28" s="52">
        <v>45</v>
      </c>
      <c r="V28" s="52">
        <v>0</v>
      </c>
      <c r="W28" s="57">
        <v>5.5</v>
      </c>
      <c r="X28" s="58">
        <v>0</v>
      </c>
      <c r="Y28" s="52">
        <v>0</v>
      </c>
      <c r="Z28" s="59"/>
      <c r="AA28" s="105"/>
      <c r="AB28" s="112"/>
      <c r="AC28" s="112"/>
      <c r="AD28" s="105"/>
      <c r="AE28" s="60"/>
      <c r="AF28" s="37"/>
      <c r="AG28" s="60"/>
      <c r="AH28" s="52"/>
      <c r="AI28" s="52"/>
      <c r="AJ28" s="52"/>
      <c r="AK28" s="106"/>
      <c r="AL28" s="35"/>
    </row>
    <row r="29" spans="1:38" x14ac:dyDescent="0.2">
      <c r="A29" s="116">
        <v>43791</v>
      </c>
      <c r="B29" s="63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0</v>
      </c>
      <c r="J29" s="41">
        <v>0</v>
      </c>
      <c r="K29" s="39">
        <f t="shared" si="1"/>
        <v>0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0</v>
      </c>
      <c r="Q29" s="54">
        <f t="shared" si="5"/>
        <v>0</v>
      </c>
      <c r="R29" s="54">
        <f t="shared" si="6"/>
        <v>0</v>
      </c>
      <c r="S29" s="55">
        <v>0</v>
      </c>
      <c r="T29" s="56">
        <v>0</v>
      </c>
      <c r="U29" s="52">
        <v>45</v>
      </c>
      <c r="V29" s="52">
        <v>0</v>
      </c>
      <c r="W29" s="57">
        <v>5.5</v>
      </c>
      <c r="X29" s="58">
        <v>0</v>
      </c>
      <c r="Y29" s="52">
        <v>0</v>
      </c>
      <c r="Z29" s="59"/>
      <c r="AA29" s="105"/>
      <c r="AB29" s="112"/>
      <c r="AC29" s="112"/>
      <c r="AD29" s="105"/>
      <c r="AE29" s="60"/>
      <c r="AF29" s="37"/>
      <c r="AG29" s="60"/>
      <c r="AH29" s="52"/>
      <c r="AI29" s="52"/>
      <c r="AJ29" s="52"/>
      <c r="AK29" s="106"/>
      <c r="AL29" s="35"/>
    </row>
    <row r="30" spans="1:38" x14ac:dyDescent="0.2">
      <c r="A30" s="116">
        <v>43792</v>
      </c>
      <c r="B30" s="63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0</v>
      </c>
      <c r="J30" s="41">
        <v>0</v>
      </c>
      <c r="K30" s="39">
        <f t="shared" si="1"/>
        <v>0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0</v>
      </c>
      <c r="Q30" s="54">
        <f t="shared" si="5"/>
        <v>0</v>
      </c>
      <c r="R30" s="54">
        <f t="shared" si="6"/>
        <v>0</v>
      </c>
      <c r="S30" s="55">
        <v>0</v>
      </c>
      <c r="T30" s="56">
        <v>0</v>
      </c>
      <c r="U30" s="52">
        <v>45</v>
      </c>
      <c r="V30" s="52">
        <v>0</v>
      </c>
      <c r="W30" s="57">
        <v>5.5</v>
      </c>
      <c r="X30" s="58">
        <v>0</v>
      </c>
      <c r="Y30" s="52">
        <v>0</v>
      </c>
      <c r="Z30" s="59"/>
      <c r="AA30" s="105"/>
      <c r="AB30" s="112"/>
      <c r="AC30" s="112"/>
      <c r="AD30" s="105"/>
      <c r="AE30" s="60"/>
      <c r="AF30" s="37"/>
      <c r="AG30" s="60"/>
      <c r="AH30" s="52"/>
      <c r="AI30" s="52"/>
      <c r="AJ30" s="52"/>
      <c r="AK30" s="106"/>
      <c r="AL30" s="35"/>
    </row>
    <row r="31" spans="1:38" x14ac:dyDescent="0.2">
      <c r="A31" s="116">
        <v>43793</v>
      </c>
      <c r="B31" s="63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0</v>
      </c>
      <c r="J31" s="41">
        <v>0</v>
      </c>
      <c r="K31" s="39">
        <f t="shared" si="1"/>
        <v>0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0</v>
      </c>
      <c r="Q31" s="54">
        <f t="shared" si="5"/>
        <v>0</v>
      </c>
      <c r="R31" s="54">
        <f t="shared" si="6"/>
        <v>0</v>
      </c>
      <c r="S31" s="55">
        <v>0</v>
      </c>
      <c r="T31" s="56">
        <v>0</v>
      </c>
      <c r="U31" s="52">
        <v>45</v>
      </c>
      <c r="V31" s="52">
        <v>0</v>
      </c>
      <c r="W31" s="57">
        <v>5.5</v>
      </c>
      <c r="X31" s="58">
        <v>0</v>
      </c>
      <c r="Y31" s="52">
        <v>0</v>
      </c>
      <c r="Z31" s="59"/>
      <c r="AA31" s="105"/>
      <c r="AB31" s="112"/>
      <c r="AC31" s="112"/>
      <c r="AD31" s="105"/>
      <c r="AE31" s="60"/>
      <c r="AF31" s="37"/>
      <c r="AG31" s="60"/>
      <c r="AH31" s="52"/>
      <c r="AI31" s="52"/>
      <c r="AJ31" s="52"/>
      <c r="AK31" s="106"/>
      <c r="AL31" s="35"/>
    </row>
    <row r="32" spans="1:38" x14ac:dyDescent="0.2">
      <c r="A32" s="116">
        <v>43794</v>
      </c>
      <c r="B32" s="63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0</v>
      </c>
      <c r="J32" s="41">
        <v>0</v>
      </c>
      <c r="K32" s="39">
        <f t="shared" si="1"/>
        <v>0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0</v>
      </c>
      <c r="Q32" s="54">
        <f t="shared" si="5"/>
        <v>0</v>
      </c>
      <c r="R32" s="54">
        <f t="shared" si="6"/>
        <v>0</v>
      </c>
      <c r="S32" s="55">
        <v>0</v>
      </c>
      <c r="T32" s="56">
        <v>0</v>
      </c>
      <c r="U32" s="52">
        <v>45</v>
      </c>
      <c r="V32" s="52">
        <v>0</v>
      </c>
      <c r="W32" s="57">
        <v>5.5</v>
      </c>
      <c r="X32" s="58">
        <v>0</v>
      </c>
      <c r="Y32" s="52">
        <v>0</v>
      </c>
      <c r="Z32" s="59"/>
      <c r="AA32" s="105"/>
      <c r="AB32" s="112"/>
      <c r="AC32" s="112"/>
      <c r="AD32" s="105"/>
      <c r="AE32" s="60"/>
      <c r="AF32" s="37"/>
      <c r="AG32" s="60"/>
      <c r="AH32" s="52"/>
      <c r="AI32" s="52"/>
      <c r="AJ32" s="52"/>
      <c r="AK32" s="106">
        <f>SUM(AK8:AK31)</f>
        <v>0</v>
      </c>
      <c r="AL32" s="35"/>
    </row>
    <row r="33" spans="1:38" x14ac:dyDescent="0.2">
      <c r="A33" s="116">
        <v>43795</v>
      </c>
      <c r="B33" s="63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0</v>
      </c>
      <c r="J33" s="41">
        <v>0</v>
      </c>
      <c r="K33" s="39">
        <f t="shared" si="1"/>
        <v>0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0</v>
      </c>
      <c r="Q33" s="54">
        <f t="shared" si="5"/>
        <v>0</v>
      </c>
      <c r="R33" s="54">
        <f t="shared" si="6"/>
        <v>0</v>
      </c>
      <c r="S33" s="55">
        <v>0</v>
      </c>
      <c r="T33" s="56">
        <v>0</v>
      </c>
      <c r="U33" s="52">
        <v>45</v>
      </c>
      <c r="V33" s="52">
        <v>0</v>
      </c>
      <c r="W33" s="57">
        <v>5.5</v>
      </c>
      <c r="X33" s="58">
        <v>0</v>
      </c>
      <c r="Y33" s="52">
        <v>0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/>
    </row>
    <row r="34" spans="1:38" x14ac:dyDescent="0.2">
      <c r="A34" s="116">
        <v>43796</v>
      </c>
      <c r="B34" s="63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0</v>
      </c>
      <c r="J34" s="41">
        <v>0</v>
      </c>
      <c r="K34" s="39">
        <f t="shared" si="1"/>
        <v>0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0</v>
      </c>
      <c r="Q34" s="54">
        <f t="shared" si="5"/>
        <v>0</v>
      </c>
      <c r="R34" s="54">
        <f t="shared" si="6"/>
        <v>0</v>
      </c>
      <c r="S34" s="55">
        <v>0</v>
      </c>
      <c r="T34" s="56">
        <v>0</v>
      </c>
      <c r="U34" s="52">
        <v>45</v>
      </c>
      <c r="V34" s="52">
        <v>0</v>
      </c>
      <c r="W34" s="57">
        <v>5.5</v>
      </c>
      <c r="X34" s="58">
        <v>0</v>
      </c>
      <c r="Y34" s="52">
        <v>0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0</v>
      </c>
      <c r="AL34" s="35"/>
    </row>
    <row r="35" spans="1:38" x14ac:dyDescent="0.2">
      <c r="A35" s="116">
        <v>43797</v>
      </c>
      <c r="B35" s="63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0</v>
      </c>
      <c r="J35" s="41">
        <v>0</v>
      </c>
      <c r="K35" s="39">
        <f t="shared" si="1"/>
        <v>0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0</v>
      </c>
      <c r="Q35" s="54">
        <f t="shared" si="5"/>
        <v>0</v>
      </c>
      <c r="R35" s="54">
        <f t="shared" si="6"/>
        <v>0</v>
      </c>
      <c r="S35" s="55">
        <v>0</v>
      </c>
      <c r="T35" s="56">
        <v>0</v>
      </c>
      <c r="U35" s="52">
        <v>45</v>
      </c>
      <c r="V35" s="52">
        <v>0</v>
      </c>
      <c r="W35" s="57">
        <v>5.5</v>
      </c>
      <c r="X35" s="58">
        <v>0</v>
      </c>
      <c r="Y35" s="52">
        <v>0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0</v>
      </c>
      <c r="AL35" s="35"/>
    </row>
    <row r="36" spans="1:38" x14ac:dyDescent="0.2">
      <c r="A36" s="116">
        <v>43798</v>
      </c>
      <c r="B36" s="63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0</v>
      </c>
      <c r="J36" s="41">
        <v>0</v>
      </c>
      <c r="K36" s="39">
        <f t="shared" si="1"/>
        <v>0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0</v>
      </c>
      <c r="Q36" s="54">
        <f t="shared" si="5"/>
        <v>0</v>
      </c>
      <c r="R36" s="54">
        <f t="shared" si="6"/>
        <v>0</v>
      </c>
      <c r="S36" s="55">
        <v>0</v>
      </c>
      <c r="T36" s="56">
        <v>0</v>
      </c>
      <c r="U36" s="52">
        <v>45</v>
      </c>
      <c r="V36" s="52">
        <v>0</v>
      </c>
      <c r="W36" s="57">
        <v>5.5</v>
      </c>
      <c r="X36" s="58">
        <v>0</v>
      </c>
      <c r="Y36" s="52">
        <v>0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0</v>
      </c>
      <c r="AL36" s="35"/>
    </row>
    <row r="37" spans="1:38" x14ac:dyDescent="0.2">
      <c r="A37" s="116">
        <v>43799</v>
      </c>
      <c r="B37" s="63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0</v>
      </c>
      <c r="J37" s="41">
        <v>0</v>
      </c>
      <c r="K37" s="39">
        <f t="shared" si="1"/>
        <v>0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0</v>
      </c>
      <c r="Q37" s="54">
        <f t="shared" si="5"/>
        <v>0</v>
      </c>
      <c r="R37" s="54">
        <f t="shared" si="6"/>
        <v>0</v>
      </c>
      <c r="S37" s="55">
        <v>0</v>
      </c>
      <c r="T37" s="56">
        <v>0</v>
      </c>
      <c r="U37" s="52">
        <v>45</v>
      </c>
      <c r="V37" s="52">
        <v>0</v>
      </c>
      <c r="W37" s="57">
        <v>5.5</v>
      </c>
      <c r="X37" s="58">
        <v>0</v>
      </c>
      <c r="Y37" s="52">
        <v>0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79.33</v>
      </c>
      <c r="AL37" s="35"/>
    </row>
    <row r="38" spans="1:38" x14ac:dyDescent="0.2">
      <c r="A38" s="116">
        <v>43800</v>
      </c>
      <c r="B38" s="63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0</v>
      </c>
      <c r="J38" s="41">
        <v>0</v>
      </c>
      <c r="K38" s="39">
        <f t="shared" si="1"/>
        <v>0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0</v>
      </c>
      <c r="Q38" s="54">
        <f t="shared" si="5"/>
        <v>0</v>
      </c>
      <c r="R38" s="54">
        <f t="shared" si="6"/>
        <v>0</v>
      </c>
      <c r="S38" s="55">
        <v>0</v>
      </c>
      <c r="T38" s="56">
        <v>0</v>
      </c>
      <c r="U38" s="52">
        <v>45</v>
      </c>
      <c r="V38" s="52">
        <v>0</v>
      </c>
      <c r="W38" s="57">
        <v>5.5</v>
      </c>
      <c r="X38" s="58">
        <v>0</v>
      </c>
      <c r="Y38" s="52">
        <v>0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0</v>
      </c>
      <c r="AL38" s="35"/>
    </row>
    <row r="39" spans="1:38" x14ac:dyDescent="0.2">
      <c r="A39" s="116"/>
      <c r="B39" s="63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3">
        <v>0</v>
      </c>
      <c r="P39" s="54">
        <f t="shared" si="4"/>
        <v>0</v>
      </c>
      <c r="Q39" s="54">
        <f t="shared" si="5"/>
        <v>0</v>
      </c>
      <c r="R39" s="54">
        <f t="shared" si="6"/>
        <v>0</v>
      </c>
      <c r="S39" s="55">
        <v>0</v>
      </c>
      <c r="T39" s="56">
        <v>0</v>
      </c>
      <c r="U39" s="52">
        <v>45</v>
      </c>
      <c r="V39" s="52">
        <v>0</v>
      </c>
      <c r="W39" s="57">
        <v>5.5</v>
      </c>
      <c r="X39" s="58">
        <v>0</v>
      </c>
      <c r="Y39" s="52">
        <v>0</v>
      </c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35"/>
    </row>
    <row r="40" spans="1:38" x14ac:dyDescent="0.2">
      <c r="A40" s="99">
        <v>42187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0</v>
      </c>
      <c r="P40" s="87"/>
      <c r="Q40" s="54"/>
      <c r="R40" s="54">
        <f>SUM(R8:R39)</f>
        <v>0</v>
      </c>
      <c r="S40" s="54">
        <f>SUM(S8:S39)</f>
        <v>372</v>
      </c>
      <c r="T40" s="88">
        <f>SUM(T8:T39)</f>
        <v>0</v>
      </c>
      <c r="U40" s="89"/>
      <c r="V40" s="90"/>
      <c r="W40" s="91"/>
      <c r="X40" s="92"/>
      <c r="Y40" s="93">
        <f>SUM(Y8:Y39)</f>
        <v>432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35"/>
    </row>
  </sheetData>
  <mergeCells count="2">
    <mergeCell ref="G2:K2"/>
    <mergeCell ref="G3:K3"/>
  </mergeCells>
  <dataValidations xWindow="1355" yWindow="658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Mcintyre # 8</vt:lpstr>
      <vt:lpstr>Lancaster#5</vt:lpstr>
      <vt:lpstr>Louise Sales</vt:lpstr>
      <vt:lpstr>W-H #4</vt:lpstr>
      <vt:lpstr>STEWART #5 SWD</vt:lpstr>
      <vt:lpstr>STEWART # 6</vt:lpstr>
      <vt:lpstr>Mcintyre # 1</vt:lpstr>
      <vt:lpstr>'Mcintyre # 1'!Print_Area</vt:lpstr>
      <vt:lpstr>'Mcintyre # 8'!Print_Area</vt:lpstr>
      <vt:lpstr>'STEWART # 6'!Print_Area</vt:lpstr>
      <vt:lpstr>'STEWART #5 SWD'!Print_Area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2013-03-13T00:26:40Z</cp:lastPrinted>
  <dcterms:created xsi:type="dcterms:W3CDTF">2006-08-22T02:40:11Z</dcterms:created>
  <dcterms:modified xsi:type="dcterms:W3CDTF">2020-01-16T16:19:33Z</dcterms:modified>
</cp:coreProperties>
</file>