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showInkAnnotation="0" autoCompressPictures="0"/>
  <mc:AlternateContent xmlns:mc="http://schemas.openxmlformats.org/markup-compatibility/2006">
    <mc:Choice Requires="x15">
      <x15ac:absPath xmlns:x15ac="http://schemas.microsoft.com/office/spreadsheetml/2010/11/ac" url="C:\Users\Avinash\Documents\"/>
    </mc:Choice>
  </mc:AlternateContent>
  <xr:revisionPtr revIDLastSave="0" documentId="8_{5F9F06C6-7D20-43B0-A1FA-504A1992E8E7}" xr6:coauthVersionLast="45" xr6:coauthVersionMax="45" xr10:uidLastSave="{00000000-0000-0000-0000-000000000000}"/>
  <bookViews>
    <workbookView xWindow="4507" yWindow="975" windowWidth="15556" windowHeight="12105" tabRatio="500" xr2:uid="{00000000-000D-0000-FFFF-FFFF00000000}"/>
  </bookViews>
  <sheets>
    <sheet name="Draft Minerals Spreadsheet" sheetId="4" r:id="rId1"/>
    <sheet name="EnergyNet Export" sheetId="1" r:id="rId2"/>
    <sheet name="Summary Table" sheetId="2" r:id="rId3"/>
    <sheet name="Dropdown Control" sheetId="3" r:id="rId4"/>
  </sheets>
  <calcPr calcId="191029" concurrentCalc="0"/>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29" i="4" l="1"/>
  <c r="N30" i="4"/>
  <c r="N31" i="4"/>
  <c r="N32" i="4"/>
  <c r="N33" i="4"/>
  <c r="N21" i="4"/>
  <c r="N22" i="4"/>
  <c r="N23" i="4"/>
  <c r="N24" i="4"/>
  <c r="N25" i="4"/>
  <c r="N26" i="4"/>
  <c r="N27" i="4"/>
  <c r="N28" i="4"/>
  <c r="N4" i="4"/>
  <c r="N5" i="4"/>
  <c r="N6" i="4"/>
  <c r="N7" i="4"/>
  <c r="N8" i="4"/>
  <c r="N9" i="4"/>
  <c r="N10" i="4"/>
  <c r="N11" i="4"/>
  <c r="N12" i="4"/>
  <c r="N13" i="4"/>
  <c r="N14" i="4"/>
  <c r="N15" i="4"/>
  <c r="N16" i="4"/>
  <c r="N17" i="4"/>
  <c r="N18" i="4"/>
  <c r="N19" i="4"/>
  <c r="N20"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E501" i="1"/>
  <c r="B501" i="1"/>
  <c r="F501" i="1"/>
</calcChain>
</file>

<file path=xl/sharedStrings.xml><?xml version="1.0" encoding="utf-8"?>
<sst xmlns="http://schemas.openxmlformats.org/spreadsheetml/2006/main" count="2742" uniqueCount="1095">
  <si>
    <t>Lot #</t>
  </si>
  <si>
    <t>Name</t>
  </si>
  <si>
    <t>Sale Price *</t>
  </si>
  <si>
    <t>Sale Date</t>
  </si>
  <si>
    <t>Conveyance</t>
  </si>
  <si>
    <t>Invoice</t>
  </si>
  <si>
    <t>BLM Wyoming Federal Lease Sale, March 24, 2020 - WY-2020-03-6401</t>
  </si>
  <si>
    <t>3/24/2020 12:54 PM</t>
  </si>
  <si>
    <t>N/A</t>
  </si>
  <si>
    <t>PaidInvoice #16011 ($2,088,352.50)</t>
  </si>
  <si>
    <t>BLM Wyoming Federal Lease Sale, March 24, 2020 - WY-2020-03-6403</t>
  </si>
  <si>
    <t>3/24/2020 12:44 PM</t>
  </si>
  <si>
    <t>BLM Wyoming Federal Lease Sale, March 24, 2020 - WY-2020-03-6229</t>
  </si>
  <si>
    <t>3/24/2020 12:42 PM</t>
  </si>
  <si>
    <t>BLM Wyoming Federal Lease Sale, March 24, 2020 - WY-2020-03-6655</t>
  </si>
  <si>
    <t>3/24/2020 12:40 PM</t>
  </si>
  <si>
    <t>BLM Wyoming Federal Lease Sale, March 24, 2020 - WY-2020-03-6230</t>
  </si>
  <si>
    <t>3/24/2020 11:22 AM</t>
  </si>
  <si>
    <t>BLM Wyoming Federal Lease Sale, March 24, 2020 - WY-2020-03-6183</t>
  </si>
  <si>
    <t>3/24/2020 11:20 AM</t>
  </si>
  <si>
    <t>BLM Wyoming Federal Lease Sale, March 24, 2020 - WY-2020-03-6231</t>
  </si>
  <si>
    <t>3/24/2020 10:40 AM</t>
  </si>
  <si>
    <t>BLM Wyoming Federal Lease Sale, March 24, 2020 - WY-2020-03-6264</t>
  </si>
  <si>
    <t>3/24/2020 10:34 AM</t>
  </si>
  <si>
    <t>BLM Wyoming Federal Lease Sale, March 24, 2020 - WY-2020-03-6358</t>
  </si>
  <si>
    <t>3/24/2020 10:32 AM</t>
  </si>
  <si>
    <t>BLM Wyoming Federal Lease Sale, March 24, 2020 - WY-2020-03-6399</t>
  </si>
  <si>
    <t>3/24/2020 10:30 AM</t>
  </si>
  <si>
    <t>BLM Wyoming Federal Lease Sale, March 24, 2020 - WY-2020-03-6402</t>
  </si>
  <si>
    <t>3/24/2020 10:24 AM</t>
  </si>
  <si>
    <t>BLM Wyoming Federal Lease Sale, March 24, 2020 - WY-2020-03-6400</t>
  </si>
  <si>
    <t>3/24/2020 10:22 AM</t>
  </si>
  <si>
    <t>BLM Wyoming Federal Lease Sale, March 24, 2020 - WY-2020-03-6398</t>
  </si>
  <si>
    <t>3/24/2020 10:20 AM</t>
  </si>
  <si>
    <t>BLM Wyoming Federal Lease Sale, March 24, 2020 - WY-2020-03-6024</t>
  </si>
  <si>
    <t>3/24/2020 10:18 AM</t>
  </si>
  <si>
    <t>BLM Wyoming Federal Lease Sale, March 24, 2020 - WY-2020-03-6342</t>
  </si>
  <si>
    <t>3/24/2020 10:12 AM</t>
  </si>
  <si>
    <t>BLM Wyoming Federal Lease Sale, March 24, 2020 - WY-2020-03-6321</t>
  </si>
  <si>
    <t>3/24/2020 10:10 AM</t>
  </si>
  <si>
    <t>BLM Wyoming Federal Lease Sale, March 24, 2020 - WY-2020-03-6335</t>
  </si>
  <si>
    <t>3/24/2020 10:08 AM</t>
  </si>
  <si>
    <t>BLM Wyoming Federal Lease Sale, March 24, 2020 - WY-2020-03-6333</t>
  </si>
  <si>
    <t>3/24/2020 10:04 AM</t>
  </si>
  <si>
    <t>BLM Wyoming Federal Lease Sale, March 24, 2020 - WY-2020-03-6331</t>
  </si>
  <si>
    <t>3/24/2020 10:02 AM</t>
  </si>
  <si>
    <t>BLM Wyoming Federal Lease Sale, March 24, 2020 - WY-2020-03-6324</t>
  </si>
  <si>
    <t>3/24/2020 9:58 AM</t>
  </si>
  <si>
    <t>BLM Wyoming Federal Lease Sale, March 24, 2020 - WY-2020-03-6317</t>
  </si>
  <si>
    <t>3/24/2020 9:56 AM</t>
  </si>
  <si>
    <t>BLM Wyoming Federal Lease Sale, March 24, 2020 - WY-2020-03-6607</t>
  </si>
  <si>
    <t>3/24/2020 9:44 AM</t>
  </si>
  <si>
    <t>BLM Wyoming Federal Lease Sale, March 24, 2020 - WY-2020-03-6601</t>
  </si>
  <si>
    <t>3/24/2020 9:42 AM</t>
  </si>
  <si>
    <t>BLM Eastern States Federal Lease Sale, March 19, 2020 - MS-2020-03-0347Serial: MSES059541</t>
  </si>
  <si>
    <t>3/19/2020 10:04 AM</t>
  </si>
  <si>
    <t>PaidInvoice #16001 ($12,857.50)</t>
  </si>
  <si>
    <t>BLM Eastern States Federal Lease Sale, March 19, 2020 - MS-2020-03-0353Serial: MSES059540</t>
  </si>
  <si>
    <t>3/19/2020 10:02 AM</t>
  </si>
  <si>
    <t>BLM Eastern States Federal Lease Sale, March 19, 2020 - MS-2020-03-0110Serial: MSES059539</t>
  </si>
  <si>
    <t>3/19/2020 10:00 AM</t>
  </si>
  <si>
    <t>BLM Utah Federal Lease Sale, March 10, 2020 - UTU94822 (UT0320 - 023)</t>
  </si>
  <si>
    <t>3/10/2020 11:10 AM</t>
  </si>
  <si>
    <t>PaidInvoice #15974 ($162,440.00)</t>
  </si>
  <si>
    <t>BLM Utah Federal Lease Sale, March 10, 2020 - UTU94821 (UT0320 - 022)</t>
  </si>
  <si>
    <t>3/10/2020 11:08 AM</t>
  </si>
  <si>
    <t>BLM New Mexico, Oklahoma and Kansas Federal Lease Sale, February 6, 2020 - NM-2020-02-052</t>
  </si>
  <si>
    <t>2/6/2020 12:36 PM</t>
  </si>
  <si>
    <t>PaidInvoice #15940 ($1,141,964.50)Invoice #23817 ($16,933.92)</t>
  </si>
  <si>
    <t>BLM New Mexico, Oklahoma and Kansas Federal Lease Sale, February 6, 2020 - NM-2020-02-048</t>
  </si>
  <si>
    <t>2/6/2020 12:28 PM</t>
  </si>
  <si>
    <t>BLM New Mexico, Oklahoma and Kansas Federal Lease Sale, February 6, 2020 - NM-2020-02-047</t>
  </si>
  <si>
    <t>2/6/2020 12:26 PM</t>
  </si>
  <si>
    <t>BLM New Mexico, Oklahoma and Kansas Federal Lease Sale, February 6, 2020 - NM-2020-02-046</t>
  </si>
  <si>
    <t>2/6/2020 12:24 PM</t>
  </si>
  <si>
    <t>BLM New Mexico, Oklahoma and Kansas Federal Lease Sale, February 6, 2020 - NM-2020-02-030</t>
  </si>
  <si>
    <t>2/6/2020 11:54 AM</t>
  </si>
  <si>
    <t>BLM New Mexico, Oklahoma and Kansas Federal Lease Sale, February 6, 2020 - NM-2020-02-026</t>
  </si>
  <si>
    <t>2/6/2020 11:52 AM</t>
  </si>
  <si>
    <t>BLM New Mexico, Oklahoma and Kansas Federal Lease Sale, February 6, 2020 - NM-2020-02-023</t>
  </si>
  <si>
    <t>2/6/2020 11:46 AM</t>
  </si>
  <si>
    <t>BLM New Mexico, Oklahoma and Kansas Federal Lease Sale, February 6, 2020 - NM-2020-02-022</t>
  </si>
  <si>
    <t>2/6/2020 11:44 AM</t>
  </si>
  <si>
    <t>BLM New Mexico, Oklahoma and Kansas Federal Lease Sale, February 6, 2020 - NM-2020-02-021</t>
  </si>
  <si>
    <t>2/6/2020 11:42 AM</t>
  </si>
  <si>
    <t>BLM New Mexico, Oklahoma and Kansas Federal Lease Sale, February 6, 2020 - NM-2020-02-020</t>
  </si>
  <si>
    <t>2/6/2020 11:40 AM</t>
  </si>
  <si>
    <t>BLM New Mexico, Oklahoma and Kansas Federal Lease Sale, February 6, 2020 - NM-2020-02-019</t>
  </si>
  <si>
    <t>2/6/2020 11:38 AM</t>
  </si>
  <si>
    <t>BLM New Mexico, Oklahoma and Kansas Federal Lease Sale, February 6, 2020 - NM-2020-02-018</t>
  </si>
  <si>
    <t>2/6/2020 11:36 AM</t>
  </si>
  <si>
    <t>BLM New Mexico, Oklahoma and Kansas Federal Lease Sale, February 6, 2020 - NM-2020-02-017</t>
  </si>
  <si>
    <t>2/6/2020 11:34 AM</t>
  </si>
  <si>
    <t>BLM New Mexico, Oklahoma and Kansas Federal Lease Sale, February 6, 2020 - NM-2020-02-013</t>
  </si>
  <si>
    <t>2/6/2020 11:26 AM</t>
  </si>
  <si>
    <t>BLM New Mexico, Oklahoma and Kansas Federal Lease Sale, February 6, 2020 - NM-2020-02-012</t>
  </si>
  <si>
    <t>2/6/2020 11:24 AM</t>
  </si>
  <si>
    <t>BLM New Mexico, Oklahoma and Kansas Federal Lease Sale, February 6, 2020 - NM-2020-02-011</t>
  </si>
  <si>
    <t>2/6/2020 11:22 AM</t>
  </si>
  <si>
    <t>BLM New Mexico, Oklahoma and Kansas Federal Lease Sale, February 6, 2020 - NM-2020-02-010</t>
  </si>
  <si>
    <t>2/6/2020 11:20 AM</t>
  </si>
  <si>
    <t>BLM New Mexico, Oklahoma and Kansas Federal Lease Sale, February 6, 2020 - NM-2020-02-009</t>
  </si>
  <si>
    <t>2/6/2020 11:18 AM</t>
  </si>
  <si>
    <t>BLM Eastern States Federal Lease Sale, December 12, 2019 - Parcel #: OH-2019-12-0291  / Serial #: OHES059522</t>
  </si>
  <si>
    <t>12/12/2019 10:38 AM</t>
  </si>
  <si>
    <t>PaidInvoice #15809 ($89,612.50)Invoice #23581 ($1,155.98)</t>
  </si>
  <si>
    <t>BLM Eastern States Federal Lease Sale, December 12, 2019 - Parcel #: MS-2019-12-0364  / Serial #: MSES059519</t>
  </si>
  <si>
    <t>12/12/2019 10:32 AM</t>
  </si>
  <si>
    <t>BLM Eastern States Federal Lease Sale, December 12, 2019 - Parcel #: MS-2019-12-0363  / Serial #: MSES059518</t>
  </si>
  <si>
    <t>12/12/2019 10:30 AM</t>
  </si>
  <si>
    <t>BLM Eastern States Federal Lease Sale, December 12, 2019 - Parcel #: MS-2019-12-0362  / Serial #: MSES059517</t>
  </si>
  <si>
    <t>12/12/2019 10:28 AM</t>
  </si>
  <si>
    <t>BLM Eastern States Federal Lease Sale, December 12, 2019 - Parcel #: MS-2019-12-0361  / Serial #: MSES059516</t>
  </si>
  <si>
    <t>12/12/2019 10:26 AM</t>
  </si>
  <si>
    <t>BLM Eastern States Federal Lease Sale, December 12, 2019 - Parcel #: MS-2019-12-0360  / Serial #: MSES059515</t>
  </si>
  <si>
    <t>12/12/2019 10:24 AM</t>
  </si>
  <si>
    <t>BLM Eastern States Federal Lease Sale, December 12, 2019 - Parcel #: MS-2019-12-0359  / Serial #: MSES059514</t>
  </si>
  <si>
    <t>12/12/2019 10:22 AM</t>
  </si>
  <si>
    <t>BLM Eastern States Federal Lease Sale, December 12, 2019 - Parcel #: MS-2019-12-0358  / Serial #: MSES059513</t>
  </si>
  <si>
    <t>12/12/2019 10:20 AM</t>
  </si>
  <si>
    <t>BLM Eastern States Federal Lease Sale, December 12, 2019 - Parcel #: MS-2019-12-0357  / Serial #: MSES059512</t>
  </si>
  <si>
    <t>12/12/2019 10:18 AM</t>
  </si>
  <si>
    <t>BLM Eastern States Federal Lease Sale, December 12, 2019 - Parcel #: MS-2019-12-0356  / Serial #: MSES059511</t>
  </si>
  <si>
    <t>12/12/2019 10:16 AM</t>
  </si>
  <si>
    <t>BLM Eastern States Federal Lease Sale, December 12, 2019 - Parcel #: MS-2019-12-0355  / Serial #: MSES059510</t>
  </si>
  <si>
    <t>12/12/2019 10:14 AM</t>
  </si>
  <si>
    <t>BLM Eastern States Federal Lease Sale, December 12, 2019 - Parcel #: MS-2019-12-0354  / Serial #: MSES059509</t>
  </si>
  <si>
    <t>12/12/2019 10:12 AM</t>
  </si>
  <si>
    <t>BLM Eastern States Federal Lease Sale, December 12, 2019 - Parcel #: MS-2019-12-0352  / Serial #: MSES059508</t>
  </si>
  <si>
    <t>12/12/2019 10:10 AM</t>
  </si>
  <si>
    <t>BLM Eastern States Federal Lease Sale, December 12, 2019 - Parcel #: MS-2019-12-0350  / Serial #: MSES059507</t>
  </si>
  <si>
    <t>12/12/2019 10:08 AM</t>
  </si>
  <si>
    <t>BLM Eastern States Federal Lease Sale, December 12, 2019 - Parcel #: MS-2019-12-0297  / Serial #: MSES059506</t>
  </si>
  <si>
    <t>12/12/2019 10:06 AM</t>
  </si>
  <si>
    <t>BLM Eastern States Federal Lease Sale, December 12, 2019 - Parcel #: MS-2019-12-0096  / Serial #: MSES059505</t>
  </si>
  <si>
    <t>12/12/2019 10:04 AM</t>
  </si>
  <si>
    <t>BLM Eastern States Federal Lease Sale, December 12, 2019 - Parcel #: MS-2019-12-0095  / Serial #: MSES059504</t>
  </si>
  <si>
    <t>12/12/2019 10:02 AM</t>
  </si>
  <si>
    <t>BLM Eastern States Federal Lease Sale, December 12, 2019 - Parcel #: MS-2019-12-0293  / Serial #: MSES059503</t>
  </si>
  <si>
    <t>12/12/2019 10:00 AM</t>
  </si>
  <si>
    <t>Laurentide E&amp;P, LLC, a SWEPI LP affiliate, both are owned by Royal Dutch Shell - Austin Chalk - Non-Producing Leasehold (102,060.86 Net Acres) - Forrest, George, Harrison, Jackson, Pearl River, Perry and Stone Counties, Mississippi</t>
  </si>
  <si>
    <t>12/11/2019 2:15 PM</t>
  </si>
  <si>
    <t>Multiple Recordings</t>
  </si>
  <si>
    <t>PaidInvoice #23564 ($7,500.00)</t>
  </si>
  <si>
    <t>BLM Wyoming Federal Lease Sale, December 10 and 11, 2019 - WY-194Q-149</t>
  </si>
  <si>
    <t>12/11/2019 10:56 AM</t>
  </si>
  <si>
    <t>PaidInvoice #15778 ($827,551.50)Invoice #23513 ($12,309.57)Invoice #15803 ($551,513.50)Invoice #23554 ($7,629.88)</t>
  </si>
  <si>
    <t>BLM Wyoming Federal Lease Sale, December 10 and 11, 2019 - WY-194Q-148</t>
  </si>
  <si>
    <t>12/11/2019 10:54 AM</t>
  </si>
  <si>
    <t>BLM Wyoming Federal Lease Sale, December 10 and 11, 2019 - WY-194Q-143</t>
  </si>
  <si>
    <t>12/11/2019 10:44 AM</t>
  </si>
  <si>
    <t>BLM Wyoming Federal Lease Sale, December 10 and 11, 2019 - WY-194Q-141</t>
  </si>
  <si>
    <t>12/11/2019 10:40 AM</t>
  </si>
  <si>
    <t>BLM Wyoming Federal Lease Sale, December 10 and 11, 2019 - WY-194Q-140</t>
  </si>
  <si>
    <t>12/11/2019 10:38 AM</t>
  </si>
  <si>
    <t>BLM Wyoming Federal Lease Sale, December 10 and 11, 2019 - WY-194Q-139</t>
  </si>
  <si>
    <t>12/11/2019 10:36 AM</t>
  </si>
  <si>
    <t>BLM Wyoming Federal Lease Sale, December 10 and 11, 2019 - WY-194Q-138</t>
  </si>
  <si>
    <t>12/11/2019 10:34 AM</t>
  </si>
  <si>
    <t>BLM Wyoming Federal Lease Sale, December 10 and 11, 2019 - WY-194Q-137</t>
  </si>
  <si>
    <t>12/11/2019 10:32 AM</t>
  </si>
  <si>
    <t>BLM Wyoming Federal Lease Sale, December 10 and 11, 2019 - WY-194Q-136</t>
  </si>
  <si>
    <t>12/11/2019 10:30 AM</t>
  </si>
  <si>
    <t>BLM Wyoming Federal Lease Sale, December 10 and 11, 2019 - WY-194Q-135</t>
  </si>
  <si>
    <t>12/11/2019 10:28 AM</t>
  </si>
  <si>
    <t>BLM Wyoming Federal Lease Sale, December 10 and 11, 2019 - WY-194Q-134</t>
  </si>
  <si>
    <t>12/11/2019 10:26 AM</t>
  </si>
  <si>
    <t>BLM Wyoming Federal Lease Sale, December 10 and 11, 2019 - WY-194Q-130</t>
  </si>
  <si>
    <t>12/11/2019 10:18 AM</t>
  </si>
  <si>
    <t>BLM Wyoming Federal Lease Sale, December 10 and 11, 2019 - WY-194Q-126</t>
  </si>
  <si>
    <t>12/11/2019 10:10 AM</t>
  </si>
  <si>
    <t>BLM Wyoming Federal Lease Sale, December 10 and 11, 2019 - WY-194Q-050</t>
  </si>
  <si>
    <t>12/10/2019 11:08 AM</t>
  </si>
  <si>
    <t>BLM Wyoming Federal Lease Sale, December 10 and 11, 2019 - WY-194Q-046</t>
  </si>
  <si>
    <t>12/10/2019 11:00 AM</t>
  </si>
  <si>
    <t>BLM Wyoming Federal Lease Sale, December 10 and 11, 2019 - WY-194Q-045</t>
  </si>
  <si>
    <t>12/10/2019 10:58 AM</t>
  </si>
  <si>
    <t>BLM Wyoming Federal Lease Sale, December 10 and 11, 2019 - WY-194Q-038</t>
  </si>
  <si>
    <t>12/10/2019 10:44 AM</t>
  </si>
  <si>
    <t>BLM Utah Federal Lease Sale, December 10, 2019 - UTU94660 (UT1219 - 002)</t>
  </si>
  <si>
    <t>12/10/2019 10:30 AM</t>
  </si>
  <si>
    <t>PaidInvoice #15763 ($1,088.00)Invoice #23498 ($9.18)</t>
  </si>
  <si>
    <t>BLM Wyoming Federal Lease Sale, December 10 and 11, 2019 - WY-194Q-016</t>
  </si>
  <si>
    <t>12/10/2019 10:00 AM</t>
  </si>
  <si>
    <t>BLM Wyoming Federal Lease Sale, December 10 and 11, 2019 - WY-194Q-014</t>
  </si>
  <si>
    <t>12/10/2019 9:56 AM</t>
  </si>
  <si>
    <t>Sabine Oil &amp; Gas Corporation - Surface Acreage (121.44 Gross / 6.072 Net Acres) - C.M. Creanor Survey, A-149 - Victoria County, Texas</t>
  </si>
  <si>
    <t>11/21/2019 3:35 PM</t>
  </si>
  <si>
    <t>Original to Buyer (Recorded)</t>
  </si>
  <si>
    <t>PaidInvoice #23428 ($1,060.00)</t>
  </si>
  <si>
    <t>Sabine Oil &amp; Gas Corporation - Surface Acreage (1.33 Gross / Net Acres) - Section 64, Block 35, H &amp; TC RR Co Survey, A-1019 - Upton County, Texas</t>
  </si>
  <si>
    <t>11/21/2019 3:25 PM</t>
  </si>
  <si>
    <t>PaidInvoice #23427 ($710.00)</t>
  </si>
  <si>
    <t>Sabine Oil &amp; Gas Corporation - Surface Acreage (4.00 Gross / Net Acres) - De Witt County, Texas</t>
  </si>
  <si>
    <t>11/21/2019 3:15 PM</t>
  </si>
  <si>
    <t>PaidInvoice #23424 ($37,810.00)</t>
  </si>
  <si>
    <t>Sabine Oil &amp; Gas Corporation - HBP Leasehold Acreage (1,206.88 Gross Acres) - Ector County, Texas</t>
  </si>
  <si>
    <t>11/20/2019 2:59:11 PM</t>
  </si>
  <si>
    <t>PaidInvoice #23336 ($8,000.00)</t>
  </si>
  <si>
    <t>BLM New Mexico and Oklahoma Federal Lease Sale, November 7, 2019 - NM-201911-016</t>
  </si>
  <si>
    <t>11/7/2019 11:30 AM</t>
  </si>
  <si>
    <t>PaidInvoice #15737 ($4,930.00)Invoice #23066 ($40.80)</t>
  </si>
  <si>
    <t>BLM Eastern States Federal Lease Sale, September 12, 2019 - ES-023 09/2019-0286/Serial #: OHES059483</t>
  </si>
  <si>
    <t>9/12/2019 10:44 AM</t>
  </si>
  <si>
    <t>PaidInvoice #15502 ($27,206.50)Invoice #22520 ($359.79)</t>
  </si>
  <si>
    <t>BLM Eastern States Federal Lease Sale, September 12, 2019 - ES-017 09/2019-0303/Serial #: MSES059477</t>
  </si>
  <si>
    <t>9/12/2019 10:32 AM</t>
  </si>
  <si>
    <t>BLM Eastern States Federal Lease Sale, September 12, 2019 - ES-016 09/2019-0302/Serial #: MSES059476</t>
  </si>
  <si>
    <t>9/12/2019 10:30 AM</t>
  </si>
  <si>
    <t>BLM Eastern States Federal Lease Sale, September 12, 2019 - ES-014 09/2019-0366/Serial #: MSES059474</t>
  </si>
  <si>
    <t>9/12/2019 10:26 AM</t>
  </si>
  <si>
    <t>BLM Eastern States Federal Lease Sale, September 12, 2019 - ES-013 09/2019-0373/Serial #: MSES059473</t>
  </si>
  <si>
    <t>9/12/2019 10:24 AM</t>
  </si>
  <si>
    <t>BLM Eastern States Federal Lease Sale, September 12, 2019 - ES-010 09/2019-0369/Serial #: MSES059470</t>
  </si>
  <si>
    <t>9/12/2019 10:18 AM</t>
  </si>
  <si>
    <t>BLM Eastern States Federal Lease Sale, September 12, 2019 - ES-009 09/2019-0348/Serial #: MSES059469</t>
  </si>
  <si>
    <t>9/12/2019 10:16 AM</t>
  </si>
  <si>
    <t>BLM Eastern States Federal Lease Sale, September 12, 2019 - ES-008 09/2019-0375/Serial #: MSES059468</t>
  </si>
  <si>
    <t>9/12/2019 10:14 AM</t>
  </si>
  <si>
    <t>BLM Eastern States Federal Lease Sale, September 12, 2019 - ES-002 09/2019-1947/Serial #: LAES059462</t>
  </si>
  <si>
    <t>9/12/2019 10:02 AM</t>
  </si>
  <si>
    <t>BLM New Mexico, Oklahoma and Kansas Federal Lease Sale, June 20, 2019 - NM-201906-005</t>
  </si>
  <si>
    <t>6/20/2019 11:08 AM</t>
  </si>
  <si>
    <t>PaidInvoice #14936 ($3,062.00)Invoice #21637 ($24.06)</t>
  </si>
  <si>
    <t>BLM New Mexico, Oklahoma and Kansas Federal Lease Sale, June 20, 2019 - NM-201906-004</t>
  </si>
  <si>
    <t>6/20/2019 11:06 AM</t>
  </si>
  <si>
    <t>BLM New Mexico, Oklahoma and Kansas Federal Lease Sale, June 20, 2019 - NM-201906-001</t>
  </si>
  <si>
    <t>6/20/2019 11:00 AM</t>
  </si>
  <si>
    <t>BLM New Mexico and Oklahoma Federal Lease Sale, March 28, 2019 - NM-201903-046</t>
  </si>
  <si>
    <t>3/28/2019 11:36 AM</t>
  </si>
  <si>
    <t>PaidInvoice #14415 ($156,887.00)Invoice #20961 ($2,264.70)</t>
  </si>
  <si>
    <t>BLM New Mexico and Oklahoma Federal Lease Sale, March 28, 2019 - NM-201903-045</t>
  </si>
  <si>
    <t>3/28/2019 11:35 AM</t>
  </si>
  <si>
    <t>BLM New Mexico and Oklahoma Federal Lease Sale, March 28, 2019 - NM-201903-044</t>
  </si>
  <si>
    <t>3/28/2019 11:34 AM</t>
  </si>
  <si>
    <t>BLM New Mexico and Oklahoma Federal Lease Sale, March 28, 2019 - NM-201903-043</t>
  </si>
  <si>
    <t>3/28/2019 11:33 AM</t>
  </si>
  <si>
    <t>BLM New Mexico and Oklahoma Federal Lease Sale, March 28, 2019 - NM-201903-042</t>
  </si>
  <si>
    <t>3/28/2019 11:32 AM</t>
  </si>
  <si>
    <t>BLM New Mexico and Oklahoma Federal Lease Sale, March 28, 2019 - NM-201903-038</t>
  </si>
  <si>
    <t>3/28/2019 11:28 AM</t>
  </si>
  <si>
    <t>BLM New Mexico and Oklahoma Federal Lease Sale, March 28, 2019 - NM-201903-037</t>
  </si>
  <si>
    <t>3/28/2019 11:27 AM</t>
  </si>
  <si>
    <t>BLM New Mexico and Oklahoma Federal Lease Sale, March 28, 2019 - NM-201903-009</t>
  </si>
  <si>
    <t>3/28/2019 11:08 AM</t>
  </si>
  <si>
    <t>BLM Montana and South Dakota Federal Lease Sale, March 25 through 27, 2019 - 03-19-246 MTM 108952-LB</t>
  </si>
  <si>
    <t>3/27/2019 11:03 AM</t>
  </si>
  <si>
    <t>PaidInvoice #14379 ($54,118.50)Invoice #14402 ($74,495.00)Invoice #20896 ($708.62)Invoice #20944 ($1,048.80)</t>
  </si>
  <si>
    <t>BLM Montana and South Dakota Federal Lease Sale, March 25 through 27, 2019 - 03-19-221 MTM 108952-LK</t>
  </si>
  <si>
    <t>3/27/2019 9:48 AM</t>
  </si>
  <si>
    <t>BLM Montana and South Dakota Federal Lease Sale, March 25 through 27, 2019 - 03-19-220 MTM 108952-JL</t>
  </si>
  <si>
    <t>3/27/2019 9:45 AM</t>
  </si>
  <si>
    <t>BLM Montana and South Dakota Federal Lease Sale, March 25 through 27, 2019 - 03-19-27 MTM 108952-LE</t>
  </si>
  <si>
    <t>3/25/2019 10:15 AM</t>
  </si>
  <si>
    <t>BLM Montana and South Dakota Federal Lease Sale, March 25 through 27, 2019 - 03-19-26 MTM 108952-H4</t>
  </si>
  <si>
    <t>3/25/2019 10:12 AM</t>
  </si>
  <si>
    <t>BLM Montana and South Dakota Federal Lease Sale, March 25 through 27, 2019 - 03-19-24 MTM 108952-KD</t>
  </si>
  <si>
    <t>3/25/2019 10:06 AM</t>
  </si>
  <si>
    <t>BLM Montana and South Dakota Federal Lease Sale, March 25 through 27, 2019 - 03-19-23 MTM 108952-KV</t>
  </si>
  <si>
    <t>3/25/2019 10:03 AM</t>
  </si>
  <si>
    <t>BLM Montana and South Dakota Federal Lease Sale, March 25 through 27, 2019 - 03-19-06 MTM 108952-KM</t>
  </si>
  <si>
    <t>3/25/2019 9:15 AM</t>
  </si>
  <si>
    <t>BLM Montana and South Dakota Federal Lease Sale, March 25 through 27, 2019 - 03-19-05 MTM 108952-KL</t>
  </si>
  <si>
    <t>3/25/2019 9:12 AM</t>
  </si>
  <si>
    <t>BLM Montana and South Dakota Federal Lease Sale, March 25 through 27, 2019 - 03-19-04 MTM 108952-KH</t>
  </si>
  <si>
    <t>3/25/2019 9:09 AM</t>
  </si>
  <si>
    <t>BLM Montana and South Dakota Federal Lease Sale, March 25 through 27, 2019 - 03-19-03 MTM 108952-KK</t>
  </si>
  <si>
    <t>3/25/2019 9:06 AM</t>
  </si>
  <si>
    <t>BLM Montana and South Dakota Federal Lease Sale, March 25 through 27, 2019 - 03-19-02 MTM 108952-KJ</t>
  </si>
  <si>
    <t>3/25/2019 9:03 AM</t>
  </si>
  <si>
    <t>BLM Wyoming Federal Lease Sale, March 19 and 20, 2019 - WY-191Q-060</t>
  </si>
  <si>
    <t>3/19/2019 11:28 AM</t>
  </si>
  <si>
    <t>PaidInvoice #14345 ($268,380.00)Invoice #20806 ($3,904.93)</t>
  </si>
  <si>
    <t>BLM Wyoming Federal Lease Sale, March 19 and 20, 2019 - WY-191Q-059</t>
  </si>
  <si>
    <t>3/19/2019 11:26 AM</t>
  </si>
  <si>
    <t>BLM Wyoming Federal Lease Sale, March 19 and 20, 2019 - WY-191Q-055</t>
  </si>
  <si>
    <t>3/19/2019 11:18 AM</t>
  </si>
  <si>
    <t>BLM Wyoming Federal Lease Sale, March 19 and 20, 2019 - WY-191Q-053</t>
  </si>
  <si>
    <t>3/19/2019 11:14 AM</t>
  </si>
  <si>
    <t>BLM Wyoming Federal Lease Sale, March 19 and 20, 2019 - WY-191Q-052</t>
  </si>
  <si>
    <t>3/19/2019 11:12 AM</t>
  </si>
  <si>
    <t>BLM Wyoming Federal Lease Sale, March 19 and 20, 2019 - WY-191Q-039</t>
  </si>
  <si>
    <t>3/19/2019 10:46 AM</t>
  </si>
  <si>
    <t>BLM Wyoming Federal Lease Sale, March 19 and 20, 2019 - WY-191Q-037</t>
  </si>
  <si>
    <t>3/19/2019 10:42 AM</t>
  </si>
  <si>
    <t>BLM Wyoming Federal Lease Sale, March 19 and 20, 2019 - WY-191Q-035</t>
  </si>
  <si>
    <t>3/19/2019 10:38 AM</t>
  </si>
  <si>
    <t>BLM Wyoming Federal Lease Sale, March 19 and 20, 2019 - WY-191Q-033</t>
  </si>
  <si>
    <t>3/19/2019 10:34 AM</t>
  </si>
  <si>
    <t>BLM Wyoming Federal Lease Sale, March 19 and 20, 2019 - WY-191Q-032</t>
  </si>
  <si>
    <t>3/19/2019 10:32 AM</t>
  </si>
  <si>
    <t>BLM Eastern States Federal Lease Sale, December 13, 2018 - Parcel #: ES-024-12/2018/Serial#: OHES059389</t>
  </si>
  <si>
    <t>12/13/2018 10:48 AM</t>
  </si>
  <si>
    <t>PaidInvoice #14011 ($22,636.00)Invoice #19650 ($267.73)</t>
  </si>
  <si>
    <t>BLM Eastern States Federal Lease Sale, December 13, 2018 - Parcel #: ES-023-12/2018/Serial#: OHES059388</t>
  </si>
  <si>
    <t>12/13/2018 10:46 AM</t>
  </si>
  <si>
    <t>BLM Eastern States Federal Lease Sale, December 13, 2018 - Parcel #: ES-018-12/2018/Serial#: MIES 059383</t>
  </si>
  <si>
    <t>12/13/2018 10:36 AM</t>
  </si>
  <si>
    <t>BLM Eastern States Federal Lease Sale, December 13, 2018 - Parcel #: ES-017-12/2018/Serial#: MSES059382</t>
  </si>
  <si>
    <t>12/13/2018 10:34 AM</t>
  </si>
  <si>
    <t>BLM Eastern States Federal Lease Sale, December 13, 2018 - Parcel #: ES-016-12/2018/Serial#: MSES059381</t>
  </si>
  <si>
    <t>12/13/2018 10:32 AM</t>
  </si>
  <si>
    <t>BLM Eastern States Federal Lease Sale, December 13, 2018 - Parcel #: ES-015-12/2018/Serial#: MSES059380</t>
  </si>
  <si>
    <t>12/13/2018 10:30 AM</t>
  </si>
  <si>
    <t>BLM Eastern States Federal Lease Sale, December 13, 2018 - Parcel #: ES-014-12/2018/Serial#: MSES059379</t>
  </si>
  <si>
    <t>12/13/2018 10:28 AM</t>
  </si>
  <si>
    <t>BLM Eastern States Federal Lease Sale, December 13, 2018 - Parcel #: ES-013-12/2018/Serial#: MSES059378</t>
  </si>
  <si>
    <t>12/13/2018 10:26 AM</t>
  </si>
  <si>
    <t>BLM Eastern States Federal Lease Sale, December 13, 2018 - Parcel #: ES-012-12/2018/Serial#: MSES059377</t>
  </si>
  <si>
    <t>12/13/2018 10:24 AM</t>
  </si>
  <si>
    <t>BLM Eastern States Federal Lease Sale, December 13, 2018 - Parcel #: ES-011-12/2018/Serial#: MSES059376</t>
  </si>
  <si>
    <t>12/13/2018 10:22 AM</t>
  </si>
  <si>
    <t>BLM Eastern States Federal Lease Sale, December 13, 2018 - Parcel #: ES-010-12/2018/Serial#: MSES059375</t>
  </si>
  <si>
    <t>12/13/2018 10:20 AM</t>
  </si>
  <si>
    <t>BLM Eastern States Federal Lease Sale, December 13, 2018 - Parcel #: ES-009-12/2018/Serial#: MSES059374</t>
  </si>
  <si>
    <t>12/13/2018 10:18 AM</t>
  </si>
  <si>
    <t>BLM Eastern States Federal Lease Sale, December 13, 2018 - Parcel #: ES-008-12/2018/Serial#: MSES059373</t>
  </si>
  <si>
    <t>12/13/2018 10:16 AM</t>
  </si>
  <si>
    <t>BLM Eastern States Federal Lease Sale, December 13, 2018 - Parcel #: ES-007-12/2018/Serial#: MSES059372</t>
  </si>
  <si>
    <t>12/13/2018 10:14 AM</t>
  </si>
  <si>
    <t>BLM Eastern States Federal Lease Sale, December 13, 2018 - Parcel #: ES-006-12/2018/Serial#: MSES059371</t>
  </si>
  <si>
    <t>12/13/2018 10:12 AM</t>
  </si>
  <si>
    <t>BLM Eastern States Federal Lease Sale, December 13, 2018 - Parcel #: ES-005-12/2018/Serial#: MSES059370</t>
  </si>
  <si>
    <t>12/13/2018 10:10 AM</t>
  </si>
  <si>
    <t>BLM Eastern States Federal Lease Sale, December 13, 2018 - Parcel #: ES-004-12/2018/Serial#: MSES059369</t>
  </si>
  <si>
    <t>12/13/2018 10:08 AM</t>
  </si>
  <si>
    <t>BLM Montana Federal Lease Sale, December 11, 2018 - 12-18-19/MTM 108952-HD</t>
  </si>
  <si>
    <t>12/11/2018 9:54 AM</t>
  </si>
  <si>
    <t>PaidInvoice #13986 ($231,244.50)Invoice #19592 ($3,423.74)</t>
  </si>
  <si>
    <t>BLM Montana Federal Lease Sale, December 11, 2018 - 12-18-16/MTM 108952-HX</t>
  </si>
  <si>
    <t>12/11/2018 9:45 AM</t>
  </si>
  <si>
    <t>BLM Montana Federal Lease Sale, December 11, 2018 - 12-18-15/MTM 108952-KA</t>
  </si>
  <si>
    <t>12/11/2018 9:42 AM</t>
  </si>
  <si>
    <t>BLM Montana Federal Lease Sale, December 11, 2018 - 12-18-14/MTM 108952-JX</t>
  </si>
  <si>
    <t>12/11/2018 9:39 AM</t>
  </si>
  <si>
    <t>BLM Montana Federal Lease Sale, December 11, 2018 - 12-18-07/MTM 108952-J7</t>
  </si>
  <si>
    <t>12/11/2018 9:18 AM</t>
  </si>
  <si>
    <t>BLM New Mexico Federal Lease Sale, December 5 and 6, 2018 - NM-201812-112</t>
  </si>
  <si>
    <t>12/6/2018 11:54 AM</t>
  </si>
  <si>
    <t>PaidInvoice #13962 ($289,493.00)Invoice #13973 ($155,565.00)Invoice #19518 ($4,255.28)Invoice #19538 ($2,294.29)</t>
  </si>
  <si>
    <t>BLM New Mexico Federal Lease Sale, December 5 and 6, 2018 - NM-201812-104</t>
  </si>
  <si>
    <t>12/6/2018 11:46 AM</t>
  </si>
  <si>
    <t>BLM New Mexico Federal Lease Sale, December 5 and 6, 2018 - NM-201812-103</t>
  </si>
  <si>
    <t>12/6/2018 11:45 AM</t>
  </si>
  <si>
    <t>BLM New Mexico Federal Lease Sale, December 5 and 6, 2018 - NM-201812-100</t>
  </si>
  <si>
    <t>12/6/2018 11:42 AM</t>
  </si>
  <si>
    <t>BLM New Mexico Federal Lease Sale, December 5 and 6, 2018 - NM-201812-097</t>
  </si>
  <si>
    <t>12/6/2018 11:39 AM</t>
  </si>
  <si>
    <t>BLM New Mexico Federal Lease Sale, December 5 and 6, 2018 - NM-201812-059</t>
  </si>
  <si>
    <t>12/6/2018 11:01 AM</t>
  </si>
  <si>
    <t>BLM New Mexico Federal Lease Sale, December 5 and 6, 2018 - NM-201812-050</t>
  </si>
  <si>
    <t>12/5/2018 11:49 AM</t>
  </si>
  <si>
    <t>BLM New Mexico Federal Lease Sale, December 5 and 6, 2018 - NM-201812-045</t>
  </si>
  <si>
    <t>12/5/2018 11:44 AM</t>
  </si>
  <si>
    <t>BLM New Mexico Federal Lease Sale, December 5 and 6, 2018 - NM-201812-009</t>
  </si>
  <si>
    <t>12/5/2018 11:08 AM</t>
  </si>
  <si>
    <t>BLM New Mexico Federal Lease Sale, December 5 and 6, 2018 - NM-201812-005</t>
  </si>
  <si>
    <t>12/5/2018 11:04 AM</t>
  </si>
  <si>
    <t>BLM New Mexico Federal Lease Sale, December 5 and 6, 2018 - NM-201812-001</t>
  </si>
  <si>
    <t>12/5/2018 11:00 AM</t>
  </si>
  <si>
    <t>BLM Eastern States Federal Lease Sale, September 20, 2018 - Parcel#: ES-016-09/2018 / Serial#: MIES059353</t>
  </si>
  <si>
    <t>9/20/2018 10:30 AM</t>
  </si>
  <si>
    <t>PaidInvoice #13784 ($13,483.50)Invoice #18400 ($93.63)</t>
  </si>
  <si>
    <t>BLM Eastern States Federal Lease Sale, September 20, 2018 - Parcel#: ES-015-09/2018 / Serial#: MIES059352</t>
  </si>
  <si>
    <t>9/20/2018 10:28 AM</t>
  </si>
  <si>
    <t>BLM Eastern States Federal Lease Sale, September 20, 2018 - Parcel#: ES-014-09/2018 / Serial#: MIES059351</t>
  </si>
  <si>
    <t>9/20/2018 10:26 AM</t>
  </si>
  <si>
    <t>BLM Eastern States Federal Lease Sale, September 20, 2018 - Parcel#: ES-013-09/2018 / Serial#: MIES 059349</t>
  </si>
  <si>
    <t>9/20/2018 10:24 AM</t>
  </si>
  <si>
    <t>BLM Eastern States Federal Lease Sale, September 20, 2018 - Parcel#: ES-012-09/2018 / Serial#: MIES059341</t>
  </si>
  <si>
    <t>9/20/2018 10:22 AM</t>
  </si>
  <si>
    <t>BLM Eastern States Federal Lease Sale, September 20, 2018 - Parcel#: ES-011-09/2018 / Serial#: MIES059340</t>
  </si>
  <si>
    <t>9/20/2018 10:20 AM</t>
  </si>
  <si>
    <t>BLM Eastern States Federal Lease Sale, September 20, 2018 - Parcel#: ES-010-09/2018 / Serial#: MIES059339</t>
  </si>
  <si>
    <t>9/20/2018 10:18 AM</t>
  </si>
  <si>
    <t>BLM Eastern States Federal Lease Sale, September 20, 2018 - Parcel#: ES-009-09/2018 / Serial#: MIES059338</t>
  </si>
  <si>
    <t>9/20/2018 10:16 AM</t>
  </si>
  <si>
    <t>BLM Eastern States Federal Lease Sale, September 20, 2018 - Parcel#: ES-008-09/2018 / Serial#: ARES059348</t>
  </si>
  <si>
    <t>9/20/2018 10:14 AM</t>
  </si>
  <si>
    <t>BLM Eastern States Federal Lease Sale, September 20, 2018 - Parcel#: ES-007-09/2018 / Serial#: ARES059347</t>
  </si>
  <si>
    <t>9/20/2018 10:12 AM</t>
  </si>
  <si>
    <t>BLM Eastern States Federal Lease Sale, September 20, 2018 - Parcel#: ES-006-09/2018 / Serial#: ARES059346</t>
  </si>
  <si>
    <t>9/20/2018 10:10 AM</t>
  </si>
  <si>
    <t>BLM Eastern States Federal Lease Sale, September 20, 2018 - Parcel#: ES-005-09/2018 / Serial#: ARES0S9337</t>
  </si>
  <si>
    <t>9/20/2018 10:08 AM</t>
  </si>
  <si>
    <t>BLM Eastern States Federal Lease Sale, September 20, 2018 - Parcel#: ES-004-09/2018 / Serial#: ARES0S9336</t>
  </si>
  <si>
    <t>9/20/2018 10:06 AM</t>
  </si>
  <si>
    <t>BLM Eastern States Federal Lease Sale, September 20, 2018 - Parcel#: ES-003-09/2018 / Serial#: ARES0S9335</t>
  </si>
  <si>
    <t>9/20/2018 10:04 AM</t>
  </si>
  <si>
    <t>BLM Eastern States Federal Lease Sale, September 20, 2018 - Parcel#: ES-002-09/2018 / Serial#: ARES0S9334</t>
  </si>
  <si>
    <t>9/20/2018 10:02 AM</t>
  </si>
  <si>
    <t>BLM Eastern States Federal Lease Sale, September 20, 2018 - Parcel#: ES-001-09/2018 / Serial#: ARES059333</t>
  </si>
  <si>
    <t>9/20/2018 10:00 AM</t>
  </si>
  <si>
    <t>BLM Wyoming Federal Lease Sale, September 18, 19 and 20, 2018 - WY-183Q-047</t>
  </si>
  <si>
    <t>9/18/2018 11:02 AM</t>
  </si>
  <si>
    <t>PaidInvoice #13690 ($138,860.00)Invoice #18254 ($2,041.42)</t>
  </si>
  <si>
    <t>BLM Wyoming Federal Lease Sale, September 18, 19 and 20, 2018 - WY-183Q-030</t>
  </si>
  <si>
    <t>9/18/2018 10:28 AM</t>
  </si>
  <si>
    <t>BLM Wyoming Federal Lease Sale, September 18, 19 and 20, 2018 - WY-183Q-029</t>
  </si>
  <si>
    <t>9/18/2018 10:26 AM</t>
  </si>
  <si>
    <t>BLM Wyoming Federal Lease Sale, September 18, 19 and 20, 2018 - WY-183Q-011</t>
  </si>
  <si>
    <t>9/18/2018 9:50 AM</t>
  </si>
  <si>
    <t>BLM Wyoming Federal Lease Sale, September 18, 19 and 20, 2018 - WY-183Q-006</t>
  </si>
  <si>
    <t>9/18/2018 9:40 AM</t>
  </si>
  <si>
    <t>BLM Wyoming Federal Lease Sale, September 18, 19 and 20, 2018 - WY-183Q-003</t>
  </si>
  <si>
    <t>9/18/2018 9:34 AM</t>
  </si>
  <si>
    <t>BLM Utah Federal Lease Sale, September 11, 2018 - Lease UTU93534/Parcel UT0918 - 106</t>
  </si>
  <si>
    <t>9/11/2018 12:52 PM</t>
  </si>
  <si>
    <t>PaidInvoice #13665 ($4,196.50)Invoice #18165 ($40.37)</t>
  </si>
  <si>
    <t>BLM North Dakota &amp; South Dakota Federal Lease Sale, Sept. 11, 2018 - 09-18-30/SDM 97300-TM</t>
  </si>
  <si>
    <t>9/11/2018 10:27 AM</t>
  </si>
  <si>
    <t>PaidInvoice #13662 ($97,642.00)Invoice #18162 ($1,191.18)</t>
  </si>
  <si>
    <t>BLM North Dakota &amp; South Dakota Federal Lease Sale, Sept. 11, 2018 - 09-18-29/SDM 97300-TL</t>
  </si>
  <si>
    <t>9/11/2018 10:24 AM</t>
  </si>
  <si>
    <t>BLM North Dakota &amp; South Dakota Federal Lease Sale, Sept. 11, 2018 - 09-18-28/SDM 97300-TQ</t>
  </si>
  <si>
    <t>9/11/2018 10:21 AM</t>
  </si>
  <si>
    <t>BLM North Dakota &amp; South Dakota Federal Lease Sale, Sept. 11, 2018 - 09-18-21/NDM 97300-4B</t>
  </si>
  <si>
    <t>9/11/2018 10:00 AM</t>
  </si>
  <si>
    <t>BLM North Dakota &amp; South Dakota Federal Lease Sale, Sept. 11, 2018 - 09-18-18/NDM 97300-EL</t>
  </si>
  <si>
    <t>9/11/2018 9:51 AM</t>
  </si>
  <si>
    <t>BLM North Dakota &amp; South Dakota Federal Lease Sale, Sept. 11, 2018 - 09-18-16/NDM 97300-ES</t>
  </si>
  <si>
    <t>9/11/2018 9:45 AM</t>
  </si>
  <si>
    <t>BLM North Dakota &amp; South Dakota Federal Lease Sale, Sept. 11, 2018 - 09-18-15/NDM 97300-ER</t>
  </si>
  <si>
    <t>9/11/2018 9:42 AM</t>
  </si>
  <si>
    <t>BLM North Dakota &amp; South Dakota Federal Lease Sale, Sept. 11, 2018 - 09-18-14/NDM 97300-EM</t>
  </si>
  <si>
    <t>9/11/2018 9:39 AM</t>
  </si>
  <si>
    <t>BLM North Dakota &amp; South Dakota Federal Lease Sale, Sept. 11, 2018 - 09-18-12/NDM 97300-EQ</t>
  </si>
  <si>
    <t>9/11/2018 9:33 AM</t>
  </si>
  <si>
    <t>BLM North Dakota &amp; South Dakota Federal Lease Sale, Sept. 11, 2018 - 09-18-11/NDM 97300-EP</t>
  </si>
  <si>
    <t>9/11/2018 9:30 AM</t>
  </si>
  <si>
    <t>BLM North Dakota &amp; South Dakota Federal Lease Sale, Sept. 11, 2018 - 09-18-10/NDM 97300-EO</t>
  </si>
  <si>
    <t>9/11/2018 9:27 AM</t>
  </si>
  <si>
    <t>BLM North Dakota &amp; South Dakota Federal Lease Sale, Sept. 11, 2018 - 09-18-09/NDM 102757-WA</t>
  </si>
  <si>
    <t>9/11/2018 9:24 AM</t>
  </si>
  <si>
    <t>BLM North Dakota &amp; South Dakota Federal Lease Sale, Sept. 11, 2018 - 09-18-08/NDM 102757-BB</t>
  </si>
  <si>
    <t>9/11/2018 9:21 AM</t>
  </si>
  <si>
    <t>BLM North Dakota &amp; South Dakota Federal Lease Sale, Sept. 11, 2018 - 09-18-07/NDM 97300-EV</t>
  </si>
  <si>
    <t>9/11/2018 9:18 AM</t>
  </si>
  <si>
    <t>BLM North Dakota &amp; South Dakota Federal Lease Sale, Sept. 11, 2018 - 09-18-06/NDM 97300-EW</t>
  </si>
  <si>
    <t>9/11/2018 9:15 AM</t>
  </si>
  <si>
    <t>BLM North Dakota &amp; South Dakota Federal Lease Sale, Sept. 11, 2018 - 09-18-05/NDM 97300-EU</t>
  </si>
  <si>
    <t>9/11/2018 9:12 AM</t>
  </si>
  <si>
    <t>BLM North Dakota &amp; South Dakota Federal Lease Sale, Sept. 11, 2018 - 09-18-04/NDM 97300-ET</t>
  </si>
  <si>
    <t>9/11/2018 9:09 AM</t>
  </si>
  <si>
    <t>BLM North Dakota &amp; South Dakota Federal Lease Sale, Sept. 11, 2018 - 09-18-02/NDM 97300-LW</t>
  </si>
  <si>
    <t>9/11/2018 9:03 AM</t>
  </si>
  <si>
    <t>BLM New Mexico Federal Lease Sale, September 5 and 6, 2018 - NM-201809-134</t>
  </si>
  <si>
    <t>9/6/2018 12:02 PM</t>
  </si>
  <si>
    <t>PaidInvoice #13556 ($224,822.50)Invoice #13600 ($224,822.50)Invoice #13621 ($259,745.00)Invoice #18077 ($3,292.34)Invoice #18111 ($3,844.35)</t>
  </si>
  <si>
    <t>BLM New Mexico Federal Lease Sale, September 5 and 6, 2018 - NM-201809-127</t>
  </si>
  <si>
    <t>9/6/2018 11:55 AM</t>
  </si>
  <si>
    <t>BLM New Mexico Federal Lease Sale, September 5 and 6, 2018 - NM-201809-113</t>
  </si>
  <si>
    <t>9/6/2018 11:41 AM</t>
  </si>
  <si>
    <t>BLM New Mexico Federal Lease Sale, September 5 and 6, 2018 - NM-201809-112</t>
  </si>
  <si>
    <t>9/6/2018 11:40 AM</t>
  </si>
  <si>
    <t>BLM New Mexico Federal Lease Sale, September 5 and 6, 2018 - NM-201809-089</t>
  </si>
  <si>
    <t>9/6/2018 11:17 AM</t>
  </si>
  <si>
    <t>BLM New Mexico Federal Lease Sale, September 5 and 6, 2018 - NM-201809-088</t>
  </si>
  <si>
    <t>9/6/2018 11:16 AM</t>
  </si>
  <si>
    <t>BLM New Mexico Federal Lease Sale, September 5 and 6, 2018 - NM-201809-076</t>
  </si>
  <si>
    <t>9/6/2018 11:04 AM</t>
  </si>
  <si>
    <t>BLM New Mexico Federal Lease Sale, September 5 and 6, 2018 - NM-201809-075</t>
  </si>
  <si>
    <t>9/6/2018 11:03 AM</t>
  </si>
  <si>
    <t>BLM New Mexico Federal Lease Sale, September 5 and 6, 2018 - NM-201809-069</t>
  </si>
  <si>
    <t>9/5/2018 12:08 PM</t>
  </si>
  <si>
    <t>BLM New Mexico Federal Lease Sale, September 5 and 6, 2018 - NM-201809-064</t>
  </si>
  <si>
    <t>9/5/2018 12:03 PM</t>
  </si>
  <si>
    <t>BLM New Mexico Federal Lease Sale, September 5 and 6, 2018 - NM-201809-063</t>
  </si>
  <si>
    <t>9/5/2018 12:02 PM</t>
  </si>
  <si>
    <t>BLM New Mexico Federal Lease Sale, September 5 and 6, 2018 - NM-201809-060</t>
  </si>
  <si>
    <t>9/5/2018 11:59 AM</t>
  </si>
  <si>
    <t>BLM New Mexico Federal Lease Sale, September 5 and 6, 2018 - NM-201809-059</t>
  </si>
  <si>
    <t>9/5/2018 11:58 AM</t>
  </si>
  <si>
    <t>BLM New Mexico Federal Lease Sale, September 5 and 6, 2018 - NM-201809-009</t>
  </si>
  <si>
    <t>9/5/2018 11:08 AM</t>
  </si>
  <si>
    <t>BLM New Mexico Federal Lease Sale, September 5 and 6, 2018 - NM-201809-001</t>
  </si>
  <si>
    <t>9/5/2018 11:00 AM</t>
  </si>
  <si>
    <t>BLM Eastern States Federal Lease Sale, June 21, 2018 - Parcel #: ES-026-06/2018 / Serial #: ARES059293</t>
  </si>
  <si>
    <t>6/21/2018 10:48 AM</t>
  </si>
  <si>
    <t>PaidInvoice #13400 ($12,010.50)Invoice #17091 ($99.32)</t>
  </si>
  <si>
    <t>BLM Eastern States Federal Lease Sale, June 21, 2018 - Parcel #: ES-025-06/2018 / Serial #: ARES059292</t>
  </si>
  <si>
    <t>6/21/2018 10:46 AM</t>
  </si>
  <si>
    <t>BLM Eastern States Federal Lease Sale, June 21, 2018 - Parcel #: ES-024-06/2018 / Serial #: ARES059291</t>
  </si>
  <si>
    <t>6/21/2018 10:44 AM</t>
  </si>
  <si>
    <t>BLM Eastern States Federal Lease Sale, June 21, 2018 - Parcel #: ES-023-06/2018 / Serial #: ARES059290</t>
  </si>
  <si>
    <t>6/21/2018 10:42 AM</t>
  </si>
  <si>
    <t>BLM Eastern States Federal Lease Sale, June 21, 2018 - Parcel #: ES-022-06/2018 / Serial #: ARES059289</t>
  </si>
  <si>
    <t>6/21/2018 10:40 AM</t>
  </si>
  <si>
    <t>BLM Eastern States Federal Lease Sale, June 21, 2018 - Parcel #: ES-021-06/2018 / Serial #: ARES059288</t>
  </si>
  <si>
    <t>6/21/2018 10:38 AM</t>
  </si>
  <si>
    <t>BLM Eastern States Federal Lease Sale, June 21, 2018 - Parcel #: ES-020-06/2018 / Serial #: ARES059287</t>
  </si>
  <si>
    <t>6/21/2018 10:36 AM</t>
  </si>
  <si>
    <t>BLM Eastern States Federal Lease Sale, June 21, 2018 - Parcel #: ES-019-06/2018 / Serial #: ARES059286</t>
  </si>
  <si>
    <t>6/21/2018 10:34 AM</t>
  </si>
  <si>
    <t>BLM Eastern States Federal Lease Sale, June 21, 2018 - Parcel #: ES-018-06/2018 / Serial #: ARES059285</t>
  </si>
  <si>
    <t>6/21/2018 10:32 AM</t>
  </si>
  <si>
    <t>BLM Eastern States Federal Lease Sale, June 21, 2018 - Parcel #: ES-016-06/2018 / Serial #: ARES059283</t>
  </si>
  <si>
    <t>6/21/2018 10:28 AM</t>
  </si>
  <si>
    <t>BLM Eastern States Federal Lease Sale, June 21, 2018 - Parcel #: ES-015-06/2018 / Serial #: ARES059282</t>
  </si>
  <si>
    <t>6/21/2018 10:26 AM</t>
  </si>
  <si>
    <t>BLM Eastern States Federal Lease Sale, June 21, 2018 - Parcel #: ES-014-06/2018 / Serial #: ARES059281</t>
  </si>
  <si>
    <t>6/21/2018 10:24 AM</t>
  </si>
  <si>
    <t>BLM Eastern States Federal Lease Sale, June 21, 2018 - Parcel #: ES-013-06/2018 / Serial #: ARES059280</t>
  </si>
  <si>
    <t>6/21/2018 10:22 AM</t>
  </si>
  <si>
    <t>BLM Eastern States Federal Lease Sale, June 21, 2018 - Parcel #: ES-012-06/2018 / Serial #: ARES059299</t>
  </si>
  <si>
    <t>6/21/2018 10:20 AM</t>
  </si>
  <si>
    <t>BLM Eastern States Federal Lease Sale, June 21, 2018 - Parcel #: ES-011-06/2018 / Serial #: ARES059279</t>
  </si>
  <si>
    <t>6/21/2018 10:18 AM</t>
  </si>
  <si>
    <t>BLM Eastern States Federal Lease Sale, June 21, 2018 - Parcel #: ES-010-06/2018 / Serial #: ARES059278</t>
  </si>
  <si>
    <t>6/21/2018 10:16 AM</t>
  </si>
  <si>
    <t>BLM Eastern States Federal Lease Sale, June 21, 2018 - Parcel #: ES-009-06/2018 / Serial #: ARES059277</t>
  </si>
  <si>
    <t>6/21/2018 10:14 AM</t>
  </si>
  <si>
    <t>BLM Eastern States Federal Lease Sale, June 21, 2018 - Parcel #: ES-008-06/2018 / Serial #: ARES059276</t>
  </si>
  <si>
    <t>6/21/2018 10:12 AM</t>
  </si>
  <si>
    <t>BLM Eastern States Federal Lease Sale, March 22, 2018 - Parcel #: ES-005-03/2018/Serial #: OHES059252</t>
  </si>
  <si>
    <t>3/22/2018 10:08 AM</t>
  </si>
  <si>
    <t>PaidInvoice #13164 ($1,837.00)Invoice #13166 ($1,837.00)Invoice #15959 ($14.97)</t>
  </si>
  <si>
    <t>BLM Eastern States Federal Lease Sale, March 22, 2018 - Parcel #: ES-004-03/2018/Serial #: OHES059251</t>
  </si>
  <si>
    <t>3/22/2018 10:06 AM</t>
  </si>
  <si>
    <t>BLM Wyoming Federal Lease Sale, March 21 and 22, 2018 - WY-181Q-067</t>
  </si>
  <si>
    <t>3/21/2018 11:42 AM</t>
  </si>
  <si>
    <t>PaidInvoice #13143 ($58,851.50)Invoice #15936 ($779.97)</t>
  </si>
  <si>
    <t>BLM Wyoming Federal Lease Sale, March 21 and 22, 2018 - WY-181Q-064</t>
  </si>
  <si>
    <t>3/21/2018 11:36 AM</t>
  </si>
  <si>
    <t>BLM Wyoming Federal Lease Sale, March 21 and 22, 2018 - WY-181Q-057</t>
  </si>
  <si>
    <t>3/21/2018 11:22 AM</t>
  </si>
  <si>
    <t>BLM Wyoming Federal Lease Sale, March 21 and 22, 2018 - WY-181Q-056</t>
  </si>
  <si>
    <t>3/21/2018 11:20 AM</t>
  </si>
  <si>
    <t>BLM Wyoming Federal Lease Sale, March 21 and 22, 2018 - WY-181Q-055</t>
  </si>
  <si>
    <t>3/21/2018 11:18 AM</t>
  </si>
  <si>
    <t>BLM Wyoming Federal Lease Sale, March 21 and 22, 2018 - WY-181Q-054</t>
  </si>
  <si>
    <t>3/21/2018 11:16 AM</t>
  </si>
  <si>
    <t>BLM Wyoming Federal Lease Sale, March 21 and 22, 2018 - WY-181Q-053</t>
  </si>
  <si>
    <t>3/21/2018 11:14 AM</t>
  </si>
  <si>
    <t>BLM Wyoming Federal Lease Sale, March 21 and 22, 2018 - WY-181Q-050</t>
  </si>
  <si>
    <t>3/21/2018 11:08 AM</t>
  </si>
  <si>
    <t>BLM Wyoming Federal Lease Sale, March 21 and 22, 2018 - WY-181Q-049</t>
  </si>
  <si>
    <t>3/21/2018 11:06 AM</t>
  </si>
  <si>
    <t>BLM Wyoming Federal Lease Sale, March 21 and 22, 2018 - WY-181Q-040</t>
  </si>
  <si>
    <t>3/21/2018 10:48 AM</t>
  </si>
  <si>
    <t>BLM Montana Federal Lease Sale, March 12 and 13, 2018 - 03-18-109/MTM 79010-CI</t>
  </si>
  <si>
    <t>3/13/2018 11:39 AM</t>
  </si>
  <si>
    <t>PaidInvoice #13098 ($29,640.00)Invoice #13109 ($110,887.50)Invoice #15637 ($314.40)Invoice #15650 ($1,310.55)</t>
  </si>
  <si>
    <t>BLM Montana Federal Lease Sale, March 12 and 13, 2018 - PRESALE 03-18-86/MTM 93096</t>
  </si>
  <si>
    <t>3/13/2018 10:30 AM</t>
  </si>
  <si>
    <t>BLM Montana Federal Lease Sale, March 12 and 13, 2018 - 03-18-76/MTM 108952-FL</t>
  </si>
  <si>
    <t>3/13/2018 10:00 AM</t>
  </si>
  <si>
    <t>BLM Montana Federal Lease Sale, March 12 and 13, 2018 - 03-18-74/MTM 108952-FJ</t>
  </si>
  <si>
    <t>3/13/2018 9:54 AM</t>
  </si>
  <si>
    <t>BLM Montana Federal Lease Sale, March 12 and 13, 2018 - 03-18-73/MTM 108952-FH</t>
  </si>
  <si>
    <t>3/13/2018 9:51 AM</t>
  </si>
  <si>
    <t>BLM Montana Federal Lease Sale, March 12 and 13, 2018 - 03-18-72/MTM 108952-FG</t>
  </si>
  <si>
    <t>3/13/2018 9:48 AM</t>
  </si>
  <si>
    <t>BLM Montana Federal Lease Sale, March 12 and 13, 2018 - 03-18-71/MTM 108952-FF</t>
  </si>
  <si>
    <t>3/13/2018 9:45 AM</t>
  </si>
  <si>
    <t>BLM Montana Federal Lease Sale, March 12 and 13, 2018 - 03-18-70/MTM 105431-KG</t>
  </si>
  <si>
    <t>3/13/2018 9:42 AM</t>
  </si>
  <si>
    <t>BLM Montana Federal Lease Sale, March 12 and 13, 2018 - 03-18-69/MTM 105431-KQ</t>
  </si>
  <si>
    <t>3/13/2018 9:39 AM</t>
  </si>
  <si>
    <t>BLM Montana Federal Lease Sale, March 12 and 13, 2018 - 03-18-68/MTM 108952-FE</t>
  </si>
  <si>
    <t>3/13/2018 9:36 AM</t>
  </si>
  <si>
    <t>BLM Montana Federal Lease Sale, March 12 and 13, 2018 - 03-18-67/MTM 108952-FD</t>
  </si>
  <si>
    <t>3/13/2018 9:33 AM</t>
  </si>
  <si>
    <t>BLM Montana Federal Lease Sale, March 12 and 13, 2018 - 03-18-42/MTM 108952-DR</t>
  </si>
  <si>
    <t>3/12/2018 11:03 AM</t>
  </si>
  <si>
    <t>BLM Montana Federal Lease Sale, March 12 and 13, 2018 - 03-18-41/MTM 108952-DQ</t>
  </si>
  <si>
    <t>3/12/2018 11:00 AM</t>
  </si>
  <si>
    <t>BLM Montana Federal Lease Sale, March 12 and 13, 2018 - 03-18-40/MTM 108952-DP</t>
  </si>
  <si>
    <t>3/12/2018 10:57 AM</t>
  </si>
  <si>
    <t>BLM Montana Federal Lease Sale, March 12 and 13, 2018 - 03-18-39/MTM 108952-DN</t>
  </si>
  <si>
    <t>3/12/2018 10:54 AM</t>
  </si>
  <si>
    <t>BLM Montana Federal Lease Sale, March 12 and 13, 2018 - 03-18-38/MTM 108952-DM</t>
  </si>
  <si>
    <t>3/12/2018 10:51 AM</t>
  </si>
  <si>
    <t>BLM Montana Federal Lease Sale, March 12 and 13, 2018 - 03-18-37/MTM 105431-WK</t>
  </si>
  <si>
    <t>3/12/2018 10:48 AM</t>
  </si>
  <si>
    <t>BLM Montana Federal Lease Sale, March 12 and 13, 2018 - 03-18-36/MTM 108952-DL</t>
  </si>
  <si>
    <t>3/12/2018 10:45 AM</t>
  </si>
  <si>
    <t>BLM Montana Federal Lease Sale, March 12 and 13, 2018 - 03-18-35/MTM 108952-DK</t>
  </si>
  <si>
    <t>3/12/2018 10:42 AM</t>
  </si>
  <si>
    <t>BLM Montana Federal Lease Sale, March 12 and 13, 2018 - 03-18-25/MTM 108952-DJ</t>
  </si>
  <si>
    <t>3/12/2018 10:12 AM</t>
  </si>
  <si>
    <t>BLM Montana Federal Lease Sale, March 12 and 13, 2018 - 03-18-24/MTM 108952-DH</t>
  </si>
  <si>
    <t>3/12/2018 10:09 AM</t>
  </si>
  <si>
    <t>BLM Colorado Federal Lease Sale, March 8, 2018 - Parcel ID: 7986/Serial #: COC78806</t>
  </si>
  <si>
    <t>3/8/2018 12:12 PM</t>
  </si>
  <si>
    <t>PaidInvoice #13097 ($10,063.50)Invoice #15611 ($109.83)</t>
  </si>
  <si>
    <t>BLM Colorado Federal Lease Sale, March 8, 2018 - Parcel ID: 7982/Serial #: COC78802</t>
  </si>
  <si>
    <t>3/8/2018 12:04 PM</t>
  </si>
  <si>
    <t>BLM Colorado Federal Lease Sale, March 8, 2018 - Parcel ID: 7981/Serial #: COC78801</t>
  </si>
  <si>
    <t>3/8/2018 12:02 PM</t>
  </si>
  <si>
    <t>BLM Colorado Federal Lease Sale, March 8, 2018 - Parcel ID: 6434/Serial #: COC78800</t>
  </si>
  <si>
    <t>3/8/2018 12:00 PM</t>
  </si>
  <si>
    <t>BLM Eastern States Federal Lease Sale, December 14, 2017 - LAES 058318</t>
  </si>
  <si>
    <t>12/14/2017 10:12 AM</t>
  </si>
  <si>
    <t>PaidInvoice #12827 ($24,385.00)Invoice #15093 ($351.90)</t>
  </si>
  <si>
    <t>BP America Production Company - 4 Well Package (100% GWI w/Operations) plus Leasehold Acreage (1,280.00 Net Acres) - Hardin County, Texas</t>
  </si>
  <si>
    <t>12/1/2017 4:03 PM</t>
  </si>
  <si>
    <t>Data Unavailable</t>
  </si>
  <si>
    <t>PaidInvoice #14946 ($4,800.00)Invoice #14948 ($4,800.00)</t>
  </si>
  <si>
    <t>Wyoming Office of State Lands and Investments, November 8, 2017 - Parcel #58</t>
  </si>
  <si>
    <t>11/8/2017 9:57 AM</t>
  </si>
  <si>
    <t>PaidInvoice #14617 ($2,257.20)</t>
  </si>
  <si>
    <t>Wyoming Office of State Lands and Investments, November 8, 2017 - Parcel #45</t>
  </si>
  <si>
    <t>11/8/2017 9:44 AM</t>
  </si>
  <si>
    <t>PaidInvoice #14604 ($24,872.40)</t>
  </si>
  <si>
    <t>New Mexico State Land Office Sealed Bid and Auction Lease Sale - 018 VC-O-002</t>
  </si>
  <si>
    <t>10/17/2017 11:32 AM</t>
  </si>
  <si>
    <t>PaidInvoice #12624 ($6,650.00)Invoice #14390 ($127.80)</t>
  </si>
  <si>
    <t>BLM Wyoming Federal Lease Sale, September 21, 2017 - WY-1708-070</t>
  </si>
  <si>
    <t>9/21/2017 1:18 PM</t>
  </si>
  <si>
    <t>PaidInvoice #12573 ($133,384.50)Invoice #14244 ($1,933.87)</t>
  </si>
  <si>
    <t>BLM Wyoming Federal Lease Sale, September 21, 2017 - WY-1708-068</t>
  </si>
  <si>
    <t>9/21/2017 1:14 PM</t>
  </si>
  <si>
    <t>BLM Wyoming Federal Lease Sale, September 21, 2017 - WY-1708-059</t>
  </si>
  <si>
    <t>9/21/2017 12:56 PM</t>
  </si>
  <si>
    <t>BLM Wyoming Federal Lease Sale, September 21, 2017 - WY-1708-058</t>
  </si>
  <si>
    <t>9/21/2017 12:54 PM</t>
  </si>
  <si>
    <t>BLM Wyoming Federal Lease Sale, September 21, 2017 - WY-1708-057</t>
  </si>
  <si>
    <t>9/21/2017 12:52 PM</t>
  </si>
  <si>
    <t>BLM Wyoming Federal Lease Sale, September 21, 2017 - WY-1708-054</t>
  </si>
  <si>
    <t>9/21/2017 12:46 PM</t>
  </si>
  <si>
    <t>BLM Wyoming Federal Lease Sale, September 21, 2017 - WY-1708-053</t>
  </si>
  <si>
    <t>9/21/2017 12:44 PM</t>
  </si>
  <si>
    <t>BLM Eastern States Federal Lease Sale, September 21, 2017 - LAES 058293</t>
  </si>
  <si>
    <t>9/21/2017 10:08 AM</t>
  </si>
  <si>
    <t>PaidInvoice #12558 ($451.50)Invoice #14225 ($1.73)</t>
  </si>
  <si>
    <t>BLM Eastern States Federal Lease Sale, September 21, 2017 - LAES 058292</t>
  </si>
  <si>
    <t>9/21/2017 10:06 AM</t>
  </si>
  <si>
    <t>BLM Montana Federal Lease Sale, September 12, 2017 - SDM 109699/SDM 97300-TC</t>
  </si>
  <si>
    <t>9/12/2017 8:58 AM</t>
  </si>
  <si>
    <t>PaidInvoice #12524 ($279,634.50)Invoice #13976 ($4,071.29)</t>
  </si>
  <si>
    <t>BLM Montana Federal Lease Sale, September 12, 2017 - SDM 109698/SDM 97300-TB</t>
  </si>
  <si>
    <t>9/12/2017 8:56 AM</t>
  </si>
  <si>
    <t>BLM Montana Federal Lease Sale, September 12, 2017 - SDM 109697/SDM 97300-TA</t>
  </si>
  <si>
    <t>9/12/2017 8:54 AM</t>
  </si>
  <si>
    <t>BLM Montana Federal Lease Sale, September 12, 2017 - SDM 109696/SDM 97300-R9</t>
  </si>
  <si>
    <t>9/12/2017 8:52 AM</t>
  </si>
  <si>
    <t>BLM Montana Federal Lease Sale, September 12, 2017 - SDM 109695/SDM 97300-R8</t>
  </si>
  <si>
    <t>9/12/2017 8:50 AM</t>
  </si>
  <si>
    <t>BLM Montana Federal Lease Sale, September 12, 2017 - SDM 109694/SDM 97300-R7</t>
  </si>
  <si>
    <t>9/12/2017 8:48 AM</t>
  </si>
  <si>
    <t>BLM Montana Federal Lease Sale, September 12, 2017 - SDM 109693/SDM 97300-TG</t>
  </si>
  <si>
    <t>9/12/2017 8:46 AM</t>
  </si>
  <si>
    <t>BLM Montana Federal Lease Sale, September 12, 2017 - SDM 109692/SDM 97300-TF</t>
  </si>
  <si>
    <t>9/12/2017 8:44 AM</t>
  </si>
  <si>
    <t>BLM Montana Federal Lease Sale, September 12, 2017 - SDM 109691/SDM 97300-TE</t>
  </si>
  <si>
    <t>9/12/2017 8:42 AM</t>
  </si>
  <si>
    <t>BLM Montana Federal Lease Sale, September 12, 2017 - SDM 109690/SDM 97300-RX</t>
  </si>
  <si>
    <t>9/12/2017 8:40 AM</t>
  </si>
  <si>
    <t>BLM Montana Federal Lease Sale, September 12, 2017 - SDM 109689/SDM 97300-RW</t>
  </si>
  <si>
    <t>9/12/2017 8:38 AM</t>
  </si>
  <si>
    <t>BLM Montana Federal Lease Sale, September 12, 2017 - SDM 109688/SDM 97300-RV</t>
  </si>
  <si>
    <t>9/12/2017 8:36 AM</t>
  </si>
  <si>
    <t>SunTrust Bank, Inc., as Trustee of the Lewis Marital Trust - 8 Well Package (ORRI) - San Juan County, New Mexico</t>
  </si>
  <si>
    <t>9/7/2017 1:55 PM</t>
  </si>
  <si>
    <t>PaidInvoice #13954 ($11,850.00)</t>
  </si>
  <si>
    <t>BLM New Mexico Federal Lease Sale, September 7, 2017 - NM-201707-062</t>
  </si>
  <si>
    <t>9/7/2017 1:01 PM</t>
  </si>
  <si>
    <t>PaidInvoice #12490 ($567,990.00)Invoice #13938 ($8,438.24)</t>
  </si>
  <si>
    <t>BLM New Mexico Federal Lease Sale, September 7, 2017 - NM-201707-061</t>
  </si>
  <si>
    <t>9/7/2017 1:00 PM</t>
  </si>
  <si>
    <t>BLM New Mexico Federal Lease Sale, September 7, 2017 - NM-201707-060</t>
  </si>
  <si>
    <t>9/7/2017 12:59 PM</t>
  </si>
  <si>
    <t>BLM New Mexico Federal Lease Sale, September 7, 2017 - NM-201707-058</t>
  </si>
  <si>
    <t>9/7/2017 12:57 PM</t>
  </si>
  <si>
    <t>BLM New Mexico Federal Lease Sale, September 7, 2017 - NM-201707-057</t>
  </si>
  <si>
    <t>9/7/2017 12:56 PM</t>
  </si>
  <si>
    <t>BLM New Mexico Federal Lease Sale, September 7, 2017 - NM-201707-056</t>
  </si>
  <si>
    <t>9/7/2017 12:55 PM</t>
  </si>
  <si>
    <t>BLM New Mexico Federal Lease Sale, September 7, 2017 - NM-201707-034</t>
  </si>
  <si>
    <t>9/7/2017 12:33 PM</t>
  </si>
  <si>
    <t>BLM New Mexico Federal Lease Sale, September 7, 2017 - NM-201707-029</t>
  </si>
  <si>
    <t>9/7/2017 12:28 PM</t>
  </si>
  <si>
    <t>BLM New Mexico Federal Lease Sale, September 7, 2017 - NM-201707-028</t>
  </si>
  <si>
    <t>9/7/2017 12:27 PM</t>
  </si>
  <si>
    <t>BLM New Mexico Federal Lease Sale, September 7, 2017 - NM-201707-027</t>
  </si>
  <si>
    <t>9/7/2017 12:26 PM</t>
  </si>
  <si>
    <t>BLM New Mexico Federal Lease Sale, September 7, 2017 - NM-201707-013</t>
  </si>
  <si>
    <t>9/7/2017 12:12 PM</t>
  </si>
  <si>
    <t>North Dakota Oil and Gas Lease Sale, August 1, 2017 - Lease OG1700565</t>
  </si>
  <si>
    <t>8/1/2017 11:54 AM</t>
  </si>
  <si>
    <t>PaidInvoice #12310 ($4,726.80)</t>
  </si>
  <si>
    <t>North Dakota Oil and Gas Lease Sale, August 1, 2017 - Lease OG1700564</t>
  </si>
  <si>
    <t>8/1/2017 11:52 AM</t>
  </si>
  <si>
    <t>PaidInvoice #12309 ($3,421.20)</t>
  </si>
  <si>
    <t>Federal Deposit Insurance Corporation - HA RA SUCC; Baker 7-11-14 H1 (RI) - DeSoto Parish, Louisiana</t>
  </si>
  <si>
    <t>7/27/2017 1:35 PM</t>
  </si>
  <si>
    <t>PaidInvoice #13433 ($10,671.25)</t>
  </si>
  <si>
    <t>Federal Deposit Insurance Corporation - Non-Producing Minerals (20.125 NMA) - Robertson County, Texas</t>
  </si>
  <si>
    <t>7/27/2017 1:30 PM</t>
  </si>
  <si>
    <t>PaidInvoice #13432 ($38,345.00)</t>
  </si>
  <si>
    <t>Sabine Oil &amp; Gas Corporation - Permian Basin - Surface Acreage (40.00 Gross/Net Acres) - Pecos County, Texas</t>
  </si>
  <si>
    <t>7/11/2017 4:44 PM</t>
  </si>
  <si>
    <t>PaidInvoice #13129 ($18,150.00)</t>
  </si>
  <si>
    <t>Sabine OIl &amp; Gas Corporation - Permian Basin - Surface Acreage (319.00 Gross / Net Acres) - Pecos County, Texas</t>
  </si>
  <si>
    <t>7/11/2017 4:33 PM</t>
  </si>
  <si>
    <t>PaidInvoice #13128 ($201,645.00)</t>
  </si>
  <si>
    <t>Sabine Oil &amp; Gas Corporation - Permian Basin - Surface Acreage (84.50 Gross/Net Acres) - Pecos County, Texas</t>
  </si>
  <si>
    <t>7/11/2017 2:55 PM</t>
  </si>
  <si>
    <t>PaidInvoice #13118 ($57,150.00)</t>
  </si>
  <si>
    <t>BLM Montana Federal Lease Sale, June 13, 2017 - Parcel No. 06-17-156/MTM 109359</t>
  </si>
  <si>
    <t>6/13/2017 1:40 PM</t>
  </si>
  <si>
    <t>PaidInvoice #11619 ($59,958.50)Invoice #12975 ($799.46)</t>
  </si>
  <si>
    <t>BLM Montana Federal Lease Sale, June 13, 2017 - Parcel No. 06-17-154/MTM 109357</t>
  </si>
  <si>
    <t>6/13/2017 1:36 PM</t>
  </si>
  <si>
    <t>BLM Utah Federal Lease Sale, June 13, 2017 - Lease UTU92330/Parcel UT-0517-029</t>
  </si>
  <si>
    <t>6/13/2017 12:38 PM</t>
  </si>
  <si>
    <t>PaidInvoice #11616 ($48,027.00)Invoice #12972 ($532.86)</t>
  </si>
  <si>
    <t>BLM Montana Federal Lease Sale, June 13, 2017 - Parcel No. 06-17-125/MTM 109328</t>
  </si>
  <si>
    <t>BLM Montana Federal Lease Sale, June 13, 2017 - Parcel No. 06-17-124/MTM 109327</t>
  </si>
  <si>
    <t>6/13/2017 12:36 PM</t>
  </si>
  <si>
    <t>BLM Utah Federal Lease Sale, June 13, 2017 - Lease UTU92328/Parcel UT-0517-026</t>
  </si>
  <si>
    <t>6/13/2017 12:34 PM</t>
  </si>
  <si>
    <t>BLM Montana Federal Lease Sale, June 13, 2017 - Parcel No. 06-17-123/MTM 109326</t>
  </si>
  <si>
    <t>BLM Montana Federal Lease Sale, June 13, 2017 - Parcel No. 06-17-122/MTM 109325</t>
  </si>
  <si>
    <t>6/13/2017 12:32 PM</t>
  </si>
  <si>
    <t>BLM Montana Federal Lease Sale, June 13, 2017 - Parcel No. 06-17-121/MTM 109324</t>
  </si>
  <si>
    <t>6/13/2017 12:30 PM</t>
  </si>
  <si>
    <t>BLM Montana Federal Lease Sale, June 13, 2017 - Parcel No. 06-17-120/MTM 109323</t>
  </si>
  <si>
    <t>6/13/2017 12:28 PM</t>
  </si>
  <si>
    <t>BLM Utah Federal Lease Sale, June 13, 2017 - Lease UTU92316/Parcel UT-0517-006</t>
  </si>
  <si>
    <t>6/13/2017 12:10 PM</t>
  </si>
  <si>
    <t>BLM Utah Federal Lease Sale, June 13, 2017 - Lease UTU92315/Parcel UT-0517-005</t>
  </si>
  <si>
    <t>6/13/2017 12:08 PM</t>
  </si>
  <si>
    <t>BLM Utah Federal Lease Sale, June 13, 2017 - Lease UTU92314/Parcel UT-0517-004</t>
  </si>
  <si>
    <t>6/13/2017 12:06 PM</t>
  </si>
  <si>
    <t>BLM Utah Federal Lease Sale, June 13, 2017 - Lease UTU92313/Parcel UT-0517-003</t>
  </si>
  <si>
    <t>6/13/2017 12:04 PM</t>
  </si>
  <si>
    <t>BLM Utah Federal Lease Sale, June 13, 2017 - Lease UTU92312/Parcel UT-0517-002</t>
  </si>
  <si>
    <t>6/13/2017 12:02 PM</t>
  </si>
  <si>
    <t>BLM Utah Federal Lease Sale, June 13, 2017 - Lease UTU92311/Parcel UT-0517-001</t>
  </si>
  <si>
    <t>6/13/2017 12:00 PM</t>
  </si>
  <si>
    <t>BLM Montana Federal Lease Sale, June 13, 2017 - Parcel No. 06-17-04/MTM 109207</t>
  </si>
  <si>
    <t>6/13/2017 8:36 AM</t>
  </si>
  <si>
    <t>BLM Montana Federal Lease Sale, June 13, 2017 - Parcel No. 06-17-03/MTM 109206</t>
  </si>
  <si>
    <t>6/13/2017 8:34 AM</t>
  </si>
  <si>
    <t>BLM Montana Federal Lease Sale, June 13, 2017 - Parcel No. 06-17-02/MTM 109205</t>
  </si>
  <si>
    <t>6/13/2017 8:32 AM</t>
  </si>
  <si>
    <t>BLM Montana Federal Lease Sale, June 13, 2017 - Parcel No. 06-17-01/MTM 109204</t>
  </si>
  <si>
    <t>6/13/2017 8:30 AM</t>
  </si>
  <si>
    <t>BLM Colorado Federal Lease Sale, June 8, 2017 - Parcel ID: 7886/Serial #: COC78374</t>
  </si>
  <si>
    <t>6/8/2017 2:50 PM</t>
  </si>
  <si>
    <t>PaidInvoice #11602 ($114,801.00)Invoice #12959 ($973.13)</t>
  </si>
  <si>
    <t>BLM Colorado Federal Lease Sale, June 8, 2017 - Parcel ID: 6574/Serial #: COC78372</t>
  </si>
  <si>
    <t>6/8/2017 2:46 PM</t>
  </si>
  <si>
    <t>BLM Colorado Federal Lease Sale, June 8, 2017 - Parcel ID: 6566/Serial #: COC78371</t>
  </si>
  <si>
    <t>6/8/2017 2:44 PM</t>
  </si>
  <si>
    <t>BLM Colorado Federal Lease Sale, June 8, 2017 - Parcel ID: 7904/Serial #: COC78370</t>
  </si>
  <si>
    <t>6/8/2017 2:42 PM</t>
  </si>
  <si>
    <t>BLM Colorado Federal Lease Sale, June 8, 2017 - Parcel ID: 7902/Serial #: COC78369</t>
  </si>
  <si>
    <t>6/8/2017 2:40 PM</t>
  </si>
  <si>
    <t>BLM Colorado Federal Lease Sale, June 8, 2017 - Parcel ID: 7893/Serial #: COC78368</t>
  </si>
  <si>
    <t>6/8/2017 2:38 PM</t>
  </si>
  <si>
    <t>BLM Colorado Federal Lease Sale, June 8, 2017 - Parcel ID: 7890/Serial #: COC78367</t>
  </si>
  <si>
    <t>6/8/2017 2:36 PM</t>
  </si>
  <si>
    <t>BLM Colorado Federal Lease Sale, June 8, 2017 - Parcel ID: 7090/Serial #: COC78366</t>
  </si>
  <si>
    <t>6/8/2017 2:34 PM</t>
  </si>
  <si>
    <t>BLM Colorado Federal Lease Sale, June 8, 2017 - Parcel ID: 6571/Serial #: COC78365</t>
  </si>
  <si>
    <t>6/8/2017 2:32 PM</t>
  </si>
  <si>
    <t>BLM Colorado Federal Lease Sale, June 8, 2017 - Parcel ID: 7892/Serial #: COC78363</t>
  </si>
  <si>
    <t>6/8/2017 2:28 PM</t>
  </si>
  <si>
    <t>BLM Colorado Federal Lease Sale, June 8, 2017 - Parcel ID: 7891/Serial #: COC78362</t>
  </si>
  <si>
    <t>6/8/2017 2:26 PM</t>
  </si>
  <si>
    <t>BLM Colorado Federal Lease Sale, June 8, 2017 - Parcel ID: 6560/Serial #: COC78361</t>
  </si>
  <si>
    <t>6/8/2017 2:24 PM</t>
  </si>
  <si>
    <t>BLM Colorado Federal Lease Sale, June 8, 2017 - Parcel ID: 7096/Serial #: COC78360</t>
  </si>
  <si>
    <t>6/8/2017 2:22 PM</t>
  </si>
  <si>
    <t>BLM Colorado Federal Lease Sale, June 8, 2017 - Parcel ID: 7124/Serial #: COC78359</t>
  </si>
  <si>
    <t>6/8/2017 2:20 PM</t>
  </si>
  <si>
    <t>BLM Colorado Federal Lease Sale, June 8, 2017 - Parcel ID: 7108/Serial #: COC78358</t>
  </si>
  <si>
    <t>6/8/2017 2:18 PM</t>
  </si>
  <si>
    <t>BLM Colorado Federal Lease Sale, June 8, 2017 - Parcel ID: 7107/Serial #: COC78357</t>
  </si>
  <si>
    <t>6/8/2017 2:16 PM</t>
  </si>
  <si>
    <t>BLM Colorado Federal Lease Sale, June 8, 2017 - Parcel ID: 7105/Serial #: COC78356</t>
  </si>
  <si>
    <t>6/8/2017 2:14 PM</t>
  </si>
  <si>
    <t>BLM Colorado Federal Lease Sale, June 8, 2017 - Parcel ID: 7877/Serial #: COC78355</t>
  </si>
  <si>
    <t>6/8/2017 2:12 PM</t>
  </si>
  <si>
    <t>BLM Colorado Federal Lease Sale, June 8, 2017 - Parcel ID: 7114/Serial #: COC78353</t>
  </si>
  <si>
    <t>6/8/2017 2:08 PM</t>
  </si>
  <si>
    <t>BLM Colorado Federal Lease Sale, June 8, 2017 - Parcel ID: 7111/Serial #: COC78352</t>
  </si>
  <si>
    <t>6/8/2017 2:06 PM</t>
  </si>
  <si>
    <t>BLM Colorado Federal Lease Sale, June 8, 2017 - Parcel ID: 7110/Serial #: COC78351</t>
  </si>
  <si>
    <t>6/8/2017 2:04 PM</t>
  </si>
  <si>
    <t>BLM Colorado Federal Lease Sale, June 8, 2017 - Parcel ID: 7109/Serial #: COC78350</t>
  </si>
  <si>
    <t>6/8/2017 2:02 PM</t>
  </si>
  <si>
    <t>BLM Colorado Federal Lease Sale, June 8, 2017 - Parcel ID: 7099/Serial #: COC78349</t>
  </si>
  <si>
    <t>6/8/2017 2:00 PM</t>
  </si>
  <si>
    <t>BLM Colorado Federal Lease Sale, June 8, 2017 - Parcel ID: 7098/Serial #: COC78348</t>
  </si>
  <si>
    <t>6/8/2017 1:58 PM</t>
  </si>
  <si>
    <t>BLM Oklahoma &amp; Texas Federal Lease Sale (NMSO) June 8, 2017 - NM-201704-017</t>
  </si>
  <si>
    <t>6/8/2017 1:32 PM</t>
  </si>
  <si>
    <t>PaidInvoice #11570 ($70,228.00)Invoice #12950 ($1,021.61)</t>
  </si>
  <si>
    <t>BLM Oklahoma &amp; Texas Federal Lease Sale (NMSO) June 8, 2017 - NM-201704-016</t>
  </si>
  <si>
    <t>6/8/2017 1:30 PM</t>
  </si>
  <si>
    <t>BLM Oklahoma &amp; Texas Federal Lease Sale (NMSO) June 8, 2017 - NM-201704-015</t>
  </si>
  <si>
    <t>6/8/2017 1:28 PM</t>
  </si>
  <si>
    <t>BLM Oklahoma &amp; Texas Federal Lease Sale (NMSO) June 8, 2017 - NM-201704-014</t>
  </si>
  <si>
    <t>6/8/2017 1:26 PM</t>
  </si>
  <si>
    <t>BLM Oklahoma &amp; Texas Federal Lease Sale (NMSO) June 8, 2017 - NM-201704-008</t>
  </si>
  <si>
    <t>6/8/2017 1:14 PM</t>
  </si>
  <si>
    <t>BLM Oklahoma &amp; Texas Federal Lease Sale (NMSO) June 8, 2017 - NM-201704-007</t>
  </si>
  <si>
    <t>6/8/2017 1:12 PM</t>
  </si>
  <si>
    <t>BLM Nevada Federal Lease Sale, March 14, 2017 - NV-17-03-002</t>
  </si>
  <si>
    <t>3/14/2017 11:02 AM</t>
  </si>
  <si>
    <t>PaidInvoice #11172 ($10,200.50)Invoice #11576 ($84.69)</t>
  </si>
  <si>
    <t>BLM Nevada Federal Lease Sale, March 14, 2017 - NV-17-03-001</t>
  </si>
  <si>
    <t>3/14/2017 11:00 AM</t>
  </si>
  <si>
    <t>BLM Eastern States Federal Lease Sale, December 13, 2016 - MSES 058184 ES-002</t>
  </si>
  <si>
    <t>12/13/2016 10:05 AM</t>
  </si>
  <si>
    <t>-</t>
  </si>
  <si>
    <t>New Mexico State Land Office Lease Sale - 010 VB-010</t>
  </si>
  <si>
    <t>10/18/2016 9:18 AM</t>
  </si>
  <si>
    <t>BLM Eastern States Lease Sale, September 20, 2016 - ES-014-09/2016 MSES 058161 ACQ</t>
  </si>
  <si>
    <t>9/20/2016 12:35 PM</t>
  </si>
  <si>
    <t>BLM Eastern States Lease Sale, September 20, 2016 - ES-013-09/2016 MSES 058160 ACQ</t>
  </si>
  <si>
    <t>9/20/2016 12:30 PM</t>
  </si>
  <si>
    <t>BLM Eastern States Lease Sale, September 20, 2016 - ES-012-09/2016 MSES 058159 ACQ</t>
  </si>
  <si>
    <t>9/20/2016 12:25 PM</t>
  </si>
  <si>
    <t>BLM Eastern States Lease Sale, September 20, 2016 - ES-011-09/2016 MSES 058158 ACQ</t>
  </si>
  <si>
    <t>9/20/2016 12:20 PM</t>
  </si>
  <si>
    <t>BLM Eastern States Lease Sale, September 20, 2016 - ES-010-09/2016 MSES 058157 ACQ</t>
  </si>
  <si>
    <t>9/20/2016 12:15 PM</t>
  </si>
  <si>
    <t>BLM Eastern States Lease Sale, September 20, 2016 - ES-009-09/2016 MSES 058156 ACQ</t>
  </si>
  <si>
    <t>9/20/2016 12:10 PM</t>
  </si>
  <si>
    <t>BLM Eastern States Lease Sale, September 20, 2016 - ES-008-09/2016 MSES 058155 ACQ</t>
  </si>
  <si>
    <t>9/20/2016 12:05 PM</t>
  </si>
  <si>
    <t>BLM Eastern States Lease Sale, September 20, 2016 - ES-007-09/2016 MSES 058154 ACQ</t>
  </si>
  <si>
    <t>9/20/2016 12:00 PM</t>
  </si>
  <si>
    <t>BLM Eastern States Lease Sale, September 20, 2016 - ES-006-09/2016 MSES 058153 ACQ</t>
  </si>
  <si>
    <t>9/20/2016 11:55 AM</t>
  </si>
  <si>
    <t>BLM Eastern States Lease Sale, September 20, 2016 - ES-005-09/2016 MSES 058152 ACQ</t>
  </si>
  <si>
    <t>9/20/2016 11:50 AM</t>
  </si>
  <si>
    <t>BLM Eastern States Lease Sale, September 20, 2016 - ES-004-09/2016 MSES 058151 ACQ</t>
  </si>
  <si>
    <t>9/20/2016 11:45 AM</t>
  </si>
  <si>
    <t>BLM Eastern States Lease Sale, September 20, 2016 - ES-003-09/2016 MSES 058150 ACQ</t>
  </si>
  <si>
    <t>9/20/2016 11:40 AM</t>
  </si>
  <si>
    <t>BLM Eastern States Lease Sale, September 20, 2016 - ES-002-09/2016 MSES 058149 ACQ</t>
  </si>
  <si>
    <t>9/20/2016 11:35 AM</t>
  </si>
  <si>
    <t>BLM Eastern States Lease Sale, September 20, 2016 - ES-001-09/2016 KYES 058148 ACQ</t>
  </si>
  <si>
    <t>9/20/2016 11:30 AM</t>
  </si>
  <si>
    <t>New Mexico State Land Office Lease Sale - 014 VB-012</t>
  </si>
  <si>
    <t>9/20/2016 9:14 AM</t>
  </si>
  <si>
    <t>Texas General Land Office Oil and Gas Lease Sale, August 4, 2015 - MGL No.  82</t>
  </si>
  <si>
    <t>8/5/2015 8:28:29 AM</t>
  </si>
  <si>
    <t>Texas General Land Office Oil and Gas Lease Sale, August 4, 2015 - MGL No.  81</t>
  </si>
  <si>
    <t>Texas General Land Office Oil and Gas Lease Sale, August 4, 2015 - MGL No.  87</t>
  </si>
  <si>
    <t>8/5/2015 8:28:28 AM</t>
  </si>
  <si>
    <t>Texas General Land Office Oil and Gas Lease Sale, August 4, 2015 - MGL No. 100</t>
  </si>
  <si>
    <t>8/5/2015 8:28:27 AM</t>
  </si>
  <si>
    <t>Texas General Land Office Oil and Gas Lease Sale, August 4, 2015 - MGL No.  90</t>
  </si>
  <si>
    <t>Texas General Land Office Oil and Gas Lease Sale, August 4, 2015 - MGL No. 101</t>
  </si>
  <si>
    <t>Texas General Land Office Oil and Gas Lease Sale, August 4, 2015 - MGL No.  86</t>
  </si>
  <si>
    <t>Texas General Land Office Oil and Gas Lease Sale, August 4, 2015 - MGL No.  13</t>
  </si>
  <si>
    <t>American Heart Association, Inc. - Bakken Shale - Goodman 1-36 H (RI) - Williams County, North Dakota</t>
  </si>
  <si>
    <t>3/8/2012 1:30 PM</t>
  </si>
  <si>
    <t>Shell Onshore Ventures Inc. - HBP Leasehold Acreage (Deep Rights) and Non-Participating Royalty Interest (NPRI) - Polk and Liberty Counties, Texas</t>
  </si>
  <si>
    <t>6/15/2011 2:05 PM</t>
  </si>
  <si>
    <t>Direct Placement, PRE-SOLD.  82 mna, Williams County, ND</t>
  </si>
  <si>
    <t>7/6/2010 10:05 AM</t>
  </si>
  <si>
    <t>Tim Metz - Bakken Shale- Non-Producing Minerals (5.00 NMA) - Williams County, North Dakota</t>
  </si>
  <si>
    <t>6/8/2010 1:45 PM</t>
  </si>
  <si>
    <t>Northern Trust, NA, Trustee of the Robert S. Wirtz and Roberta M. Wirtz Living Trust - Non-Producing Minerals (108.33 NMA) - Brazoria County, Texas</t>
  </si>
  <si>
    <t>12/29/2009 1:35 PM</t>
  </si>
  <si>
    <t>Chevron Corp. (UNOCAL) - Moreland Field (Producing ORRI &amp; Non-producing WI) - Pope County, Arkansas</t>
  </si>
  <si>
    <t>5/1/2008 10:00 AM</t>
  </si>
  <si>
    <t>EnCana Oil &amp; Gas (USA) Inc. - Lindley 1, 2, 3 &amp; 4 (Non-Operated WI &amp; ORRI) - Andrews County, Texas</t>
  </si>
  <si>
    <t>4/23/2008 2:10 PM</t>
  </si>
  <si>
    <t>Shell Onshore Ventures, Inc. - Non-Producing Leasehold (Deep Rights) - McMullen County, Texas</t>
  </si>
  <si>
    <t>12/20/2007 2:35 PM</t>
  </si>
  <si>
    <t>Burns Production Corporation - 7 Well Package (Non-Operated WI) - Austin County, Texas</t>
  </si>
  <si>
    <t>6/28/2007 12:00 AM</t>
  </si>
  <si>
    <t>U.S. Trust Company, N.A. and Frederick F. Moon, Co-Trustees of the Trust u/w/o John E. Andrus - Non-Producing Minerals (Approx. 50,201.83 Gross/Net Mineral Acres) - Rio Arriba County, New Mexico</t>
  </si>
  <si>
    <t>12/28/2006 1:35 PM</t>
  </si>
  <si>
    <t>Chevron U.S.A. Inc. - Lovington Northeast Field - Producing ORRI And Non-Producing Leasehold - Lea County, New Mexico</t>
  </si>
  <si>
    <t>12/5/2006 10:45 AM</t>
  </si>
  <si>
    <t>Chevron U.S.A. Inc. - 300.00 NMA - Newton County, Texas</t>
  </si>
  <si>
    <t>12/5/2006 10:35 AM</t>
  </si>
  <si>
    <t>Chevron U.S.A. Inc. - 446.36 NMA - Montgomery County, Texas</t>
  </si>
  <si>
    <t>12/5/2006 10:15 AM</t>
  </si>
  <si>
    <t>Chevron U.S.A. Inc. - 64.18 NMA - Jasper County, Texas</t>
  </si>
  <si>
    <t>12/5/2006 10:05 AM</t>
  </si>
  <si>
    <t>Chevron U.S.A. Inc. - 257.62 NMA - Jackson County, Texas</t>
  </si>
  <si>
    <t>11/28/2006 10:15 AM</t>
  </si>
  <si>
    <t>Chevron U.S.A. Inc. - 70.00 NMA - Greene County, Mississippi</t>
  </si>
  <si>
    <t>11/28/2006 10:00 AM</t>
  </si>
  <si>
    <t>Chevron U.S.A. Inc. - 400.00 NMA - Webb County, Texas</t>
  </si>
  <si>
    <t>10/24/2006 10:45 AM</t>
  </si>
  <si>
    <t>Chevron U.S.A. Inc. - 15.00 NMA - Webb County, Texas</t>
  </si>
  <si>
    <t>10/24/2006 10:40 AM</t>
  </si>
  <si>
    <t>Chevron U.S.A. Inc. - 394.35 NMA - Waller County, Texas</t>
  </si>
  <si>
    <t>10/24/2006 10:35 AM</t>
  </si>
  <si>
    <t>Chevron U.S.A. Inc. - 21.44 NMA - Nueces County, Texas</t>
  </si>
  <si>
    <t>10/24/2006 10:25 AM</t>
  </si>
  <si>
    <t>Chevron U.S.A. Inc. - 176.00 NMA - Fayette County, Texas</t>
  </si>
  <si>
    <t>10/24/2006 10:10 AM</t>
  </si>
  <si>
    <t>Chevron U.S.A. Inc. - 40.00 NMA - Tulsa County, Oklahoma</t>
  </si>
  <si>
    <t>10/24/2006 10:05 AM</t>
  </si>
  <si>
    <t>Chevron U.S.A. Inc. - 8.3333% ORRI - Romere Pass Fieldwide Unit - Plaquemines Parish, LA</t>
  </si>
  <si>
    <t>10/24/2006 10:00 AM</t>
  </si>
  <si>
    <t>Dominion Oklahoma Texas Exploration &amp; Production, Inc. - Pawnee Field - 3 Well Package (Non-Operated WI) - Live Oak County, Texas</t>
  </si>
  <si>
    <t>9/28/2006 12:00 AM</t>
  </si>
  <si>
    <t>Dominion Oklahoma Texas Exploration &amp; Production, Inc. - El Grullo Field - Siete Velas #1 (Non-Operated WI) - Zapata County, Texas</t>
  </si>
  <si>
    <t>Dominion Exploration &amp; Production, Inc. - Nordheim SW Field - 2 Well Package (Operations) - DeWitt &amp; Karnes Counties, Texas</t>
  </si>
  <si>
    <t>Dominion Exploration &amp; Production, Inc. - Katy Field - Multiple Well Package (Non-Operated WI &amp; ORRI) - Harris, Fort Bend &amp; Waller Counties, Texas</t>
  </si>
  <si>
    <t>9/27/2006 3:05 PM</t>
  </si>
  <si>
    <t>Dominion Oklahoma Texas Exploration &amp; Production, Inc. - Patteson Ranch Field - 4 Well Package (Non-Operated &amp; Operated WI) - Live Oak County, Texas</t>
  </si>
  <si>
    <t>9/27/2006 2:45 PM</t>
  </si>
  <si>
    <t>Total E&amp;P USA, Inc. - Gulf Coast Basin Non-Producing Leasehold Acreage - Hidalgo County, Texas</t>
  </si>
  <si>
    <t>8/23/2006 1:55 PM</t>
  </si>
  <si>
    <t>Total E&amp;P USA, Inc. - Gulf Coast Basin Non-Producing Overriding Royalty (ORRI) - Hidalgo County, Texas</t>
  </si>
  <si>
    <t>8/23/2006 1:45 PM</t>
  </si>
  <si>
    <t>Total E&amp;P USA, Inc. - Arkla Basin Non-Producing Leasehold Acreage - Jackson Parish, Louisiana</t>
  </si>
  <si>
    <t>6/29/2006 10:30 AM</t>
  </si>
  <si>
    <t>Total E&amp;P USA, Inc. - North Louisiana Non-Producing Leasehold (116.35 Gross/Net Acres) - De Soto Parish, Louisiana</t>
  </si>
  <si>
    <t>6/29/2006 10:25 AM</t>
  </si>
  <si>
    <t>Chevron U.S.A. Inc. - 27.66 NMA - Freestone County, Texas</t>
  </si>
  <si>
    <t>3/14/2006 10:10 AM</t>
  </si>
  <si>
    <t>Shell Onshore Ventures, Inc. and Shell Oil Company - Brushy Creek Non-Producing Leasehold (Deep Rights) - Lavaca &amp; De Witt Counties, Texas</t>
  </si>
  <si>
    <t>11/2/2005 1:45 PM</t>
  </si>
  <si>
    <t>SWEPI LP - Non-Producing Minerals (236.39 NMA) - Bastrop County, Texas</t>
  </si>
  <si>
    <t>11/2/2005 1:40 PM</t>
  </si>
  <si>
    <t>Chevron Corporation - 74.61 NMA - Brazoria County, Texas</t>
  </si>
  <si>
    <t>10/14/2005 10:15 AM</t>
  </si>
  <si>
    <t>Chevron Corporation - Pearsall Field - Producing ORRI And Non-Producing Leasehold - Frio County, Texas</t>
  </si>
  <si>
    <t>10/6/2005 10:25 AM</t>
  </si>
  <si>
    <t>Chevron Corporation - 100.00 NMA - Matagorda County, Texas</t>
  </si>
  <si>
    <t>10/5/2005 11:15 AM</t>
  </si>
  <si>
    <t>Chevron Corporation - Ramsey East Field - Producing ORRI And Non-Producing Leasehold - Colorado County, Texas</t>
  </si>
  <si>
    <t>8/20/2005 5:00 AM</t>
  </si>
  <si>
    <t>Chevron Corporation - Heyser Field - Producing ORRI - Calhoun County, Texas</t>
  </si>
  <si>
    <t>8/4/2005 10:50 AM</t>
  </si>
  <si>
    <t>Chevron Corporation - 736.82 NMA - Victoria County, Texas</t>
  </si>
  <si>
    <t>6/28/2005 10:10 AM</t>
  </si>
  <si>
    <t>Chevron U.S.A. Inc. - Chocolate Bayou Field - Producing ORRI And Non-Producing HBP Leasehold - Brazoria County, Texas</t>
  </si>
  <si>
    <t>6/9/2005 10:05 AM</t>
  </si>
  <si>
    <t>Chevron U.S.A. Inc. - 91.81 NMA - Smith County, Texas</t>
  </si>
  <si>
    <t>6/6/2005 10:50 AM</t>
  </si>
  <si>
    <t>Chevron U.S.A. Inc. - 1,000.00 NMA - Tyler County, Texas</t>
  </si>
  <si>
    <t>5/31/2005 10:55 AM</t>
  </si>
  <si>
    <t>Chevron U.S.A. Inc. - 50.00 NMA - Tyler County, Texas</t>
  </si>
  <si>
    <t>5/31/2005 10:50 AM</t>
  </si>
  <si>
    <t>Chevron U.S.A. Inc - 205.50 NMA - San Patricio County, Texas</t>
  </si>
  <si>
    <t>5/31/2005 10:35 AM</t>
  </si>
  <si>
    <t>Chevron U.S.A. Inc - 9.42 NMA - Fort Bend County, Texas</t>
  </si>
  <si>
    <t>5/31/2005 10:30 AM</t>
  </si>
  <si>
    <t>Chevron U.S.A. Inc - 5.00 NMA - Fort Bend County, Texas</t>
  </si>
  <si>
    <t>5/31/2005 10:25 AM</t>
  </si>
  <si>
    <t>Chevron U.S.A. Inc - 10.00 NMA - Fort Bend County, Texas</t>
  </si>
  <si>
    <t>5/31/2005 10:00 AM</t>
  </si>
  <si>
    <t>Chevron U.S.A. Inc. - 34.812 NMA - Tarrant County, Texas</t>
  </si>
  <si>
    <t>5/5/2005 10:40 AM</t>
  </si>
  <si>
    <t>Chevron U.S.A. Inc. - 20.00 NMA - Kleberg County, Texas</t>
  </si>
  <si>
    <t>5/5/2005 10:20 AM</t>
  </si>
  <si>
    <t>Chevron U.S.A. Inc. - 197.50 NMA - Jim Wells County, Texas</t>
  </si>
  <si>
    <t>5/5/2005 10:05 AM</t>
  </si>
  <si>
    <t>Chevron U.S.A. Inc. - 18.50 NMA - Colorado County, Texas</t>
  </si>
  <si>
    <t>4/5/2005 11:00 AM</t>
  </si>
  <si>
    <t>Chevron U.S.A. Inc. - 37.25 NMA - Colorado County, Texas</t>
  </si>
  <si>
    <t>4/5/2005 10:55 AM</t>
  </si>
  <si>
    <t>Chevron U.S.A. Inc. - 175.40 NMA - Chambers County, Texas</t>
  </si>
  <si>
    <t>3/31/2005 10:25 AM</t>
  </si>
  <si>
    <t>Chevron U.S.A. Inc. - 160.00 NMA - Carson County, Texas</t>
  </si>
  <si>
    <t>3/29/2005 10:40 AM</t>
  </si>
  <si>
    <t>Chevron U.S.A. Inc. - 320.00 NMA - Brown County, Texas</t>
  </si>
  <si>
    <t>3/29/2005 10:00 AM</t>
  </si>
  <si>
    <t>Total E&amp;P USA, Inc. - Gulf Coast Basin Minerals (190.00 NMA) - Liberty &amp; Polk Counties, Texas</t>
  </si>
  <si>
    <t>3/10/2005 2:30 PM</t>
  </si>
  <si>
    <t>Total E&amp;P USA, Inc. - Non-Participating Royalty &amp; Royalty Interests - Liberty County, Texas</t>
  </si>
  <si>
    <t>3/10/2005 2:25 PM</t>
  </si>
  <si>
    <t>Total E&amp;P USA, Inc. - Gulf Coast Basin Minerals (304.674 NMA) - Jefferson County, Texas</t>
  </si>
  <si>
    <t>3/10/2005 2:20 PM</t>
  </si>
  <si>
    <t>Total E&amp;P USA, Inc. - Gulf Coast Basin Minerals (344.82 NMA) - Jefferson County, Texas</t>
  </si>
  <si>
    <t>3/10/2005 2:15 PM</t>
  </si>
  <si>
    <t>Total E&amp;P USA, Inc. - Gulf Coast Basin Minerals (148.775 NMA) - Hardin County, Texas</t>
  </si>
  <si>
    <t>3/10/2005 2:10 PM</t>
  </si>
  <si>
    <t>Total E&amp;P USA, Inc. - Gulf Coast Basin - Non-Participating Royalty &amp; Royalty Interests - Hardin, Jefferson &amp; Chambers Counties, Texas</t>
  </si>
  <si>
    <t>3/10/2005 2:05 PM</t>
  </si>
  <si>
    <t>Total E&amp;P USA, Inc. - Gulf Coast Basin Minerals (270.67 NMA) - Hardin County, Texas</t>
  </si>
  <si>
    <t>3/10/2005 2:00 PM</t>
  </si>
  <si>
    <t>Total E&amp;P USA, Inc. - Gulf Coast Basin - Non-Producing Leasehold Interests - Galveston County, Texas</t>
  </si>
  <si>
    <t>3/10/2005 1:50 PM</t>
  </si>
  <si>
    <t>Total E&amp;P USA, Inc. - Gulf Coast Basin Minerals (79.78 NMA) - Chambers &amp; Liberty Counties, Texas</t>
  </si>
  <si>
    <t>3/10/2005 1:45 PM</t>
  </si>
  <si>
    <t>Total E&amp;P USA, Inc. - Gulf Coast Basin Minerals (400.00 NMA) - Brazoria County, Texas</t>
  </si>
  <si>
    <t>3/10/2005 1:40 PM</t>
  </si>
  <si>
    <t>Total E&amp;P USA, Inc. - Gulf Coast Basin - Non-Participating Royalty &amp; Royalty Interests - Brazoria County, Texas</t>
  </si>
  <si>
    <t>3/10/2005 1:35 PM</t>
  </si>
  <si>
    <t>Total E&amp;P USA, Inc. - Gulf Coast Basin Minerals (91.00 NMA) - Brazoria County, Texas</t>
  </si>
  <si>
    <t>3/10/2005 1:30 PM</t>
  </si>
  <si>
    <t>Chevron U.S.A. Inc. - 180.00 NMA - Bandera And Uvalde Counties, Texas</t>
  </si>
  <si>
    <t>3/10/2005 10:55 AM</t>
  </si>
  <si>
    <t>Chevron U.S.A. Inc. - 63.66 NMA - Austin County, Texas</t>
  </si>
  <si>
    <t>3/10/2005 10:50 AM</t>
  </si>
  <si>
    <t>Chevron U.S.A. Inc. - 63.25 NMA - Austin County, Texas</t>
  </si>
  <si>
    <t>3/10/2005 10:45 AM</t>
  </si>
  <si>
    <t>Chevron U.S.A. Inc. - 52.12 NMA - Austin County, Texas</t>
  </si>
  <si>
    <t>3/10/2005 10:40 AM</t>
  </si>
  <si>
    <t>Chevron U.S.A. Inc. - 404.00 NMA - Aransas County, Texas</t>
  </si>
  <si>
    <t>3/10/2005 10:25 AM</t>
  </si>
  <si>
    <t>Chevron U.S.A. Inc. - Killam Field - Producing Royalty Interest - Webb County, Texas</t>
  </si>
  <si>
    <t>3/10/2005 10:10 AM</t>
  </si>
  <si>
    <t>Chevron U.S.A. Inc. - Hankamer SE Field - Producing ORRI And Non-Producing HBP Leasehold - Chambers County, Texas</t>
  </si>
  <si>
    <t>3/10/2005 10:00 AM</t>
  </si>
  <si>
    <t>Chevron U.S.A. Inc. - 32.20 NMA - Tulsa County, Oklahoma</t>
  </si>
  <si>
    <t>2/24/2005 11:05 AM</t>
  </si>
  <si>
    <t>Chevron U.S.A. Inc. - 41.04 NMA - Tulsa County, Oklahoma</t>
  </si>
  <si>
    <t>2/24/2005 11:00 AM</t>
  </si>
  <si>
    <t>American Heart Association, Inc., Texas Affiliate - Non-Producing Mineral Interest (57.84625 NMA) - Fort Bend County, Texas</t>
  </si>
  <si>
    <t>1/26/2005 2:25 PM</t>
  </si>
  <si>
    <t>Total E&amp;P USA, Inc. - Non-Participating Royalty &amp; Royalty - Bee, Live Oak &amp; Matagorda Counties, Texas</t>
  </si>
  <si>
    <t>11/17/2004 10:35 AM</t>
  </si>
  <si>
    <t>Total E&amp;P USA, Inc. - Non-Producing Leasehold Acreage (Deep Rights) - Harris &amp; Montgomery Counties, Texas</t>
  </si>
  <si>
    <t>11/17/2004 10:25 AM</t>
  </si>
  <si>
    <t>Total E&amp;P USA, Inc. - Non-Producing Leasehold Acreage (Deep Rights) - Lavaca County, Texas</t>
  </si>
  <si>
    <t>11/17/2004 10:20 AM</t>
  </si>
  <si>
    <t>Total E&amp;P USA, Inc. - Non-Producing Leasehold Acreage (Deep Rights) - La Salle County, Texas</t>
  </si>
  <si>
    <t>11/17/2004 10:15 AM</t>
  </si>
  <si>
    <t>Total E&amp;P USA, Inc. - Non-Producing Leasehold Acreage (Deep Rights) - Jackson, Victoria &amp; Wharton Counties, Texas</t>
  </si>
  <si>
    <t>11/17/2004 10:05 AM</t>
  </si>
  <si>
    <t>Total E&amp;P USA, Inc. - Gulf Coast Basin Minerals (109.45 NMA) - Lavaca &amp; Victoria Counties, Texas</t>
  </si>
  <si>
    <t>11/16/2004 10:30 AM</t>
  </si>
  <si>
    <t>Total E&amp;P USA, Inc. - Gulf Coast Basin Minerals (138.25 NMA) - Duval County, Texas</t>
  </si>
  <si>
    <t>11/16/2004 10:15 AM</t>
  </si>
  <si>
    <t>Total E&amp;P USA, Inc. - Gulf Coast Basin Minerals (338.50 NMA) - Colorado County, Texas</t>
  </si>
  <si>
    <t>11/16/2004 10:10 AM</t>
  </si>
  <si>
    <t>Total E&amp;P USA, Inc. - Gulf Coast Basin Minerals (101.51 NMA) - Burleson &amp; Waller Counties, Texas</t>
  </si>
  <si>
    <t>11/16/2004 10:05 AM</t>
  </si>
  <si>
    <t>Total E&amp;P USA, Inc. - Gulf Coast Basin Minerals (19.55 NMA) - Bee County, Texas</t>
  </si>
  <si>
    <t>11/16/2004 10:00 AM</t>
  </si>
  <si>
    <t>Chevron U.S.A. Inc. - 240.00 NMA - Nolan County, Texas</t>
  </si>
  <si>
    <t>7/29/2004 2:00 PM</t>
  </si>
  <si>
    <t>Chevron U.S.A. Inc. - 160.00 NMA - Nolan County, Texas</t>
  </si>
  <si>
    <t>7/29/2004 10:20 AM</t>
  </si>
  <si>
    <t>7/29/2004 10:05 AM</t>
  </si>
  <si>
    <t>7/29/2004 10:00 AM</t>
  </si>
  <si>
    <t>JPMorgan Chase Bank, Agent for M. D. Anderson Foundation - Non-Producing Minerals (2.13802 NMA) &amp; 5 Non-Producing Royalty Interests (RI) - Hardin County, Texas</t>
  </si>
  <si>
    <t>7/21/2004 10:30 AM</t>
  </si>
  <si>
    <t>JPMorgan Chase Bank, Agent for M. D. Anderson Foundation - Non-Producing Minerals (4.697 NMA) - Polk &amp; Tyler Counties, Texas</t>
  </si>
  <si>
    <t>7/21/2004 10:10 AM</t>
  </si>
  <si>
    <t>JPMorgan Chase Bank, Agent for M. D. Anderson Foundation - Non-Producing Minerals (5.2636 NMA) - Galveston &amp; Matagorda Counties, Texas</t>
  </si>
  <si>
    <t>7/21/2004 10:05 AM</t>
  </si>
  <si>
    <t>Questar Exploration &amp; Production, Tulsa - 8 Well Package (Operated &amp; Non-Operated WI) - Austin &amp; Lavaca Counties, Texas Update!</t>
  </si>
  <si>
    <t>11/20/2002 10:30 AM</t>
  </si>
  <si>
    <t>Total</t>
  </si>
  <si>
    <t>Contains "BLM" Y/N</t>
  </si>
  <si>
    <t>Row Labels</t>
  </si>
  <si>
    <t>Grand Total</t>
  </si>
  <si>
    <t>N</t>
  </si>
  <si>
    <t>Y</t>
  </si>
  <si>
    <t>Count of Name</t>
  </si>
  <si>
    <t>*To only view potential Mineral Deals - Filter "BLM" column to No, and Filter conveyance to exclude N/A. (N/A will remove state lease parcels)</t>
  </si>
  <si>
    <t>EnergyNet - Won Lots -  Thu Jun 11 2020</t>
  </si>
  <si>
    <t>Mishaun/Anish Comments</t>
  </si>
  <si>
    <t>Description</t>
  </si>
  <si>
    <t>Mishaun: BLM leases bought back from shell - do not need to plot</t>
  </si>
  <si>
    <t>Mishaun: Surface acreage - no mineral rights - do not plot?</t>
  </si>
  <si>
    <t>Plot (Y/N/Maybe)</t>
  </si>
  <si>
    <t>Maybe</t>
  </si>
  <si>
    <t>Dropdown Controller</t>
  </si>
  <si>
    <t>Gross Mineral Acreage</t>
  </si>
  <si>
    <t>Net Mineral Acreage</t>
  </si>
  <si>
    <t>Mishaun: appears to be leasehold acreage and not mineral rights</t>
  </si>
  <si>
    <t>Mishaun: Ticonderoga well package - do not need to plot</t>
  </si>
  <si>
    <t>Mishaun:  Appears to to be an ORRI we purchased - not mineral ownership</t>
  </si>
  <si>
    <t>Decimal Interest</t>
  </si>
  <si>
    <t>Mishaun: Purchased Royalty Interest</t>
  </si>
  <si>
    <t>Section Seven (7), Township Eleven (11) North, Range Fourteen (14) West, DeSoto Parish, Louisiana, containing 640.00 acres, more or less.</t>
  </si>
  <si>
    <t>Tract Number</t>
  </si>
  <si>
    <t>38.50 acres of land, more or less, out of the Jeremiah Tinnan Survey, A-45, and
being more particularly described as the Fourth Tract in that certain Warranty Deed
dated October 21, 1930 from Ernest T. Closs and wife Louis Closs, S. F. Holidy and
wife Una Holidy to R. M. Coleman filed in Volume 99, Page 555, Deed Records of
Robertson County Texas;</t>
  </si>
  <si>
    <t>38.00 acres of land, more or less, out of the Jeremiah Tinnan Survey, A-45, and
being more particularly described as the Fifth Tract in that certain Warranty Deed
dated October 21, 1930 from Ernest T. Closs and wife Louis Closs, S. F. Holidy and
wife Una Holidy to R. M. Coleman filed in Volume 99, Page 555, Deed Records of
Robertson County</t>
  </si>
  <si>
    <t>Mishaun: Purchased Mineral Acreage</t>
  </si>
  <si>
    <t>4.00 acres of land, more or less, out of the G. L. Hebgen Survey, A-189, and being
that same tract more particularly described as Tract No. 3 in that certain Warranty
Deed dated December 28, 195 I from Jack Holidy and wife Juanita Holidy to Albert
Closs, recorded in Volume 166, page 45, Deed Records of Robertson County, Texas</t>
  </si>
  <si>
    <t>Township 155 North, Range 103 West of the 5th P.M.
Section 25: NE¼NE¼</t>
  </si>
  <si>
    <t>Mishaun: appear to have obtained all title, rights, and interest from purchase - *unclear about how much mineral interest they own - the only data we have is 1/5th royalty from 40 acre lease - energynet syas 0.062932% Royalty Interest</t>
  </si>
  <si>
    <t>Mishaun: skipping - hard to find document that convers data of intereset</t>
  </si>
  <si>
    <t>Township 156 North, Range 101 West; Section 8: NE/4 - 3.33333 NMA</t>
  </si>
  <si>
    <t>Township 156 North, Range 101 West; Section 9: SE/4 - 3.33333 NMA</t>
  </si>
  <si>
    <t>Township 156 North, Range 101 West; Se.ction 10: SW/4 - 3.33333 NMA</t>
  </si>
  <si>
    <t>Township 156 North, Range 101 West; Section 3:. SE/4 - 12 NMA</t>
  </si>
  <si>
    <t>Township 156 North, Range 101 West; Section 4: SE/4 - 12 NMA</t>
  </si>
  <si>
    <t>Township 156 North, Range 101 West; Section-3: SW/4-12 NMA</t>
  </si>
  <si>
    <t>Township 156 North, Range 101 West; Section 9:·NW/_4 - 12 NNiA</t>
  </si>
  <si>
    <t>Township 156 North, Range 101 West; Section 10: NE/4 - 12 NMA</t>
  </si>
  <si>
    <t>Township 156 North, Range 101 West; Section 10: NW/4 -12 NMA</t>
  </si>
  <si>
    <t>Mishaun : copied descriptions from mineral deed</t>
  </si>
  <si>
    <t>Township 156 North, Range 101 West: Section 3: S/2</t>
  </si>
  <si>
    <t>Township 156 North, Range 101 West: Section 4: SE/4</t>
  </si>
  <si>
    <t>Township 156 North, Range 101 West: Section 8: NE/4</t>
  </si>
  <si>
    <t>Township 156 North, Range 101 West: Section 9: NW/4, SE/4</t>
  </si>
  <si>
    <t>Township 156 North, Range 101 West: Section 10: SW/4, N/2</t>
  </si>
  <si>
    <t xml:space="preserve">Mishaun:  Mineral Deed does not say mineral interest - caluclated equal percentage in each tract based on sale listings 5 NMA </t>
  </si>
  <si>
    <t>An undivided one-half mineral Interest in 216.66 acres of land, more or less, being the
South 2/3rds of the W-112 of the H.T.B.R.R. Survey, Section 37, A-253, Brazoria County,
Texas and being the same land more particularly described in that certain deed dated
August 13, 1979, from David Relsley et al to Anna Raisley et al, recorded In Volume 1477,
Page 260, Deed records, Brazoria County, Texas</t>
  </si>
  <si>
    <t>Mishaun: copied mineral deed description</t>
  </si>
  <si>
    <t>Mishaun: Multiple referalls back to source deeds - will take a long time to complete this package</t>
  </si>
  <si>
    <t>R&amp;R Mineral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</si>
</sst>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0000]#,##0.00"/>
    <numFmt numFmtId="165" formatCode="0.00000000"/>
  </numFmts>
  <fonts count="12">
    <font>
      <sz val="11"/>
      <name val="Calibri"/>
    </font>
    <font>
      <sz val="16"/>
      <name val="Calibri"/>
    </font>
    <font>
      <b/>
      <sz val="18"/>
      <name val="Calibri"/>
    </font>
    <font>
      <sz val="18"/>
      <name val="Calibri"/>
    </font>
    <font>
      <b/>
      <u/>
      <sz val="20"/>
      <name val="Calibri"/>
    </font>
    <font>
      <sz val="11"/>
      <color theme="1"/>
      <name val="Calibri"/>
      <family val="2"/>
    </font>
    <font>
      <sz val="11"/>
      <name val="Calibri"/>
      <family val="2"/>
    </font>
    <font>
      <b/>
      <sz val="11"/>
      <color theme="0"/>
      <name val="Calibri"/>
      <family val="2"/>
    </font>
    <font>
      <b/>
      <sz val="18"/>
      <color theme="0"/>
      <name val="Calibri"/>
      <family val="2"/>
    </font>
    <font>
      <u/>
      <sz val="11"/>
      <color theme="10"/>
      <name val="Calibri"/>
    </font>
    <font>
      <u/>
      <sz val="11"/>
      <color theme="11"/>
      <name val="Calibri"/>
    </font>
    <font>
      <b/>
      <u/>
      <sz val="28"/>
      <name val="Calibri"/>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theme="4" tint="0.59999389629810485"/>
      </patternFill>
    </fill>
    <fill>
      <patternFill patternType="solid">
        <fgColor rgb="FFFFFF00"/>
        <bgColor theme="4" tint="0.79998168889431442"/>
      </patternFill>
    </fill>
  </fills>
  <borders count="27">
    <border>
      <left/>
      <right/>
      <top/>
      <bottom/>
      <diagonal/>
    </border>
    <border>
      <left/>
      <right style="thin">
        <color auto="1"/>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auto="1"/>
      </right>
      <top/>
      <bottom style="thin">
        <color theme="0"/>
      </bottom>
      <diagonal/>
    </border>
    <border>
      <left style="thin">
        <color theme="0"/>
      </left>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s>
  <cellStyleXfs count="9">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03">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wrapText="1"/>
    </xf>
    <xf numFmtId="164" fontId="0" fillId="0" borderId="0" xfId="0" applyNumberFormat="1" applyFont="1" applyFill="1" applyBorder="1"/>
    <xf numFmtId="1" fontId="0" fillId="0" borderId="0" xfId="0" applyNumberFormat="1" applyFont="1" applyFill="1" applyBorder="1"/>
    <xf numFmtId="0" fontId="0" fillId="0" borderId="0" xfId="0" pivotButton="1" applyFont="1" applyFill="1" applyBorder="1"/>
    <xf numFmtId="0" fontId="0" fillId="0" borderId="0" xfId="0" applyNumberFormat="1" applyFont="1" applyFill="1" applyBorder="1"/>
    <xf numFmtId="0" fontId="0" fillId="0" borderId="0" xfId="0" applyFont="1" applyFill="1" applyBorder="1" applyAlignment="1">
      <alignment horizontal="left" wrapText="1"/>
    </xf>
    <xf numFmtId="1" fontId="0" fillId="0" borderId="0" xfId="0" applyNumberFormat="1" applyFont="1" applyFill="1" applyBorder="1" applyAlignment="1">
      <alignment horizontal="center" wrapText="1"/>
    </xf>
    <xf numFmtId="0" fontId="0" fillId="0" borderId="0" xfId="0" applyFont="1" applyFill="1" applyBorder="1" applyAlignment="1">
      <alignment horizontal="center" wrapText="1"/>
    </xf>
    <xf numFmtId="164" fontId="0" fillId="0" borderId="0" xfId="0" applyNumberFormat="1" applyFont="1" applyFill="1" applyBorder="1" applyAlignment="1">
      <alignment horizontal="center" wrapText="1"/>
    </xf>
    <xf numFmtId="0" fontId="0" fillId="0" borderId="1" xfId="0" applyFont="1" applyFill="1" applyBorder="1" applyAlignment="1">
      <alignment horizont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2" fontId="0" fillId="0" borderId="0" xfId="0" applyNumberFormat="1" applyFont="1" applyFill="1" applyBorder="1" applyAlignment="1">
      <alignment wrapText="1"/>
    </xf>
    <xf numFmtId="165" fontId="0" fillId="0" borderId="0" xfId="0" applyNumberFormat="1" applyFont="1" applyFill="1" applyBorder="1" applyAlignment="1">
      <alignment wrapText="1"/>
    </xf>
    <xf numFmtId="0" fontId="6" fillId="0" borderId="0" xfId="0" applyFont="1" applyFill="1" applyBorder="1" applyAlignment="1">
      <alignment wrapText="1"/>
    </xf>
    <xf numFmtId="0" fontId="6" fillId="0" borderId="0"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1" fontId="5" fillId="5" borderId="6" xfId="0" applyNumberFormat="1" applyFont="1" applyFill="1" applyBorder="1" applyAlignment="1">
      <alignment horizontal="center" wrapText="1"/>
    </xf>
    <xf numFmtId="0" fontId="5" fillId="5" borderId="5" xfId="0" applyFont="1" applyFill="1" applyBorder="1" applyAlignment="1">
      <alignment horizontal="left" wrapText="1"/>
    </xf>
    <xf numFmtId="164" fontId="5" fillId="5" borderId="5" xfId="0" applyNumberFormat="1" applyFont="1" applyFill="1" applyBorder="1" applyAlignment="1">
      <alignment horizontal="center" wrapText="1"/>
    </xf>
    <xf numFmtId="0" fontId="5" fillId="5" borderId="5" xfId="0" applyFont="1" applyFill="1" applyBorder="1" applyAlignment="1">
      <alignment horizontal="center" wrapText="1"/>
    </xf>
    <xf numFmtId="0" fontId="5" fillId="5" borderId="7" xfId="0" applyFont="1" applyFill="1" applyBorder="1" applyAlignment="1">
      <alignment horizontal="center" wrapText="1"/>
    </xf>
    <xf numFmtId="0" fontId="5" fillId="5" borderId="5" xfId="0" applyFont="1" applyFill="1" applyBorder="1" applyAlignment="1">
      <alignment wrapText="1"/>
    </xf>
    <xf numFmtId="2" fontId="5" fillId="5" borderId="5" xfId="0" applyNumberFormat="1" applyFont="1" applyFill="1" applyBorder="1" applyAlignment="1">
      <alignment wrapText="1"/>
    </xf>
    <xf numFmtId="0" fontId="5" fillId="5" borderId="8" xfId="0" applyFont="1" applyFill="1" applyBorder="1" applyAlignment="1">
      <alignment wrapText="1"/>
    </xf>
    <xf numFmtId="1" fontId="5" fillId="4" borderId="6" xfId="0" applyNumberFormat="1" applyFont="1" applyFill="1" applyBorder="1" applyAlignment="1">
      <alignment horizontal="center" wrapText="1"/>
    </xf>
    <xf numFmtId="0" fontId="5" fillId="4" borderId="5" xfId="0" applyFont="1" applyFill="1" applyBorder="1" applyAlignment="1">
      <alignment horizontal="left" wrapText="1"/>
    </xf>
    <xf numFmtId="164" fontId="5" fillId="4" borderId="5" xfId="0" applyNumberFormat="1" applyFont="1" applyFill="1" applyBorder="1" applyAlignment="1">
      <alignment horizontal="center" wrapText="1"/>
    </xf>
    <xf numFmtId="0" fontId="5" fillId="4" borderId="5" xfId="0" applyFont="1" applyFill="1" applyBorder="1" applyAlignment="1">
      <alignment horizontal="center" wrapText="1"/>
    </xf>
    <xf numFmtId="0" fontId="5" fillId="4" borderId="7" xfId="0" applyFont="1" applyFill="1" applyBorder="1" applyAlignment="1">
      <alignment horizontal="center" wrapText="1"/>
    </xf>
    <xf numFmtId="0" fontId="5" fillId="4" borderId="5" xfId="0" applyFont="1" applyFill="1" applyBorder="1" applyAlignment="1">
      <alignment wrapText="1"/>
    </xf>
    <xf numFmtId="2" fontId="5" fillId="4" borderId="5" xfId="0" applyNumberFormat="1" applyFont="1" applyFill="1" applyBorder="1" applyAlignment="1">
      <alignment wrapText="1"/>
    </xf>
    <xf numFmtId="0" fontId="5" fillId="4" borderId="8" xfId="0" applyFont="1" applyFill="1" applyBorder="1" applyAlignment="1">
      <alignment wrapText="1"/>
    </xf>
    <xf numFmtId="1" fontId="5" fillId="4" borderId="12" xfId="0" applyNumberFormat="1" applyFont="1" applyFill="1" applyBorder="1" applyAlignment="1">
      <alignment horizontal="center" wrapText="1"/>
    </xf>
    <xf numFmtId="0" fontId="5" fillId="4" borderId="13" xfId="0" applyFont="1" applyFill="1" applyBorder="1" applyAlignment="1">
      <alignment horizontal="left" wrapText="1"/>
    </xf>
    <xf numFmtId="164" fontId="5" fillId="4" borderId="13" xfId="0" applyNumberFormat="1"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5" fillId="4" borderId="13" xfId="0" applyFont="1" applyFill="1" applyBorder="1" applyAlignment="1">
      <alignment wrapText="1"/>
    </xf>
    <xf numFmtId="165" fontId="5" fillId="4" borderId="13" xfId="0" applyNumberFormat="1" applyFont="1" applyFill="1" applyBorder="1" applyAlignment="1">
      <alignment wrapText="1"/>
    </xf>
    <xf numFmtId="0" fontId="5" fillId="4" borderId="15" xfId="0" applyFont="1" applyFill="1" applyBorder="1" applyAlignment="1">
      <alignment wrapText="1"/>
    </xf>
    <xf numFmtId="1" fontId="5" fillId="4" borderId="16" xfId="0" applyNumberFormat="1" applyFont="1" applyFill="1" applyBorder="1" applyAlignment="1">
      <alignment horizontal="center" wrapText="1"/>
    </xf>
    <xf numFmtId="0" fontId="5" fillId="4" borderId="17" xfId="0" applyFont="1" applyFill="1" applyBorder="1" applyAlignment="1">
      <alignment horizontal="left" wrapText="1"/>
    </xf>
    <xf numFmtId="164" fontId="5" fillId="4" borderId="17" xfId="0" applyNumberFormat="1" applyFont="1" applyFill="1" applyBorder="1" applyAlignment="1">
      <alignment horizontal="center" wrapText="1"/>
    </xf>
    <xf numFmtId="0" fontId="5" fillId="4" borderId="17" xfId="0" applyFont="1" applyFill="1" applyBorder="1" applyAlignment="1">
      <alignment horizontal="center" wrapText="1"/>
    </xf>
    <xf numFmtId="0" fontId="5" fillId="4" borderId="18" xfId="0" applyFont="1" applyFill="1" applyBorder="1" applyAlignment="1">
      <alignment horizontal="center" wrapText="1"/>
    </xf>
    <xf numFmtId="0" fontId="5" fillId="4" borderId="17" xfId="0" applyFont="1" applyFill="1" applyBorder="1" applyAlignment="1">
      <alignment wrapText="1"/>
    </xf>
    <xf numFmtId="2" fontId="5" fillId="4" borderId="17" xfId="0" applyNumberFormat="1" applyFont="1" applyFill="1" applyBorder="1" applyAlignment="1">
      <alignment wrapText="1"/>
    </xf>
    <xf numFmtId="0" fontId="5" fillId="4" borderId="19" xfId="0" applyFont="1" applyFill="1" applyBorder="1" applyAlignment="1">
      <alignment wrapText="1"/>
    </xf>
    <xf numFmtId="1" fontId="5" fillId="5" borderId="20" xfId="0" applyNumberFormat="1" applyFont="1" applyFill="1" applyBorder="1" applyAlignment="1">
      <alignment horizontal="center" wrapText="1"/>
    </xf>
    <xf numFmtId="0" fontId="5" fillId="5" borderId="21" xfId="0" applyFont="1" applyFill="1" applyBorder="1" applyAlignment="1">
      <alignment horizontal="left" wrapText="1"/>
    </xf>
    <xf numFmtId="164" fontId="5" fillId="5" borderId="21" xfId="0" applyNumberFormat="1" applyFont="1" applyFill="1" applyBorder="1" applyAlignment="1">
      <alignment horizontal="center" wrapText="1"/>
    </xf>
    <xf numFmtId="0" fontId="5" fillId="5" borderId="21" xfId="0" applyFont="1" applyFill="1" applyBorder="1" applyAlignment="1">
      <alignment horizontal="center" wrapText="1"/>
    </xf>
    <xf numFmtId="0" fontId="5" fillId="5" borderId="22" xfId="0" applyFont="1" applyFill="1" applyBorder="1" applyAlignment="1">
      <alignment horizontal="center" wrapText="1"/>
    </xf>
    <xf numFmtId="0" fontId="5" fillId="5" borderId="21" xfId="0" applyFont="1" applyFill="1" applyBorder="1" applyAlignment="1">
      <alignment wrapText="1"/>
    </xf>
    <xf numFmtId="2" fontId="5" fillId="5" borderId="21" xfId="0" applyNumberFormat="1" applyFont="1" applyFill="1" applyBorder="1" applyAlignment="1">
      <alignment wrapText="1"/>
    </xf>
    <xf numFmtId="0" fontId="5" fillId="5" borderId="22" xfId="0" applyFont="1" applyFill="1" applyBorder="1" applyAlignment="1">
      <alignment wrapText="1"/>
    </xf>
    <xf numFmtId="1" fontId="5" fillId="5" borderId="23" xfId="0" applyNumberFormat="1" applyFont="1" applyFill="1" applyBorder="1" applyAlignment="1">
      <alignment horizontal="center" wrapText="1"/>
    </xf>
    <xf numFmtId="0" fontId="5" fillId="5" borderId="7" xfId="0" applyFont="1" applyFill="1" applyBorder="1" applyAlignment="1">
      <alignment wrapText="1"/>
    </xf>
    <xf numFmtId="1" fontId="5" fillId="5" borderId="24" xfId="0" applyNumberFormat="1" applyFont="1" applyFill="1" applyBorder="1" applyAlignment="1">
      <alignment horizontal="center" wrapText="1"/>
    </xf>
    <xf numFmtId="0" fontId="5" fillId="5" borderId="25" xfId="0" applyFont="1" applyFill="1" applyBorder="1" applyAlignment="1">
      <alignment horizontal="left" wrapText="1"/>
    </xf>
    <xf numFmtId="164" fontId="5" fillId="5" borderId="25" xfId="0" applyNumberFormat="1" applyFont="1" applyFill="1" applyBorder="1" applyAlignment="1">
      <alignment horizontal="center" wrapText="1"/>
    </xf>
    <xf numFmtId="0" fontId="5" fillId="5" borderId="25" xfId="0" applyFont="1" applyFill="1" applyBorder="1" applyAlignment="1">
      <alignment horizontal="center" wrapText="1"/>
    </xf>
    <xf numFmtId="0" fontId="5" fillId="5" borderId="26" xfId="0" applyFont="1" applyFill="1" applyBorder="1" applyAlignment="1">
      <alignment horizontal="center" wrapText="1"/>
    </xf>
    <xf numFmtId="0" fontId="5" fillId="5" borderId="25" xfId="0" applyFont="1" applyFill="1" applyBorder="1" applyAlignment="1">
      <alignment wrapText="1"/>
    </xf>
    <xf numFmtId="2" fontId="5" fillId="5" borderId="25" xfId="0" applyNumberFormat="1" applyFont="1" applyFill="1" applyBorder="1" applyAlignment="1">
      <alignment wrapText="1"/>
    </xf>
    <xf numFmtId="0" fontId="5" fillId="5" borderId="26" xfId="0" applyFont="1" applyFill="1" applyBorder="1" applyAlignment="1">
      <alignment wrapText="1"/>
    </xf>
    <xf numFmtId="2" fontId="7" fillId="3" borderId="10" xfId="0" applyNumberFormat="1" applyFont="1" applyFill="1" applyBorder="1"/>
    <xf numFmtId="0" fontId="5" fillId="6" borderId="5" xfId="0" applyFont="1" applyFill="1" applyBorder="1" applyAlignment="1">
      <alignment wrapText="1"/>
    </xf>
    <xf numFmtId="0" fontId="5" fillId="7" borderId="5" xfId="0" applyFont="1" applyFill="1" applyBorder="1" applyAlignment="1">
      <alignment wrapText="1"/>
    </xf>
    <xf numFmtId="0" fontId="5" fillId="7" borderId="8" xfId="0" applyFont="1" applyFill="1" applyBorder="1" applyAlignment="1">
      <alignment wrapText="1"/>
    </xf>
    <xf numFmtId="0" fontId="11" fillId="0" borderId="0" xfId="0" applyFont="1" applyFill="1" applyBorder="1" applyAlignment="1">
      <alignment horizontal="center"/>
    </xf>
    <xf numFmtId="0" fontId="4" fillId="0" borderId="0" xfId="0" applyFont="1" applyFill="1" applyBorder="1" applyAlignment="1">
      <alignment horizontal="center"/>
    </xf>
    <xf numFmtId="0" fontId="1" fillId="2" borderId="0" xfId="0" applyFont="1" applyFill="1" applyBorder="1" applyAlignment="1">
      <alignment horizontal="center"/>
    </xf>
    <xf numFmtId="1" fontId="5" fillId="6" borderId="20" xfId="0" applyNumberFormat="1" applyFont="1" applyFill="1" applyBorder="1" applyAlignment="1">
      <alignment horizontal="center" wrapText="1"/>
    </xf>
    <xf numFmtId="0" fontId="5" fillId="6" borderId="21" xfId="0" applyFont="1" applyFill="1" applyBorder="1" applyAlignment="1">
      <alignment horizontal="left" wrapText="1"/>
    </xf>
    <xf numFmtId="164" fontId="5" fillId="6" borderId="21" xfId="0" applyNumberFormat="1" applyFont="1" applyFill="1" applyBorder="1" applyAlignment="1">
      <alignment horizontal="center" wrapText="1"/>
    </xf>
    <xf numFmtId="0" fontId="5" fillId="6" borderId="21" xfId="0" applyFont="1" applyFill="1" applyBorder="1" applyAlignment="1">
      <alignment horizontal="center" wrapText="1"/>
    </xf>
    <xf numFmtId="0" fontId="5" fillId="6" borderId="22" xfId="0" applyFont="1" applyFill="1" applyBorder="1" applyAlignment="1">
      <alignment horizontal="center" wrapText="1"/>
    </xf>
    <xf numFmtId="0" fontId="5" fillId="6" borderId="21" xfId="0" applyFont="1" applyFill="1" applyBorder="1" applyAlignment="1">
      <alignment wrapText="1"/>
    </xf>
    <xf numFmtId="2" fontId="5" fillId="6" borderId="21" xfId="0" applyNumberFormat="1" applyFont="1" applyFill="1" applyBorder="1" applyAlignment="1">
      <alignment wrapText="1"/>
    </xf>
    <xf numFmtId="0" fontId="5" fillId="6" borderId="22" xfId="0" applyFont="1" applyFill="1" applyBorder="1" applyAlignment="1">
      <alignment wrapText="1"/>
    </xf>
    <xf numFmtId="0" fontId="0" fillId="2" borderId="0" xfId="0" applyFont="1" applyFill="1" applyBorder="1"/>
    <xf numFmtId="1" fontId="5" fillId="7" borderId="6" xfId="0" applyNumberFormat="1" applyFont="1" applyFill="1" applyBorder="1" applyAlignment="1">
      <alignment horizontal="center" wrapText="1"/>
    </xf>
    <xf numFmtId="0" fontId="5" fillId="7" borderId="5" xfId="0" applyFont="1" applyFill="1" applyBorder="1" applyAlignment="1">
      <alignment horizontal="left" wrapText="1"/>
    </xf>
    <xf numFmtId="164" fontId="5" fillId="7" borderId="5" xfId="0" applyNumberFormat="1" applyFont="1" applyFill="1" applyBorder="1" applyAlignment="1">
      <alignment horizontal="center" wrapText="1"/>
    </xf>
    <xf numFmtId="0" fontId="5" fillId="7" borderId="5" xfId="0" applyFont="1" applyFill="1" applyBorder="1" applyAlignment="1">
      <alignment horizontal="center" wrapText="1"/>
    </xf>
    <xf numFmtId="0" fontId="5" fillId="7" borderId="7" xfId="0" applyFont="1" applyFill="1" applyBorder="1" applyAlignment="1">
      <alignment horizontal="center" wrapText="1"/>
    </xf>
    <xf numFmtId="2" fontId="5" fillId="7" borderId="5" xfId="0" applyNumberFormat="1" applyFont="1" applyFill="1" applyBorder="1" applyAlignment="1">
      <alignment wrapText="1"/>
    </xf>
    <xf numFmtId="1" fontId="5" fillId="6" borderId="6" xfId="0" applyNumberFormat="1" applyFont="1" applyFill="1" applyBorder="1" applyAlignment="1">
      <alignment horizontal="center" wrapText="1"/>
    </xf>
    <xf numFmtId="0" fontId="5" fillId="6" borderId="5" xfId="0" applyFont="1" applyFill="1" applyBorder="1" applyAlignment="1">
      <alignment horizontal="left" wrapText="1"/>
    </xf>
    <xf numFmtId="164" fontId="5" fillId="6" borderId="5" xfId="0" applyNumberFormat="1" applyFont="1" applyFill="1" applyBorder="1" applyAlignment="1">
      <alignment horizontal="center" wrapText="1"/>
    </xf>
    <xf numFmtId="0" fontId="5" fillId="6" borderId="5" xfId="0" applyFont="1" applyFill="1" applyBorder="1" applyAlignment="1">
      <alignment horizontal="center" wrapText="1"/>
    </xf>
    <xf numFmtId="0" fontId="5" fillId="6" borderId="7" xfId="0" applyFont="1" applyFill="1" applyBorder="1" applyAlignment="1">
      <alignment horizontal="center" wrapText="1"/>
    </xf>
    <xf numFmtId="2" fontId="5" fillId="6" borderId="5" xfId="0" applyNumberFormat="1" applyFont="1" applyFill="1" applyBorder="1" applyAlignment="1">
      <alignment wrapText="1"/>
    </xf>
    <xf numFmtId="0" fontId="5" fillId="6" borderId="8" xfId="0" applyFont="1" applyFill="1" applyBorder="1" applyAlignment="1">
      <alignmen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45">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auto="1"/>
        <name val="Calibri"/>
        <scheme val="none"/>
      </font>
      <numFmt numFmtId="164" formatCode="[$$-F0000]#,##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i val="0"/>
        <strike val="0"/>
        <condense val="0"/>
        <extend val="0"/>
        <outline val="0"/>
        <shadow val="0"/>
        <u val="none"/>
        <vertAlign val="baseline"/>
        <sz val="18"/>
        <color auto="1"/>
        <name val="Calibri"/>
        <scheme val="none"/>
      </font>
      <fill>
        <patternFill patternType="none">
          <fgColor indexed="64"/>
          <bgColor indexed="65"/>
        </patternFill>
      </fill>
      <alignment horizontal="center" vertical="center" textRotation="0" wrapText="1" indent="0" justifyLastLine="0" shrinkToFit="0"/>
    </dxf>
    <dxf>
      <fill>
        <patternFill>
          <bgColor rgb="FF92D050"/>
        </patternFill>
      </fill>
    </dxf>
    <dxf>
      <fill>
        <patternFill>
          <bgColor rgb="FF92D050"/>
        </patternFill>
      </fill>
    </dxf>
    <dxf>
      <fill>
        <patternFill>
          <bgColor rgb="FF92D050"/>
        </patternFill>
      </fill>
    </dxf>
    <dxf>
      <numFmt numFmtId="2" formatCode="0.00"/>
    </dxf>
    <dxf>
      <border outline="0">
        <bottom style="thick">
          <color theme="0"/>
        </bottom>
      </border>
    </dxf>
    <dxf>
      <font>
        <b/>
        <i val="0"/>
        <strike val="0"/>
        <condense val="0"/>
        <extend val="0"/>
        <outline val="0"/>
        <shadow val="0"/>
        <u val="none"/>
        <vertAlign val="baseline"/>
        <sz val="18"/>
        <color theme="0"/>
        <name val="Calibri"/>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haun Bhakta" refreshedDate="43993.618470833331" createdVersion="4" refreshedVersion="4" minRefreshableVersion="3" recordCount="495" xr:uid="{00000000-000A-0000-FFFF-FFFF01000000}">
  <cacheSource type="worksheet">
    <worksheetSource name="Table2"/>
  </cacheSource>
  <cacheFields count="7">
    <cacheField name="Lot #" numFmtId="1">
      <sharedItems containsSemiMixedTypes="0" containsString="0" containsNumber="1" containsInteger="1" minValue="2121" maxValue="65471"/>
    </cacheField>
    <cacheField name="Name" numFmtId="0">
      <sharedItems count="493">
        <s v="BLM Wyoming Federal Lease Sale, March 24, 2020 - WY-2020-03-6401"/>
        <s v="BLM Wyoming Federal Lease Sale, March 24, 2020 - WY-2020-03-6403"/>
        <s v="BLM Wyoming Federal Lease Sale, March 24, 2020 - WY-2020-03-6229"/>
        <s v="BLM Wyoming Federal Lease Sale, March 24, 2020 - WY-2020-03-6655"/>
        <s v="BLM Wyoming Federal Lease Sale, March 24, 2020 - WY-2020-03-6230"/>
        <s v="BLM Wyoming Federal Lease Sale, March 24, 2020 - WY-2020-03-6183"/>
        <s v="BLM Wyoming Federal Lease Sale, March 24, 2020 - WY-2020-03-6231"/>
        <s v="BLM Wyoming Federal Lease Sale, March 24, 2020 - WY-2020-03-6264"/>
        <s v="BLM Wyoming Federal Lease Sale, March 24, 2020 - WY-2020-03-6358"/>
        <s v="BLM Wyoming Federal Lease Sale, March 24, 2020 - WY-2020-03-6399"/>
        <s v="BLM Wyoming Federal Lease Sale, March 24, 2020 - WY-2020-03-6402"/>
        <s v="BLM Wyoming Federal Lease Sale, March 24, 2020 - WY-2020-03-6400"/>
        <s v="BLM Wyoming Federal Lease Sale, March 24, 2020 - WY-2020-03-6398"/>
        <s v="BLM Wyoming Federal Lease Sale, March 24, 2020 - WY-2020-03-6024"/>
        <s v="BLM Wyoming Federal Lease Sale, March 24, 2020 - WY-2020-03-6342"/>
        <s v="BLM Wyoming Federal Lease Sale, March 24, 2020 - WY-2020-03-6321"/>
        <s v="BLM Wyoming Federal Lease Sale, March 24, 2020 - WY-2020-03-6335"/>
        <s v="BLM Wyoming Federal Lease Sale, March 24, 2020 - WY-2020-03-6333"/>
        <s v="BLM Wyoming Federal Lease Sale, March 24, 2020 - WY-2020-03-6331"/>
        <s v="BLM Wyoming Federal Lease Sale, March 24, 2020 - WY-2020-03-6324"/>
        <s v="BLM Wyoming Federal Lease Sale, March 24, 2020 - WY-2020-03-6317"/>
        <s v="BLM Wyoming Federal Lease Sale, March 24, 2020 - WY-2020-03-6607"/>
        <s v="BLM Wyoming Federal Lease Sale, March 24, 2020 - WY-2020-03-6601"/>
        <s v="BLM Eastern States Federal Lease Sale, March 19, 2020 - MS-2020-03-0347Serial: MSES059541"/>
        <s v="BLM Eastern States Federal Lease Sale, March 19, 2020 - MS-2020-03-0353Serial: MSES059540"/>
        <s v="BLM Eastern States Federal Lease Sale, March 19, 2020 - MS-2020-03-0110Serial: MSES059539"/>
        <s v="BLM Utah Federal Lease Sale, March 10, 2020 - UTU94822 (UT0320 - 023)"/>
        <s v="BLM Utah Federal Lease Sale, March 10, 2020 - UTU94821 (UT0320 - 022)"/>
        <s v="BLM New Mexico, Oklahoma and Kansas Federal Lease Sale, February 6, 2020 - NM-2020-02-052"/>
        <s v="BLM New Mexico, Oklahoma and Kansas Federal Lease Sale, February 6, 2020 - NM-2020-02-048"/>
        <s v="BLM New Mexico, Oklahoma and Kansas Federal Lease Sale, February 6, 2020 - NM-2020-02-047"/>
        <s v="BLM New Mexico, Oklahoma and Kansas Federal Lease Sale, February 6, 2020 - NM-2020-02-046"/>
        <s v="BLM New Mexico, Oklahoma and Kansas Federal Lease Sale, February 6, 2020 - NM-2020-02-030"/>
        <s v="BLM New Mexico, Oklahoma and Kansas Federal Lease Sale, February 6, 2020 - NM-2020-02-026"/>
        <s v="BLM New Mexico, Oklahoma and Kansas Federal Lease Sale, February 6, 2020 - NM-2020-02-023"/>
        <s v="BLM New Mexico, Oklahoma and Kansas Federal Lease Sale, February 6, 2020 - NM-2020-02-022"/>
        <s v="BLM New Mexico, Oklahoma and Kansas Federal Lease Sale, February 6, 2020 - NM-2020-02-021"/>
        <s v="BLM New Mexico, Oklahoma and Kansas Federal Lease Sale, February 6, 2020 - NM-2020-02-020"/>
        <s v="BLM New Mexico, Oklahoma and Kansas Federal Lease Sale, February 6, 2020 - NM-2020-02-019"/>
        <s v="BLM New Mexico, Oklahoma and Kansas Federal Lease Sale, February 6, 2020 - NM-2020-02-018"/>
        <s v="BLM New Mexico, Oklahoma and Kansas Federal Lease Sale, February 6, 2020 - NM-2020-02-017"/>
        <s v="BLM New Mexico, Oklahoma and Kansas Federal Lease Sale, February 6, 2020 - NM-2020-02-013"/>
        <s v="BLM New Mexico, Oklahoma and Kansas Federal Lease Sale, February 6, 2020 - NM-2020-02-012"/>
        <s v="BLM New Mexico, Oklahoma and Kansas Federal Lease Sale, February 6, 2020 - NM-2020-02-011"/>
        <s v="BLM New Mexico, Oklahoma and Kansas Federal Lease Sale, February 6, 2020 - NM-2020-02-010"/>
        <s v="BLM New Mexico, Oklahoma and Kansas Federal Lease Sale, February 6, 2020 - NM-2020-02-009"/>
        <s v="BLM Eastern States Federal Lease Sale, December 12, 2019 - Parcel #: OH-2019-12-0291  / Serial #: OHES059522"/>
        <s v="BLM Eastern States Federal Lease Sale, December 12, 2019 - Parcel #: MS-2019-12-0364  / Serial #: MSES059519"/>
        <s v="BLM Eastern States Federal Lease Sale, December 12, 2019 - Parcel #: MS-2019-12-0363  / Serial #: MSES059518"/>
        <s v="BLM Eastern States Federal Lease Sale, December 12, 2019 - Parcel #: MS-2019-12-0362  / Serial #: MSES059517"/>
        <s v="BLM Eastern States Federal Lease Sale, December 12, 2019 - Parcel #: MS-2019-12-0361  / Serial #: MSES059516"/>
        <s v="BLM Eastern States Federal Lease Sale, December 12, 2019 - Parcel #: MS-2019-12-0360  / Serial #: MSES059515"/>
        <s v="BLM Eastern States Federal Lease Sale, December 12, 2019 - Parcel #: MS-2019-12-0359  / Serial #: MSES059514"/>
        <s v="BLM Eastern States Federal Lease Sale, December 12, 2019 - Parcel #: MS-2019-12-0358  / Serial #: MSES059513"/>
        <s v="BLM Eastern States Federal Lease Sale, December 12, 2019 - Parcel #: MS-2019-12-0357  / Serial #: MSES059512"/>
        <s v="BLM Eastern States Federal Lease Sale, December 12, 2019 - Parcel #: MS-2019-12-0356  / Serial #: MSES059511"/>
        <s v="BLM Eastern States Federal Lease Sale, December 12, 2019 - Parcel #: MS-2019-12-0355  / Serial #: MSES059510"/>
        <s v="BLM Eastern States Federal Lease Sale, December 12, 2019 - Parcel #: MS-2019-12-0354  / Serial #: MSES059509"/>
        <s v="BLM Eastern States Federal Lease Sale, December 12, 2019 - Parcel #: MS-2019-12-0352  / Serial #: MSES059508"/>
        <s v="BLM Eastern States Federal Lease Sale, December 12, 2019 - Parcel #: MS-2019-12-0350  / Serial #: MSES059507"/>
        <s v="BLM Eastern States Federal Lease Sale, December 12, 2019 - Parcel #: MS-2019-12-0297  / Serial #: MSES059506"/>
        <s v="BLM Eastern States Federal Lease Sale, December 12, 2019 - Parcel #: MS-2019-12-0096  / Serial #: MSES059505"/>
        <s v="BLM Eastern States Federal Lease Sale, December 12, 2019 - Parcel #: MS-2019-12-0095  / Serial #: MSES059504"/>
        <s v="BLM Eastern States Federal Lease Sale, December 12, 2019 - Parcel #: MS-2019-12-0293  / Serial #: MSES059503"/>
        <s v="Laurentide E&amp;P, LLC, a SWEPI LP affiliate, both are owned by Royal Dutch Shell - Austin Chalk - Non-Producing Leasehold (102,060.86 Net Acres) - Forrest, George, Harrison, Jackson, Pearl River, Perry and Stone Counties, Mississippi"/>
        <s v="BLM Wyoming Federal Lease Sale, December 10 and 11, 2019 - WY-194Q-149"/>
        <s v="BLM Wyoming Federal Lease Sale, December 10 and 11, 2019 - WY-194Q-148"/>
        <s v="BLM Wyoming Federal Lease Sale, December 10 and 11, 2019 - WY-194Q-143"/>
        <s v="BLM Wyoming Federal Lease Sale, December 10 and 11, 2019 - WY-194Q-141"/>
        <s v="BLM Wyoming Federal Lease Sale, December 10 and 11, 2019 - WY-194Q-140"/>
        <s v="BLM Wyoming Federal Lease Sale, December 10 and 11, 2019 - WY-194Q-139"/>
        <s v="BLM Wyoming Federal Lease Sale, December 10 and 11, 2019 - WY-194Q-138"/>
        <s v="BLM Wyoming Federal Lease Sale, December 10 and 11, 2019 - WY-194Q-137"/>
        <s v="BLM Wyoming Federal Lease Sale, December 10 and 11, 2019 - WY-194Q-136"/>
        <s v="BLM Wyoming Federal Lease Sale, December 10 and 11, 2019 - WY-194Q-135"/>
        <s v="BLM Wyoming Federal Lease Sale, December 10 and 11, 2019 - WY-194Q-134"/>
        <s v="BLM Wyoming Federal Lease Sale, December 10 and 11, 2019 - WY-194Q-130"/>
        <s v="BLM Wyoming Federal Lease Sale, December 10 and 11, 2019 - WY-194Q-126"/>
        <s v="BLM Wyoming Federal Lease Sale, December 10 and 11, 2019 - WY-194Q-050"/>
        <s v="BLM Wyoming Federal Lease Sale, December 10 and 11, 2019 - WY-194Q-046"/>
        <s v="BLM Wyoming Federal Lease Sale, December 10 and 11, 2019 - WY-194Q-045"/>
        <s v="BLM Wyoming Federal Lease Sale, December 10 and 11, 2019 - WY-194Q-038"/>
        <s v="BLM Utah Federal Lease Sale, December 10, 2019 - UTU94660 (UT1219 - 002)"/>
        <s v="BLM Wyoming Federal Lease Sale, December 10 and 11, 2019 - WY-194Q-016"/>
        <s v="BLM Wyoming Federal Lease Sale, December 10 and 11, 2019 - WY-194Q-014"/>
        <s v="Sabine Oil &amp; Gas Corporation - Surface Acreage (121.44 Gross / 6.072 Net Acres) - C.M. Creanor Survey, A-149 - Victoria County, Texas"/>
        <s v="Sabine Oil &amp; Gas Corporation - Surface Acreage (1.33 Gross / Net Acres) - Section 64, Block 35, H &amp; TC RR Co Survey, A-1019 - Upton County, Texas"/>
        <s v="Sabine Oil &amp; Gas Corporation - Surface Acreage (4.00 Gross / Net Acres) - De Witt County, Texas"/>
        <s v="Sabine Oil &amp; Gas Corporation - HBP Leasehold Acreage (1,206.88 Gross Acres) - Ector County, Texas"/>
        <s v="BLM New Mexico and Oklahoma Federal Lease Sale, November 7, 2019 - NM-201911-016"/>
        <s v="BLM Eastern States Federal Lease Sale, September 12, 2019 - ES-023 09/2019-0286/Serial #: OHES059483"/>
        <s v="BLM Eastern States Federal Lease Sale, September 12, 2019 - ES-017 09/2019-0303/Serial #: MSES059477"/>
        <s v="BLM Eastern States Federal Lease Sale, September 12, 2019 - ES-016 09/2019-0302/Serial #: MSES059476"/>
        <s v="BLM Eastern States Federal Lease Sale, September 12, 2019 - ES-014 09/2019-0366/Serial #: MSES059474"/>
        <s v="BLM Eastern States Federal Lease Sale, September 12, 2019 - ES-013 09/2019-0373/Serial #: MSES059473"/>
        <s v="BLM Eastern States Federal Lease Sale, September 12, 2019 - ES-010 09/2019-0369/Serial #: MSES059470"/>
        <s v="BLM Eastern States Federal Lease Sale, September 12, 2019 - ES-009 09/2019-0348/Serial #: MSES059469"/>
        <s v="BLM Eastern States Federal Lease Sale, September 12, 2019 - ES-008 09/2019-0375/Serial #: MSES059468"/>
        <s v="BLM Eastern States Federal Lease Sale, September 12, 2019 - ES-002 09/2019-1947/Serial #: LAES059462"/>
        <s v="BLM New Mexico, Oklahoma and Kansas Federal Lease Sale, June 20, 2019 - NM-201906-005"/>
        <s v="BLM New Mexico, Oklahoma and Kansas Federal Lease Sale, June 20, 2019 - NM-201906-004"/>
        <s v="BLM New Mexico, Oklahoma and Kansas Federal Lease Sale, June 20, 2019 - NM-201906-001"/>
        <s v="BLM New Mexico and Oklahoma Federal Lease Sale, March 28, 2019 - NM-201903-046"/>
        <s v="BLM New Mexico and Oklahoma Federal Lease Sale, March 28, 2019 - NM-201903-045"/>
        <s v="BLM New Mexico and Oklahoma Federal Lease Sale, March 28, 2019 - NM-201903-044"/>
        <s v="BLM New Mexico and Oklahoma Federal Lease Sale, March 28, 2019 - NM-201903-043"/>
        <s v="BLM New Mexico and Oklahoma Federal Lease Sale, March 28, 2019 - NM-201903-042"/>
        <s v="BLM New Mexico and Oklahoma Federal Lease Sale, March 28, 2019 - NM-201903-038"/>
        <s v="BLM New Mexico and Oklahoma Federal Lease Sale, March 28, 2019 - NM-201903-037"/>
        <s v="BLM New Mexico and Oklahoma Federal Lease Sale, March 28, 2019 - NM-201903-009"/>
        <s v="BLM Montana and South Dakota Federal Lease Sale, March 25 through 27, 2019 - 03-19-246 MTM 108952-LB"/>
        <s v="BLM Montana and South Dakota Federal Lease Sale, March 25 through 27, 2019 - 03-19-221 MTM 108952-LK"/>
        <s v="BLM Montana and South Dakota Federal Lease Sale, March 25 through 27, 2019 - 03-19-220 MTM 108952-JL"/>
        <s v="BLM Montana and South Dakota Federal Lease Sale, March 25 through 27, 2019 - 03-19-27 MTM 108952-LE"/>
        <s v="BLM Montana and South Dakota Federal Lease Sale, March 25 through 27, 2019 - 03-19-26 MTM 108952-H4"/>
        <s v="BLM Montana and South Dakota Federal Lease Sale, March 25 through 27, 2019 - 03-19-24 MTM 108952-KD"/>
        <s v="BLM Montana and South Dakota Federal Lease Sale, March 25 through 27, 2019 - 03-19-23 MTM 108952-KV"/>
        <s v="BLM Montana and South Dakota Federal Lease Sale, March 25 through 27, 2019 - 03-19-06 MTM 108952-KM"/>
        <s v="BLM Montana and South Dakota Federal Lease Sale, March 25 through 27, 2019 - 03-19-05 MTM 108952-KL"/>
        <s v="BLM Montana and South Dakota Federal Lease Sale, March 25 through 27, 2019 - 03-19-04 MTM 108952-KH"/>
        <s v="BLM Montana and South Dakota Federal Lease Sale, March 25 through 27, 2019 - 03-19-03 MTM 108952-KK"/>
        <s v="BLM Montana and South Dakota Federal Lease Sale, March 25 through 27, 2019 - 03-19-02 MTM 108952-KJ"/>
        <s v="BLM Wyoming Federal Lease Sale, March 19 and 20, 2019 - WY-191Q-060"/>
        <s v="BLM Wyoming Federal Lease Sale, March 19 and 20, 2019 - WY-191Q-059"/>
        <s v="BLM Wyoming Federal Lease Sale, March 19 and 20, 2019 - WY-191Q-055"/>
        <s v="BLM Wyoming Federal Lease Sale, March 19 and 20, 2019 - WY-191Q-053"/>
        <s v="BLM Wyoming Federal Lease Sale, March 19 and 20, 2019 - WY-191Q-052"/>
        <s v="BLM Wyoming Federal Lease Sale, March 19 and 20, 2019 - WY-191Q-039"/>
        <s v="BLM Wyoming Federal Lease Sale, March 19 and 20, 2019 - WY-191Q-037"/>
        <s v="BLM Wyoming Federal Lease Sale, March 19 and 20, 2019 - WY-191Q-035"/>
        <s v="BLM Wyoming Federal Lease Sale, March 19 and 20, 2019 - WY-191Q-033"/>
        <s v="BLM Wyoming Federal Lease Sale, March 19 and 20, 2019 - WY-191Q-032"/>
        <s v="BLM Eastern States Federal Lease Sale, December 13, 2018 - Parcel #: ES-024-12/2018/Serial#: OHES059389"/>
        <s v="BLM Eastern States Federal Lease Sale, December 13, 2018 - Parcel #: ES-023-12/2018/Serial#: OHES059388"/>
        <s v="BLM Eastern States Federal Lease Sale, December 13, 2018 - Parcel #: ES-018-12/2018/Serial#: MIES 059383"/>
        <s v="BLM Eastern States Federal Lease Sale, December 13, 2018 - Parcel #: ES-017-12/2018/Serial#: MSES059382"/>
        <s v="BLM Eastern States Federal Lease Sale, December 13, 2018 - Parcel #: ES-016-12/2018/Serial#: MSES059381"/>
        <s v="BLM Eastern States Federal Lease Sale, December 13, 2018 - Parcel #: ES-015-12/2018/Serial#: MSES059380"/>
        <s v="BLM Eastern States Federal Lease Sale, December 13, 2018 - Parcel #: ES-014-12/2018/Serial#: MSES059379"/>
        <s v="BLM Eastern States Federal Lease Sale, December 13, 2018 - Parcel #: ES-013-12/2018/Serial#: MSES059378"/>
        <s v="BLM Eastern States Federal Lease Sale, December 13, 2018 - Parcel #: ES-012-12/2018/Serial#: MSES059377"/>
        <s v="BLM Eastern States Federal Lease Sale, December 13, 2018 - Parcel #: ES-011-12/2018/Serial#: MSES059376"/>
        <s v="BLM Eastern States Federal Lease Sale, December 13, 2018 - Parcel #: ES-010-12/2018/Serial#: MSES059375"/>
        <s v="BLM Eastern States Federal Lease Sale, December 13, 2018 - Parcel #: ES-009-12/2018/Serial#: MSES059374"/>
        <s v="BLM Eastern States Federal Lease Sale, December 13, 2018 - Parcel #: ES-008-12/2018/Serial#: MSES059373"/>
        <s v="BLM Eastern States Federal Lease Sale, December 13, 2018 - Parcel #: ES-007-12/2018/Serial#: MSES059372"/>
        <s v="BLM Eastern States Federal Lease Sale, December 13, 2018 - Parcel #: ES-006-12/2018/Serial#: MSES059371"/>
        <s v="BLM Eastern States Federal Lease Sale, December 13, 2018 - Parcel #: ES-005-12/2018/Serial#: MSES059370"/>
        <s v="BLM Eastern States Federal Lease Sale, December 13, 2018 - Parcel #: ES-004-12/2018/Serial#: MSES059369"/>
        <s v="BLM Montana Federal Lease Sale, December 11, 2018 - 12-18-19/MTM 108952-HD"/>
        <s v="BLM Montana Federal Lease Sale, December 11, 2018 - 12-18-16/MTM 108952-HX"/>
        <s v="BLM Montana Federal Lease Sale, December 11, 2018 - 12-18-15/MTM 108952-KA"/>
        <s v="BLM Montana Federal Lease Sale, December 11, 2018 - 12-18-14/MTM 108952-JX"/>
        <s v="BLM Montana Federal Lease Sale, December 11, 2018 - 12-18-07/MTM 108952-J7"/>
        <s v="BLM New Mexico Federal Lease Sale, December 5 and 6, 2018 - NM-201812-112"/>
        <s v="BLM New Mexico Federal Lease Sale, December 5 and 6, 2018 - NM-201812-104"/>
        <s v="BLM New Mexico Federal Lease Sale, December 5 and 6, 2018 - NM-201812-103"/>
        <s v="BLM New Mexico Federal Lease Sale, December 5 and 6, 2018 - NM-201812-100"/>
        <s v="BLM New Mexico Federal Lease Sale, December 5 and 6, 2018 - NM-201812-097"/>
        <s v="BLM New Mexico Federal Lease Sale, December 5 and 6, 2018 - NM-201812-059"/>
        <s v="BLM New Mexico Federal Lease Sale, December 5 and 6, 2018 - NM-201812-050"/>
        <s v="BLM New Mexico Federal Lease Sale, December 5 and 6, 2018 - NM-201812-045"/>
        <s v="BLM New Mexico Federal Lease Sale, December 5 and 6, 2018 - NM-201812-009"/>
        <s v="BLM New Mexico Federal Lease Sale, December 5 and 6, 2018 - NM-201812-005"/>
        <s v="BLM New Mexico Federal Lease Sale, December 5 and 6, 2018 - NM-201812-001"/>
        <s v="BLM Eastern States Federal Lease Sale, September 20, 2018 - Parcel#: ES-016-09/2018 / Serial#: MIES059353"/>
        <s v="BLM Eastern States Federal Lease Sale, September 20, 2018 - Parcel#: ES-015-09/2018 / Serial#: MIES059352"/>
        <s v="BLM Eastern States Federal Lease Sale, September 20, 2018 - Parcel#: ES-014-09/2018 / Serial#: MIES059351"/>
        <s v="BLM Eastern States Federal Lease Sale, September 20, 2018 - Parcel#: ES-013-09/2018 / Serial#: MIES 059349"/>
        <s v="BLM Eastern States Federal Lease Sale, September 20, 2018 - Parcel#: ES-012-09/2018 / Serial#: MIES059341"/>
        <s v="BLM Eastern States Federal Lease Sale, September 20, 2018 - Parcel#: ES-011-09/2018 / Serial#: MIES059340"/>
        <s v="BLM Eastern States Federal Lease Sale, September 20, 2018 - Parcel#: ES-010-09/2018 / Serial#: MIES059339"/>
        <s v="BLM Eastern States Federal Lease Sale, September 20, 2018 - Parcel#: ES-009-09/2018 / Serial#: MIES059338"/>
        <s v="BLM Eastern States Federal Lease Sale, September 20, 2018 - Parcel#: ES-008-09/2018 / Serial#: ARES059348"/>
        <s v="BLM Eastern States Federal Lease Sale, September 20, 2018 - Parcel#: ES-007-09/2018 / Serial#: ARES059347"/>
        <s v="BLM Eastern States Federal Lease Sale, September 20, 2018 - Parcel#: ES-006-09/2018 / Serial#: ARES059346"/>
        <s v="BLM Eastern States Federal Lease Sale, September 20, 2018 - Parcel#: ES-005-09/2018 / Serial#: ARES0S9337"/>
        <s v="BLM Eastern States Federal Lease Sale, September 20, 2018 - Parcel#: ES-004-09/2018 / Serial#: ARES0S9336"/>
        <s v="BLM Eastern States Federal Lease Sale, September 20, 2018 - Parcel#: ES-003-09/2018 / Serial#: ARES0S9335"/>
        <s v="BLM Eastern States Federal Lease Sale, September 20, 2018 - Parcel#: ES-002-09/2018 / Serial#: ARES0S9334"/>
        <s v="BLM Eastern States Federal Lease Sale, September 20, 2018 - Parcel#: ES-001-09/2018 / Serial#: ARES059333"/>
        <s v="BLM Wyoming Federal Lease Sale, September 18, 19 and 20, 2018 - WY-183Q-047"/>
        <s v="BLM Wyoming Federal Lease Sale, September 18, 19 and 20, 2018 - WY-183Q-030"/>
        <s v="BLM Wyoming Federal Lease Sale, September 18, 19 and 20, 2018 - WY-183Q-029"/>
        <s v="BLM Wyoming Federal Lease Sale, September 18, 19 and 20, 2018 - WY-183Q-011"/>
        <s v="BLM Wyoming Federal Lease Sale, September 18, 19 and 20, 2018 - WY-183Q-006"/>
        <s v="BLM Wyoming Federal Lease Sale, September 18, 19 and 20, 2018 - WY-183Q-003"/>
        <s v="BLM Utah Federal Lease Sale, September 11, 2018 - Lease UTU93534/Parcel UT0918 - 106"/>
        <s v="BLM North Dakota &amp; South Dakota Federal Lease Sale, Sept. 11, 2018 - 09-18-30/SDM 97300-TM"/>
        <s v="BLM North Dakota &amp; South Dakota Federal Lease Sale, Sept. 11, 2018 - 09-18-29/SDM 97300-TL"/>
        <s v="BLM North Dakota &amp; South Dakota Federal Lease Sale, Sept. 11, 2018 - 09-18-28/SDM 97300-TQ"/>
        <s v="BLM North Dakota &amp; South Dakota Federal Lease Sale, Sept. 11, 2018 - 09-18-21/NDM 97300-4B"/>
        <s v="BLM North Dakota &amp; South Dakota Federal Lease Sale, Sept. 11, 2018 - 09-18-18/NDM 97300-EL"/>
        <s v="BLM North Dakota &amp; South Dakota Federal Lease Sale, Sept. 11, 2018 - 09-18-16/NDM 97300-ES"/>
        <s v="BLM North Dakota &amp; South Dakota Federal Lease Sale, Sept. 11, 2018 - 09-18-15/NDM 97300-ER"/>
        <s v="BLM North Dakota &amp; South Dakota Federal Lease Sale, Sept. 11, 2018 - 09-18-14/NDM 97300-EM"/>
        <s v="BLM North Dakota &amp; South Dakota Federal Lease Sale, Sept. 11, 2018 - 09-18-12/NDM 97300-EQ"/>
        <s v="BLM North Dakota &amp; South Dakota Federal Lease Sale, Sept. 11, 2018 - 09-18-11/NDM 97300-EP"/>
        <s v="BLM North Dakota &amp; South Dakota Federal Lease Sale, Sept. 11, 2018 - 09-18-10/NDM 97300-EO"/>
        <s v="BLM North Dakota &amp; South Dakota Federal Lease Sale, Sept. 11, 2018 - 09-18-09/NDM 102757-WA"/>
        <s v="BLM North Dakota &amp; South Dakota Federal Lease Sale, Sept. 11, 2018 - 09-18-08/NDM 102757-BB"/>
        <s v="BLM North Dakota &amp; South Dakota Federal Lease Sale, Sept. 11, 2018 - 09-18-07/NDM 97300-EV"/>
        <s v="BLM North Dakota &amp; South Dakota Federal Lease Sale, Sept. 11, 2018 - 09-18-06/NDM 97300-EW"/>
        <s v="BLM North Dakota &amp; South Dakota Federal Lease Sale, Sept. 11, 2018 - 09-18-05/NDM 97300-EU"/>
        <s v="BLM North Dakota &amp; South Dakota Federal Lease Sale, Sept. 11, 2018 - 09-18-04/NDM 97300-ET"/>
        <s v="BLM North Dakota &amp; South Dakota Federal Lease Sale, Sept. 11, 2018 - 09-18-02/NDM 97300-LW"/>
        <s v="BLM New Mexico Federal Lease Sale, September 5 and 6, 2018 - NM-201809-134"/>
        <s v="BLM New Mexico Federal Lease Sale, September 5 and 6, 2018 - NM-201809-127"/>
        <s v="BLM New Mexico Federal Lease Sale, September 5 and 6, 2018 - NM-201809-113"/>
        <s v="BLM New Mexico Federal Lease Sale, September 5 and 6, 2018 - NM-201809-112"/>
        <s v="BLM New Mexico Federal Lease Sale, September 5 and 6, 2018 - NM-201809-089"/>
        <s v="BLM New Mexico Federal Lease Sale, September 5 and 6, 2018 - NM-201809-088"/>
        <s v="BLM New Mexico Federal Lease Sale, September 5 and 6, 2018 - NM-201809-076"/>
        <s v="BLM New Mexico Federal Lease Sale, September 5 and 6, 2018 - NM-201809-075"/>
        <s v="BLM New Mexico Federal Lease Sale, September 5 and 6, 2018 - NM-201809-069"/>
        <s v="BLM New Mexico Federal Lease Sale, September 5 and 6, 2018 - NM-201809-064"/>
        <s v="BLM New Mexico Federal Lease Sale, September 5 and 6, 2018 - NM-201809-063"/>
        <s v="BLM New Mexico Federal Lease Sale, September 5 and 6, 2018 - NM-201809-060"/>
        <s v="BLM New Mexico Federal Lease Sale, September 5 and 6, 2018 - NM-201809-059"/>
        <s v="BLM New Mexico Federal Lease Sale, September 5 and 6, 2018 - NM-201809-009"/>
        <s v="BLM New Mexico Federal Lease Sale, September 5 and 6, 2018 - NM-201809-001"/>
        <s v="BLM Eastern States Federal Lease Sale, June 21, 2018 - Parcel #: ES-026-06/2018 / Serial #: ARES059293"/>
        <s v="BLM Eastern States Federal Lease Sale, June 21, 2018 - Parcel #: ES-025-06/2018 / Serial #: ARES059292"/>
        <s v="BLM Eastern States Federal Lease Sale, June 21, 2018 - Parcel #: ES-024-06/2018 / Serial #: ARES059291"/>
        <s v="BLM Eastern States Federal Lease Sale, June 21, 2018 - Parcel #: ES-023-06/2018 / Serial #: ARES059290"/>
        <s v="BLM Eastern States Federal Lease Sale, June 21, 2018 - Parcel #: ES-022-06/2018 / Serial #: ARES059289"/>
        <s v="BLM Eastern States Federal Lease Sale, June 21, 2018 - Parcel #: ES-021-06/2018 / Serial #: ARES059288"/>
        <s v="BLM Eastern States Federal Lease Sale, June 21, 2018 - Parcel #: ES-020-06/2018 / Serial #: ARES059287"/>
        <s v="BLM Eastern States Federal Lease Sale, June 21, 2018 - Parcel #: ES-019-06/2018 / Serial #: ARES059286"/>
        <s v="BLM Eastern States Federal Lease Sale, June 21, 2018 - Parcel #: ES-018-06/2018 / Serial #: ARES059285"/>
        <s v="BLM Eastern States Federal Lease Sale, June 21, 2018 - Parcel #: ES-016-06/2018 / Serial #: ARES059283"/>
        <s v="BLM Eastern States Federal Lease Sale, June 21, 2018 - Parcel #: ES-015-06/2018 / Serial #: ARES059282"/>
        <s v="BLM Eastern States Federal Lease Sale, June 21, 2018 - Parcel #: ES-014-06/2018 / Serial #: ARES059281"/>
        <s v="BLM Eastern States Federal Lease Sale, June 21, 2018 - Parcel #: ES-013-06/2018 / Serial #: ARES059280"/>
        <s v="BLM Eastern States Federal Lease Sale, June 21, 2018 - Parcel #: ES-012-06/2018 / Serial #: ARES059299"/>
        <s v="BLM Eastern States Federal Lease Sale, June 21, 2018 - Parcel #: ES-011-06/2018 / Serial #: ARES059279"/>
        <s v="BLM Eastern States Federal Lease Sale, June 21, 2018 - Parcel #: ES-010-06/2018 / Serial #: ARES059278"/>
        <s v="BLM Eastern States Federal Lease Sale, June 21, 2018 - Parcel #: ES-009-06/2018 / Serial #: ARES059277"/>
        <s v="BLM Eastern States Federal Lease Sale, June 21, 2018 - Parcel #: ES-008-06/2018 / Serial #: ARES059276"/>
        <s v="BLM Eastern States Federal Lease Sale, March 22, 2018 - Parcel #: ES-005-03/2018/Serial #: OHES059252"/>
        <s v="BLM Eastern States Federal Lease Sale, March 22, 2018 - Parcel #: ES-004-03/2018/Serial #: OHES059251"/>
        <s v="BLM Wyoming Federal Lease Sale, March 21 and 22, 2018 - WY-181Q-067"/>
        <s v="BLM Wyoming Federal Lease Sale, March 21 and 22, 2018 - WY-181Q-064"/>
        <s v="BLM Wyoming Federal Lease Sale, March 21 and 22, 2018 - WY-181Q-057"/>
        <s v="BLM Wyoming Federal Lease Sale, March 21 and 22, 2018 - WY-181Q-056"/>
        <s v="BLM Wyoming Federal Lease Sale, March 21 and 22, 2018 - WY-181Q-055"/>
        <s v="BLM Wyoming Federal Lease Sale, March 21 and 22, 2018 - WY-181Q-054"/>
        <s v="BLM Wyoming Federal Lease Sale, March 21 and 22, 2018 - WY-181Q-053"/>
        <s v="BLM Wyoming Federal Lease Sale, March 21 and 22, 2018 - WY-181Q-050"/>
        <s v="BLM Wyoming Federal Lease Sale, March 21 and 22, 2018 - WY-181Q-049"/>
        <s v="BLM Wyoming Federal Lease Sale, March 21 and 22, 2018 - WY-181Q-040"/>
        <s v="BLM Montana Federal Lease Sale, March 12 and 13, 2018 - 03-18-109/MTM 79010-CI"/>
        <s v="BLM Montana Federal Lease Sale, March 12 and 13, 2018 - PRESALE 03-18-86/MTM 93096"/>
        <s v="BLM Montana Federal Lease Sale, March 12 and 13, 2018 - 03-18-76/MTM 108952-FL"/>
        <s v="BLM Montana Federal Lease Sale, March 12 and 13, 2018 - 03-18-74/MTM 108952-FJ"/>
        <s v="BLM Montana Federal Lease Sale, March 12 and 13, 2018 - 03-18-73/MTM 108952-FH"/>
        <s v="BLM Montana Federal Lease Sale, March 12 and 13, 2018 - 03-18-72/MTM 108952-FG"/>
        <s v="BLM Montana Federal Lease Sale, March 12 and 13, 2018 - 03-18-71/MTM 108952-FF"/>
        <s v="BLM Montana Federal Lease Sale, March 12 and 13, 2018 - 03-18-70/MTM 105431-KG"/>
        <s v="BLM Montana Federal Lease Sale, March 12 and 13, 2018 - 03-18-69/MTM 105431-KQ"/>
        <s v="BLM Montana Federal Lease Sale, March 12 and 13, 2018 - 03-18-68/MTM 108952-FE"/>
        <s v="BLM Montana Federal Lease Sale, March 12 and 13, 2018 - 03-18-67/MTM 108952-FD"/>
        <s v="BLM Montana Federal Lease Sale, March 12 and 13, 2018 - 03-18-42/MTM 108952-DR"/>
        <s v="BLM Montana Federal Lease Sale, March 12 and 13, 2018 - 03-18-41/MTM 108952-DQ"/>
        <s v="BLM Montana Federal Lease Sale, March 12 and 13, 2018 - 03-18-40/MTM 108952-DP"/>
        <s v="BLM Montana Federal Lease Sale, March 12 and 13, 2018 - 03-18-39/MTM 108952-DN"/>
        <s v="BLM Montana Federal Lease Sale, March 12 and 13, 2018 - 03-18-38/MTM 108952-DM"/>
        <s v="BLM Montana Federal Lease Sale, March 12 and 13, 2018 - 03-18-37/MTM 105431-WK"/>
        <s v="BLM Montana Federal Lease Sale, March 12 and 13, 2018 - 03-18-36/MTM 108952-DL"/>
        <s v="BLM Montana Federal Lease Sale, March 12 and 13, 2018 - 03-18-35/MTM 108952-DK"/>
        <s v="BLM Montana Federal Lease Sale, March 12 and 13, 2018 - 03-18-25/MTM 108952-DJ"/>
        <s v="BLM Montana Federal Lease Sale, March 12 and 13, 2018 - 03-18-24/MTM 108952-DH"/>
        <s v="BLM Colorado Federal Lease Sale, March 8, 2018 - Parcel ID: 7986/Serial #: COC78806"/>
        <s v="BLM Colorado Federal Lease Sale, March 8, 2018 - Parcel ID: 7982/Serial #: COC78802"/>
        <s v="BLM Colorado Federal Lease Sale, March 8, 2018 - Parcel ID: 7981/Serial #: COC78801"/>
        <s v="BLM Colorado Federal Lease Sale, March 8, 2018 - Parcel ID: 6434/Serial #: COC78800"/>
        <s v="BLM Eastern States Federal Lease Sale, December 14, 2017 - LAES 058318"/>
        <s v="BP America Production Company - 4 Well Package (100% GWI w/Operations) plus Leasehold Acreage (1,280.00 Net Acres) - Hardin County, Texas"/>
        <s v="Wyoming Office of State Lands and Investments, November 8, 2017 - Parcel #58"/>
        <s v="Wyoming Office of State Lands and Investments, November 8, 2017 - Parcel #45"/>
        <s v="New Mexico State Land Office Sealed Bid and Auction Lease Sale - 018 VC-O-002"/>
        <s v="BLM Wyoming Federal Lease Sale, September 21, 2017 - WY-1708-070"/>
        <s v="BLM Wyoming Federal Lease Sale, September 21, 2017 - WY-1708-068"/>
        <s v="BLM Wyoming Federal Lease Sale, September 21, 2017 - WY-1708-059"/>
        <s v="BLM Wyoming Federal Lease Sale, September 21, 2017 - WY-1708-058"/>
        <s v="BLM Wyoming Federal Lease Sale, September 21, 2017 - WY-1708-057"/>
        <s v="BLM Wyoming Federal Lease Sale, September 21, 2017 - WY-1708-054"/>
        <s v="BLM Wyoming Federal Lease Sale, September 21, 2017 - WY-1708-053"/>
        <s v="BLM Eastern States Federal Lease Sale, September 21, 2017 - LAES 058293"/>
        <s v="BLM Eastern States Federal Lease Sale, September 21, 2017 - LAES 058292"/>
        <s v="BLM Montana Federal Lease Sale, September 12, 2017 - SDM 109699/SDM 97300-TC"/>
        <s v="BLM Montana Federal Lease Sale, September 12, 2017 - SDM 109698/SDM 97300-TB"/>
        <s v="BLM Montana Federal Lease Sale, September 12, 2017 - SDM 109697/SDM 97300-TA"/>
        <s v="BLM Montana Federal Lease Sale, September 12, 2017 - SDM 109696/SDM 97300-R9"/>
        <s v="BLM Montana Federal Lease Sale, September 12, 2017 - SDM 109695/SDM 97300-R8"/>
        <s v="BLM Montana Federal Lease Sale, September 12, 2017 - SDM 109694/SDM 97300-R7"/>
        <s v="BLM Montana Federal Lease Sale, September 12, 2017 - SDM 109693/SDM 97300-TG"/>
        <s v="BLM Montana Federal Lease Sale, September 12, 2017 - SDM 109692/SDM 97300-TF"/>
        <s v="BLM Montana Federal Lease Sale, September 12, 2017 - SDM 109691/SDM 97300-TE"/>
        <s v="BLM Montana Federal Lease Sale, September 12, 2017 - SDM 109690/SDM 97300-RX"/>
        <s v="BLM Montana Federal Lease Sale, September 12, 2017 - SDM 109689/SDM 97300-RW"/>
        <s v="BLM Montana Federal Lease Sale, September 12, 2017 - SDM 109688/SDM 97300-RV"/>
        <s v="SunTrust Bank, Inc., as Trustee of the Lewis Marital Trust - 8 Well Package (ORRI) - San Juan County, New Mexico"/>
        <s v="BLM New Mexico Federal Lease Sale, September 7, 2017 - NM-201707-062"/>
        <s v="BLM New Mexico Federal Lease Sale, September 7, 2017 - NM-201707-061"/>
        <s v="BLM New Mexico Federal Lease Sale, September 7, 2017 - NM-201707-060"/>
        <s v="BLM New Mexico Federal Lease Sale, September 7, 2017 - NM-201707-058"/>
        <s v="BLM New Mexico Federal Lease Sale, September 7, 2017 - NM-201707-057"/>
        <s v="BLM New Mexico Federal Lease Sale, September 7, 2017 - NM-201707-056"/>
        <s v="BLM New Mexico Federal Lease Sale, September 7, 2017 - NM-201707-034"/>
        <s v="BLM New Mexico Federal Lease Sale, September 7, 2017 - NM-201707-029"/>
        <s v="BLM New Mexico Federal Lease Sale, September 7, 2017 - NM-201707-028"/>
        <s v="BLM New Mexico Federal Lease Sale, September 7, 2017 - NM-201707-027"/>
        <s v="BLM New Mexico Federal Lease Sale, September 7, 2017 - NM-201707-013"/>
        <s v="North Dakota Oil and Gas Lease Sale, August 1, 2017 - Lease OG1700565"/>
        <s v="North Dakota Oil and Gas Lease Sale, August 1, 2017 - Lease OG1700564"/>
        <s v="Federal Deposit Insurance Corporation - HA RA SUCC; Baker 7-11-14 H1 (RI) - DeSoto Parish, Louisiana"/>
        <s v="Federal Deposit Insurance Corporation - Non-Producing Minerals (20.125 NMA) - Robertson County, Texas"/>
        <s v="Sabine Oil &amp; Gas Corporation - Permian Basin - Surface Acreage (40.00 Gross/Net Acres) - Pecos County, Texas"/>
        <s v="Sabine OIl &amp; Gas Corporation - Permian Basin - Surface Acreage (319.00 Gross / Net Acres) - Pecos County, Texas"/>
        <s v="Sabine Oil &amp; Gas Corporation - Permian Basin - Surface Acreage (84.50 Gross/Net Acres) - Pecos County, Texas"/>
        <s v="BLM Montana Federal Lease Sale, June 13, 2017 - Parcel No. 06-17-156/MTM 109359"/>
        <s v="BLM Montana Federal Lease Sale, June 13, 2017 - Parcel No. 06-17-154/MTM 109357"/>
        <s v="BLM Utah Federal Lease Sale, June 13, 2017 - Lease UTU92330/Parcel UT-0517-029"/>
        <s v="BLM Montana Federal Lease Sale, June 13, 2017 - Parcel No. 06-17-125/MTM 109328"/>
        <s v="BLM Montana Federal Lease Sale, June 13, 2017 - Parcel No. 06-17-124/MTM 109327"/>
        <s v="BLM Utah Federal Lease Sale, June 13, 2017 - Lease UTU92328/Parcel UT-0517-026"/>
        <s v="BLM Montana Federal Lease Sale, June 13, 2017 - Parcel No. 06-17-123/MTM 109326"/>
        <s v="BLM Montana Federal Lease Sale, June 13, 2017 - Parcel No. 06-17-122/MTM 109325"/>
        <s v="BLM Montana Federal Lease Sale, June 13, 2017 - Parcel No. 06-17-121/MTM 109324"/>
        <s v="BLM Montana Federal Lease Sale, June 13, 2017 - Parcel No. 06-17-120/MTM 109323"/>
        <s v="BLM Utah Federal Lease Sale, June 13, 2017 - Lease UTU92316/Parcel UT-0517-006"/>
        <s v="BLM Utah Federal Lease Sale, June 13, 2017 - Lease UTU92315/Parcel UT-0517-005"/>
        <s v="BLM Utah Federal Lease Sale, June 13, 2017 - Lease UTU92314/Parcel UT-0517-004"/>
        <s v="BLM Utah Federal Lease Sale, June 13, 2017 - Lease UTU92313/Parcel UT-0517-003"/>
        <s v="BLM Utah Federal Lease Sale, June 13, 2017 - Lease UTU92312/Parcel UT-0517-002"/>
        <s v="BLM Utah Federal Lease Sale, June 13, 2017 - Lease UTU92311/Parcel UT-0517-001"/>
        <s v="BLM Montana Federal Lease Sale, June 13, 2017 - Parcel No. 06-17-04/MTM 109207"/>
        <s v="BLM Montana Federal Lease Sale, June 13, 2017 - Parcel No. 06-17-03/MTM 109206"/>
        <s v="BLM Montana Federal Lease Sale, June 13, 2017 - Parcel No. 06-17-02/MTM 109205"/>
        <s v="BLM Montana Federal Lease Sale, June 13, 2017 - Parcel No. 06-17-01/MTM 109204"/>
        <s v="BLM Colorado Federal Lease Sale, June 8, 2017 - Parcel ID: 7886/Serial #: COC78374"/>
        <s v="BLM Colorado Federal Lease Sale, June 8, 2017 - Parcel ID: 6574/Serial #: COC78372"/>
        <s v="BLM Colorado Federal Lease Sale, June 8, 2017 - Parcel ID: 6566/Serial #: COC78371"/>
        <s v="BLM Colorado Federal Lease Sale, June 8, 2017 - Parcel ID: 7904/Serial #: COC78370"/>
        <s v="BLM Colorado Federal Lease Sale, June 8, 2017 - Parcel ID: 7902/Serial #: COC78369"/>
        <s v="BLM Colorado Federal Lease Sale, June 8, 2017 - Parcel ID: 7893/Serial #: COC78368"/>
        <s v="BLM Colorado Federal Lease Sale, June 8, 2017 - Parcel ID: 7890/Serial #: COC78367"/>
        <s v="BLM Colorado Federal Lease Sale, June 8, 2017 - Parcel ID: 7090/Serial #: COC78366"/>
        <s v="BLM Colorado Federal Lease Sale, June 8, 2017 - Parcel ID: 6571/Serial #: COC78365"/>
        <s v="BLM Colorado Federal Lease Sale, June 8, 2017 - Parcel ID: 7892/Serial #: COC78363"/>
        <s v="BLM Colorado Federal Lease Sale, June 8, 2017 - Parcel ID: 7891/Serial #: COC78362"/>
        <s v="BLM Colorado Federal Lease Sale, June 8, 2017 - Parcel ID: 6560/Serial #: COC78361"/>
        <s v="BLM Colorado Federal Lease Sale, June 8, 2017 - Parcel ID: 7096/Serial #: COC78360"/>
        <s v="BLM Colorado Federal Lease Sale, June 8, 2017 - Parcel ID: 7124/Serial #: COC78359"/>
        <s v="BLM Colorado Federal Lease Sale, June 8, 2017 - Parcel ID: 7108/Serial #: COC78358"/>
        <s v="BLM Colorado Federal Lease Sale, June 8, 2017 - Parcel ID: 7107/Serial #: COC78357"/>
        <s v="BLM Colorado Federal Lease Sale, June 8, 2017 - Parcel ID: 7105/Serial #: COC78356"/>
        <s v="BLM Colorado Federal Lease Sale, June 8, 2017 - Parcel ID: 7877/Serial #: COC78355"/>
        <s v="BLM Colorado Federal Lease Sale, June 8, 2017 - Parcel ID: 7114/Serial #: COC78353"/>
        <s v="BLM Colorado Federal Lease Sale, June 8, 2017 - Parcel ID: 7111/Serial #: COC78352"/>
        <s v="BLM Colorado Federal Lease Sale, June 8, 2017 - Parcel ID: 7110/Serial #: COC78351"/>
        <s v="BLM Colorado Federal Lease Sale, June 8, 2017 - Parcel ID: 7109/Serial #: COC78350"/>
        <s v="BLM Colorado Federal Lease Sale, June 8, 2017 - Parcel ID: 7099/Serial #: COC78349"/>
        <s v="BLM Colorado Federal Lease Sale, June 8, 2017 - Parcel ID: 7098/Serial #: COC78348"/>
        <s v="BLM Oklahoma &amp; Texas Federal Lease Sale (NMSO) June 8, 2017 - NM-201704-017"/>
        <s v="BLM Oklahoma &amp; Texas Federal Lease Sale (NMSO) June 8, 2017 - NM-201704-016"/>
        <s v="BLM Oklahoma &amp; Texas Federal Lease Sale (NMSO) June 8, 2017 - NM-201704-015"/>
        <s v="BLM Oklahoma &amp; Texas Federal Lease Sale (NMSO) June 8, 2017 - NM-201704-014"/>
        <s v="BLM Oklahoma &amp; Texas Federal Lease Sale (NMSO) June 8, 2017 - NM-201704-008"/>
        <s v="BLM Oklahoma &amp; Texas Federal Lease Sale (NMSO) June 8, 2017 - NM-201704-007"/>
        <s v="BLM Nevada Federal Lease Sale, March 14, 2017 - NV-17-03-002"/>
        <s v="BLM Nevada Federal Lease Sale, March 14, 2017 - NV-17-03-001"/>
        <s v="BLM Eastern States Federal Lease Sale, December 13, 2016 - MSES 058184 ES-002"/>
        <s v="New Mexico State Land Office Lease Sale - 010 VB-010"/>
        <s v="BLM Eastern States Lease Sale, September 20, 2016 - ES-014-09/2016 MSES 058161 ACQ"/>
        <s v="BLM Eastern States Lease Sale, September 20, 2016 - ES-013-09/2016 MSES 058160 ACQ"/>
        <s v="BLM Eastern States Lease Sale, September 20, 2016 - ES-012-09/2016 MSES 058159 ACQ"/>
        <s v="BLM Eastern States Lease Sale, September 20, 2016 - ES-011-09/2016 MSES 058158 ACQ"/>
        <s v="BLM Eastern States Lease Sale, September 20, 2016 - ES-010-09/2016 MSES 058157 ACQ"/>
        <s v="BLM Eastern States Lease Sale, September 20, 2016 - ES-009-09/2016 MSES 058156 ACQ"/>
        <s v="BLM Eastern States Lease Sale, September 20, 2016 - ES-008-09/2016 MSES 058155 ACQ"/>
        <s v="BLM Eastern States Lease Sale, September 20, 2016 - ES-007-09/2016 MSES 058154 ACQ"/>
        <s v="BLM Eastern States Lease Sale, September 20, 2016 - ES-006-09/2016 MSES 058153 ACQ"/>
        <s v="BLM Eastern States Lease Sale, September 20, 2016 - ES-005-09/2016 MSES 058152 ACQ"/>
        <s v="BLM Eastern States Lease Sale, September 20, 2016 - ES-004-09/2016 MSES 058151 ACQ"/>
        <s v="BLM Eastern States Lease Sale, September 20, 2016 - ES-003-09/2016 MSES 058150 ACQ"/>
        <s v="BLM Eastern States Lease Sale, September 20, 2016 - ES-002-09/2016 MSES 058149 ACQ"/>
        <s v="BLM Eastern States Lease Sale, September 20, 2016 - ES-001-09/2016 KYES 058148 ACQ"/>
        <s v="New Mexico State Land Office Lease Sale - 014 VB-012"/>
        <s v="Texas General Land Office Oil and Gas Lease Sale, August 4, 2015 - MGL No.  82"/>
        <s v="Texas General Land Office Oil and Gas Lease Sale, August 4, 2015 - MGL No.  81"/>
        <s v="Texas General Land Office Oil and Gas Lease Sale, August 4, 2015 - MGL No.  87"/>
        <s v="Texas General Land Office Oil and Gas Lease Sale, August 4, 2015 - MGL No. 100"/>
        <s v="Texas General Land Office Oil and Gas Lease Sale, August 4, 2015 - MGL No.  90"/>
        <s v="Texas General Land Office Oil and Gas Lease Sale, August 4, 2015 - MGL No. 101"/>
        <s v="Texas General Land Office Oil and Gas Lease Sale, August 4, 2015 - MGL No.  86"/>
        <s v="Texas General Land Office Oil and Gas Lease Sale, August 4, 2015 - MGL No.  13"/>
        <s v="American Heart Association, Inc. - Bakken Shale - Goodman 1-36 H (RI) - Williams County, North Dakota"/>
        <s v="Shell Onshore Ventures Inc. - HBP Leasehold Acreage (Deep Rights) and Non-Participating Royalty Interest (NPRI) - Polk and Liberty Counties, Texas"/>
        <s v="Direct Placement, PRE-SOLD.  82 mna, Williams County, ND"/>
        <s v="Tim Metz - Bakken Shale- Non-Producing Minerals (5.00 NMA) - Williams County, North Dakota"/>
        <s v="Northern Trust, NA, Trustee of the Robert S. Wirtz and Roberta M. Wirtz Living Trust - Non-Producing Minerals (108.33 NMA) - Brazoria County, Texas"/>
        <s v="Chevron Corp. (UNOCAL) - Moreland Field (Producing ORRI &amp; Non-producing WI) - Pope County, Arkansas"/>
        <s v="EnCana Oil &amp; Gas (USA) Inc. - Lindley 1, 2, 3 &amp; 4 (Non-Operated WI &amp; ORRI) - Andrews County, Texas"/>
        <s v="Shell Onshore Ventures, Inc. - Non-Producing Leasehold (Deep Rights) - McMullen County, Texas"/>
        <s v="Burns Production Corporation - 7 Well Package (Non-Operated WI) - Austin County, Texas"/>
        <s v="U.S. Trust Company, N.A. and Frederick F. Moon, Co-Trustees of the Trust u/w/o John E. Andrus - Non-Producing Minerals (Approx. 50,201.83 Gross/Net Mineral Acres) - Rio Arriba County, New Mexico"/>
        <s v="Chevron U.S.A. Inc. - Lovington Northeast Field - Producing ORRI And Non-Producing Leasehold - Lea County, New Mexico"/>
        <s v="Chevron U.S.A. Inc. - 300.00 NMA - Newton County, Texas"/>
        <s v="Chevron U.S.A. Inc. - 446.36 NMA - Montgomery County, Texas"/>
        <s v="Chevron U.S.A. Inc. - 64.18 NMA - Jasper County, Texas"/>
        <s v="Chevron U.S.A. Inc. - 257.62 NMA - Jackson County, Texas"/>
        <s v="Chevron U.S.A. Inc. - 70.00 NMA - Greene County, Mississippi"/>
        <s v="Chevron U.S.A. Inc. - 400.00 NMA - Webb County, Texas"/>
        <s v="Chevron U.S.A. Inc. - 15.00 NMA - Webb County, Texas"/>
        <s v="Chevron U.S.A. Inc. - 394.35 NMA - Waller County, Texas"/>
        <s v="Chevron U.S.A. Inc. - 21.44 NMA - Nueces County, Texas"/>
        <s v="Chevron U.S.A. Inc. - 176.00 NMA - Fayette County, Texas"/>
        <s v="Chevron U.S.A. Inc. - 40.00 NMA - Tulsa County, Oklahoma"/>
        <s v="Chevron U.S.A. Inc. - 8.3333% ORRI - Romere Pass Fieldwide Unit - Plaquemines Parish, LA"/>
        <s v="Dominion Oklahoma Texas Exploration &amp; Production, Inc. - Pawnee Field - 3 Well Package (Non-Operated WI) - Live Oak County, Texas"/>
        <s v="Dominion Oklahoma Texas Exploration &amp; Production, Inc. - El Grullo Field - Siete Velas #1 (Non-Operated WI) - Zapata County, Texas"/>
        <s v="Dominion Exploration &amp; Production, Inc. - Nordheim SW Field - 2 Well Package (Operations) - DeWitt &amp; Karnes Counties, Texas"/>
        <s v="Dominion Exploration &amp; Production, Inc. - Katy Field - Multiple Well Package (Non-Operated WI &amp; ORRI) - Harris, Fort Bend &amp; Waller Counties, Texas"/>
        <s v="Dominion Oklahoma Texas Exploration &amp; Production, Inc. - Patteson Ranch Field - 4 Well Package (Non-Operated &amp; Operated WI) - Live Oak County, Texas"/>
        <s v="Total E&amp;P USA, Inc. - Gulf Coast Basin Non-Producing Leasehold Acreage - Hidalgo County, Texas"/>
        <s v="Total E&amp;P USA, Inc. - Gulf Coast Basin Non-Producing Overriding Royalty (ORRI) - Hidalgo County, Texas"/>
        <s v="Total E&amp;P USA, Inc. - Arkla Basin Non-Producing Leasehold Acreage - Jackson Parish, Louisiana"/>
        <s v="Total E&amp;P USA, Inc. - North Louisiana Non-Producing Leasehold (116.35 Gross/Net Acres) - De Soto Parish, Louisiana"/>
        <s v="Chevron U.S.A. Inc. - 27.66 NMA - Freestone County, Texas"/>
        <s v="Shell Onshore Ventures, Inc. and Shell Oil Company - Brushy Creek Non-Producing Leasehold (Deep Rights) - Lavaca &amp; De Witt Counties, Texas"/>
        <s v="SWEPI LP - Non-Producing Minerals (236.39 NMA) - Bastrop County, Texas"/>
        <s v="Chevron Corporation - 74.61 NMA - Brazoria County, Texas"/>
        <s v="Chevron Corporation - Pearsall Field - Producing ORRI And Non-Producing Leasehold - Frio County, Texas"/>
        <s v="Chevron Corporation - 100.00 NMA - Matagorda County, Texas"/>
        <s v="Chevron Corporation - Ramsey East Field - Producing ORRI And Non-Producing Leasehold - Colorado County, Texas"/>
        <s v="Chevron Corporation - Heyser Field - Producing ORRI - Calhoun County, Texas"/>
        <s v="Chevron Corporation - 736.82 NMA - Victoria County, Texas"/>
        <s v="Chevron U.S.A. Inc. - Chocolate Bayou Field - Producing ORRI And Non-Producing HBP Leasehold - Brazoria County, Texas"/>
        <s v="Chevron U.S.A. Inc. - 91.81 NMA - Smith County, Texas"/>
        <s v="Chevron U.S.A. Inc. - 1,000.00 NMA - Tyler County, Texas"/>
        <s v="Chevron U.S.A. Inc. - 50.00 NMA - Tyler County, Texas"/>
        <s v="Chevron U.S.A. Inc - 205.50 NMA - San Patricio County, Texas"/>
        <s v="Chevron U.S.A. Inc - 9.42 NMA - Fort Bend County, Texas"/>
        <s v="Chevron U.S.A. Inc - 5.00 NMA - Fort Bend County, Texas"/>
        <s v="Chevron U.S.A. Inc - 10.00 NMA - Fort Bend County, Texas"/>
        <s v="Chevron U.S.A. Inc. - 34.812 NMA - Tarrant County, Texas"/>
        <s v="Chevron U.S.A. Inc. - 20.00 NMA - Kleberg County, Texas"/>
        <s v="Chevron U.S.A. Inc. - 197.50 NMA - Jim Wells County, Texas"/>
        <s v="Chevron U.S.A. Inc. - 18.50 NMA - Colorado County, Texas"/>
        <s v="Chevron U.S.A. Inc. - 37.25 NMA - Colorado County, Texas"/>
        <s v="Chevron U.S.A. Inc. - 175.40 NMA - Chambers County, Texas"/>
        <s v="Chevron U.S.A. Inc. - 160.00 NMA - Carson County, Texas"/>
        <s v="Chevron U.S.A. Inc. - 320.00 NMA - Brown County, Texas"/>
        <s v="Total E&amp;P USA, Inc. - Gulf Coast Basin Minerals (190.00 NMA) - Liberty &amp; Polk Counties, Texas"/>
        <s v="Total E&amp;P USA, Inc. - Non-Participating Royalty &amp; Royalty Interests - Liberty County, Texas"/>
        <s v="Total E&amp;P USA, Inc. - Gulf Coast Basin Minerals (304.674 NMA) - Jefferson County, Texas"/>
        <s v="Total E&amp;P USA, Inc. - Gulf Coast Basin Minerals (344.82 NMA) - Jefferson County, Texas"/>
        <s v="Total E&amp;P USA, Inc. - Gulf Coast Basin Minerals (148.775 NMA) - Hardin County, Texas"/>
        <s v="Total E&amp;P USA, Inc. - Gulf Coast Basin - Non-Participating Royalty &amp; Royalty Interests - Hardin, Jefferson &amp; Chambers Counties, Texas"/>
        <s v="Total E&amp;P USA, Inc. - Gulf Coast Basin Minerals (270.67 NMA) - Hardin County, Texas"/>
        <s v="Total E&amp;P USA, Inc. - Gulf Coast Basin - Non-Producing Leasehold Interests - Galveston County, Texas"/>
        <s v="Total E&amp;P USA, Inc. - Gulf Coast Basin Minerals (79.78 NMA) - Chambers &amp; Liberty Counties, Texas"/>
        <s v="Total E&amp;P USA, Inc. - Gulf Coast Basin Minerals (400.00 NMA) - Brazoria County, Texas"/>
        <s v="Total E&amp;P USA, Inc. - Gulf Coast Basin - Non-Participating Royalty &amp; Royalty Interests - Brazoria County, Texas"/>
        <s v="Total E&amp;P USA, Inc. - Gulf Coast Basin Minerals (91.00 NMA) - Brazoria County, Texas"/>
        <s v="Chevron U.S.A. Inc. - 180.00 NMA - Bandera And Uvalde Counties, Texas"/>
        <s v="Chevron U.S.A. Inc. - 63.66 NMA - Austin County, Texas"/>
        <s v="Chevron U.S.A. Inc. - 63.25 NMA - Austin County, Texas"/>
        <s v="Chevron U.S.A. Inc. - 52.12 NMA - Austin County, Texas"/>
        <s v="Chevron U.S.A. Inc. - 404.00 NMA - Aransas County, Texas"/>
        <s v="Chevron U.S.A. Inc. - Killam Field - Producing Royalty Interest - Webb County, Texas"/>
        <s v="Chevron U.S.A. Inc. - Hankamer SE Field - Producing ORRI And Non-Producing HBP Leasehold - Chambers County, Texas"/>
        <s v="Chevron U.S.A. Inc. - 32.20 NMA - Tulsa County, Oklahoma"/>
        <s v="Chevron U.S.A. Inc. - 41.04 NMA - Tulsa County, Oklahoma"/>
        <s v="American Heart Association, Inc., Texas Affiliate - Non-Producing Mineral Interest (57.84625 NMA) - Fort Bend County, Texas"/>
        <s v="Total E&amp;P USA, Inc. - Non-Participating Royalty &amp; Royalty - Bee, Live Oak &amp; Matagorda Counties, Texas"/>
        <s v="Total E&amp;P USA, Inc. - Non-Producing Leasehold Acreage (Deep Rights) - Harris &amp; Montgomery Counties, Texas"/>
        <s v="Total E&amp;P USA, Inc. - Non-Producing Leasehold Acreage (Deep Rights) - Lavaca County, Texas"/>
        <s v="Total E&amp;P USA, Inc. - Non-Producing Leasehold Acreage (Deep Rights) - La Salle County, Texas"/>
        <s v="Total E&amp;P USA, Inc. - Non-Producing Leasehold Acreage (Deep Rights) - Jackson, Victoria &amp; Wharton Counties, Texas"/>
        <s v="Total E&amp;P USA, Inc. - Gulf Coast Basin Minerals (109.45 NMA) - Lavaca &amp; Victoria Counties, Texas"/>
        <s v="Total E&amp;P USA, Inc. - Gulf Coast Basin Minerals (138.25 NMA) - Duval County, Texas"/>
        <s v="Total E&amp;P USA, Inc. - Gulf Coast Basin Minerals (338.50 NMA) - Colorado County, Texas"/>
        <s v="Total E&amp;P USA, Inc. - Gulf Coast Basin Minerals (101.51 NMA) - Burleson &amp; Waller Counties, Texas"/>
        <s v="Total E&amp;P USA, Inc. - Gulf Coast Basin Minerals (19.55 NMA) - Bee County, Texas"/>
        <s v="Chevron U.S.A. Inc. - 240.00 NMA - Nolan County, Texas"/>
        <s v="Chevron U.S.A. Inc. - 160.00 NMA - Nolan County, Texas"/>
        <s v="JPMorgan Chase Bank, Agent for M. D. Anderson Foundation - Non-Producing Minerals (2.13802 NMA) &amp; 5 Non-Producing Royalty Interests (RI) - Hardin County, Texas"/>
        <s v="JPMorgan Chase Bank, Agent for M. D. Anderson Foundation - Non-Producing Minerals (4.697 NMA) - Polk &amp; Tyler Counties, Texas"/>
        <s v="JPMorgan Chase Bank, Agent for M. D. Anderson Foundation - Non-Producing Minerals (5.2636 NMA) - Galveston &amp; Matagorda Counties, Texas"/>
        <s v="Questar Exploration &amp; Production, Tulsa - 8 Well Package (Operated &amp; Non-Operated WI) - Austin &amp; Lavaca Counties, Texas Update!"/>
      </sharedItems>
    </cacheField>
    <cacheField name="Sale Price *" numFmtId="164">
      <sharedItems containsSemiMixedTypes="0" containsString="0" containsNumber="1" minValue="200.3" maxValue="623980"/>
    </cacheField>
    <cacheField name="Sale Date" numFmtId="0">
      <sharedItems/>
    </cacheField>
    <cacheField name="Conveyance" numFmtId="0">
      <sharedItems count="4">
        <s v="N/A"/>
        <s v="Multiple Recordings"/>
        <s v="Original to Buyer (Recorded)"/>
        <s v="Data Unavailable"/>
      </sharedItems>
    </cacheField>
    <cacheField name="Invoice" numFmtId="0">
      <sharedItems/>
    </cacheField>
    <cacheField name="Contains &quot;BLM&quot; Y/N"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
  <r>
    <n v="65010"/>
    <x v="0"/>
    <n v="171494.8"/>
    <s v="3/24/2020 12:54 PM"/>
    <x v="0"/>
    <s v="PaidInvoice #16011 ($2,088,352.50)"/>
    <x v="0"/>
  </r>
  <r>
    <n v="65005"/>
    <x v="1"/>
    <n v="1363.96"/>
    <s v="3/24/2020 12:44 PM"/>
    <x v="0"/>
    <s v="PaidInvoice #16011 ($2,088,352.50)"/>
    <x v="0"/>
  </r>
  <r>
    <n v="65004"/>
    <x v="2"/>
    <n v="8974.4"/>
    <s v="3/24/2020 12:42 PM"/>
    <x v="0"/>
    <s v="PaidInvoice #16011 ($2,088,352.50)"/>
    <x v="0"/>
  </r>
  <r>
    <n v="65003"/>
    <x v="3"/>
    <n v="12952.44"/>
    <s v="3/24/2020 12:40 PM"/>
    <x v="0"/>
    <s v="PaidInvoice #16011 ($2,088,352.50)"/>
    <x v="0"/>
  </r>
  <r>
    <n v="64964"/>
    <x v="4"/>
    <n v="10365.790000000001"/>
    <s v="3/24/2020 11:22 AM"/>
    <x v="0"/>
    <s v="PaidInvoice #16011 ($2,088,352.50)"/>
    <x v="0"/>
  </r>
  <r>
    <n v="64963"/>
    <x v="5"/>
    <n v="2553.59"/>
    <s v="3/24/2020 11:20 AM"/>
    <x v="0"/>
    <s v="PaidInvoice #16011 ($2,088,352.50)"/>
    <x v="0"/>
  </r>
  <r>
    <n v="64943"/>
    <x v="6"/>
    <n v="37031.440000000002"/>
    <s v="3/24/2020 10:40 AM"/>
    <x v="0"/>
    <s v="PaidInvoice #16011 ($2,088,352.50)"/>
    <x v="0"/>
  </r>
  <r>
    <n v="64940"/>
    <x v="7"/>
    <n v="26762.6"/>
    <s v="3/24/2020 10:34 AM"/>
    <x v="0"/>
    <s v="PaidInvoice #16011 ($2,088,352.50)"/>
    <x v="0"/>
  </r>
  <r>
    <n v="64939"/>
    <x v="8"/>
    <n v="31346.720000000001"/>
    <s v="3/24/2020 10:32 AM"/>
    <x v="0"/>
    <s v="PaidInvoice #16011 ($2,088,352.50)"/>
    <x v="0"/>
  </r>
  <r>
    <n v="64938"/>
    <x v="9"/>
    <n v="80028.399999999994"/>
    <s v="3/24/2020 10:30 AM"/>
    <x v="0"/>
    <s v="PaidInvoice #16011 ($2,088,352.50)"/>
    <x v="0"/>
  </r>
  <r>
    <n v="64935"/>
    <x v="10"/>
    <n v="83396.399999999994"/>
    <s v="3/24/2020 10:24 AM"/>
    <x v="0"/>
    <s v="PaidInvoice #16011 ($2,088,352.50)"/>
    <x v="0"/>
  </r>
  <r>
    <n v="64934"/>
    <x v="11"/>
    <n v="45274.8"/>
    <s v="3/24/2020 10:22 AM"/>
    <x v="0"/>
    <s v="PaidInvoice #16011 ($2,088,352.50)"/>
    <x v="0"/>
  </r>
  <r>
    <n v="64933"/>
    <x v="12"/>
    <n v="27878.6"/>
    <s v="3/24/2020 10:20 AM"/>
    <x v="0"/>
    <s v="PaidInvoice #16011 ($2,088,352.50)"/>
    <x v="0"/>
  </r>
  <r>
    <n v="64932"/>
    <x v="13"/>
    <n v="1074.46"/>
    <s v="3/24/2020 10:18 AM"/>
    <x v="0"/>
    <s v="PaidInvoice #16011 ($2,088,352.50)"/>
    <x v="0"/>
  </r>
  <r>
    <n v="64929"/>
    <x v="14"/>
    <n v="116603.6"/>
    <s v="3/24/2020 10:12 AM"/>
    <x v="0"/>
    <s v="PaidInvoice #16011 ($2,088,352.50)"/>
    <x v="0"/>
  </r>
  <r>
    <n v="64928"/>
    <x v="15"/>
    <n v="171170"/>
    <s v="3/24/2020 10:10 AM"/>
    <x v="0"/>
    <s v="PaidInvoice #16011 ($2,088,352.50)"/>
    <x v="0"/>
  </r>
  <r>
    <n v="64927"/>
    <x v="16"/>
    <n v="263978"/>
    <s v="3/24/2020 10:08 AM"/>
    <x v="0"/>
    <s v="PaidInvoice #16011 ($2,088,352.50)"/>
    <x v="0"/>
  </r>
  <r>
    <n v="64925"/>
    <x v="17"/>
    <n v="128420"/>
    <s v="3/24/2020 10:04 AM"/>
    <x v="0"/>
    <s v="PaidInvoice #16011 ($2,088,352.50)"/>
    <x v="0"/>
  </r>
  <r>
    <n v="64924"/>
    <x v="18"/>
    <n v="49980.800000000003"/>
    <s v="3/24/2020 10:02 AM"/>
    <x v="0"/>
    <s v="PaidInvoice #16011 ($2,088,352.50)"/>
    <x v="0"/>
  </r>
  <r>
    <n v="64922"/>
    <x v="19"/>
    <n v="602599.19999999995"/>
    <s v="3/24/2020 9:58 AM"/>
    <x v="0"/>
    <s v="PaidInvoice #16011 ($2,088,352.50)"/>
    <x v="0"/>
  </r>
  <r>
    <n v="64921"/>
    <x v="20"/>
    <n v="168246.8"/>
    <s v="3/24/2020 9:56 AM"/>
    <x v="0"/>
    <s v="PaidInvoice #16011 ($2,088,352.50)"/>
    <x v="0"/>
  </r>
  <r>
    <n v="64915"/>
    <x v="21"/>
    <n v="39664.400000000001"/>
    <s v="3/24/2020 9:44 AM"/>
    <x v="0"/>
    <s v="PaidInvoice #16011 ($2,088,352.50)"/>
    <x v="0"/>
  </r>
  <r>
    <n v="64914"/>
    <x v="22"/>
    <n v="38100.400000000001"/>
    <s v="3/24/2020 9:42 AM"/>
    <x v="0"/>
    <s v="PaidInvoice #16011 ($2,088,352.50)"/>
    <x v="0"/>
  </r>
  <r>
    <n v="65471"/>
    <x v="23"/>
    <n v="10016.719999999999"/>
    <s v="3/19/2020 10:04 AM"/>
    <x v="0"/>
    <s v="PaidInvoice #16001 ($12,857.50)"/>
    <x v="0"/>
  </r>
  <r>
    <n v="65470"/>
    <x v="24"/>
    <n v="1356.2"/>
    <s v="3/19/2020 10:02 AM"/>
    <x v="0"/>
    <s v="PaidInvoice #16001 ($12,857.50)"/>
    <x v="0"/>
  </r>
  <r>
    <n v="65469"/>
    <x v="25"/>
    <n v="1662.53"/>
    <s v="3/19/2020 10:00 AM"/>
    <x v="0"/>
    <s v="PaidInvoice #16001 ($12,857.50)"/>
    <x v="0"/>
  </r>
  <r>
    <n v="65076"/>
    <x v="26"/>
    <n v="122573.6"/>
    <s v="3/10/2020 11:10 AM"/>
    <x v="0"/>
    <s v="PaidInvoice #15974 ($162,440.00)"/>
    <x v="0"/>
  </r>
  <r>
    <n v="65075"/>
    <x v="27"/>
    <n v="42288"/>
    <s v="3/10/2020 11:08 AM"/>
    <x v="0"/>
    <s v="PaidInvoice #15974 ($162,440.00)"/>
    <x v="0"/>
  </r>
  <r>
    <n v="64377"/>
    <x v="28"/>
    <n v="271497.98"/>
    <s v="2/6/2020 12:36 PM"/>
    <x v="0"/>
    <s v="PaidInvoice #15940 ($1,141,964.50)Invoice #23817 ($16,933.92)"/>
    <x v="0"/>
  </r>
  <r>
    <n v="64373"/>
    <x v="29"/>
    <n v="3982.8"/>
    <s v="2/6/2020 12:28 PM"/>
    <x v="0"/>
    <s v="PaidInvoice #15940 ($1,141,964.50)Invoice #23817 ($16,933.92)"/>
    <x v="0"/>
  </r>
  <r>
    <n v="64372"/>
    <x v="30"/>
    <n v="9486.7999999999993"/>
    <s v="2/6/2020 12:26 PM"/>
    <x v="0"/>
    <s v="PaidInvoice #15940 ($1,141,964.50)Invoice #23817 ($16,933.92)"/>
    <x v="0"/>
  </r>
  <r>
    <n v="64371"/>
    <x v="31"/>
    <n v="7862.8"/>
    <s v="2/6/2020 12:24 PM"/>
    <x v="0"/>
    <s v="PaidInvoice #15940 ($1,141,964.50)Invoice #23817 ($16,933.92)"/>
    <x v="0"/>
  </r>
  <r>
    <n v="64356"/>
    <x v="32"/>
    <n v="1832.8"/>
    <s v="2/6/2020 11:54 AM"/>
    <x v="0"/>
    <s v="PaidInvoice #15940 ($1,141,964.50)Invoice #23817 ($16,933.92)"/>
    <x v="0"/>
  </r>
  <r>
    <n v="64355"/>
    <x v="33"/>
    <n v="428227.6"/>
    <s v="2/6/2020 11:52 AM"/>
    <x v="0"/>
    <s v="PaidInvoice #15940 ($1,141,964.50)Invoice #23817 ($16,933.92)"/>
    <x v="0"/>
  </r>
  <r>
    <n v="64352"/>
    <x v="34"/>
    <n v="19086"/>
    <s v="2/6/2020 11:46 AM"/>
    <x v="0"/>
    <s v="PaidInvoice #15940 ($1,141,964.50)Invoice #23817 ($16,933.92)"/>
    <x v="0"/>
  </r>
  <r>
    <n v="64351"/>
    <x v="35"/>
    <n v="738.33"/>
    <s v="2/6/2020 11:44 AM"/>
    <x v="0"/>
    <s v="PaidInvoice #15940 ($1,141,964.50)Invoice #23817 ($16,933.92)"/>
    <x v="0"/>
  </r>
  <r>
    <n v="64350"/>
    <x v="36"/>
    <n v="23645.4"/>
    <s v="2/6/2020 11:42 AM"/>
    <x v="0"/>
    <s v="PaidInvoice #15940 ($1,141,964.50)Invoice #23817 ($16,933.92)"/>
    <x v="0"/>
  </r>
  <r>
    <n v="64349"/>
    <x v="37"/>
    <n v="8081.6"/>
    <s v="2/6/2020 11:40 AM"/>
    <x v="0"/>
    <s v="PaidInvoice #15940 ($1,141,964.50)Invoice #23817 ($16,933.92)"/>
    <x v="0"/>
  </r>
  <r>
    <n v="64348"/>
    <x v="38"/>
    <n v="7076.91"/>
    <s v="2/6/2020 11:38 AM"/>
    <x v="0"/>
    <s v="PaidInvoice #15940 ($1,141,964.50)Invoice #23817 ($16,933.92)"/>
    <x v="0"/>
  </r>
  <r>
    <n v="64347"/>
    <x v="39"/>
    <n v="16305.8"/>
    <s v="2/6/2020 11:36 AM"/>
    <x v="0"/>
    <s v="PaidInvoice #15940 ($1,141,964.50)Invoice #23817 ($16,933.92)"/>
    <x v="0"/>
  </r>
  <r>
    <n v="64346"/>
    <x v="40"/>
    <n v="61957.4"/>
    <s v="2/6/2020 11:34 AM"/>
    <x v="0"/>
    <s v="PaidInvoice #15940 ($1,141,964.50)Invoice #23817 ($16,933.92)"/>
    <x v="0"/>
  </r>
  <r>
    <n v="64342"/>
    <x v="41"/>
    <n v="19086"/>
    <s v="2/6/2020 11:26 AM"/>
    <x v="0"/>
    <s v="PaidInvoice #15940 ($1,141,964.50)Invoice #23817 ($16,933.92)"/>
    <x v="0"/>
  </r>
  <r>
    <n v="64341"/>
    <x v="42"/>
    <n v="28300.400000000001"/>
    <s v="2/6/2020 11:24 AM"/>
    <x v="0"/>
    <s v="PaidInvoice #15940 ($1,141,964.50)Invoice #23817 ($16,933.92)"/>
    <x v="0"/>
  </r>
  <r>
    <n v="64340"/>
    <x v="43"/>
    <n v="242154.6"/>
    <s v="2/6/2020 11:22 AM"/>
    <x v="0"/>
    <s v="PaidInvoice #15940 ($1,141,964.50)Invoice #23817 ($16,933.92)"/>
    <x v="0"/>
  </r>
  <r>
    <n v="64339"/>
    <x v="44"/>
    <n v="8275.6"/>
    <s v="2/6/2020 11:20 AM"/>
    <x v="0"/>
    <s v="PaidInvoice #15940 ($1,141,964.50)Invoice #23817 ($16,933.92)"/>
    <x v="0"/>
  </r>
  <r>
    <n v="64338"/>
    <x v="45"/>
    <n v="1299.5999999999999"/>
    <s v="2/6/2020 11:18 AM"/>
    <x v="0"/>
    <s v="PaidInvoice #15940 ($1,141,964.50)Invoice #23817 ($16,933.92)"/>
    <x v="0"/>
  </r>
  <r>
    <n v="63741"/>
    <x v="46"/>
    <n v="63784"/>
    <s v="12/12/2019 10:38 AM"/>
    <x v="0"/>
    <s v="PaidInvoice #15809 ($89,612.50)Invoice #23581 ($1,155.98)"/>
    <x v="0"/>
  </r>
  <r>
    <n v="63738"/>
    <x v="47"/>
    <n v="1292.54"/>
    <s v="12/12/2019 10:32 AM"/>
    <x v="0"/>
    <s v="PaidInvoice #15809 ($89,612.50)Invoice #23581 ($1,155.98)"/>
    <x v="0"/>
  </r>
  <r>
    <n v="63737"/>
    <x v="48"/>
    <n v="2006.18"/>
    <s v="12/12/2019 10:30 AM"/>
    <x v="0"/>
    <s v="PaidInvoice #15809 ($89,612.50)Invoice #23581 ($1,155.98)"/>
    <x v="0"/>
  </r>
  <r>
    <n v="63736"/>
    <x v="49"/>
    <n v="448.87"/>
    <s v="12/12/2019 10:28 AM"/>
    <x v="0"/>
    <s v="PaidInvoice #15809 ($89,612.50)Invoice #23581 ($1,155.98)"/>
    <x v="0"/>
  </r>
  <r>
    <n v="63735"/>
    <x v="50"/>
    <n v="1283.53"/>
    <s v="12/12/2019 10:26 AM"/>
    <x v="0"/>
    <s v="PaidInvoice #15809 ($89,612.50)Invoice #23581 ($1,155.98)"/>
    <x v="0"/>
  </r>
  <r>
    <n v="63734"/>
    <x v="51"/>
    <n v="1726.73"/>
    <s v="12/12/2019 10:24 AM"/>
    <x v="0"/>
    <s v="PaidInvoice #15809 ($89,612.50)Invoice #23581 ($1,155.98)"/>
    <x v="0"/>
  </r>
  <r>
    <n v="63733"/>
    <x v="52"/>
    <n v="3096.98"/>
    <s v="12/12/2019 10:22 AM"/>
    <x v="0"/>
    <s v="PaidInvoice #15809 ($89,612.50)Invoice #23581 ($1,155.98)"/>
    <x v="0"/>
  </r>
  <r>
    <n v="63732"/>
    <x v="53"/>
    <n v="1610.24"/>
    <s v="12/12/2019 10:20 AM"/>
    <x v="0"/>
    <s v="PaidInvoice #15809 ($89,612.50)Invoice #23581 ($1,155.98)"/>
    <x v="0"/>
  </r>
  <r>
    <n v="63731"/>
    <x v="54"/>
    <n v="2996.99"/>
    <s v="12/12/2019 10:18 AM"/>
    <x v="0"/>
    <s v="PaidInvoice #15809 ($89,612.50)Invoice #23581 ($1,155.98)"/>
    <x v="0"/>
  </r>
  <r>
    <n v="63730"/>
    <x v="55"/>
    <n v="2224.46"/>
    <s v="12/12/2019 10:16 AM"/>
    <x v="0"/>
    <s v="PaidInvoice #15809 ($89,612.50)Invoice #23581 ($1,155.98)"/>
    <x v="0"/>
  </r>
  <r>
    <n v="63729"/>
    <x v="56"/>
    <n v="579.48"/>
    <s v="12/12/2019 10:14 AM"/>
    <x v="0"/>
    <s v="PaidInvoice #15809 ($89,612.50)Invoice #23581 ($1,155.98)"/>
    <x v="0"/>
  </r>
  <r>
    <n v="63728"/>
    <x v="57"/>
    <n v="1882.05"/>
    <s v="12/12/2019 10:12 AM"/>
    <x v="0"/>
    <s v="PaidInvoice #15809 ($89,612.50)Invoice #23581 ($1,155.98)"/>
    <x v="0"/>
  </r>
  <r>
    <n v="63727"/>
    <x v="58"/>
    <n v="1296.07"/>
    <s v="12/12/2019 10:10 AM"/>
    <x v="0"/>
    <s v="PaidInvoice #15809 ($89,612.50)Invoice #23581 ($1,155.98)"/>
    <x v="0"/>
  </r>
  <r>
    <n v="63726"/>
    <x v="59"/>
    <n v="770.1"/>
    <s v="12/12/2019 10:08 AM"/>
    <x v="0"/>
    <s v="PaidInvoice #15809 ($89,612.50)Invoice #23581 ($1,155.98)"/>
    <x v="0"/>
  </r>
  <r>
    <n v="63725"/>
    <x v="60"/>
    <n v="1864.4"/>
    <s v="12/12/2019 10:06 AM"/>
    <x v="0"/>
    <s v="PaidInvoice #15809 ($89,612.50)Invoice #23581 ($1,155.98)"/>
    <x v="0"/>
  </r>
  <r>
    <n v="63724"/>
    <x v="61"/>
    <n v="2429.1999999999998"/>
    <s v="12/12/2019 10:04 AM"/>
    <x v="0"/>
    <s v="PaidInvoice #15809 ($89,612.50)Invoice #23581 ($1,155.98)"/>
    <x v="0"/>
  </r>
  <r>
    <n v="63723"/>
    <x v="62"/>
    <n v="314.73"/>
    <s v="12/12/2019 10:02 AM"/>
    <x v="0"/>
    <s v="PaidInvoice #15809 ($89,612.50)Invoice #23581 ($1,155.98)"/>
    <x v="0"/>
  </r>
  <r>
    <n v="63722"/>
    <x v="63"/>
    <n v="1161.93"/>
    <s v="12/12/2019 10:00 AM"/>
    <x v="0"/>
    <s v="PaidInvoice #15809 ($89,612.50)Invoice #23581 ($1,155.98)"/>
    <x v="0"/>
  </r>
  <r>
    <n v="64094"/>
    <x v="64"/>
    <n v="8000"/>
    <s v="12/11/2019 2:15 PM"/>
    <x v="1"/>
    <s v="PaidInvoice #23564 ($7,500.00)"/>
    <x v="1"/>
  </r>
  <r>
    <n v="63340"/>
    <x v="65"/>
    <n v="154802"/>
    <s v="12/11/2019 10:56 AM"/>
    <x v="0"/>
    <s v="PaidInvoice #15778 ($827,551.50)Invoice #23513 ($12,309.57)Invoice #15803 ($551,513.50)Invoice #23554 ($7,629.88)"/>
    <x v="0"/>
  </r>
  <r>
    <n v="63339"/>
    <x v="66"/>
    <n v="62557.279999999999"/>
    <s v="12/11/2019 10:54 AM"/>
    <x v="0"/>
    <s v="PaidInvoice #15778 ($827,551.50)Invoice #23513 ($12,309.57)Invoice #15803 ($551,513.50)Invoice #23554 ($7,629.88)"/>
    <x v="0"/>
  </r>
  <r>
    <n v="63334"/>
    <x v="67"/>
    <n v="88797.2"/>
    <s v="12/11/2019 10:44 AM"/>
    <x v="0"/>
    <s v="PaidInvoice #15778 ($827,551.50)Invoice #23513 ($12,309.57)Invoice #15803 ($551,513.50)Invoice #23554 ($7,629.88)"/>
    <x v="0"/>
  </r>
  <r>
    <n v="63332"/>
    <x v="68"/>
    <n v="73010.600000000006"/>
    <s v="12/11/2019 10:40 AM"/>
    <x v="0"/>
    <s v="PaidInvoice #15778 ($827,551.50)Invoice #23513 ($12,309.57)Invoice #15803 ($551,513.50)Invoice #23554 ($7,629.88)"/>
    <x v="0"/>
  </r>
  <r>
    <n v="63331"/>
    <x v="69"/>
    <n v="12862.38"/>
    <s v="12/11/2019 10:38 AM"/>
    <x v="0"/>
    <s v="PaidInvoice #15778 ($827,551.50)Invoice #23513 ($12,309.57)Invoice #15803 ($551,513.50)Invoice #23554 ($7,629.88)"/>
    <x v="0"/>
  </r>
  <r>
    <n v="63330"/>
    <x v="70"/>
    <n v="14403.6"/>
    <s v="12/11/2019 10:36 AM"/>
    <x v="0"/>
    <s v="PaidInvoice #15778 ($827,551.50)Invoice #23513 ($12,309.57)Invoice #15803 ($551,513.50)Invoice #23554 ($7,629.88)"/>
    <x v="0"/>
  </r>
  <r>
    <n v="63329"/>
    <x v="71"/>
    <n v="82956.990000000005"/>
    <s v="12/11/2019 10:34 AM"/>
    <x v="0"/>
    <s v="PaidInvoice #15778 ($827,551.50)Invoice #23513 ($12,309.57)Invoice #15803 ($551,513.50)Invoice #23554 ($7,629.88)"/>
    <x v="0"/>
  </r>
  <r>
    <n v="63328"/>
    <x v="72"/>
    <n v="9129.14"/>
    <s v="12/11/2019 10:32 AM"/>
    <x v="0"/>
    <s v="PaidInvoice #15778 ($827,551.50)Invoice #23513 ($12,309.57)Invoice #15803 ($551,513.50)Invoice #23554 ($7,629.88)"/>
    <x v="0"/>
  </r>
  <r>
    <n v="63327"/>
    <x v="73"/>
    <n v="9206.7999999999993"/>
    <s v="12/11/2019 10:30 AM"/>
    <x v="0"/>
    <s v="PaidInvoice #15778 ($827,551.50)Invoice #23513 ($12,309.57)Invoice #15803 ($551,513.50)Invoice #23554 ($7,629.88)"/>
    <x v="0"/>
  </r>
  <r>
    <n v="63326"/>
    <x v="74"/>
    <n v="3078.8"/>
    <s v="12/11/2019 10:28 AM"/>
    <x v="0"/>
    <s v="PaidInvoice #15778 ($827,551.50)Invoice #23513 ($12,309.57)Invoice #15803 ($551,513.50)Invoice #23554 ($7,629.88)"/>
    <x v="0"/>
  </r>
  <r>
    <n v="63325"/>
    <x v="75"/>
    <n v="23892.92"/>
    <s v="12/11/2019 10:26 AM"/>
    <x v="0"/>
    <s v="PaidInvoice #15778 ($827,551.50)Invoice #23513 ($12,309.57)Invoice #15803 ($551,513.50)Invoice #23554 ($7,629.88)"/>
    <x v="0"/>
  </r>
  <r>
    <n v="63321"/>
    <x v="76"/>
    <n v="17801.650000000001"/>
    <s v="12/11/2019 10:18 AM"/>
    <x v="0"/>
    <s v="PaidInvoice #15778 ($827,551.50)Invoice #23513 ($12,309.57)Invoice #15803 ($551,513.50)Invoice #23554 ($7,629.88)"/>
    <x v="0"/>
  </r>
  <r>
    <n v="63317"/>
    <x v="77"/>
    <n v="6644.02"/>
    <s v="12/11/2019 10:10 AM"/>
    <x v="0"/>
    <s v="PaidInvoice #15778 ($827,551.50)Invoice #23513 ($12,309.57)Invoice #15803 ($551,513.50)Invoice #23554 ($7,629.88)"/>
    <x v="0"/>
  </r>
  <r>
    <n v="63241"/>
    <x v="78"/>
    <n v="111717.2"/>
    <s v="12/10/2019 11:08 AM"/>
    <x v="0"/>
    <s v="PaidInvoice #15778 ($827,551.50)Invoice #23513 ($12,309.57)Invoice #15803 ($551,513.50)Invoice #23554 ($7,629.88)"/>
    <x v="0"/>
  </r>
  <r>
    <n v="63237"/>
    <x v="79"/>
    <n v="31282.639999999999"/>
    <s v="12/10/2019 11:00 AM"/>
    <x v="0"/>
    <s v="PaidInvoice #15778 ($827,551.50)Invoice #23513 ($12,309.57)Invoice #15803 ($551,513.50)Invoice #23554 ($7,629.88)"/>
    <x v="0"/>
  </r>
  <r>
    <n v="63236"/>
    <x v="80"/>
    <n v="45470.58"/>
    <s v="12/10/2019 10:58 AM"/>
    <x v="0"/>
    <s v="PaidInvoice #15778 ($827,551.50)Invoice #23513 ($12,309.57)Invoice #15803 ($551,513.50)Invoice #23554 ($7,629.88)"/>
    <x v="0"/>
  </r>
  <r>
    <n v="63229"/>
    <x v="81"/>
    <n v="623980"/>
    <s v="12/10/2019 10:44 AM"/>
    <x v="0"/>
    <s v="PaidInvoice #15778 ($827,551.50)Invoice #23513 ($12,309.57)Invoice #15803 ($551,513.50)Invoice #23554 ($7,629.88)"/>
    <x v="0"/>
  </r>
  <r>
    <n v="63647"/>
    <x v="82"/>
    <n v="1097.18"/>
    <s v="12/10/2019 10:30 AM"/>
    <x v="0"/>
    <s v="PaidInvoice #15763 ($1,088.00)Invoice #23498 ($9.18)"/>
    <x v="0"/>
  </r>
  <r>
    <n v="63207"/>
    <x v="83"/>
    <n v="25692.29"/>
    <s v="12/10/2019 10:00 AM"/>
    <x v="0"/>
    <s v="PaidInvoice #15778 ($827,551.50)Invoice #23513 ($12,309.57)Invoice #15803 ($551,513.50)Invoice #23554 ($7,629.88)"/>
    <x v="0"/>
  </r>
  <r>
    <n v="63205"/>
    <x v="84"/>
    <n v="1718.36"/>
    <s v="12/10/2019 9:56 AM"/>
    <x v="0"/>
    <s v="PaidInvoice #15778 ($827,551.50)Invoice #23513 ($12,309.57)Invoice #15803 ($551,513.50)Invoice #23554 ($7,629.88)"/>
    <x v="0"/>
  </r>
  <r>
    <n v="64127"/>
    <x v="85"/>
    <n v="1060"/>
    <s v="11/21/2019 3:35 PM"/>
    <x v="2"/>
    <s v="PaidInvoice #23428 ($1,060.00)"/>
    <x v="1"/>
  </r>
  <r>
    <n v="64126"/>
    <x v="86"/>
    <n v="710"/>
    <s v="11/21/2019 3:25 PM"/>
    <x v="2"/>
    <s v="PaidInvoice #23427 ($710.00)"/>
    <x v="1"/>
  </r>
  <r>
    <n v="64113"/>
    <x v="87"/>
    <n v="37810"/>
    <s v="11/21/2019 3:15 PM"/>
    <x v="2"/>
    <s v="PaidInvoice #23424 ($37,810.00)"/>
    <x v="1"/>
  </r>
  <r>
    <n v="39896"/>
    <x v="88"/>
    <n v="8000"/>
    <s v="11/20/2019 2:59:11 PM"/>
    <x v="2"/>
    <s v="PaidInvoice #23336 ($8,000.00)"/>
    <x v="1"/>
  </r>
  <r>
    <n v="62090"/>
    <x v="89"/>
    <n v="4970.8"/>
    <s v="11/7/2019 11:30 AM"/>
    <x v="0"/>
    <s v="PaidInvoice #15737 ($4,930.00)Invoice #23066 ($40.80)"/>
    <x v="0"/>
  </r>
  <r>
    <n v="60819"/>
    <x v="90"/>
    <n v="22313.87"/>
    <s v="9/12/2019 10:44 AM"/>
    <x v="0"/>
    <s v="PaidInvoice #15502 ($27,206.50)Invoice #22520 ($359.79)"/>
    <x v="0"/>
  </r>
  <r>
    <n v="60813"/>
    <x v="91"/>
    <n v="447.4"/>
    <s v="9/12/2019 10:32 AM"/>
    <x v="0"/>
    <s v="PaidInvoice #15502 ($27,206.50)Invoice #22520 ($359.79)"/>
    <x v="0"/>
  </r>
  <r>
    <n v="60812"/>
    <x v="92"/>
    <n v="447.4"/>
    <s v="9/12/2019 10:30 AM"/>
    <x v="0"/>
    <s v="PaidInvoice #15502 ($27,206.50)Invoice #22520 ($359.79)"/>
    <x v="0"/>
  </r>
  <r>
    <n v="60810"/>
    <x v="93"/>
    <n v="447.4"/>
    <s v="9/12/2019 10:26 AM"/>
    <x v="0"/>
    <s v="PaidInvoice #15502 ($27,206.50)Invoice #22520 ($359.79)"/>
    <x v="0"/>
  </r>
  <r>
    <n v="60809"/>
    <x v="94"/>
    <n v="638.02"/>
    <s v="9/12/2019 10:24 AM"/>
    <x v="0"/>
    <s v="PaidInvoice #15502 ($27,206.50)Invoice #22520 ($359.79)"/>
    <x v="0"/>
  </r>
  <r>
    <n v="60806"/>
    <x v="95"/>
    <n v="2162.98"/>
    <s v="9/12/2019 10:18 AM"/>
    <x v="0"/>
    <s v="PaidInvoice #15502 ($27,206.50)Invoice #22520 ($359.79)"/>
    <x v="0"/>
  </r>
  <r>
    <n v="60805"/>
    <x v="96"/>
    <n v="599.19000000000005"/>
    <s v="9/12/2019 10:16 AM"/>
    <x v="0"/>
    <s v="PaidInvoice #15502 ($27,206.50)Invoice #22520 ($359.79)"/>
    <x v="0"/>
  </r>
  <r>
    <n v="60804"/>
    <x v="97"/>
    <n v="200.3"/>
    <s v="9/12/2019 10:14 AM"/>
    <x v="0"/>
    <s v="PaidInvoice #15502 ($27,206.50)Invoice #22520 ($359.79)"/>
    <x v="0"/>
  </r>
  <r>
    <n v="60798"/>
    <x v="98"/>
    <n v="309.73"/>
    <s v="9/12/2019 10:02 AM"/>
    <x v="0"/>
    <s v="PaidInvoice #15502 ($27,206.50)Invoice #22520 ($359.79)"/>
    <x v="0"/>
  </r>
  <r>
    <n v="57490"/>
    <x v="99"/>
    <n v="729.8"/>
    <s v="6/20/2019 11:08 AM"/>
    <x v="0"/>
    <s v="PaidInvoice #14936 ($3,062.00)Invoice #21637 ($24.06)"/>
    <x v="0"/>
  </r>
  <r>
    <n v="57489"/>
    <x v="100"/>
    <n v="736.86"/>
    <s v="6/20/2019 11:06 AM"/>
    <x v="0"/>
    <s v="PaidInvoice #14936 ($3,062.00)Invoice #21637 ($24.06)"/>
    <x v="0"/>
  </r>
  <r>
    <n v="57486"/>
    <x v="101"/>
    <n v="1619.4"/>
    <s v="6/20/2019 11:00 AM"/>
    <x v="0"/>
    <s v="PaidInvoice #14936 ($3,062.00)Invoice #21637 ($24.06)"/>
    <x v="0"/>
  </r>
  <r>
    <n v="56138"/>
    <x v="102"/>
    <n v="8525"/>
    <s v="3/28/2019 11:36 AM"/>
    <x v="0"/>
    <s v="PaidInvoice #14415 ($156,887.00)Invoice #20961 ($2,264.70)"/>
    <x v="0"/>
  </r>
  <r>
    <n v="56137"/>
    <x v="103"/>
    <n v="37523.75"/>
    <s v="3/28/2019 11:35 AM"/>
    <x v="0"/>
    <s v="PaidInvoice #14415 ($156,887.00)Invoice #20961 ($2,264.70)"/>
    <x v="0"/>
  </r>
  <r>
    <n v="56136"/>
    <x v="104"/>
    <n v="37419.25"/>
    <s v="3/28/2019 11:34 AM"/>
    <x v="0"/>
    <s v="PaidInvoice #14415 ($156,887.00)Invoice #20961 ($2,264.70)"/>
    <x v="0"/>
  </r>
  <r>
    <n v="56135"/>
    <x v="105"/>
    <n v="37262.5"/>
    <s v="3/28/2019 11:33 AM"/>
    <x v="0"/>
    <s v="PaidInvoice #14415 ($156,887.00)Invoice #20961 ($2,264.70)"/>
    <x v="0"/>
  </r>
  <r>
    <n v="56134"/>
    <x v="106"/>
    <n v="12705"/>
    <s v="3/28/2019 11:32 AM"/>
    <x v="0"/>
    <s v="PaidInvoice #14415 ($156,887.00)Invoice #20961 ($2,264.70)"/>
    <x v="0"/>
  </r>
  <r>
    <n v="56130"/>
    <x v="107"/>
    <n v="16885"/>
    <s v="3/28/2019 11:28 AM"/>
    <x v="0"/>
    <s v="PaidInvoice #14415 ($156,887.00)Invoice #20961 ($2,264.70)"/>
    <x v="0"/>
  </r>
  <r>
    <n v="56129"/>
    <x v="108"/>
    <n v="8525"/>
    <s v="3/28/2019 11:27 AM"/>
    <x v="0"/>
    <s v="PaidInvoice #14415 ($156,887.00)Invoice #20961 ($2,264.70)"/>
    <x v="0"/>
  </r>
  <r>
    <n v="56110"/>
    <x v="109"/>
    <n v="306.2"/>
    <s v="3/28/2019 11:08 AM"/>
    <x v="0"/>
    <s v="PaidInvoice #14415 ($156,887.00)Invoice #20961 ($2,264.70)"/>
    <x v="0"/>
  </r>
  <r>
    <n v="55869"/>
    <x v="110"/>
    <n v="30730.6"/>
    <s v="3/27/2019 11:03 AM"/>
    <x v="0"/>
    <s v="PaidInvoice #14379 ($54,118.50)Invoice #14402 ($74,495.00)Invoice #20896 ($708.62)Invoice #20944 ($1,048.80)"/>
    <x v="0"/>
  </r>
  <r>
    <n v="55844"/>
    <x v="111"/>
    <n v="39373.800000000003"/>
    <s v="3/27/2019 9:48 AM"/>
    <x v="0"/>
    <s v="PaidInvoice #14379 ($54,118.50)Invoice #14402 ($74,495.00)Invoice #20896 ($708.62)Invoice #20944 ($1,048.80)"/>
    <x v="0"/>
  </r>
  <r>
    <n v="55843"/>
    <x v="112"/>
    <n v="5439.4"/>
    <s v="3/27/2019 9:45 AM"/>
    <x v="0"/>
    <s v="PaidInvoice #14379 ($54,118.50)Invoice #14402 ($74,495.00)Invoice #20896 ($708.62)Invoice #20944 ($1,048.80)"/>
    <x v="0"/>
  </r>
  <r>
    <n v="55650"/>
    <x v="113"/>
    <n v="12268.02"/>
    <s v="3/25/2019 10:15 AM"/>
    <x v="0"/>
    <s v="PaidInvoice #14379 ($54,118.50)Invoice #14402 ($74,495.00)Invoice #20896 ($708.62)Invoice #20944 ($1,048.80)"/>
    <x v="0"/>
  </r>
  <r>
    <n v="55649"/>
    <x v="114"/>
    <n v="1686.43"/>
    <s v="3/25/2019 10:12 AM"/>
    <x v="0"/>
    <s v="PaidInvoice #14379 ($54,118.50)Invoice #14402 ($74,495.00)Invoice #20896 ($708.62)Invoice #20944 ($1,048.80)"/>
    <x v="0"/>
  </r>
  <r>
    <n v="55647"/>
    <x v="115"/>
    <n v="447.4"/>
    <s v="3/25/2019 10:06 AM"/>
    <x v="0"/>
    <s v="PaidInvoice #14379 ($54,118.50)Invoice #14402 ($74,495.00)Invoice #20896 ($708.62)Invoice #20944 ($1,048.80)"/>
    <x v="0"/>
  </r>
  <r>
    <n v="55646"/>
    <x v="116"/>
    <n v="306.2"/>
    <s v="3/25/2019 10:03 AM"/>
    <x v="0"/>
    <s v="PaidInvoice #14379 ($54,118.50)Invoice #14402 ($74,495.00)Invoice #20896 ($708.62)Invoice #20944 ($1,048.80)"/>
    <x v="0"/>
  </r>
  <r>
    <n v="55630"/>
    <x v="117"/>
    <n v="6316.64"/>
    <s v="3/25/2019 9:15 AM"/>
    <x v="0"/>
    <s v="PaidInvoice #14379 ($54,118.50)Invoice #14402 ($74,495.00)Invoice #20896 ($708.62)Invoice #20944 ($1,048.80)"/>
    <x v="0"/>
  </r>
  <r>
    <n v="55629"/>
    <x v="118"/>
    <n v="20122.5"/>
    <s v="3/25/2019 9:12 AM"/>
    <x v="0"/>
    <s v="PaidInvoice #14379 ($54,118.50)Invoice #14402 ($74,495.00)Invoice #20896 ($708.62)Invoice #20944 ($1,048.80)"/>
    <x v="0"/>
  </r>
  <r>
    <n v="55628"/>
    <x v="119"/>
    <n v="3204.6"/>
    <s v="3/25/2019 9:09 AM"/>
    <x v="0"/>
    <s v="PaidInvoice #14379 ($54,118.50)Invoice #14402 ($74,495.00)Invoice #20896 ($708.62)Invoice #20944 ($1,048.80)"/>
    <x v="0"/>
  </r>
  <r>
    <n v="55627"/>
    <x v="120"/>
    <n v="6016.89"/>
    <s v="3/25/2019 9:06 AM"/>
    <x v="0"/>
    <s v="PaidInvoice #14379 ($54,118.50)Invoice #14402 ($74,495.00)Invoice #20896 ($708.62)Invoice #20944 ($1,048.80)"/>
    <x v="0"/>
  </r>
  <r>
    <n v="55626"/>
    <x v="121"/>
    <n v="4458.4399999999996"/>
    <s v="3/25/2019 9:03 AM"/>
    <x v="0"/>
    <s v="PaidInvoice #14379 ($54,118.50)Invoice #14402 ($74,495.00)Invoice #20896 ($708.62)Invoice #20944 ($1,048.80)"/>
    <x v="0"/>
  </r>
  <r>
    <n v="55360"/>
    <x v="122"/>
    <n v="33449.800000000003"/>
    <s v="3/19/2019 11:28 AM"/>
    <x v="0"/>
    <s v="PaidInvoice #14345 ($268,380.00)Invoice #20806 ($3,904.93)"/>
    <x v="0"/>
  </r>
  <r>
    <n v="55359"/>
    <x v="123"/>
    <n v="33047.4"/>
    <s v="3/19/2019 11:26 AM"/>
    <x v="0"/>
    <s v="PaidInvoice #14345 ($268,380.00)Invoice #20806 ($3,904.93)"/>
    <x v="0"/>
  </r>
  <r>
    <n v="55355"/>
    <x v="124"/>
    <n v="53640.2"/>
    <s v="3/19/2019 11:18 AM"/>
    <x v="0"/>
    <s v="PaidInvoice #14345 ($268,380.00)Invoice #20806 ($3,904.93)"/>
    <x v="0"/>
  </r>
  <r>
    <n v="55353"/>
    <x v="125"/>
    <n v="38790.93"/>
    <s v="3/19/2019 11:14 AM"/>
    <x v="0"/>
    <s v="PaidInvoice #14345 ($268,380.00)Invoice #20806 ($3,904.93)"/>
    <x v="0"/>
  </r>
  <r>
    <n v="55352"/>
    <x v="126"/>
    <n v="70125.710000000006"/>
    <s v="3/19/2019 11:12 AM"/>
    <x v="0"/>
    <s v="PaidInvoice #14345 ($268,380.00)Invoice #20806 ($3,904.93)"/>
    <x v="0"/>
  </r>
  <r>
    <n v="55339"/>
    <x v="127"/>
    <n v="4532.7299999999996"/>
    <s v="3/19/2019 10:46 AM"/>
    <x v="0"/>
    <s v="PaidInvoice #14345 ($268,380.00)Invoice #20806 ($3,904.93)"/>
    <x v="0"/>
  </r>
  <r>
    <n v="55337"/>
    <x v="128"/>
    <n v="4366.2700000000004"/>
    <s v="3/19/2019 10:42 AM"/>
    <x v="0"/>
    <s v="PaidInvoice #14345 ($268,380.00)Invoice #20806 ($3,904.93)"/>
    <x v="0"/>
  </r>
  <r>
    <n v="55335"/>
    <x v="129"/>
    <n v="7235.86"/>
    <s v="3/19/2019 10:38 AM"/>
    <x v="0"/>
    <s v="PaidInvoice #14345 ($268,380.00)Invoice #20806 ($3,904.93)"/>
    <x v="0"/>
  </r>
  <r>
    <n v="55333"/>
    <x v="130"/>
    <n v="14270.64"/>
    <s v="3/19/2019 10:34 AM"/>
    <x v="0"/>
    <s v="PaidInvoice #14345 ($268,380.00)Invoice #20806 ($3,904.93)"/>
    <x v="0"/>
  </r>
  <r>
    <n v="55332"/>
    <x v="131"/>
    <n v="12825.39"/>
    <s v="3/19/2019 10:32 AM"/>
    <x v="0"/>
    <s v="PaidInvoice #14345 ($268,380.00)Invoice #20806 ($3,904.93)"/>
    <x v="0"/>
  </r>
  <r>
    <n v="53042"/>
    <x v="132"/>
    <n v="7358.03"/>
    <s v="12/13/2018 10:48 AM"/>
    <x v="0"/>
    <s v="PaidInvoice #14011 ($22,636.00)Invoice #19650 ($267.73)"/>
    <x v="0"/>
  </r>
  <r>
    <n v="53041"/>
    <x v="133"/>
    <n v="8591.1200000000008"/>
    <s v="12/13/2018 10:46 AM"/>
    <x v="0"/>
    <s v="PaidInvoice #14011 ($22,636.00)Invoice #19650 ($267.73)"/>
    <x v="0"/>
  </r>
  <r>
    <n v="53036"/>
    <x v="134"/>
    <n v="387.4"/>
    <s v="12/13/2018 10:36 AM"/>
    <x v="0"/>
    <s v="PaidInvoice #14011 ($22,636.00)Invoice #19650 ($267.73)"/>
    <x v="0"/>
  </r>
  <r>
    <n v="53035"/>
    <x v="135"/>
    <n v="447.4"/>
    <s v="12/13/2018 10:34 AM"/>
    <x v="0"/>
    <s v="PaidInvoice #14011 ($22,636.00)Invoice #19650 ($267.73)"/>
    <x v="0"/>
  </r>
  <r>
    <n v="53034"/>
    <x v="136"/>
    <n v="440.34"/>
    <s v="12/13/2018 10:32 AM"/>
    <x v="0"/>
    <s v="PaidInvoice #14011 ($22,636.00)Invoice #19650 ($267.73)"/>
    <x v="0"/>
  </r>
  <r>
    <n v="53033"/>
    <x v="137"/>
    <n v="743.92"/>
    <s v="12/13/2018 10:30 AM"/>
    <x v="0"/>
    <s v="PaidInvoice #14011 ($22,636.00)Invoice #19650 ($267.73)"/>
    <x v="0"/>
  </r>
  <r>
    <n v="53032"/>
    <x v="138"/>
    <n v="309.73"/>
    <s v="12/13/2018 10:28 AM"/>
    <x v="0"/>
    <s v="PaidInvoice #14011 ($22,636.00)Invoice #19650 ($267.73)"/>
    <x v="0"/>
  </r>
  <r>
    <n v="53031"/>
    <x v="139"/>
    <n v="295.61"/>
    <s v="12/13/2018 10:26 AM"/>
    <x v="0"/>
    <s v="PaidInvoice #14011 ($22,636.00)Invoice #19650 ($267.73)"/>
    <x v="0"/>
  </r>
  <r>
    <n v="53030"/>
    <x v="140"/>
    <n v="450.93"/>
    <s v="12/13/2018 10:24 AM"/>
    <x v="0"/>
    <s v="PaidInvoice #14011 ($22,636.00)Invoice #19650 ($267.73)"/>
    <x v="0"/>
  </r>
  <r>
    <n v="53029"/>
    <x v="141"/>
    <n v="309.73"/>
    <s v="12/13/2018 10:22 AM"/>
    <x v="0"/>
    <s v="PaidInvoice #14011 ($22,636.00)Invoice #19650 ($267.73)"/>
    <x v="0"/>
  </r>
  <r>
    <n v="53028"/>
    <x v="142"/>
    <n v="592.13"/>
    <s v="12/13/2018 10:20 AM"/>
    <x v="0"/>
    <s v="PaidInvoice #14011 ($22,636.00)Invoice #19650 ($267.73)"/>
    <x v="0"/>
  </r>
  <r>
    <n v="53027"/>
    <x v="143"/>
    <n v="447.4"/>
    <s v="12/13/2018 10:18 AM"/>
    <x v="0"/>
    <s v="PaidInvoice #14011 ($22,636.00)Invoice #19650 ($267.73)"/>
    <x v="0"/>
  </r>
  <r>
    <n v="53026"/>
    <x v="144"/>
    <n v="306.2"/>
    <s v="12/13/2018 10:16 AM"/>
    <x v="0"/>
    <s v="PaidInvoice #14011 ($22,636.00)Invoice #19650 ($267.73)"/>
    <x v="0"/>
  </r>
  <r>
    <n v="53025"/>
    <x v="145"/>
    <n v="309.73"/>
    <s v="12/13/2018 10:14 AM"/>
    <x v="0"/>
    <s v="PaidInvoice #14011 ($22,636.00)Invoice #19650 ($267.73)"/>
    <x v="0"/>
  </r>
  <r>
    <n v="53024"/>
    <x v="146"/>
    <n v="1298.1300000000001"/>
    <s v="12/13/2018 10:12 AM"/>
    <x v="0"/>
    <s v="PaidInvoice #14011 ($22,636.00)Invoice #19650 ($267.73)"/>
    <x v="0"/>
  </r>
  <r>
    <n v="53023"/>
    <x v="147"/>
    <n v="306.2"/>
    <s v="12/13/2018 10:10 AM"/>
    <x v="0"/>
    <s v="PaidInvoice #14011 ($22,636.00)Invoice #19650 ($267.73)"/>
    <x v="0"/>
  </r>
  <r>
    <n v="53022"/>
    <x v="148"/>
    <n v="309.73"/>
    <s v="12/13/2018 10:08 AM"/>
    <x v="0"/>
    <s v="PaidInvoice #14011 ($22,636.00)Invoice #19650 ($267.73)"/>
    <x v="0"/>
  </r>
  <r>
    <n v="52950"/>
    <x v="149"/>
    <n v="3633.6"/>
    <s v="12/11/2018 9:54 AM"/>
    <x v="0"/>
    <s v="PaidInvoice #13986 ($231,244.50)Invoice #19592 ($3,423.74)"/>
    <x v="0"/>
  </r>
  <r>
    <n v="52947"/>
    <x v="150"/>
    <n v="5917.62"/>
    <s v="12/11/2018 9:45 AM"/>
    <x v="0"/>
    <s v="PaidInvoice #13986 ($231,244.50)Invoice #19592 ($3,423.74)"/>
    <x v="0"/>
  </r>
  <r>
    <n v="52946"/>
    <x v="151"/>
    <n v="70801.8"/>
    <s v="12/11/2018 9:42 AM"/>
    <x v="0"/>
    <s v="PaidInvoice #13986 ($231,244.50)Invoice #19592 ($3,423.74)"/>
    <x v="0"/>
  </r>
  <r>
    <n v="52945"/>
    <x v="152"/>
    <n v="146697.20000000001"/>
    <s v="12/11/2018 9:39 AM"/>
    <x v="0"/>
    <s v="PaidInvoice #13986 ($231,244.50)Invoice #19592 ($3,423.74)"/>
    <x v="0"/>
  </r>
  <r>
    <n v="52938"/>
    <x v="153"/>
    <n v="7618.02"/>
    <s v="12/11/2018 9:18 AM"/>
    <x v="0"/>
    <s v="PaidInvoice #13986 ($231,244.50)Invoice #19592 ($3,423.74)"/>
    <x v="0"/>
  </r>
  <r>
    <n v="52917"/>
    <x v="154"/>
    <n v="66006.5"/>
    <s v="12/6/2018 11:54 AM"/>
    <x v="0"/>
    <s v="PaidInvoice #13962 ($289,493.00)Invoice #13973 ($155,565.00)Invoice #19518 ($4,255.28)Invoice #19538 ($2,294.29)"/>
    <x v="0"/>
  </r>
  <r>
    <n v="52909"/>
    <x v="155"/>
    <n v="28685.599999999999"/>
    <s v="12/6/2018 11:46 AM"/>
    <x v="0"/>
    <s v="PaidInvoice #13962 ($289,493.00)Invoice #13973 ($155,565.00)Invoice #19518 ($4,255.28)Invoice #19538 ($2,294.29)"/>
    <x v="0"/>
  </r>
  <r>
    <n v="52908"/>
    <x v="156"/>
    <n v="1077.5999999999999"/>
    <s v="12/6/2018 11:45 AM"/>
    <x v="0"/>
    <s v="PaidInvoice #13962 ($289,493.00)Invoice #13973 ($155,565.00)Invoice #19518 ($4,255.28)Invoice #19538 ($2,294.29)"/>
    <x v="0"/>
  </r>
  <r>
    <n v="52905"/>
    <x v="157"/>
    <n v="10159.34"/>
    <s v="12/6/2018 11:42 AM"/>
    <x v="0"/>
    <s v="PaidInvoice #13962 ($289,493.00)Invoice #13973 ($155,565.00)Invoice #19518 ($4,255.28)Invoice #19538 ($2,294.29)"/>
    <x v="0"/>
  </r>
  <r>
    <n v="52902"/>
    <x v="158"/>
    <n v="291.64999999999998"/>
    <s v="12/6/2018 11:39 AM"/>
    <x v="0"/>
    <s v="PaidInvoice #13962 ($289,493.00)Invoice #13973 ($155,565.00)Invoice #19518 ($4,255.28)Invoice #19538 ($2,294.29)"/>
    <x v="0"/>
  </r>
  <r>
    <n v="52864"/>
    <x v="159"/>
    <n v="51638.6"/>
    <s v="12/6/2018 11:01 AM"/>
    <x v="0"/>
    <s v="PaidInvoice #13962 ($289,493.00)Invoice #13973 ($155,565.00)Invoice #19518 ($4,255.28)Invoice #19538 ($2,294.29)"/>
    <x v="0"/>
  </r>
  <r>
    <n v="52855"/>
    <x v="160"/>
    <n v="74951.64"/>
    <s v="12/5/2018 11:49 AM"/>
    <x v="0"/>
    <s v="PaidInvoice #13962 ($289,493.00)Invoice #13973 ($155,565.00)Invoice #19518 ($4,255.28)Invoice #19538 ($2,294.29)"/>
    <x v="0"/>
  </r>
  <r>
    <n v="52850"/>
    <x v="161"/>
    <n v="66734.600000000006"/>
    <s v="12/5/2018 11:44 AM"/>
    <x v="0"/>
    <s v="PaidInvoice #13962 ($289,493.00)Invoice #13973 ($155,565.00)Invoice #19518 ($4,255.28)Invoice #19538 ($2,294.29)"/>
    <x v="0"/>
  </r>
  <r>
    <n v="52814"/>
    <x v="162"/>
    <n v="20217.8"/>
    <s v="12/5/2018 11:08 AM"/>
    <x v="0"/>
    <s v="PaidInvoice #13962 ($289,493.00)Invoice #13973 ($155,565.00)Invoice #19518 ($4,255.28)Invoice #19538 ($2,294.29)"/>
    <x v="0"/>
  </r>
  <r>
    <n v="52810"/>
    <x v="163"/>
    <n v="74529.8"/>
    <s v="12/5/2018 11:04 AM"/>
    <x v="0"/>
    <s v="PaidInvoice #13962 ($289,493.00)Invoice #13973 ($155,565.00)Invoice #19518 ($4,255.28)Invoice #19538 ($2,294.29)"/>
    <x v="0"/>
  </r>
  <r>
    <n v="52806"/>
    <x v="164"/>
    <n v="57314.44"/>
    <s v="12/5/2018 11:00 AM"/>
    <x v="0"/>
    <s v="PaidInvoice #13962 ($289,493.00)Invoice #13973 ($155,565.00)Invoice #19518 ($4,255.28)Invoice #19538 ($2,294.29)"/>
    <x v="0"/>
  </r>
  <r>
    <n v="51190"/>
    <x v="165"/>
    <n v="301.2"/>
    <s v="9/20/2018 10:30 AM"/>
    <x v="0"/>
    <s v="PaidInvoice #13784 ($13,483.50)Invoice #18400 ($93.63)"/>
    <x v="0"/>
  </r>
  <r>
    <n v="51189"/>
    <x v="166"/>
    <n v="301.2"/>
    <s v="9/20/2018 10:28 AM"/>
    <x v="0"/>
    <s v="PaidInvoice #13784 ($13,483.50)Invoice #18400 ($93.63)"/>
    <x v="0"/>
  </r>
  <r>
    <n v="51188"/>
    <x v="167"/>
    <n v="442.4"/>
    <s v="9/20/2018 10:26 AM"/>
    <x v="0"/>
    <s v="PaidInvoice #13784 ($13,483.50)Invoice #18400 ($93.63)"/>
    <x v="0"/>
  </r>
  <r>
    <n v="51187"/>
    <x v="168"/>
    <n v="1360.2"/>
    <s v="9/20/2018 10:24 AM"/>
    <x v="0"/>
    <s v="PaidInvoice #13784 ($13,483.50)Invoice #18400 ($93.63)"/>
    <x v="0"/>
  </r>
  <r>
    <n v="51186"/>
    <x v="169"/>
    <n v="3831.2"/>
    <s v="9/20/2018 10:22 AM"/>
    <x v="0"/>
    <s v="PaidInvoice #13784 ($13,483.50)Invoice #18400 ($93.63)"/>
    <x v="0"/>
  </r>
  <r>
    <n v="51185"/>
    <x v="170"/>
    <n v="513"/>
    <s v="9/20/2018 10:20 AM"/>
    <x v="0"/>
    <s v="PaidInvoice #13784 ($13,483.50)Invoice #18400 ($93.63)"/>
    <x v="0"/>
  </r>
  <r>
    <n v="51184"/>
    <x v="171"/>
    <n v="3714.71"/>
    <s v="9/20/2018 10:18 AM"/>
    <x v="0"/>
    <s v="PaidInvoice #13784 ($13,483.50)Invoice #18400 ($93.63)"/>
    <x v="0"/>
  </r>
  <r>
    <n v="51183"/>
    <x v="172"/>
    <n v="583.6"/>
    <s v="9/20/2018 10:16 AM"/>
    <x v="0"/>
    <s v="PaidInvoice #13784 ($13,483.50)Invoice #18400 ($93.63)"/>
    <x v="0"/>
  </r>
  <r>
    <n v="51182"/>
    <x v="173"/>
    <n v="442.4"/>
    <s v="9/20/2018 10:14 AM"/>
    <x v="0"/>
    <s v="PaidInvoice #13784 ($13,483.50)Invoice #18400 ($93.63)"/>
    <x v="0"/>
  </r>
  <r>
    <n v="51181"/>
    <x v="174"/>
    <n v="209.42"/>
    <s v="9/20/2018 10:12 AM"/>
    <x v="0"/>
    <s v="PaidInvoice #13784 ($13,483.50)Invoice #18400 ($93.63)"/>
    <x v="0"/>
  </r>
  <r>
    <n v="51180"/>
    <x v="175"/>
    <n v="230.6"/>
    <s v="9/20/2018 10:10 AM"/>
    <x v="0"/>
    <s v="PaidInvoice #13784 ($13,483.50)Invoice #18400 ($93.63)"/>
    <x v="0"/>
  </r>
  <r>
    <n v="51179"/>
    <x v="176"/>
    <n v="301.2"/>
    <s v="9/20/2018 10:08 AM"/>
    <x v="0"/>
    <s v="PaidInvoice #13784 ($13,483.50)Invoice #18400 ($93.63)"/>
    <x v="0"/>
  </r>
  <r>
    <n v="51178"/>
    <x v="177"/>
    <n v="301.2"/>
    <s v="9/20/2018 10:06 AM"/>
    <x v="0"/>
    <s v="PaidInvoice #13784 ($13,483.50)Invoice #18400 ($93.63)"/>
    <x v="0"/>
  </r>
  <r>
    <n v="51177"/>
    <x v="178"/>
    <n v="301.2"/>
    <s v="9/20/2018 10:04 AM"/>
    <x v="0"/>
    <s v="PaidInvoice #13784 ($13,483.50)Invoice #18400 ($93.63)"/>
    <x v="0"/>
  </r>
  <r>
    <n v="51176"/>
    <x v="179"/>
    <n v="301.2"/>
    <s v="9/20/2018 10:02 AM"/>
    <x v="0"/>
    <s v="PaidInvoice #13784 ($13,483.50)Invoice #18400 ($93.63)"/>
    <x v="0"/>
  </r>
  <r>
    <n v="51175"/>
    <x v="180"/>
    <n v="442.4"/>
    <s v="9/20/2018 10:00 AM"/>
    <x v="0"/>
    <s v="PaidInvoice #13784 ($13,483.50)Invoice #18400 ($93.63)"/>
    <x v="0"/>
  </r>
  <r>
    <n v="50829"/>
    <x v="181"/>
    <n v="101049.73"/>
    <s v="9/18/2018 11:02 AM"/>
    <x v="0"/>
    <s v="PaidInvoice #13690 ($138,860.00)Invoice #18254 ($2,041.42)"/>
    <x v="0"/>
  </r>
  <r>
    <n v="50812"/>
    <x v="182"/>
    <n v="8629.14"/>
    <s v="9/18/2018 10:28 AM"/>
    <x v="0"/>
    <s v="PaidInvoice #13690 ($138,860.00)Invoice #18254 ($2,041.42)"/>
    <x v="0"/>
  </r>
  <r>
    <n v="50811"/>
    <x v="183"/>
    <n v="7108.35"/>
    <s v="9/18/2018 10:26 AM"/>
    <x v="0"/>
    <s v="PaidInvoice #13690 ($138,860.00)Invoice #18254 ($2,041.42)"/>
    <x v="0"/>
  </r>
  <r>
    <n v="50793"/>
    <x v="184"/>
    <n v="21466"/>
    <s v="9/18/2018 9:50 AM"/>
    <x v="0"/>
    <s v="PaidInvoice #13690 ($138,860.00)Invoice #18254 ($2,041.42)"/>
    <x v="0"/>
  </r>
  <r>
    <n v="50788"/>
    <x v="185"/>
    <n v="666.6"/>
    <s v="9/18/2018 9:40 AM"/>
    <x v="0"/>
    <s v="PaidInvoice #13690 ($138,860.00)Invoice #18254 ($2,041.42)"/>
    <x v="0"/>
  </r>
  <r>
    <n v="50785"/>
    <x v="186"/>
    <n v="1981.6"/>
    <s v="9/18/2018 9:34 AM"/>
    <x v="0"/>
    <s v="PaidInvoice #13690 ($138,860.00)Invoice #18254 ($2,041.42)"/>
    <x v="0"/>
  </r>
  <r>
    <n v="50733"/>
    <x v="187"/>
    <n v="4236.87"/>
    <s v="9/11/2018 12:52 PM"/>
    <x v="0"/>
    <s v="PaidInvoice #13665 ($4,196.50)Invoice #18165 ($40.37)"/>
    <x v="0"/>
  </r>
  <r>
    <n v="50466"/>
    <x v="188"/>
    <n v="2693"/>
    <s v="9/11/2018 10:27 AM"/>
    <x v="0"/>
    <s v="PaidInvoice #13662 ($97,642.00)Invoice #18162 ($1,191.18)"/>
    <x v="0"/>
  </r>
  <r>
    <n v="50465"/>
    <x v="189"/>
    <n v="4163.2"/>
    <s v="9/11/2018 10:24 AM"/>
    <x v="0"/>
    <s v="PaidInvoice #13662 ($97,642.00)Invoice #18162 ($1,191.18)"/>
    <x v="0"/>
  </r>
  <r>
    <n v="50464"/>
    <x v="190"/>
    <n v="5052.8"/>
    <s v="9/11/2018 10:21 AM"/>
    <x v="0"/>
    <s v="PaidInvoice #13662 ($97,642.00)Invoice #18162 ($1,191.18)"/>
    <x v="0"/>
  </r>
  <r>
    <n v="50457"/>
    <x v="191"/>
    <n v="29547.200000000001"/>
    <s v="9/11/2018 10:00 AM"/>
    <x v="0"/>
    <s v="PaidInvoice #13662 ($97,642.00)Invoice #18162 ($1,191.18)"/>
    <x v="0"/>
  </r>
  <r>
    <n v="50454"/>
    <x v="192"/>
    <n v="1374.4"/>
    <s v="9/11/2018 9:51 AM"/>
    <x v="0"/>
    <s v="PaidInvoice #13662 ($97,642.00)Invoice #18162 ($1,191.18)"/>
    <x v="0"/>
  </r>
  <r>
    <n v="50452"/>
    <x v="193"/>
    <n v="3432.4"/>
    <s v="9/11/2018 9:45 AM"/>
    <x v="0"/>
    <s v="PaidInvoice #13662 ($97,642.00)Invoice #18162 ($1,191.18)"/>
    <x v="0"/>
  </r>
  <r>
    <n v="50451"/>
    <x v="194"/>
    <n v="3053"/>
    <s v="9/11/2018 9:42 AM"/>
    <x v="0"/>
    <s v="PaidInvoice #13662 ($97,642.00)Invoice #18162 ($1,191.18)"/>
    <x v="0"/>
  </r>
  <r>
    <n v="50450"/>
    <x v="195"/>
    <n v="5058.3599999999997"/>
    <s v="9/11/2018 9:39 AM"/>
    <x v="0"/>
    <s v="PaidInvoice #13662 ($97,642.00)Invoice #18162 ($1,191.18)"/>
    <x v="0"/>
  </r>
  <r>
    <n v="50448"/>
    <x v="196"/>
    <n v="2523.4"/>
    <s v="9/11/2018 9:33 AM"/>
    <x v="0"/>
    <s v="PaidInvoice #13662 ($97,642.00)Invoice #18162 ($1,191.18)"/>
    <x v="0"/>
  </r>
  <r>
    <n v="50447"/>
    <x v="197"/>
    <n v="5054.97"/>
    <s v="9/11/2018 9:30 AM"/>
    <x v="0"/>
    <s v="PaidInvoice #13662 ($97,642.00)Invoice #18162 ($1,191.18)"/>
    <x v="0"/>
  </r>
  <r>
    <n v="50446"/>
    <x v="198"/>
    <n v="10735.28"/>
    <s v="9/11/2018 9:27 AM"/>
    <x v="0"/>
    <s v="PaidInvoice #13662 ($97,642.00)Invoice #18162 ($1,191.18)"/>
    <x v="0"/>
  </r>
  <r>
    <n v="50445"/>
    <x v="199"/>
    <n v="7072.4"/>
    <s v="9/11/2018 9:24 AM"/>
    <x v="0"/>
    <s v="PaidInvoice #13662 ($97,642.00)Invoice #18162 ($1,191.18)"/>
    <x v="0"/>
  </r>
  <r>
    <n v="50444"/>
    <x v="200"/>
    <n v="666.6"/>
    <s v="9/11/2018 9:21 AM"/>
    <x v="0"/>
    <s v="PaidInvoice #13662 ($97,642.00)Invoice #18162 ($1,191.18)"/>
    <x v="0"/>
  </r>
  <r>
    <n v="50443"/>
    <x v="201"/>
    <n v="2705.2"/>
    <s v="9/11/2018 9:18 AM"/>
    <x v="0"/>
    <s v="PaidInvoice #13662 ($97,642.00)Invoice #18162 ($1,191.18)"/>
    <x v="0"/>
  </r>
  <r>
    <n v="50442"/>
    <x v="202"/>
    <n v="3064.26"/>
    <s v="9/11/2018 9:15 AM"/>
    <x v="0"/>
    <s v="PaidInvoice #13662 ($97,642.00)Invoice #18162 ($1,191.18)"/>
    <x v="0"/>
  </r>
  <r>
    <n v="50441"/>
    <x v="203"/>
    <n v="3796"/>
    <s v="9/11/2018 9:12 AM"/>
    <x v="0"/>
    <s v="PaidInvoice #13662 ($97,642.00)Invoice #18162 ($1,191.18)"/>
    <x v="0"/>
  </r>
  <r>
    <n v="50440"/>
    <x v="204"/>
    <n v="7453.99"/>
    <s v="9/11/2018 9:09 AM"/>
    <x v="0"/>
    <s v="PaidInvoice #13662 ($97,642.00)Invoice #18162 ($1,191.18)"/>
    <x v="0"/>
  </r>
  <r>
    <n v="50438"/>
    <x v="205"/>
    <n v="1386.72"/>
    <s v="9/11/2018 9:03 AM"/>
    <x v="0"/>
    <s v="PaidInvoice #13662 ($97,642.00)Invoice #18162 ($1,191.18)"/>
    <x v="0"/>
  </r>
  <r>
    <n v="50322"/>
    <x v="206"/>
    <n v="5152.72"/>
    <s v="9/6/2018 12:02 PM"/>
    <x v="0"/>
    <s v="PaidInvoice #13556 ($224,822.50)Invoice #13600 ($224,822.50)Invoice #13621 ($259,745.00)Invoice #18077 ($3,292.34)Invoice #18111 ($3,844.35)"/>
    <x v="0"/>
  </r>
  <r>
    <n v="50315"/>
    <x v="207"/>
    <n v="17596.8"/>
    <s v="9/6/2018 11:55 AM"/>
    <x v="0"/>
    <s v="PaidInvoice #13556 ($224,822.50)Invoice #13600 ($224,822.50)Invoice #13621 ($259,745.00)Invoice #18077 ($3,292.34)Invoice #18111 ($3,844.35)"/>
    <x v="0"/>
  </r>
  <r>
    <n v="50301"/>
    <x v="208"/>
    <n v="10613.6"/>
    <s v="9/6/2018 11:41 AM"/>
    <x v="0"/>
    <s v="PaidInvoice #13556 ($224,822.50)Invoice #13600 ($224,822.50)Invoice #13621 ($259,745.00)Invoice #18077 ($3,292.34)Invoice #18111 ($3,844.35)"/>
    <x v="0"/>
  </r>
  <r>
    <n v="50300"/>
    <x v="209"/>
    <n v="13536.8"/>
    <s v="9/6/2018 11:40 AM"/>
    <x v="0"/>
    <s v="PaidInvoice #13556 ($224,822.50)Invoice #13600 ($224,822.50)Invoice #13621 ($259,745.00)Invoice #18077 ($3,292.34)Invoice #18111 ($3,844.35)"/>
    <x v="0"/>
  </r>
  <r>
    <n v="50277"/>
    <x v="210"/>
    <n v="98404.800000000003"/>
    <s v="9/6/2018 11:17 AM"/>
    <x v="0"/>
    <s v="PaidInvoice #13556 ($224,822.50)Invoice #13600 ($224,822.50)Invoice #13621 ($259,745.00)Invoice #18077 ($3,292.34)Invoice #18111 ($3,844.35)"/>
    <x v="0"/>
  </r>
  <r>
    <n v="50276"/>
    <x v="211"/>
    <n v="66335.83"/>
    <s v="9/6/2018 11:16 AM"/>
    <x v="0"/>
    <s v="PaidInvoice #13556 ($224,822.50)Invoice #13600 ($224,822.50)Invoice #13621 ($259,745.00)Invoice #18077 ($3,292.34)Invoice #18111 ($3,844.35)"/>
    <x v="0"/>
  </r>
  <r>
    <n v="50264"/>
    <x v="212"/>
    <n v="25974.400000000001"/>
    <s v="9/6/2018 11:04 AM"/>
    <x v="0"/>
    <s v="PaidInvoice #13556 ($224,822.50)Invoice #13600 ($224,822.50)Invoice #13621 ($259,745.00)Invoice #18077 ($3,292.34)Invoice #18111 ($3,844.35)"/>
    <x v="0"/>
  </r>
  <r>
    <n v="50263"/>
    <x v="213"/>
    <n v="25974.400000000001"/>
    <s v="9/6/2018 11:03 AM"/>
    <x v="0"/>
    <s v="PaidInvoice #13556 ($224,822.50)Invoice #13600 ($224,822.50)Invoice #13621 ($259,745.00)Invoice #18077 ($3,292.34)Invoice #18111 ($3,844.35)"/>
    <x v="0"/>
  </r>
  <r>
    <n v="50257"/>
    <x v="214"/>
    <n v="76883.199999999997"/>
    <s v="9/5/2018 12:08 PM"/>
    <x v="0"/>
    <s v="PaidInvoice #13556 ($224,822.50)Invoice #13600 ($224,822.50)Invoice #13621 ($259,745.00)Invoice #18077 ($3,292.34)Invoice #18111 ($3,844.35)"/>
    <x v="0"/>
  </r>
  <r>
    <n v="50252"/>
    <x v="215"/>
    <n v="25123.599999999999"/>
    <s v="9/5/2018 12:03 PM"/>
    <x v="0"/>
    <s v="PaidInvoice #13556 ($224,822.50)Invoice #13600 ($224,822.50)Invoice #13621 ($259,745.00)Invoice #18077 ($3,292.34)Invoice #18111 ($3,844.35)"/>
    <x v="0"/>
  </r>
  <r>
    <n v="50251"/>
    <x v="216"/>
    <n v="35164"/>
    <s v="9/5/2018 12:02 PM"/>
    <x v="0"/>
    <s v="PaidInvoice #13556 ($224,822.50)Invoice #13600 ($224,822.50)Invoice #13621 ($259,745.00)Invoice #18077 ($3,292.34)Invoice #18111 ($3,844.35)"/>
    <x v="0"/>
  </r>
  <r>
    <n v="50248"/>
    <x v="217"/>
    <n v="17794.04"/>
    <s v="9/5/2018 11:59 AM"/>
    <x v="0"/>
    <s v="PaidInvoice #13556 ($224,822.50)Invoice #13600 ($224,822.50)Invoice #13621 ($259,745.00)Invoice #18077 ($3,292.34)Invoice #18111 ($3,844.35)"/>
    <x v="0"/>
  </r>
  <r>
    <n v="50247"/>
    <x v="218"/>
    <n v="62878"/>
    <s v="9/5/2018 11:58 AM"/>
    <x v="0"/>
    <s v="PaidInvoice #13556 ($224,822.50)Invoice #13600 ($224,822.50)Invoice #13621 ($259,745.00)Invoice #18077 ($3,292.34)Invoice #18111 ($3,844.35)"/>
    <x v="0"/>
  </r>
  <r>
    <n v="50197"/>
    <x v="219"/>
    <n v="3305.6"/>
    <s v="9/5/2018 11:08 AM"/>
    <x v="0"/>
    <s v="PaidInvoice #13556 ($224,822.50)Invoice #13600 ($224,822.50)Invoice #13621 ($259,745.00)Invoice #18077 ($3,292.34)Invoice #18111 ($3,844.35)"/>
    <x v="0"/>
  </r>
  <r>
    <n v="50189"/>
    <x v="220"/>
    <n v="6966.4"/>
    <s v="9/5/2018 11:00 AM"/>
    <x v="0"/>
    <s v="PaidInvoice #13556 ($224,822.50)Invoice #13600 ($224,822.50)Invoice #13621 ($259,745.00)Invoice #18077 ($3,292.34)Invoice #18111 ($3,844.35)"/>
    <x v="0"/>
  </r>
  <r>
    <n v="47756"/>
    <x v="221"/>
    <n v="467.11"/>
    <s v="6/21/2018 10:48 AM"/>
    <x v="0"/>
    <s v="PaidInvoice #13400 ($12,010.50)Invoice #17091 ($99.32)"/>
    <x v="0"/>
  </r>
  <r>
    <n v="47747"/>
    <x v="222"/>
    <n v="301.2"/>
    <s v="6/21/2018 10:46 AM"/>
    <x v="0"/>
    <s v="PaidInvoice #13400 ($12,010.50)Invoice #17091 ($99.32)"/>
    <x v="0"/>
  </r>
  <r>
    <n v="47746"/>
    <x v="223"/>
    <n v="442.4"/>
    <s v="6/21/2018 10:44 AM"/>
    <x v="0"/>
    <s v="PaidInvoice #13400 ($12,010.50)Invoice #17091 ($99.32)"/>
    <x v="0"/>
  </r>
  <r>
    <n v="47745"/>
    <x v="224"/>
    <n v="1314.4"/>
    <s v="6/21/2018 10:42 AM"/>
    <x v="0"/>
    <s v="PaidInvoice #13400 ($12,010.50)Invoice #17091 ($99.32)"/>
    <x v="0"/>
  </r>
  <r>
    <n v="47744"/>
    <x v="225"/>
    <n v="442.4"/>
    <s v="6/21/2018 10:40 AM"/>
    <x v="0"/>
    <s v="PaidInvoice #13400 ($12,010.50)Invoice #17091 ($99.32)"/>
    <x v="0"/>
  </r>
  <r>
    <n v="47743"/>
    <x v="226"/>
    <n v="301.2"/>
    <s v="6/21/2018 10:38 AM"/>
    <x v="0"/>
    <s v="PaidInvoice #13400 ($12,010.50)Invoice #17091 ($99.32)"/>
    <x v="0"/>
  </r>
  <r>
    <n v="47742"/>
    <x v="227"/>
    <n v="301.2"/>
    <s v="6/21/2018 10:36 AM"/>
    <x v="0"/>
    <s v="PaidInvoice #13400 ($12,010.50)Invoice #17091 ($99.32)"/>
    <x v="0"/>
  </r>
  <r>
    <n v="47741"/>
    <x v="228"/>
    <n v="400.04"/>
    <s v="6/21/2018 10:34 AM"/>
    <x v="0"/>
    <s v="PaidInvoice #13400 ($12,010.50)Invoice #17091 ($99.32)"/>
    <x v="0"/>
  </r>
  <r>
    <n v="47740"/>
    <x v="229"/>
    <n v="301.2"/>
    <s v="6/21/2018 10:32 AM"/>
    <x v="0"/>
    <s v="PaidInvoice #13400 ($12,010.50)Invoice #17091 ($99.32)"/>
    <x v="0"/>
  </r>
  <r>
    <n v="47738"/>
    <x v="230"/>
    <n v="594.19000000000005"/>
    <s v="6/21/2018 10:28 AM"/>
    <x v="0"/>
    <s v="PaidInvoice #13400 ($12,010.50)Invoice #17091 ($99.32)"/>
    <x v="0"/>
  </r>
  <r>
    <n v="47737"/>
    <x v="231"/>
    <n v="4041.78"/>
    <s v="6/21/2018 10:26 AM"/>
    <x v="0"/>
    <s v="PaidInvoice #13400 ($12,010.50)Invoice #17091 ($99.32)"/>
    <x v="0"/>
  </r>
  <r>
    <n v="47736"/>
    <x v="232"/>
    <n v="442.4"/>
    <s v="6/21/2018 10:24 AM"/>
    <x v="0"/>
    <s v="PaidInvoice #13400 ($12,010.50)Invoice #17091 ($99.32)"/>
    <x v="0"/>
  </r>
  <r>
    <n v="47735"/>
    <x v="233"/>
    <n v="301.2"/>
    <s v="6/21/2018 10:22 AM"/>
    <x v="0"/>
    <s v="PaidInvoice #13400 ($12,010.50)Invoice #17091 ($99.32)"/>
    <x v="0"/>
  </r>
  <r>
    <n v="47734"/>
    <x v="234"/>
    <n v="301.2"/>
    <s v="6/21/2018 10:20 AM"/>
    <x v="0"/>
    <s v="PaidInvoice #13400 ($12,010.50)Invoice #17091 ($99.32)"/>
    <x v="0"/>
  </r>
  <r>
    <n v="47733"/>
    <x v="235"/>
    <n v="389.45"/>
    <s v="6/21/2018 10:18 AM"/>
    <x v="0"/>
    <s v="PaidInvoice #13400 ($12,010.50)Invoice #17091 ($99.32)"/>
    <x v="0"/>
  </r>
  <r>
    <n v="47732"/>
    <x v="236"/>
    <n v="301.2"/>
    <s v="6/21/2018 10:16 AM"/>
    <x v="0"/>
    <s v="PaidInvoice #13400 ($12,010.50)Invoice #17091 ($99.32)"/>
    <x v="0"/>
  </r>
  <r>
    <n v="47731"/>
    <x v="237"/>
    <n v="583.6"/>
    <s v="6/21/2018 10:14 AM"/>
    <x v="0"/>
    <s v="PaidInvoice #13400 ($12,010.50)Invoice #17091 ($99.32)"/>
    <x v="0"/>
  </r>
  <r>
    <n v="47730"/>
    <x v="238"/>
    <n v="883.65"/>
    <s v="6/21/2018 10:12 AM"/>
    <x v="0"/>
    <s v="PaidInvoice #13400 ($12,010.50)Invoice #17091 ($99.32)"/>
    <x v="0"/>
  </r>
  <r>
    <n v="45864"/>
    <x v="239"/>
    <n v="1550.77"/>
    <s v="3/22/2018 10:08 AM"/>
    <x v="0"/>
    <s v="PaidInvoice #13164 ($1,837.00)Invoice #13166 ($1,837.00)Invoice #15959 ($14.97)"/>
    <x v="0"/>
  </r>
  <r>
    <n v="45863"/>
    <x v="240"/>
    <n v="301.2"/>
    <s v="3/22/2018 10:06 AM"/>
    <x v="0"/>
    <s v="PaidInvoice #13164 ($1,837.00)Invoice #13166 ($1,837.00)Invoice #15959 ($14.97)"/>
    <x v="0"/>
  </r>
  <r>
    <n v="45048"/>
    <x v="241"/>
    <n v="1614.4"/>
    <s v="3/21/2018 11:42 AM"/>
    <x v="0"/>
    <s v="PaidInvoice #13143 ($58,851.50)Invoice #15936 ($779.97)"/>
    <x v="0"/>
  </r>
  <r>
    <n v="45045"/>
    <x v="242"/>
    <n v="7150.95"/>
    <s v="3/21/2018 11:36 AM"/>
    <x v="0"/>
    <s v="PaidInvoice #13143 ($58,851.50)Invoice #15936 ($779.97)"/>
    <x v="0"/>
  </r>
  <r>
    <n v="45038"/>
    <x v="243"/>
    <n v="1364.99"/>
    <s v="3/21/2018 11:22 AM"/>
    <x v="0"/>
    <s v="PaidInvoice #13143 ($58,851.50)Invoice #15936 ($779.97)"/>
    <x v="0"/>
  </r>
  <r>
    <n v="45037"/>
    <x v="244"/>
    <n v="2199.0700000000002"/>
    <s v="3/21/2018 11:20 AM"/>
    <x v="0"/>
    <s v="PaidInvoice #13143 ($58,851.50)Invoice #15936 ($779.97)"/>
    <x v="0"/>
  </r>
  <r>
    <n v="45036"/>
    <x v="245"/>
    <n v="10073.01"/>
    <s v="3/21/2018 11:18 AM"/>
    <x v="0"/>
    <s v="PaidInvoice #13143 ($58,851.50)Invoice #15936 ($779.97)"/>
    <x v="0"/>
  </r>
  <r>
    <n v="45035"/>
    <x v="246"/>
    <n v="6899.59"/>
    <s v="3/21/2018 11:16 AM"/>
    <x v="0"/>
    <s v="PaidInvoice #13143 ($58,851.50)Invoice #15936 ($779.97)"/>
    <x v="0"/>
  </r>
  <r>
    <n v="45034"/>
    <x v="247"/>
    <n v="20820.61"/>
    <s v="3/21/2018 11:14 AM"/>
    <x v="0"/>
    <s v="PaidInvoice #13143 ($58,851.50)Invoice #15936 ($779.97)"/>
    <x v="0"/>
  </r>
  <r>
    <n v="45031"/>
    <x v="248"/>
    <n v="1510.99"/>
    <s v="3/21/2018 11:08 AM"/>
    <x v="0"/>
    <s v="PaidInvoice #13143 ($58,851.50)Invoice #15936 ($779.97)"/>
    <x v="0"/>
  </r>
  <r>
    <n v="45030"/>
    <x v="249"/>
    <n v="4301.46"/>
    <s v="3/21/2018 11:06 AM"/>
    <x v="0"/>
    <s v="PaidInvoice #13143 ($58,851.50)Invoice #15936 ($779.97)"/>
    <x v="0"/>
  </r>
  <r>
    <n v="45021"/>
    <x v="250"/>
    <n v="3696.4"/>
    <s v="3/21/2018 10:48 AM"/>
    <x v="0"/>
    <s v="PaidInvoice #13143 ($58,851.50)Invoice #15936 ($779.97)"/>
    <x v="0"/>
  </r>
  <r>
    <n v="45585"/>
    <x v="251"/>
    <n v="9958.6"/>
    <s v="3/13/2018 11:39 AM"/>
    <x v="0"/>
    <s v="PaidInvoice #13098 ($29,640.00)Invoice #13109 ($110,887.50)Invoice #15637 ($314.40)Invoice #15650 ($1,310.55)"/>
    <x v="0"/>
  </r>
  <r>
    <n v="45562"/>
    <x v="252"/>
    <n v="1007.2"/>
    <s v="3/13/2018 10:30 AM"/>
    <x v="0"/>
    <s v="PaidInvoice #13098 ($29,640.00)Invoice #13109 ($110,887.50)Invoice #15637 ($314.40)Invoice #15650 ($1,310.55)"/>
    <x v="0"/>
  </r>
  <r>
    <n v="45552"/>
    <x v="253"/>
    <n v="8349.6"/>
    <s v="3/13/2018 10:00 AM"/>
    <x v="0"/>
    <s v="PaidInvoice #13098 ($29,640.00)Invoice #13109 ($110,887.50)Invoice #15637 ($314.40)Invoice #15650 ($1,310.55)"/>
    <x v="0"/>
  </r>
  <r>
    <n v="45550"/>
    <x v="254"/>
    <n v="7220"/>
    <s v="3/13/2018 9:54 AM"/>
    <x v="0"/>
    <s v="PaidInvoice #13098 ($29,640.00)Invoice #13109 ($110,887.50)Invoice #15637 ($314.40)Invoice #15650 ($1,310.55)"/>
    <x v="0"/>
  </r>
  <r>
    <n v="45549"/>
    <x v="255"/>
    <n v="3266.4"/>
    <s v="3/13/2018 9:51 AM"/>
    <x v="0"/>
    <s v="PaidInvoice #13098 ($29,640.00)Invoice #13109 ($110,887.50)Invoice #15637 ($314.40)Invoice #15650 ($1,310.55)"/>
    <x v="0"/>
  </r>
  <r>
    <n v="45548"/>
    <x v="256"/>
    <n v="30080"/>
    <s v="3/13/2018 9:48 AM"/>
    <x v="0"/>
    <s v="PaidInvoice #13098 ($29,640.00)Invoice #13109 ($110,887.50)Invoice #15637 ($314.40)Invoice #15650 ($1,310.55)"/>
    <x v="0"/>
  </r>
  <r>
    <n v="45547"/>
    <x v="257"/>
    <n v="23587.45"/>
    <s v="3/13/2018 9:45 AM"/>
    <x v="0"/>
    <s v="PaidInvoice #13098 ($29,640.00)Invoice #13109 ($110,887.50)Invoice #15637 ($314.40)Invoice #15650 ($1,310.55)"/>
    <x v="0"/>
  </r>
  <r>
    <n v="45546"/>
    <x v="258"/>
    <n v="2136.8000000000002"/>
    <s v="3/13/2018 9:42 AM"/>
    <x v="0"/>
    <s v="PaidInvoice #13098 ($29,640.00)Invoice #13109 ($110,887.50)Invoice #15637 ($314.40)Invoice #15650 ($1,310.55)"/>
    <x v="0"/>
  </r>
  <r>
    <n v="45545"/>
    <x v="259"/>
    <n v="4113.6000000000004"/>
    <s v="3/13/2018 9:39 AM"/>
    <x v="0"/>
    <s v="PaidInvoice #13098 ($29,640.00)Invoice #13109 ($110,887.50)Invoice #15637 ($314.40)Invoice #15650 ($1,310.55)"/>
    <x v="0"/>
  </r>
  <r>
    <n v="45544"/>
    <x v="260"/>
    <n v="13281.6"/>
    <s v="3/13/2018 9:36 AM"/>
    <x v="0"/>
    <s v="PaidInvoice #13098 ($29,640.00)Invoice #13109 ($110,887.50)Invoice #15637 ($314.40)Invoice #15650 ($1,310.55)"/>
    <x v="0"/>
  </r>
  <r>
    <n v="45543"/>
    <x v="261"/>
    <n v="9196.7999999999993"/>
    <s v="3/13/2018 9:33 AM"/>
    <x v="0"/>
    <s v="PaidInvoice #13098 ($29,640.00)Invoice #13109 ($110,887.50)Invoice #15637 ($314.40)Invoice #15650 ($1,310.55)"/>
    <x v="0"/>
  </r>
  <r>
    <n v="45518"/>
    <x v="262"/>
    <n v="4608"/>
    <s v="3/12/2018 11:03 AM"/>
    <x v="0"/>
    <s v="PaidInvoice #13098 ($29,640.00)Invoice #13109 ($110,887.50)Invoice #15637 ($314.40)Invoice #15650 ($1,310.55)"/>
    <x v="0"/>
  </r>
  <r>
    <n v="45517"/>
    <x v="263"/>
    <n v="724.8"/>
    <s v="3/12/2018 11:00 AM"/>
    <x v="0"/>
    <s v="PaidInvoice #13098 ($29,640.00)Invoice #13109 ($110,887.50)Invoice #15637 ($314.40)Invoice #15650 ($1,310.55)"/>
    <x v="0"/>
  </r>
  <r>
    <n v="45516"/>
    <x v="264"/>
    <n v="4113.6000000000004"/>
    <s v="3/12/2018 10:57 AM"/>
    <x v="0"/>
    <s v="PaidInvoice #13098 ($29,640.00)Invoice #13109 ($110,887.50)Invoice #15637 ($314.40)Invoice #15650 ($1,310.55)"/>
    <x v="0"/>
  </r>
  <r>
    <n v="45515"/>
    <x v="265"/>
    <n v="724.8"/>
    <s v="3/12/2018 10:54 AM"/>
    <x v="0"/>
    <s v="PaidInvoice #13098 ($29,640.00)Invoice #13109 ($110,887.50)Invoice #15637 ($314.40)Invoice #15650 ($1,310.55)"/>
    <x v="0"/>
  </r>
  <r>
    <n v="45514"/>
    <x v="266"/>
    <n v="3266.4"/>
    <s v="3/12/2018 10:51 AM"/>
    <x v="0"/>
    <s v="PaidInvoice #13098 ($29,640.00)Invoice #13109 ($110,887.50)Invoice #15637 ($314.40)Invoice #15650 ($1,310.55)"/>
    <x v="0"/>
  </r>
  <r>
    <n v="45513"/>
    <x v="267"/>
    <n v="2419.1999999999998"/>
    <s v="3/12/2018 10:48 AM"/>
    <x v="0"/>
    <s v="PaidInvoice #13098 ($29,640.00)Invoice #13109 ($110,887.50)Invoice #15637 ($314.40)Invoice #15650 ($1,310.55)"/>
    <x v="0"/>
  </r>
  <r>
    <n v="45512"/>
    <x v="268"/>
    <n v="3160.8"/>
    <s v="3/12/2018 10:45 AM"/>
    <x v="0"/>
    <s v="PaidInvoice #13098 ($29,640.00)Invoice #13109 ($110,887.50)Invoice #15637 ($314.40)Invoice #15650 ($1,310.55)"/>
    <x v="0"/>
  </r>
  <r>
    <n v="45511"/>
    <x v="269"/>
    <n v="2348.8000000000002"/>
    <s v="3/12/2018 10:42 AM"/>
    <x v="0"/>
    <s v="PaidInvoice #13098 ($29,640.00)Invoice #13109 ($110,887.50)Invoice #15637 ($314.40)Invoice #15650 ($1,310.55)"/>
    <x v="0"/>
  </r>
  <r>
    <n v="45501"/>
    <x v="270"/>
    <n v="2348.8000000000002"/>
    <s v="3/12/2018 10:12 AM"/>
    <x v="0"/>
    <s v="PaidInvoice #13098 ($29,640.00)Invoice #13109 ($110,887.50)Invoice #15637 ($314.40)Invoice #15650 ($1,310.55)"/>
    <x v="0"/>
  </r>
  <r>
    <n v="45500"/>
    <x v="271"/>
    <n v="6239.2"/>
    <s v="3/12/2018 10:09 AM"/>
    <x v="0"/>
    <s v="PaidInvoice #13098 ($29,640.00)Invoice #13109 ($110,887.50)Invoice #15637 ($314.40)Invoice #15650 ($1,310.55)"/>
    <x v="0"/>
  </r>
  <r>
    <n v="45797"/>
    <x v="272"/>
    <n v="3257.8"/>
    <s v="3/8/2018 12:12 PM"/>
    <x v="0"/>
    <s v="PaidInvoice #13097 ($10,063.50)Invoice #15611 ($109.83)"/>
    <x v="0"/>
  </r>
  <r>
    <n v="45793"/>
    <x v="273"/>
    <n v="5017.6000000000004"/>
    <s v="3/8/2018 12:04 PM"/>
    <x v="0"/>
    <s v="PaidInvoice #13097 ($10,063.50)Invoice #15611 ($109.83)"/>
    <x v="0"/>
  </r>
  <r>
    <n v="45792"/>
    <x v="274"/>
    <n v="1293.1300000000001"/>
    <s v="3/8/2018 12:02 PM"/>
    <x v="0"/>
    <s v="PaidInvoice #13097 ($10,063.50)Invoice #15611 ($109.83)"/>
    <x v="0"/>
  </r>
  <r>
    <n v="45791"/>
    <x v="275"/>
    <n v="604.79999999999995"/>
    <s v="3/8/2018 12:00 PM"/>
    <x v="0"/>
    <s v="PaidInvoice #13097 ($10,063.50)Invoice #15611 ($109.83)"/>
    <x v="0"/>
  </r>
  <r>
    <n v="43380"/>
    <x v="276"/>
    <n v="24736.9"/>
    <s v="12/14/2017 10:12 AM"/>
    <x v="0"/>
    <s v="PaidInvoice #12827 ($24,385.00)Invoice #15093 ($351.90)"/>
    <x v="0"/>
  </r>
  <r>
    <n v="39358"/>
    <x v="277"/>
    <n v="240200"/>
    <s v="12/1/2017 4:03 PM"/>
    <x v="3"/>
    <s v="PaidInvoice #14946 ($4,800.00)Invoice #14948 ($4,800.00)"/>
    <x v="1"/>
  </r>
  <r>
    <n v="43905"/>
    <x v="278"/>
    <n v="2257.1999999999998"/>
    <s v="11/8/2017 9:57 AM"/>
    <x v="0"/>
    <s v="PaidInvoice #14617 ($2,257.20)"/>
    <x v="1"/>
  </r>
  <r>
    <n v="43892"/>
    <x v="279"/>
    <n v="24872.400000000001"/>
    <s v="11/8/2017 9:44 AM"/>
    <x v="0"/>
    <s v="PaidInvoice #14604 ($24,872.40)"/>
    <x v="1"/>
  </r>
  <r>
    <n v="43791"/>
    <x v="280"/>
    <n v="6777.8"/>
    <s v="10/17/2017 11:32 AM"/>
    <x v="0"/>
    <s v="PaidInvoice #12624 ($6,650.00)Invoice #14390 ($127.80)"/>
    <x v="1"/>
  </r>
  <r>
    <n v="40618"/>
    <x v="281"/>
    <n v="1985.2"/>
    <s v="9/21/2017 1:18 PM"/>
    <x v="0"/>
    <s v="PaidInvoice #12573 ($133,384.50)Invoice #14244 ($1,933.87)"/>
    <x v="0"/>
  </r>
  <r>
    <n v="40616"/>
    <x v="282"/>
    <n v="15695.08"/>
    <s v="9/21/2017 1:14 PM"/>
    <x v="0"/>
    <s v="PaidInvoice #12573 ($133,384.50)Invoice #14244 ($1,933.87)"/>
    <x v="0"/>
  </r>
  <r>
    <n v="40607"/>
    <x v="283"/>
    <n v="1228.3399999999999"/>
    <s v="9/21/2017 12:56 PM"/>
    <x v="0"/>
    <s v="PaidInvoice #12573 ($133,384.50)Invoice #14244 ($1,933.87)"/>
    <x v="0"/>
  </r>
  <r>
    <n v="40606"/>
    <x v="284"/>
    <n v="24235.78"/>
    <s v="9/21/2017 12:54 PM"/>
    <x v="0"/>
    <s v="PaidInvoice #12573 ($133,384.50)Invoice #14244 ($1,933.87)"/>
    <x v="0"/>
  </r>
  <r>
    <n v="40605"/>
    <x v="285"/>
    <n v="5110.34"/>
    <s v="9/21/2017 12:52 PM"/>
    <x v="0"/>
    <s v="PaidInvoice #12573 ($133,384.50)Invoice #14244 ($1,933.87)"/>
    <x v="0"/>
  </r>
  <r>
    <n v="40602"/>
    <x v="286"/>
    <n v="73630.289999999994"/>
    <s v="9/21/2017 12:46 PM"/>
    <x v="0"/>
    <s v="PaidInvoice #12573 ($133,384.50)Invoice #14244 ($1,933.87)"/>
    <x v="0"/>
  </r>
  <r>
    <n v="40601"/>
    <x v="287"/>
    <n v="13433.34"/>
    <s v="9/21/2017 12:44 PM"/>
    <x v="0"/>
    <s v="PaidInvoice #12573 ($133,384.50)Invoice #14244 ($1,933.87)"/>
    <x v="0"/>
  </r>
  <r>
    <n v="41478"/>
    <x v="288"/>
    <n v="215.78"/>
    <s v="9/21/2017 10:08 AM"/>
    <x v="0"/>
    <s v="PaidInvoice #12558 ($451.50)Invoice #14225 ($1.73)"/>
    <x v="0"/>
  </r>
  <r>
    <n v="41477"/>
    <x v="289"/>
    <n v="237.45"/>
    <s v="9/21/2017 10:06 AM"/>
    <x v="0"/>
    <s v="PaidInvoice #12558 ($451.50)Invoice #14225 ($1.73)"/>
    <x v="0"/>
  </r>
  <r>
    <n v="41133"/>
    <x v="290"/>
    <n v="60139.74"/>
    <s v="9/12/2017 8:58 AM"/>
    <x v="0"/>
    <s v="PaidInvoice #12524 ($279,634.50)Invoice #13976 ($4,071.29)"/>
    <x v="0"/>
  </r>
  <r>
    <n v="41132"/>
    <x v="291"/>
    <n v="14427.48"/>
    <s v="9/12/2017 8:56 AM"/>
    <x v="0"/>
    <s v="PaidInvoice #12524 ($279,634.50)Invoice #13976 ($4,071.29)"/>
    <x v="0"/>
  </r>
  <r>
    <n v="41131"/>
    <x v="292"/>
    <n v="53737.599999999999"/>
    <s v="9/12/2017 8:54 AM"/>
    <x v="0"/>
    <s v="PaidInvoice #12524 ($279,634.50)Invoice #13976 ($4,071.29)"/>
    <x v="0"/>
  </r>
  <r>
    <n v="41130"/>
    <x v="293"/>
    <n v="47241.599999999999"/>
    <s v="9/12/2017 8:52 AM"/>
    <x v="0"/>
    <s v="PaidInvoice #12524 ($279,634.50)Invoice #13976 ($4,071.29)"/>
    <x v="0"/>
  </r>
  <r>
    <n v="41129"/>
    <x v="294"/>
    <n v="40745.599999999999"/>
    <s v="9/12/2017 8:50 AM"/>
    <x v="0"/>
    <s v="PaidInvoice #12524 ($279,634.50)Invoice #13976 ($4,071.29)"/>
    <x v="0"/>
  </r>
  <r>
    <n v="41128"/>
    <x v="295"/>
    <n v="33668.769999999997"/>
    <s v="9/12/2017 8:48 AM"/>
    <x v="0"/>
    <s v="PaidInvoice #12524 ($279,634.50)Invoice #13976 ($4,071.29)"/>
    <x v="0"/>
  </r>
  <r>
    <n v="41127"/>
    <x v="296"/>
    <n v="4502.3999999999996"/>
    <s v="9/12/2017 8:46 AM"/>
    <x v="0"/>
    <s v="PaidInvoice #12524 ($279,634.50)Invoice #13976 ($4,071.29)"/>
    <x v="0"/>
  </r>
  <r>
    <n v="41126"/>
    <x v="297"/>
    <n v="11358.4"/>
    <s v="9/12/2017 8:44 AM"/>
    <x v="0"/>
    <s v="PaidInvoice #12524 ($279,634.50)Invoice #13976 ($4,071.29)"/>
    <x v="0"/>
  </r>
  <r>
    <n v="41125"/>
    <x v="298"/>
    <n v="2006.4"/>
    <s v="9/12/2017 8:42 AM"/>
    <x v="0"/>
    <s v="PaidInvoice #12524 ($279,634.50)Invoice #13976 ($4,071.29)"/>
    <x v="0"/>
  </r>
  <r>
    <n v="41124"/>
    <x v="299"/>
    <n v="8558.7999999999993"/>
    <s v="9/12/2017 8:40 AM"/>
    <x v="0"/>
    <s v="PaidInvoice #12524 ($279,634.50)Invoice #13976 ($4,071.29)"/>
    <x v="0"/>
  </r>
  <r>
    <n v="41123"/>
    <x v="300"/>
    <n v="4359.3999999999996"/>
    <s v="9/12/2017 8:38 AM"/>
    <x v="0"/>
    <s v="PaidInvoice #12524 ($279,634.50)Invoice #13976 ($4,071.29)"/>
    <x v="0"/>
  </r>
  <r>
    <n v="41122"/>
    <x v="301"/>
    <n v="2959.6"/>
    <s v="9/12/2017 8:36 AM"/>
    <x v="0"/>
    <s v="PaidInvoice #12524 ($279,634.50)Invoice #13976 ($4,071.29)"/>
    <x v="0"/>
  </r>
  <r>
    <n v="42567"/>
    <x v="302"/>
    <n v="11850"/>
    <s v="9/7/2017 1:55 PM"/>
    <x v="2"/>
    <s v="PaidInvoice #13954 ($11,850.00)"/>
    <x v="1"/>
  </r>
  <r>
    <n v="40806"/>
    <x v="303"/>
    <n v="112910.14"/>
    <s v="9/7/2017 1:01 PM"/>
    <x v="0"/>
    <s v="PaidInvoice #12490 ($567,990.00)Invoice #13938 ($8,438.24)"/>
    <x v="0"/>
  </r>
  <r>
    <n v="40805"/>
    <x v="304"/>
    <n v="135037.41"/>
    <s v="9/7/2017 1:00 PM"/>
    <x v="0"/>
    <s v="PaidInvoice #12490 ($567,990.00)Invoice #13938 ($8,438.24)"/>
    <x v="0"/>
  </r>
  <r>
    <n v="40804"/>
    <x v="305"/>
    <n v="130884.8"/>
    <s v="9/7/2017 12:59 PM"/>
    <x v="0"/>
    <s v="PaidInvoice #12490 ($567,990.00)Invoice #13938 ($8,438.24)"/>
    <x v="0"/>
  </r>
  <r>
    <n v="40802"/>
    <x v="306"/>
    <n v="61563"/>
    <s v="9/7/2017 12:57 PM"/>
    <x v="0"/>
    <s v="PaidInvoice #12490 ($567,990.00)Invoice #13938 ($8,438.24)"/>
    <x v="0"/>
  </r>
  <r>
    <n v="40801"/>
    <x v="307"/>
    <n v="58740.4"/>
    <s v="9/7/2017 12:56 PM"/>
    <x v="0"/>
    <s v="PaidInvoice #12490 ($567,990.00)Invoice #13938 ($8,438.24)"/>
    <x v="0"/>
  </r>
  <r>
    <n v="40800"/>
    <x v="308"/>
    <n v="36452.800000000003"/>
    <s v="9/7/2017 12:55 PM"/>
    <x v="0"/>
    <s v="PaidInvoice #12490 ($567,990.00)Invoice #13938 ($8,438.24)"/>
    <x v="0"/>
  </r>
  <r>
    <n v="40778"/>
    <x v="309"/>
    <n v="26020.400000000001"/>
    <s v="9/7/2017 12:33 PM"/>
    <x v="0"/>
    <s v="PaidInvoice #12490 ($567,990.00)Invoice #13938 ($8,438.24)"/>
    <x v="0"/>
  </r>
  <r>
    <n v="40773"/>
    <x v="310"/>
    <n v="9112.69"/>
    <s v="9/7/2017 12:28 PM"/>
    <x v="0"/>
    <s v="PaidInvoice #12490 ($567,990.00)Invoice #13938 ($8,438.24)"/>
    <x v="0"/>
  </r>
  <r>
    <n v="40772"/>
    <x v="311"/>
    <n v="1356.8"/>
    <s v="9/7/2017 12:27 PM"/>
    <x v="0"/>
    <s v="PaidInvoice #12490 ($567,990.00)Invoice #13938 ($8,438.24)"/>
    <x v="0"/>
  </r>
  <r>
    <n v="40771"/>
    <x v="312"/>
    <n v="2410.6"/>
    <s v="9/7/2017 12:26 PM"/>
    <x v="0"/>
    <s v="PaidInvoice #12490 ($567,990.00)Invoice #13938 ($8,438.24)"/>
    <x v="0"/>
  </r>
  <r>
    <n v="40757"/>
    <x v="313"/>
    <n v="1939.2"/>
    <s v="9/7/2017 12:12 PM"/>
    <x v="0"/>
    <s v="PaidInvoice #12490 ($567,990.00)Invoice #13938 ($8,438.24)"/>
    <x v="0"/>
  </r>
  <r>
    <n v="41275"/>
    <x v="314"/>
    <n v="4726.8"/>
    <s v="8/1/2017 11:54 AM"/>
    <x v="0"/>
    <s v="PaidInvoice #12310 ($4,726.80)"/>
    <x v="1"/>
  </r>
  <r>
    <n v="41274"/>
    <x v="315"/>
    <n v="3421.2"/>
    <s v="8/1/2017 11:52 AM"/>
    <x v="0"/>
    <s v="PaidInvoice #12309 ($3,421.20)"/>
    <x v="1"/>
  </r>
  <r>
    <n v="41381"/>
    <x v="316"/>
    <n v="10170"/>
    <s v="7/27/2017 1:35 PM"/>
    <x v="2"/>
    <s v="PaidInvoice #13433 ($10,671.25)"/>
    <x v="1"/>
  </r>
  <r>
    <n v="41380"/>
    <x v="317"/>
    <n v="36525"/>
    <s v="7/27/2017 1:30 PM"/>
    <x v="2"/>
    <s v="PaidInvoice #13432 ($38,345.00)"/>
    <x v="1"/>
  </r>
  <r>
    <n v="40353"/>
    <x v="318"/>
    <n v="18150"/>
    <s v="7/11/2017 4:44 PM"/>
    <x v="2"/>
    <s v="PaidInvoice #13129 ($18,150.00)"/>
    <x v="1"/>
  </r>
  <r>
    <n v="40350"/>
    <x v="319"/>
    <n v="201645"/>
    <s v="7/11/2017 4:33 PM"/>
    <x v="2"/>
    <s v="PaidInvoice #13128 ($201,645.00)"/>
    <x v="1"/>
  </r>
  <r>
    <n v="40352"/>
    <x v="320"/>
    <n v="57150"/>
    <s v="7/11/2017 2:55 PM"/>
    <x v="2"/>
    <s v="PaidInvoice #13118 ($57,150.00)"/>
    <x v="1"/>
  </r>
  <r>
    <n v="39342"/>
    <x v="321"/>
    <n v="11413"/>
    <s v="6/13/2017 1:40 PM"/>
    <x v="0"/>
    <s v="PaidInvoice #11619 ($59,958.50)Invoice #12975 ($799.46)"/>
    <x v="0"/>
  </r>
  <r>
    <n v="39340"/>
    <x v="322"/>
    <n v="5430.16"/>
    <s v="6/13/2017 1:36 PM"/>
    <x v="0"/>
    <s v="PaidInvoice #11619 ($59,958.50)Invoice #12975 ($799.46)"/>
    <x v="0"/>
  </r>
  <r>
    <n v="39121"/>
    <x v="323"/>
    <n v="12675.62"/>
    <s v="6/13/2017 12:38 PM"/>
    <x v="0"/>
    <s v="PaidInvoice #11616 ($48,027.00)Invoice #12972 ($532.86)"/>
    <x v="0"/>
  </r>
  <r>
    <n v="39311"/>
    <x v="324"/>
    <n v="2287"/>
    <s v="6/13/2017 12:38 PM"/>
    <x v="0"/>
    <s v="PaidInvoice #11619 ($59,958.50)Invoice #12975 ($799.46)"/>
    <x v="0"/>
  </r>
  <r>
    <n v="39310"/>
    <x v="325"/>
    <n v="544.79999999999995"/>
    <s v="6/13/2017 12:36 PM"/>
    <x v="0"/>
    <s v="PaidInvoice #11619 ($59,958.50)Invoice #12975 ($799.46)"/>
    <x v="0"/>
  </r>
  <r>
    <n v="39119"/>
    <x v="326"/>
    <n v="14606"/>
    <s v="6/13/2017 12:34 PM"/>
    <x v="0"/>
    <s v="PaidInvoice #11616 ($48,027.00)Invoice #12972 ($532.86)"/>
    <x v="0"/>
  </r>
  <r>
    <n v="39309"/>
    <x v="327"/>
    <n v="2001"/>
    <s v="6/13/2017 12:34 PM"/>
    <x v="0"/>
    <s v="PaidInvoice #11619 ($59,958.50)Invoice #12975 ($799.46)"/>
    <x v="0"/>
  </r>
  <r>
    <n v="39308"/>
    <x v="328"/>
    <n v="887.2"/>
    <s v="6/13/2017 12:32 PM"/>
    <x v="0"/>
    <s v="PaidInvoice #11619 ($59,958.50)Invoice #12975 ($799.46)"/>
    <x v="0"/>
  </r>
  <r>
    <n v="39307"/>
    <x v="329"/>
    <n v="705.4"/>
    <s v="6/13/2017 12:30 PM"/>
    <x v="0"/>
    <s v="PaidInvoice #11619 ($59,958.50)Invoice #12975 ($799.46)"/>
    <x v="0"/>
  </r>
  <r>
    <n v="39306"/>
    <x v="330"/>
    <n v="887.2"/>
    <s v="6/13/2017 12:28 PM"/>
    <x v="0"/>
    <s v="PaidInvoice #11619 ($59,958.50)Invoice #12975 ($799.46)"/>
    <x v="0"/>
  </r>
  <r>
    <n v="39107"/>
    <x v="331"/>
    <n v="4617.8500000000004"/>
    <s v="6/13/2017 12:10 PM"/>
    <x v="0"/>
    <s v="PaidInvoice #11616 ($48,027.00)Invoice #12972 ($532.86)"/>
    <x v="0"/>
  </r>
  <r>
    <n v="39106"/>
    <x v="332"/>
    <n v="7336.49"/>
    <s v="6/13/2017 12:08 PM"/>
    <x v="0"/>
    <s v="PaidInvoice #11616 ($48,027.00)Invoice #12972 ($532.86)"/>
    <x v="0"/>
  </r>
  <r>
    <n v="39105"/>
    <x v="333"/>
    <n v="5394.99"/>
    <s v="6/13/2017 12:06 PM"/>
    <x v="0"/>
    <s v="PaidInvoice #11616 ($48,027.00)Invoice #12972 ($532.86)"/>
    <x v="0"/>
  </r>
  <r>
    <n v="39104"/>
    <x v="334"/>
    <n v="1678"/>
    <s v="6/13/2017 12:04 PM"/>
    <x v="0"/>
    <s v="PaidInvoice #11616 ($48,027.00)Invoice #12972 ($532.86)"/>
    <x v="0"/>
  </r>
  <r>
    <n v="39103"/>
    <x v="335"/>
    <n v="1384.91"/>
    <s v="6/13/2017 12:02 PM"/>
    <x v="0"/>
    <s v="PaidInvoice #11616 ($48,027.00)Invoice #12972 ($532.86)"/>
    <x v="0"/>
  </r>
  <r>
    <n v="39102"/>
    <x v="336"/>
    <n v="866"/>
    <s v="6/13/2017 12:00 PM"/>
    <x v="0"/>
    <s v="PaidInvoice #11616 ($48,027.00)Invoice #12972 ($532.86)"/>
    <x v="0"/>
  </r>
  <r>
    <n v="39190"/>
    <x v="337"/>
    <n v="1801.6"/>
    <s v="6/13/2017 8:36 AM"/>
    <x v="0"/>
    <s v="PaidInvoice #11619 ($59,958.50)Invoice #12975 ($799.46)"/>
    <x v="0"/>
  </r>
  <r>
    <n v="39189"/>
    <x v="338"/>
    <n v="26638"/>
    <s v="6/13/2017 8:34 AM"/>
    <x v="0"/>
    <s v="PaidInvoice #11619 ($59,958.50)Invoice #12975 ($799.46)"/>
    <x v="0"/>
  </r>
  <r>
    <n v="39188"/>
    <x v="339"/>
    <n v="3443.2"/>
    <s v="6/13/2017 8:32 AM"/>
    <x v="0"/>
    <s v="PaidInvoice #11619 ($59,958.50)Invoice #12975 ($799.46)"/>
    <x v="0"/>
  </r>
  <r>
    <n v="39187"/>
    <x v="340"/>
    <n v="4719.3999999999996"/>
    <s v="6/13/2017 8:30 AM"/>
    <x v="0"/>
    <s v="PaidInvoice #11619 ($59,958.50)Invoice #12975 ($799.46)"/>
    <x v="0"/>
  </r>
  <r>
    <n v="40004"/>
    <x v="341"/>
    <n v="3756.86"/>
    <s v="6/8/2017 2:50 PM"/>
    <x v="0"/>
    <s v="PaidInvoice #11602 ($114,801.00)Invoice #12959 ($973.13)"/>
    <x v="0"/>
  </r>
  <r>
    <n v="40002"/>
    <x v="342"/>
    <n v="696.56"/>
    <s v="6/8/2017 2:46 PM"/>
    <x v="0"/>
    <s v="PaidInvoice #11602 ($114,801.00)Invoice #12959 ($973.13)"/>
    <x v="0"/>
  </r>
  <r>
    <n v="40001"/>
    <x v="343"/>
    <n v="1787.33"/>
    <s v="6/8/2017 2:44 PM"/>
    <x v="0"/>
    <s v="PaidInvoice #11602 ($114,801.00)Invoice #12959 ($973.13)"/>
    <x v="0"/>
  </r>
  <r>
    <n v="40000"/>
    <x v="344"/>
    <n v="6937.6"/>
    <s v="6/8/2017 2:42 PM"/>
    <x v="0"/>
    <s v="PaidInvoice #11602 ($114,801.00)Invoice #12959 ($973.13)"/>
    <x v="0"/>
  </r>
  <r>
    <n v="39999"/>
    <x v="345"/>
    <n v="4660.75"/>
    <s v="6/8/2017 2:40 PM"/>
    <x v="0"/>
    <s v="PaidInvoice #11602 ($114,801.00)Invoice #12959 ($973.13)"/>
    <x v="0"/>
  </r>
  <r>
    <n v="39998"/>
    <x v="346"/>
    <n v="2984"/>
    <s v="6/8/2017 2:38 PM"/>
    <x v="0"/>
    <s v="PaidInvoice #11602 ($114,801.00)Invoice #12959 ($973.13)"/>
    <x v="0"/>
  </r>
  <r>
    <n v="39997"/>
    <x v="347"/>
    <n v="5105.53"/>
    <s v="6/8/2017 2:36 PM"/>
    <x v="0"/>
    <s v="PaidInvoice #11602 ($114,801.00)Invoice #12959 ($973.13)"/>
    <x v="0"/>
  </r>
  <r>
    <n v="39996"/>
    <x v="348"/>
    <n v="869.53"/>
    <s v="6/8/2017 2:34 PM"/>
    <x v="0"/>
    <s v="PaidInvoice #11602 ($114,801.00)Invoice #12959 ($973.13)"/>
    <x v="0"/>
  </r>
  <r>
    <n v="39995"/>
    <x v="349"/>
    <n v="3266.4"/>
    <s v="6/8/2017 2:32 PM"/>
    <x v="0"/>
    <s v="PaidInvoice #11602 ($114,801.00)Invoice #12959 ($973.13)"/>
    <x v="0"/>
  </r>
  <r>
    <n v="39993"/>
    <x v="350"/>
    <n v="4118.7"/>
    <s v="6/8/2017 2:28 PM"/>
    <x v="0"/>
    <s v="PaidInvoice #11602 ($114,801.00)Invoice #12959 ($973.13)"/>
    <x v="0"/>
  </r>
  <r>
    <n v="39992"/>
    <x v="351"/>
    <n v="3266.4"/>
    <s v="6/8/2017 2:26 PM"/>
    <x v="0"/>
    <s v="PaidInvoice #11602 ($114,801.00)Invoice #12959 ($973.13)"/>
    <x v="0"/>
  </r>
  <r>
    <n v="39991"/>
    <x v="352"/>
    <n v="2984"/>
    <s v="6/8/2017 2:24 PM"/>
    <x v="0"/>
    <s v="PaidInvoice #11602 ($114,801.00)Invoice #12959 ($973.13)"/>
    <x v="0"/>
  </r>
  <r>
    <n v="39990"/>
    <x v="353"/>
    <n v="4621.92"/>
    <s v="6/8/2017 2:22 PM"/>
    <x v="0"/>
    <s v="PaidInvoice #11602 ($114,801.00)Invoice #12959 ($973.13)"/>
    <x v="0"/>
  </r>
  <r>
    <n v="39989"/>
    <x v="354"/>
    <n v="7802.45"/>
    <s v="6/8/2017 2:20 PM"/>
    <x v="0"/>
    <s v="PaidInvoice #11602 ($114,801.00)Invoice #12959 ($973.13)"/>
    <x v="0"/>
  </r>
  <r>
    <n v="39988"/>
    <x v="355"/>
    <n v="6941.13"/>
    <s v="6/8/2017 2:18 PM"/>
    <x v="0"/>
    <s v="PaidInvoice #11602 ($114,801.00)Invoice #12959 ($973.13)"/>
    <x v="0"/>
  </r>
  <r>
    <n v="39987"/>
    <x v="356"/>
    <n v="8031.9"/>
    <s v="6/8/2017 2:16 PM"/>
    <x v="0"/>
    <s v="PaidInvoice #11602 ($114,801.00)Invoice #12959 ($973.13)"/>
    <x v="0"/>
  </r>
  <r>
    <n v="39986"/>
    <x v="357"/>
    <n v="5243.2"/>
    <s v="6/8/2017 2:14 PM"/>
    <x v="0"/>
    <s v="PaidInvoice #11602 ($114,801.00)Invoice #12959 ($973.13)"/>
    <x v="0"/>
  </r>
  <r>
    <n v="39985"/>
    <x v="358"/>
    <n v="2419.1999999999998"/>
    <s v="6/8/2017 2:12 PM"/>
    <x v="0"/>
    <s v="PaidInvoice #11602 ($114,801.00)Invoice #12959 ($973.13)"/>
    <x v="0"/>
  </r>
  <r>
    <n v="39983"/>
    <x v="359"/>
    <n v="6637.55"/>
    <s v="6/8/2017 2:08 PM"/>
    <x v="0"/>
    <s v="PaidInvoice #11602 ($114,801.00)Invoice #12959 ($973.13)"/>
    <x v="0"/>
  </r>
  <r>
    <n v="39982"/>
    <x v="360"/>
    <n v="6919.95"/>
    <s v="6/8/2017 2:06 PM"/>
    <x v="0"/>
    <s v="PaidInvoice #11602 ($114,801.00)Invoice #12959 ($973.13)"/>
    <x v="0"/>
  </r>
  <r>
    <n v="39981"/>
    <x v="361"/>
    <n v="6930.54"/>
    <s v="6/8/2017 2:04 PM"/>
    <x v="0"/>
    <s v="PaidInvoice #11602 ($114,801.00)Invoice #12959 ($973.13)"/>
    <x v="0"/>
  </r>
  <r>
    <n v="39980"/>
    <x v="362"/>
    <n v="6775.22"/>
    <s v="6/8/2017 2:02 PM"/>
    <x v="0"/>
    <s v="PaidInvoice #11602 ($114,801.00)Invoice #12959 ($973.13)"/>
    <x v="0"/>
  </r>
  <r>
    <n v="39979"/>
    <x v="363"/>
    <n v="6545.77"/>
    <s v="6/8/2017 2:00 PM"/>
    <x v="0"/>
    <s v="PaidInvoice #11602 ($114,801.00)Invoice #12959 ($973.13)"/>
    <x v="0"/>
  </r>
  <r>
    <n v="39978"/>
    <x v="364"/>
    <n v="6471.64"/>
    <s v="6/8/2017 1:58 PM"/>
    <x v="0"/>
    <s v="PaidInvoice #11602 ($114,801.00)Invoice #12959 ($973.13)"/>
    <x v="0"/>
  </r>
  <r>
    <n v="38472"/>
    <x v="365"/>
    <n v="9086.02"/>
    <s v="6/8/2017 1:32 PM"/>
    <x v="0"/>
    <s v="PaidInvoice #11570 ($70,228.00)Invoice #12950 ($1,021.61)"/>
    <x v="0"/>
  </r>
  <r>
    <n v="38471"/>
    <x v="366"/>
    <n v="34686.519999999997"/>
    <s v="6/8/2017 1:30 PM"/>
    <x v="0"/>
    <s v="PaidInvoice #11570 ($70,228.00)Invoice #12950 ($1,021.61)"/>
    <x v="0"/>
  </r>
  <r>
    <n v="38470"/>
    <x v="367"/>
    <n v="7662.01"/>
    <s v="6/8/2017 1:28 PM"/>
    <x v="0"/>
    <s v="PaidInvoice #11570 ($70,228.00)Invoice #12950 ($1,021.61)"/>
    <x v="0"/>
  </r>
  <r>
    <n v="38469"/>
    <x v="368"/>
    <n v="18247.2"/>
    <s v="6/8/2017 1:26 PM"/>
    <x v="0"/>
    <s v="PaidInvoice #11570 ($70,228.00)Invoice #12950 ($1,021.61)"/>
    <x v="0"/>
  </r>
  <r>
    <n v="38463"/>
    <x v="369"/>
    <n v="292.26"/>
    <s v="6/8/2017 1:14 PM"/>
    <x v="0"/>
    <s v="PaidInvoice #11570 ($70,228.00)Invoice #12950 ($1,021.61)"/>
    <x v="0"/>
  </r>
  <r>
    <n v="38462"/>
    <x v="370"/>
    <n v="1275.5999999999999"/>
    <s v="6/8/2017 1:12 PM"/>
    <x v="0"/>
    <s v="PaidInvoice #11570 ($70,228.00)Invoice #12950 ($1,021.61)"/>
    <x v="0"/>
  </r>
  <r>
    <n v="37880"/>
    <x v="371"/>
    <n v="5257.32"/>
    <s v="3/14/2017 11:02 AM"/>
    <x v="0"/>
    <s v="PaidInvoice #11172 ($10,200.50)Invoice #11576 ($84.69)"/>
    <x v="0"/>
  </r>
  <r>
    <n v="37879"/>
    <x v="372"/>
    <n v="5027.87"/>
    <s v="3/14/2017 11:00 AM"/>
    <x v="0"/>
    <s v="PaidInvoice #11172 ($10,200.50)Invoice #11576 ($84.69)"/>
    <x v="0"/>
  </r>
  <r>
    <n v="36881"/>
    <x v="373"/>
    <n v="1303.49"/>
    <s v="12/13/2016 10:05 AM"/>
    <x v="0"/>
    <s v="-"/>
    <x v="0"/>
  </r>
  <r>
    <n v="36833"/>
    <x v="374"/>
    <n v="39418.6"/>
    <s v="10/18/2016 9:18 AM"/>
    <x v="0"/>
    <s v="-"/>
    <x v="1"/>
  </r>
  <r>
    <n v="35952"/>
    <x v="375"/>
    <n v="10427.98"/>
    <s v="9/20/2016 12:35 PM"/>
    <x v="0"/>
    <s v="-"/>
    <x v="0"/>
  </r>
  <r>
    <n v="35951"/>
    <x v="376"/>
    <n v="6445.27"/>
    <s v="9/20/2016 12:30 PM"/>
    <x v="0"/>
    <s v="-"/>
    <x v="0"/>
  </r>
  <r>
    <n v="35950"/>
    <x v="377"/>
    <n v="16538.62"/>
    <s v="9/20/2016 12:25 PM"/>
    <x v="0"/>
    <s v="-"/>
    <x v="0"/>
  </r>
  <r>
    <n v="35949"/>
    <x v="378"/>
    <n v="16224.64"/>
    <s v="9/20/2016 12:20 PM"/>
    <x v="0"/>
    <s v="-"/>
    <x v="0"/>
  </r>
  <r>
    <n v="35948"/>
    <x v="379"/>
    <n v="2748.19"/>
    <s v="9/20/2016 12:15 PM"/>
    <x v="0"/>
    <s v="-"/>
    <x v="0"/>
  </r>
  <r>
    <n v="35947"/>
    <x v="380"/>
    <n v="1526.48"/>
    <s v="9/20/2016 12:10 PM"/>
    <x v="0"/>
    <s v="-"/>
    <x v="0"/>
  </r>
  <r>
    <n v="35946"/>
    <x v="381"/>
    <n v="5039.04"/>
    <s v="9/20/2016 12:05 PM"/>
    <x v="0"/>
    <s v="-"/>
    <x v="0"/>
  </r>
  <r>
    <n v="35945"/>
    <x v="382"/>
    <n v="1808.43"/>
    <s v="9/20/2016 12:00 PM"/>
    <x v="0"/>
    <s v="-"/>
    <x v="0"/>
  </r>
  <r>
    <n v="35944"/>
    <x v="383"/>
    <n v="3173.23"/>
    <s v="9/20/2016 11:55 AM"/>
    <x v="0"/>
    <s v="-"/>
    <x v="0"/>
  </r>
  <r>
    <n v="35943"/>
    <x v="384"/>
    <n v="5348.82"/>
    <s v="9/20/2016 11:50 AM"/>
    <x v="0"/>
    <s v="-"/>
    <x v="0"/>
  </r>
  <r>
    <n v="35942"/>
    <x v="385"/>
    <n v="2292.79"/>
    <s v="9/20/2016 11:45 AM"/>
    <x v="0"/>
    <s v="-"/>
    <x v="0"/>
  </r>
  <r>
    <n v="35941"/>
    <x v="386"/>
    <n v="3666.58"/>
    <s v="9/20/2016 11:40 AM"/>
    <x v="0"/>
    <s v="-"/>
    <x v="0"/>
  </r>
  <r>
    <n v="35940"/>
    <x v="387"/>
    <n v="2817.68"/>
    <s v="9/20/2016 11:35 AM"/>
    <x v="0"/>
    <s v="-"/>
    <x v="0"/>
  </r>
  <r>
    <n v="35939"/>
    <x v="388"/>
    <n v="3237.4"/>
    <s v="9/20/2016 11:30 AM"/>
    <x v="0"/>
    <s v="-"/>
    <x v="0"/>
  </r>
  <r>
    <n v="36546"/>
    <x v="389"/>
    <n v="11673.79"/>
    <s v="9/20/2016 9:14 AM"/>
    <x v="0"/>
    <s v="-"/>
    <x v="1"/>
  </r>
  <r>
    <n v="33500"/>
    <x v="390"/>
    <n v="16800"/>
    <s v="8/5/2015 8:28:29 AM"/>
    <x v="0"/>
    <s v="-"/>
    <x v="1"/>
  </r>
  <r>
    <n v="33507"/>
    <x v="391"/>
    <n v="16800"/>
    <s v="8/5/2015 8:28:29 AM"/>
    <x v="0"/>
    <s v="-"/>
    <x v="1"/>
  </r>
  <r>
    <n v="33477"/>
    <x v="392"/>
    <n v="82400"/>
    <s v="8/5/2015 8:28:28 AM"/>
    <x v="0"/>
    <s v="-"/>
    <x v="1"/>
  </r>
  <r>
    <n v="33437"/>
    <x v="393"/>
    <n v="168000"/>
    <s v="8/5/2015 8:28:27 AM"/>
    <x v="0"/>
    <s v="-"/>
    <x v="1"/>
  </r>
  <r>
    <n v="33439"/>
    <x v="394"/>
    <n v="50400"/>
    <s v="8/5/2015 8:28:27 AM"/>
    <x v="0"/>
    <s v="-"/>
    <x v="1"/>
  </r>
  <r>
    <n v="33446"/>
    <x v="395"/>
    <n v="56000"/>
    <s v="8/5/2015 8:28:27 AM"/>
    <x v="0"/>
    <s v="-"/>
    <x v="1"/>
  </r>
  <r>
    <n v="33453"/>
    <x v="396"/>
    <n v="16800"/>
    <s v="8/5/2015 8:28:27 AM"/>
    <x v="0"/>
    <s v="-"/>
    <x v="1"/>
  </r>
  <r>
    <n v="33455"/>
    <x v="397"/>
    <n v="61610"/>
    <s v="8/5/2015 8:28:27 AM"/>
    <x v="0"/>
    <s v="-"/>
    <x v="1"/>
  </r>
  <r>
    <n v="25270"/>
    <x v="398"/>
    <n v="33295"/>
    <s v="3/8/2012 1:30 PM"/>
    <x v="2"/>
    <s v="-"/>
    <x v="1"/>
  </r>
  <r>
    <n v="24005"/>
    <x v="399"/>
    <n v="32650"/>
    <s v="6/15/2011 2:05 PM"/>
    <x v="1"/>
    <s v="-"/>
    <x v="1"/>
  </r>
  <r>
    <n v="18225"/>
    <x v="400"/>
    <n v="246080"/>
    <s v="7/6/2010 10:05 AM"/>
    <x v="2"/>
    <s v="-"/>
    <x v="1"/>
  </r>
  <r>
    <n v="17982"/>
    <x v="401"/>
    <n v="15185"/>
    <s v="6/8/2010 1:45 PM"/>
    <x v="2"/>
    <s v="-"/>
    <x v="1"/>
  </r>
  <r>
    <n v="16663"/>
    <x v="402"/>
    <n v="20590"/>
    <s v="12/29/2009 1:35 PM"/>
    <x v="2"/>
    <s v="-"/>
    <x v="1"/>
  </r>
  <r>
    <n v="14319"/>
    <x v="403"/>
    <n v="90675"/>
    <s v="5/1/2008 10:00 AM"/>
    <x v="2"/>
    <s v="-"/>
    <x v="1"/>
  </r>
  <r>
    <n v="14129"/>
    <x v="404"/>
    <n v="101115"/>
    <s v="4/23/2008 2:10 PM"/>
    <x v="2"/>
    <s v="-"/>
    <x v="1"/>
  </r>
  <r>
    <n v="13305"/>
    <x v="405"/>
    <n v="25585"/>
    <s v="12/20/2007 2:35 PM"/>
    <x v="2"/>
    <s v="-"/>
    <x v="1"/>
  </r>
  <r>
    <n v="12527"/>
    <x v="406"/>
    <n v="115125"/>
    <s v="6/28/2007 12:00 AM"/>
    <x v="2"/>
    <s v="-"/>
    <x v="1"/>
  </r>
  <r>
    <n v="11511"/>
    <x v="407"/>
    <n v="555595"/>
    <s v="12/28/2006 1:35 PM"/>
    <x v="2"/>
    <s v="-"/>
    <x v="1"/>
  </r>
  <r>
    <n v="11405"/>
    <x v="408"/>
    <n v="52175"/>
    <s v="12/5/2006 10:45 AM"/>
    <x v="2"/>
    <s v="-"/>
    <x v="1"/>
  </r>
  <r>
    <n v="11421"/>
    <x v="409"/>
    <n v="97950"/>
    <s v="12/5/2006 10:35 AM"/>
    <x v="2"/>
    <s v="-"/>
    <x v="1"/>
  </r>
  <r>
    <n v="11417"/>
    <x v="410"/>
    <n v="92550"/>
    <s v="12/5/2006 10:15 AM"/>
    <x v="2"/>
    <s v="-"/>
    <x v="1"/>
  </r>
  <r>
    <n v="11415"/>
    <x v="411"/>
    <n v="38850"/>
    <s v="12/5/2006 10:05 AM"/>
    <x v="2"/>
    <s v="-"/>
    <x v="1"/>
  </r>
  <r>
    <n v="11379"/>
    <x v="412"/>
    <n v="61450"/>
    <s v="11/28/2006 10:15 AM"/>
    <x v="2"/>
    <s v="-"/>
    <x v="1"/>
  </r>
  <r>
    <n v="11376"/>
    <x v="413"/>
    <n v="10855.6"/>
    <s v="11/28/2006 10:00 AM"/>
    <x v="2"/>
    <s v="-"/>
    <x v="1"/>
  </r>
  <r>
    <n v="11232"/>
    <x v="414"/>
    <n v="218350"/>
    <s v="10/24/2006 10:45 AM"/>
    <x v="2"/>
    <s v="-"/>
    <x v="1"/>
  </r>
  <r>
    <n v="11231"/>
    <x v="415"/>
    <n v="8200"/>
    <s v="10/24/2006 10:40 AM"/>
    <x v="2"/>
    <s v="-"/>
    <x v="1"/>
  </r>
  <r>
    <n v="11230"/>
    <x v="416"/>
    <n v="100550"/>
    <s v="10/24/2006 10:35 AM"/>
    <x v="2"/>
    <s v="-"/>
    <x v="1"/>
  </r>
  <r>
    <n v="11228"/>
    <x v="417"/>
    <n v="10300"/>
    <s v="10/24/2006 10:25 AM"/>
    <x v="2"/>
    <s v="-"/>
    <x v="1"/>
  </r>
  <r>
    <n v="11225"/>
    <x v="418"/>
    <n v="21550"/>
    <s v="10/24/2006 10:10 AM"/>
    <x v="2"/>
    <s v="-"/>
    <x v="1"/>
  </r>
  <r>
    <n v="11224"/>
    <x v="419"/>
    <n v="8362.75"/>
    <s v="10/24/2006 10:05 AM"/>
    <x v="2"/>
    <s v="-"/>
    <x v="1"/>
  </r>
  <r>
    <n v="11223"/>
    <x v="420"/>
    <n v="77175"/>
    <s v="10/24/2006 10:00 AM"/>
    <x v="2"/>
    <s v="-"/>
    <x v="1"/>
  </r>
  <r>
    <n v="10877"/>
    <x v="421"/>
    <n v="85115"/>
    <s v="9/28/2006 12:00 AM"/>
    <x v="2"/>
    <s v="-"/>
    <x v="1"/>
  </r>
  <r>
    <n v="10878"/>
    <x v="422"/>
    <n v="77615"/>
    <s v="9/28/2006 12:00 AM"/>
    <x v="2"/>
    <s v="-"/>
    <x v="1"/>
  </r>
  <r>
    <n v="10881"/>
    <x v="423"/>
    <n v="300175"/>
    <s v="9/28/2006 12:00 AM"/>
    <x v="1"/>
    <s v="-"/>
    <x v="1"/>
  </r>
  <r>
    <n v="10882"/>
    <x v="424"/>
    <n v="65790"/>
    <s v="9/27/2006 3:05 PM"/>
    <x v="1"/>
    <s v="-"/>
    <x v="1"/>
  </r>
  <r>
    <n v="10880"/>
    <x v="425"/>
    <n v="6115"/>
    <s v="9/27/2006 2:45 PM"/>
    <x v="2"/>
    <s v="-"/>
    <x v="1"/>
  </r>
  <r>
    <n v="10657"/>
    <x v="426"/>
    <n v="10155"/>
    <s v="8/23/2006 1:55 PM"/>
    <x v="2"/>
    <s v="-"/>
    <x v="1"/>
  </r>
  <r>
    <n v="10655"/>
    <x v="427"/>
    <n v="16115"/>
    <s v="8/23/2006 1:45 PM"/>
    <x v="2"/>
    <s v="-"/>
    <x v="1"/>
  </r>
  <r>
    <n v="10205"/>
    <x v="428"/>
    <n v="1385"/>
    <s v="6/29/2006 10:30 AM"/>
    <x v="2"/>
    <s v="-"/>
    <x v="1"/>
  </r>
  <r>
    <n v="10204"/>
    <x v="429"/>
    <n v="2245"/>
    <s v="6/29/2006 10:25 AM"/>
    <x v="2"/>
    <s v="-"/>
    <x v="1"/>
  </r>
  <r>
    <n v="9497"/>
    <x v="430"/>
    <n v="25150"/>
    <s v="3/14/2006 10:10 AM"/>
    <x v="2"/>
    <s v="-"/>
    <x v="1"/>
  </r>
  <r>
    <n v="8658"/>
    <x v="431"/>
    <n v="25160"/>
    <s v="11/2/2005 1:45 PM"/>
    <x v="2"/>
    <s v="-"/>
    <x v="1"/>
  </r>
  <r>
    <n v="8659"/>
    <x v="432"/>
    <n v="10490"/>
    <s v="11/2/2005 1:40 PM"/>
    <x v="2"/>
    <s v="-"/>
    <x v="1"/>
  </r>
  <r>
    <n v="8475"/>
    <x v="433"/>
    <n v="10050"/>
    <s v="10/14/2005 10:15 AM"/>
    <x v="2"/>
    <s v="-"/>
    <x v="1"/>
  </r>
  <r>
    <n v="8315"/>
    <x v="434"/>
    <n v="25650"/>
    <s v="10/6/2005 10:25 AM"/>
    <x v="2"/>
    <s v="-"/>
    <x v="1"/>
  </r>
  <r>
    <n v="8414"/>
    <x v="435"/>
    <n v="20350"/>
    <s v="10/5/2005 11:15 AM"/>
    <x v="2"/>
    <s v="-"/>
    <x v="1"/>
  </r>
  <r>
    <n v="7800"/>
    <x v="436"/>
    <n v="140150"/>
    <s v="8/20/2005 5:00 AM"/>
    <x v="2"/>
    <s v="-"/>
    <x v="1"/>
  </r>
  <r>
    <n v="7897"/>
    <x v="437"/>
    <n v="56550"/>
    <s v="8/4/2005 10:50 AM"/>
    <x v="2"/>
    <s v="-"/>
    <x v="1"/>
  </r>
  <r>
    <n v="7425"/>
    <x v="438"/>
    <n v="140150"/>
    <s v="6/28/2005 10:10 AM"/>
    <x v="2"/>
    <s v="-"/>
    <x v="1"/>
  </r>
  <r>
    <n v="7219"/>
    <x v="439"/>
    <n v="4800"/>
    <s v="6/9/2005 10:05 AM"/>
    <x v="2"/>
    <s v="-"/>
    <x v="1"/>
  </r>
  <r>
    <n v="7399"/>
    <x v="440"/>
    <n v="62950"/>
    <s v="6/6/2005 10:50 AM"/>
    <x v="2"/>
    <s v="-"/>
    <x v="1"/>
  </r>
  <r>
    <n v="7342"/>
    <x v="441"/>
    <n v="182150"/>
    <s v="5/31/2005 10:55 AM"/>
    <x v="2"/>
    <s v="-"/>
    <x v="1"/>
  </r>
  <r>
    <n v="7341"/>
    <x v="442"/>
    <n v="8350"/>
    <s v="5/31/2005 10:50 AM"/>
    <x v="2"/>
    <s v="-"/>
    <x v="1"/>
  </r>
  <r>
    <n v="7297"/>
    <x v="443"/>
    <n v="17750"/>
    <s v="5/31/2005 10:35 AM"/>
    <x v="2"/>
    <s v="-"/>
    <x v="1"/>
  </r>
  <r>
    <n v="7296"/>
    <x v="444"/>
    <n v="1750"/>
    <s v="5/31/2005 10:30 AM"/>
    <x v="2"/>
    <s v="-"/>
    <x v="1"/>
  </r>
  <r>
    <n v="7295"/>
    <x v="445"/>
    <n v="975"/>
    <s v="5/31/2005 10:25 AM"/>
    <x v="2"/>
    <s v="-"/>
    <x v="1"/>
  </r>
  <r>
    <n v="7290"/>
    <x v="446"/>
    <n v="1450"/>
    <s v="5/31/2005 10:00 AM"/>
    <x v="2"/>
    <s v="-"/>
    <x v="1"/>
  </r>
  <r>
    <n v="7101"/>
    <x v="447"/>
    <n v="75200"/>
    <s v="5/5/2005 10:40 AM"/>
    <x v="2"/>
    <s v="-"/>
    <x v="1"/>
  </r>
  <r>
    <n v="7097"/>
    <x v="448"/>
    <n v="4350"/>
    <s v="5/5/2005 10:20 AM"/>
    <x v="2"/>
    <s v="-"/>
    <x v="1"/>
  </r>
  <r>
    <n v="7094"/>
    <x v="449"/>
    <n v="24550"/>
    <s v="5/5/2005 10:05 AM"/>
    <x v="2"/>
    <s v="-"/>
    <x v="1"/>
  </r>
  <r>
    <n v="6879"/>
    <x v="450"/>
    <n v="3800"/>
    <s v="4/5/2005 11:00 AM"/>
    <x v="2"/>
    <s v="-"/>
    <x v="1"/>
  </r>
  <r>
    <n v="6878"/>
    <x v="451"/>
    <n v="6700"/>
    <s v="4/5/2005 10:55 AM"/>
    <x v="2"/>
    <s v="-"/>
    <x v="1"/>
  </r>
  <r>
    <n v="6848"/>
    <x v="452"/>
    <n v="32550"/>
    <s v="3/31/2005 10:25 AM"/>
    <x v="2"/>
    <s v="-"/>
    <x v="1"/>
  </r>
  <r>
    <n v="6752"/>
    <x v="453"/>
    <n v="10250"/>
    <s v="3/29/2005 10:40 AM"/>
    <x v="2"/>
    <s v="-"/>
    <x v="1"/>
  </r>
  <r>
    <n v="6744"/>
    <x v="454"/>
    <n v="14950"/>
    <s v="3/29/2005 10:00 AM"/>
    <x v="2"/>
    <s v="-"/>
    <x v="1"/>
  </r>
  <r>
    <n v="6294"/>
    <x v="455"/>
    <n v="21320"/>
    <s v="3/10/2005 2:30 PM"/>
    <x v="1"/>
    <s v="-"/>
    <x v="1"/>
  </r>
  <r>
    <n v="6293"/>
    <x v="456"/>
    <n v="7095"/>
    <s v="3/10/2005 2:25 PM"/>
    <x v="2"/>
    <s v="-"/>
    <x v="1"/>
  </r>
  <r>
    <n v="6292"/>
    <x v="457"/>
    <n v="66285"/>
    <s v="3/10/2005 2:20 PM"/>
    <x v="2"/>
    <s v="-"/>
    <x v="1"/>
  </r>
  <r>
    <n v="6291"/>
    <x v="458"/>
    <n v="416885"/>
    <s v="3/10/2005 2:15 PM"/>
    <x v="2"/>
    <s v="-"/>
    <x v="1"/>
  </r>
  <r>
    <n v="6290"/>
    <x v="459"/>
    <n v="22185"/>
    <s v="3/10/2005 2:10 PM"/>
    <x v="2"/>
    <s v="-"/>
    <x v="1"/>
  </r>
  <r>
    <n v="6289"/>
    <x v="460"/>
    <n v="5780"/>
    <s v="3/10/2005 2:05 PM"/>
    <x v="1"/>
    <s v="-"/>
    <x v="1"/>
  </r>
  <r>
    <n v="6288"/>
    <x v="461"/>
    <n v="68285"/>
    <s v="3/10/2005 2:00 PM"/>
    <x v="2"/>
    <s v="-"/>
    <x v="1"/>
  </r>
  <r>
    <n v="6286"/>
    <x v="462"/>
    <n v="10770"/>
    <s v="3/10/2005 1:50 PM"/>
    <x v="2"/>
    <s v="-"/>
    <x v="1"/>
  </r>
  <r>
    <n v="6285"/>
    <x v="463"/>
    <n v="11510"/>
    <s v="3/10/2005 1:45 PM"/>
    <x v="2"/>
    <s v="-"/>
    <x v="1"/>
  </r>
  <r>
    <n v="6284"/>
    <x v="464"/>
    <n v="64085"/>
    <s v="3/10/2005 1:40 PM"/>
    <x v="2"/>
    <s v="-"/>
    <x v="1"/>
  </r>
  <r>
    <n v="6283"/>
    <x v="465"/>
    <n v="4745"/>
    <s v="3/10/2005 1:35 PM"/>
    <x v="2"/>
    <s v="-"/>
    <x v="1"/>
  </r>
  <r>
    <n v="6282"/>
    <x v="466"/>
    <n v="16035"/>
    <s v="3/10/2005 1:30 PM"/>
    <x v="1"/>
    <s v="-"/>
    <x v="1"/>
  </r>
  <r>
    <n v="6607"/>
    <x v="467"/>
    <n v="5950"/>
    <s v="3/10/2005 10:55 AM"/>
    <x v="1"/>
    <s v="-"/>
    <x v="1"/>
  </r>
  <r>
    <n v="6598"/>
    <x v="468"/>
    <n v="8450"/>
    <s v="3/10/2005 10:50 AM"/>
    <x v="2"/>
    <s v="-"/>
    <x v="1"/>
  </r>
  <r>
    <n v="6597"/>
    <x v="469"/>
    <n v="11950"/>
    <s v="3/10/2005 10:45 AM"/>
    <x v="2"/>
    <s v="-"/>
    <x v="1"/>
  </r>
  <r>
    <n v="6596"/>
    <x v="470"/>
    <n v="8650"/>
    <s v="3/10/2005 10:40 AM"/>
    <x v="2"/>
    <s v="-"/>
    <x v="1"/>
  </r>
  <r>
    <n v="6591"/>
    <x v="471"/>
    <n v="31550"/>
    <s v="3/10/2005 10:25 AM"/>
    <x v="2"/>
    <s v="-"/>
    <x v="1"/>
  </r>
  <r>
    <n v="6476"/>
    <x v="472"/>
    <n v="3400"/>
    <s v="3/10/2005 10:10 AM"/>
    <x v="2"/>
    <s v="-"/>
    <x v="1"/>
  </r>
  <r>
    <n v="6473"/>
    <x v="473"/>
    <n v="39650"/>
    <s v="3/10/2005 10:00 AM"/>
    <x v="2"/>
    <s v="-"/>
    <x v="1"/>
  </r>
  <r>
    <n v="6508"/>
    <x v="474"/>
    <n v="1552.25"/>
    <s v="2/24/2005 11:05 AM"/>
    <x v="2"/>
    <s v="-"/>
    <x v="1"/>
  </r>
  <r>
    <n v="6507"/>
    <x v="475"/>
    <n v="2007.5"/>
    <s v="2/24/2005 11:00 AM"/>
    <x v="2"/>
    <s v="-"/>
    <x v="1"/>
  </r>
  <r>
    <n v="5636"/>
    <x v="476"/>
    <n v="25125"/>
    <s v="1/26/2005 2:25 PM"/>
    <x v="2"/>
    <s v="-"/>
    <x v="1"/>
  </r>
  <r>
    <n v="5776"/>
    <x v="477"/>
    <n v="6185"/>
    <s v="11/17/2004 10:35 AM"/>
    <x v="1"/>
    <s v="-"/>
    <x v="1"/>
  </r>
  <r>
    <n v="5774"/>
    <x v="478"/>
    <n v="6220"/>
    <s v="11/17/2004 10:25 AM"/>
    <x v="1"/>
    <s v="-"/>
    <x v="1"/>
  </r>
  <r>
    <n v="5773"/>
    <x v="479"/>
    <n v="2890"/>
    <s v="11/17/2004 10:20 AM"/>
    <x v="2"/>
    <s v="-"/>
    <x v="1"/>
  </r>
  <r>
    <n v="5772"/>
    <x v="480"/>
    <n v="3385"/>
    <s v="11/17/2004 10:15 AM"/>
    <x v="2"/>
    <s v="-"/>
    <x v="1"/>
  </r>
  <r>
    <n v="5770"/>
    <x v="481"/>
    <n v="4125"/>
    <s v="11/17/2004 10:05 AM"/>
    <x v="1"/>
    <s v="-"/>
    <x v="1"/>
  </r>
  <r>
    <n v="5768"/>
    <x v="482"/>
    <n v="20170"/>
    <s v="11/16/2004 10:30 AM"/>
    <x v="1"/>
    <s v="-"/>
    <x v="1"/>
  </r>
  <r>
    <n v="5765"/>
    <x v="483"/>
    <n v="17640"/>
    <s v="11/16/2004 10:15 AM"/>
    <x v="2"/>
    <s v="-"/>
    <x v="1"/>
  </r>
  <r>
    <n v="5764"/>
    <x v="484"/>
    <n v="21185"/>
    <s v="11/16/2004 10:10 AM"/>
    <x v="2"/>
    <s v="-"/>
    <x v="1"/>
  </r>
  <r>
    <n v="5763"/>
    <x v="485"/>
    <n v="10150"/>
    <s v="11/16/2004 10:05 AM"/>
    <x v="1"/>
    <s v="-"/>
    <x v="1"/>
  </r>
  <r>
    <n v="5762"/>
    <x v="486"/>
    <n v="5195"/>
    <s v="11/16/2004 10:00 AM"/>
    <x v="2"/>
    <s v="-"/>
    <x v="1"/>
  </r>
  <r>
    <n v="4971"/>
    <x v="487"/>
    <n v="66900"/>
    <s v="7/29/2004 2:00 PM"/>
    <x v="2"/>
    <s v="-"/>
    <x v="1"/>
  </r>
  <r>
    <n v="4950"/>
    <x v="488"/>
    <n v="41700"/>
    <s v="7/29/2004 10:20 AM"/>
    <x v="2"/>
    <s v="-"/>
    <x v="1"/>
  </r>
  <r>
    <n v="4947"/>
    <x v="488"/>
    <n v="40800"/>
    <s v="7/29/2004 10:05 AM"/>
    <x v="2"/>
    <s v="-"/>
    <x v="1"/>
  </r>
  <r>
    <n v="4946"/>
    <x v="488"/>
    <n v="32700"/>
    <s v="7/29/2004 10:00 AM"/>
    <x v="2"/>
    <s v="-"/>
    <x v="1"/>
  </r>
  <r>
    <n v="4217"/>
    <x v="489"/>
    <n v="1695"/>
    <s v="7/21/2004 10:30 AM"/>
    <x v="2"/>
    <s v="-"/>
    <x v="1"/>
  </r>
  <r>
    <n v="4223"/>
    <x v="490"/>
    <n v="2145"/>
    <s v="7/21/2004 10:10 AM"/>
    <x v="1"/>
    <s v="-"/>
    <x v="1"/>
  </r>
  <r>
    <n v="4216"/>
    <x v="491"/>
    <n v="2105"/>
    <s v="7/21/2004 10:05 AM"/>
    <x v="1"/>
    <s v="-"/>
    <x v="1"/>
  </r>
  <r>
    <n v="2121"/>
    <x v="492"/>
    <n v="227210"/>
    <s v="11/20/2002 10:30 AM"/>
    <x v="3"/>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7" firstHeaderRow="2" firstDataRow="2" firstDataCol="1"/>
  <pivotFields count="7">
    <pivotField numFmtId="1" showAll="0"/>
    <pivotField dataField="1" showAll="0">
      <items count="494">
        <item x="398"/>
        <item x="476"/>
        <item x="352"/>
        <item x="343"/>
        <item x="349"/>
        <item x="342"/>
        <item x="348"/>
        <item x="353"/>
        <item x="364"/>
        <item x="363"/>
        <item x="357"/>
        <item x="356"/>
        <item x="355"/>
        <item x="362"/>
        <item x="361"/>
        <item x="360"/>
        <item x="359"/>
        <item x="354"/>
        <item x="358"/>
        <item x="341"/>
        <item x="347"/>
        <item x="351"/>
        <item x="350"/>
        <item x="346"/>
        <item x="345"/>
        <item x="344"/>
        <item x="275"/>
        <item x="274"/>
        <item x="273"/>
        <item x="272"/>
        <item x="62"/>
        <item x="61"/>
        <item x="63"/>
        <item x="60"/>
        <item x="59"/>
        <item x="58"/>
        <item x="57"/>
        <item x="56"/>
        <item x="55"/>
        <item x="54"/>
        <item x="53"/>
        <item x="52"/>
        <item x="51"/>
        <item x="50"/>
        <item x="49"/>
        <item x="48"/>
        <item x="47"/>
        <item x="46"/>
        <item x="373"/>
        <item x="148"/>
        <item x="147"/>
        <item x="146"/>
        <item x="145"/>
        <item x="144"/>
        <item x="143"/>
        <item x="142"/>
        <item x="141"/>
        <item x="140"/>
        <item x="139"/>
        <item x="138"/>
        <item x="137"/>
        <item x="136"/>
        <item x="135"/>
        <item x="134"/>
        <item x="133"/>
        <item x="132"/>
        <item x="276"/>
        <item x="238"/>
        <item x="237"/>
        <item x="236"/>
        <item x="235"/>
        <item x="234"/>
        <item x="233"/>
        <item x="232"/>
        <item x="231"/>
        <item x="230"/>
        <item x="229"/>
        <item x="228"/>
        <item x="227"/>
        <item x="226"/>
        <item x="225"/>
        <item x="224"/>
        <item x="223"/>
        <item x="222"/>
        <item x="221"/>
        <item x="25"/>
        <item x="23"/>
        <item x="24"/>
        <item x="240"/>
        <item x="239"/>
        <item x="98"/>
        <item x="97"/>
        <item x="96"/>
        <item x="95"/>
        <item x="94"/>
        <item x="93"/>
        <item x="92"/>
        <item x="91"/>
        <item x="90"/>
        <item x="180"/>
        <item x="179"/>
        <item x="178"/>
        <item x="177"/>
        <item x="176"/>
        <item x="175"/>
        <item x="174"/>
        <item x="173"/>
        <item x="172"/>
        <item x="171"/>
        <item x="170"/>
        <item x="169"/>
        <item x="168"/>
        <item x="167"/>
        <item x="166"/>
        <item x="165"/>
        <item x="289"/>
        <item x="288"/>
        <item x="388"/>
        <item x="387"/>
        <item x="386"/>
        <item x="385"/>
        <item x="384"/>
        <item x="383"/>
        <item x="382"/>
        <item x="381"/>
        <item x="380"/>
        <item x="379"/>
        <item x="378"/>
        <item x="377"/>
        <item x="376"/>
        <item x="375"/>
        <item x="121"/>
        <item x="120"/>
        <item x="119"/>
        <item x="118"/>
        <item x="117"/>
        <item x="112"/>
        <item x="111"/>
        <item x="116"/>
        <item x="115"/>
        <item x="110"/>
        <item x="114"/>
        <item x="113"/>
        <item x="153"/>
        <item x="152"/>
        <item x="151"/>
        <item x="150"/>
        <item x="149"/>
        <item x="340"/>
        <item x="339"/>
        <item x="338"/>
        <item x="337"/>
        <item x="330"/>
        <item x="329"/>
        <item x="328"/>
        <item x="327"/>
        <item x="325"/>
        <item x="324"/>
        <item x="322"/>
        <item x="321"/>
        <item x="251"/>
        <item x="271"/>
        <item x="270"/>
        <item x="269"/>
        <item x="268"/>
        <item x="267"/>
        <item x="266"/>
        <item x="265"/>
        <item x="264"/>
        <item x="263"/>
        <item x="262"/>
        <item x="261"/>
        <item x="260"/>
        <item x="259"/>
        <item x="258"/>
        <item x="257"/>
        <item x="256"/>
        <item x="255"/>
        <item x="254"/>
        <item x="253"/>
        <item x="252"/>
        <item x="301"/>
        <item x="300"/>
        <item x="299"/>
        <item x="298"/>
        <item x="297"/>
        <item x="296"/>
        <item x="295"/>
        <item x="294"/>
        <item x="293"/>
        <item x="292"/>
        <item x="291"/>
        <item x="290"/>
        <item x="372"/>
        <item x="371"/>
        <item x="109"/>
        <item x="108"/>
        <item x="107"/>
        <item x="106"/>
        <item x="105"/>
        <item x="104"/>
        <item x="103"/>
        <item x="102"/>
        <item x="89"/>
        <item x="164"/>
        <item x="163"/>
        <item x="162"/>
        <item x="161"/>
        <item x="160"/>
        <item x="159"/>
        <item x="158"/>
        <item x="157"/>
        <item x="156"/>
        <item x="155"/>
        <item x="154"/>
        <item x="220"/>
        <item x="219"/>
        <item x="218"/>
        <item x="217"/>
        <item x="216"/>
        <item x="215"/>
        <item x="214"/>
        <item x="213"/>
        <item x="212"/>
        <item x="211"/>
        <item x="210"/>
        <item x="209"/>
        <item x="208"/>
        <item x="207"/>
        <item x="206"/>
        <item x="313"/>
        <item x="312"/>
        <item x="311"/>
        <item x="310"/>
        <item x="309"/>
        <item x="308"/>
        <item x="307"/>
        <item x="306"/>
        <item x="305"/>
        <item x="304"/>
        <item x="303"/>
        <item x="45"/>
        <item x="44"/>
        <item x="43"/>
        <item x="42"/>
        <item x="41"/>
        <item x="40"/>
        <item x="39"/>
        <item x="38"/>
        <item x="37"/>
        <item x="36"/>
        <item x="35"/>
        <item x="34"/>
        <item x="33"/>
        <item x="32"/>
        <item x="31"/>
        <item x="30"/>
        <item x="29"/>
        <item x="28"/>
        <item x="101"/>
        <item x="100"/>
        <item x="99"/>
        <item x="205"/>
        <item x="204"/>
        <item x="203"/>
        <item x="202"/>
        <item x="201"/>
        <item x="200"/>
        <item x="199"/>
        <item x="198"/>
        <item x="197"/>
        <item x="196"/>
        <item x="195"/>
        <item x="194"/>
        <item x="193"/>
        <item x="192"/>
        <item x="191"/>
        <item x="190"/>
        <item x="189"/>
        <item x="188"/>
        <item x="370"/>
        <item x="369"/>
        <item x="368"/>
        <item x="367"/>
        <item x="366"/>
        <item x="365"/>
        <item x="82"/>
        <item x="336"/>
        <item x="335"/>
        <item x="334"/>
        <item x="333"/>
        <item x="332"/>
        <item x="331"/>
        <item x="326"/>
        <item x="323"/>
        <item x="27"/>
        <item x="26"/>
        <item x="187"/>
        <item x="84"/>
        <item x="83"/>
        <item x="81"/>
        <item x="80"/>
        <item x="79"/>
        <item x="78"/>
        <item x="77"/>
        <item x="76"/>
        <item x="75"/>
        <item x="74"/>
        <item x="73"/>
        <item x="72"/>
        <item x="71"/>
        <item x="70"/>
        <item x="69"/>
        <item x="68"/>
        <item x="67"/>
        <item x="66"/>
        <item x="65"/>
        <item x="131"/>
        <item x="130"/>
        <item x="129"/>
        <item x="128"/>
        <item x="127"/>
        <item x="126"/>
        <item x="125"/>
        <item x="124"/>
        <item x="123"/>
        <item x="122"/>
        <item x="250"/>
        <item x="249"/>
        <item x="248"/>
        <item x="247"/>
        <item x="246"/>
        <item x="245"/>
        <item x="244"/>
        <item x="243"/>
        <item x="242"/>
        <item x="241"/>
        <item x="13"/>
        <item x="5"/>
        <item x="2"/>
        <item x="4"/>
        <item x="6"/>
        <item x="7"/>
        <item x="20"/>
        <item x="15"/>
        <item x="19"/>
        <item x="18"/>
        <item x="17"/>
        <item x="16"/>
        <item x="14"/>
        <item x="8"/>
        <item x="12"/>
        <item x="9"/>
        <item x="11"/>
        <item x="0"/>
        <item x="10"/>
        <item x="1"/>
        <item x="22"/>
        <item x="21"/>
        <item x="3"/>
        <item x="186"/>
        <item x="185"/>
        <item x="184"/>
        <item x="183"/>
        <item x="182"/>
        <item x="181"/>
        <item x="287"/>
        <item x="286"/>
        <item x="285"/>
        <item x="284"/>
        <item x="283"/>
        <item x="282"/>
        <item x="281"/>
        <item x="277"/>
        <item x="406"/>
        <item x="403"/>
        <item x="435"/>
        <item x="438"/>
        <item x="433"/>
        <item x="437"/>
        <item x="434"/>
        <item x="436"/>
        <item x="446"/>
        <item x="443"/>
        <item x="445"/>
        <item x="444"/>
        <item x="441"/>
        <item x="415"/>
        <item x="453"/>
        <item x="488"/>
        <item x="452"/>
        <item x="418"/>
        <item x="450"/>
        <item x="467"/>
        <item x="449"/>
        <item x="448"/>
        <item x="417"/>
        <item x="487"/>
        <item x="412"/>
        <item x="430"/>
        <item x="409"/>
        <item x="474"/>
        <item x="454"/>
        <item x="447"/>
        <item x="451"/>
        <item x="416"/>
        <item x="419"/>
        <item x="414"/>
        <item x="471"/>
        <item x="475"/>
        <item x="410"/>
        <item x="442"/>
        <item x="470"/>
        <item x="469"/>
        <item x="468"/>
        <item x="411"/>
        <item x="413"/>
        <item x="420"/>
        <item x="440"/>
        <item x="439"/>
        <item x="473"/>
        <item x="472"/>
        <item x="408"/>
        <item x="400"/>
        <item x="424"/>
        <item x="423"/>
        <item x="422"/>
        <item x="425"/>
        <item x="421"/>
        <item x="404"/>
        <item x="316"/>
        <item x="317"/>
        <item x="489"/>
        <item x="490"/>
        <item x="491"/>
        <item x="64"/>
        <item x="374"/>
        <item x="389"/>
        <item x="280"/>
        <item x="315"/>
        <item x="314"/>
        <item x="402"/>
        <item x="492"/>
        <item x="88"/>
        <item x="319"/>
        <item x="318"/>
        <item x="320"/>
        <item x="86"/>
        <item x="85"/>
        <item x="87"/>
        <item x="399"/>
        <item x="405"/>
        <item x="431"/>
        <item x="302"/>
        <item x="432"/>
        <item x="397"/>
        <item x="391"/>
        <item x="390"/>
        <item x="396"/>
        <item x="392"/>
        <item x="394"/>
        <item x="393"/>
        <item x="395"/>
        <item x="401"/>
        <item x="428"/>
        <item x="465"/>
        <item x="460"/>
        <item x="462"/>
        <item x="485"/>
        <item x="482"/>
        <item x="483"/>
        <item x="459"/>
        <item x="486"/>
        <item x="455"/>
        <item x="461"/>
        <item x="457"/>
        <item x="484"/>
        <item x="458"/>
        <item x="464"/>
        <item x="463"/>
        <item x="466"/>
        <item x="426"/>
        <item x="427"/>
        <item x="477"/>
        <item x="456"/>
        <item x="478"/>
        <item x="481"/>
        <item x="480"/>
        <item x="479"/>
        <item x="429"/>
        <item x="407"/>
        <item x="279"/>
        <item x="278"/>
        <item t="default"/>
      </items>
    </pivotField>
    <pivotField numFmtId="164" showAll="0"/>
    <pivotField showAll="0"/>
    <pivotField showAll="0">
      <items count="5">
        <item x="3"/>
        <item x="1"/>
        <item x="0"/>
        <item x="2"/>
        <item t="default"/>
      </items>
    </pivotField>
    <pivotField showAll="0"/>
    <pivotField axis="axisRow" showAll="0">
      <items count="3">
        <item x="1"/>
        <item x="0"/>
        <item t="default"/>
      </items>
    </pivotField>
  </pivotFields>
  <rowFields count="1">
    <field x="6"/>
  </rowFields>
  <rowItems count="3">
    <i>
      <x/>
    </i>
    <i>
      <x v="1"/>
    </i>
    <i t="grand">
      <x/>
    </i>
  </rowItems>
  <colItems count="1">
    <i/>
  </colItems>
  <dataFields count="1">
    <dataField name="Count of Name"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3:O127" totalsRowShown="0" headerRowDxfId="13" headerRowBorderDxfId="12">
  <autoFilter ref="B3:O127" xr:uid="{00000000-0009-0000-0100-000003000000}"/>
  <tableColumns count="14">
    <tableColumn id="1" xr3:uid="{00000000-0010-0000-0000-000001000000}" name="Lot #"/>
    <tableColumn id="2" xr3:uid="{00000000-0010-0000-0000-000002000000}" name="Name"/>
    <tableColumn id="3" xr3:uid="{00000000-0010-0000-0000-000003000000}" name="Sale Price *"/>
    <tableColumn id="4" xr3:uid="{00000000-0010-0000-0000-000004000000}" name="Sale Date"/>
    <tableColumn id="5" xr3:uid="{00000000-0010-0000-0000-000005000000}" name="Conveyance"/>
    <tableColumn id="6" xr3:uid="{00000000-0010-0000-0000-000006000000}" name="Invoice"/>
    <tableColumn id="7" xr3:uid="{00000000-0010-0000-0000-000007000000}" name="Contains &quot;BLM&quot; Y/N"/>
    <tableColumn id="8" xr3:uid="{00000000-0010-0000-0000-000008000000}" name="Mishaun/Anish Comments"/>
    <tableColumn id="9" xr3:uid="{00000000-0010-0000-0000-000009000000}" name="Plot (Y/N/Maybe)"/>
    <tableColumn id="14" xr3:uid="{00000000-0010-0000-0000-00000E000000}" name="Tract Number"/>
    <tableColumn id="10" xr3:uid="{00000000-0010-0000-0000-00000A000000}" name="Gross Mineral Acreage"/>
    <tableColumn id="11" xr3:uid="{00000000-0010-0000-0000-00000B000000}" name="Decimal Interest"/>
    <tableColumn id="12" xr3:uid="{00000000-0010-0000-0000-00000C000000}" name="Net Mineral Acreage" dataDxfId="11">
      <calculatedColumnFormula>Table3[[#This Row],[Gross Mineral Acreage]]*Table3[[#This Row],[Decimal Interest]]</calculatedColumnFormula>
    </tableColumn>
    <tableColumn id="13" xr3:uid="{00000000-0010-0000-0000-00000D000000}"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5:L501" totalsRowCount="1" headerRowDxfId="7">
  <autoFilter ref="A5:L500" xr:uid="{00000000-0009-0000-0100-000002000000}">
    <filterColumn colId="4">
      <filters>
        <filter val="Data Unavailable"/>
        <filter val="Multiple Recordings"/>
        <filter val="Original to Buyer (Recorded)"/>
      </filters>
    </filterColumn>
    <filterColumn colId="6">
      <filters>
        <filter val="N"/>
      </filters>
    </filterColumn>
  </autoFilter>
  <tableColumns count="12">
    <tableColumn id="1" xr3:uid="{00000000-0010-0000-0100-000001000000}" name="Lot #" totalsRowLabel="Total" dataDxfId="6"/>
    <tableColumn id="2" xr3:uid="{00000000-0010-0000-0100-000002000000}" name="Name" totalsRowFunction="count"/>
    <tableColumn id="3" xr3:uid="{00000000-0010-0000-0100-000003000000}" name="Sale Price *" dataDxfId="5"/>
    <tableColumn id="4" xr3:uid="{00000000-0010-0000-0100-000004000000}" name="Sale Date"/>
    <tableColumn id="5" xr3:uid="{00000000-0010-0000-0100-000005000000}" name="Conveyance" totalsRowFunction="count"/>
    <tableColumn id="6" xr3:uid="{00000000-0010-0000-0100-000006000000}" name="Invoice" totalsRowFunction="count"/>
    <tableColumn id="7" xr3:uid="{00000000-0010-0000-0100-000007000000}" name="Contains &quot;BLM&quot; Y/N" dataDxfId="4">
      <calculatedColumnFormula>IF(ISNUMBER(SEARCH("BLM",Table2[[#This Row],[Name]])), "Y", "N")</calculatedColumnFormula>
    </tableColumn>
    <tableColumn id="8" xr3:uid="{00000000-0010-0000-0100-000008000000}" name="Mishaun/Anish Comments"/>
    <tableColumn id="10" xr3:uid="{00000000-0010-0000-0100-00000A000000}" name="Plot (Y/N/Maybe)" dataDxfId="3"/>
    <tableColumn id="12" xr3:uid="{00000000-0010-0000-0100-00000C000000}" name="Gross Mineral Acreage" dataDxfId="2"/>
    <tableColumn id="13" xr3:uid="{00000000-0010-0000-0100-00000D000000}" name="Decimal Interest" dataDxfId="1"/>
    <tableColumn id="11" xr3:uid="{00000000-0010-0000-0100-00000B000000}" name="Net Mineral Acreag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7"/>
  <sheetViews>
    <sheetView tabSelected="1" topLeftCell="A34" workbookViewId="0">
      <selection activeCell="I67" sqref="I67"/>
    </sheetView>
  </sheetViews>
  <sheetFormatPr defaultColWidth="8.796875" defaultRowHeight="14.25"/>
  <cols>
    <col min="1" max="1" width="2.46484375" customWidth="1"/>
    <col min="2" max="2" width="9.46484375" customWidth="1"/>
    <col min="3" max="3" width="39.33203125" customWidth="1"/>
    <col min="4" max="4" width="14.6640625" customWidth="1"/>
    <col min="5" max="5" width="14.33203125" customWidth="1"/>
    <col min="6" max="6" width="18.46484375" hidden="1" customWidth="1"/>
    <col min="7" max="7" width="16" hidden="1" customWidth="1"/>
    <col min="8" max="8" width="15.796875" hidden="1" customWidth="1"/>
    <col min="9" max="9" width="25.33203125" customWidth="1"/>
    <col min="10" max="10" width="19.33203125" customWidth="1"/>
    <col min="11" max="11" width="17.46484375" bestFit="1" customWidth="1"/>
    <col min="12" max="12" width="15.46484375" customWidth="1"/>
    <col min="13" max="13" width="20.796875" customWidth="1"/>
    <col min="14" max="14" width="16.46484375" customWidth="1"/>
    <col min="15" max="15" width="60.33203125" customWidth="1"/>
  </cols>
  <sheetData>
    <row r="1" spans="2:15" ht="36">
      <c r="B1" s="78" t="s">
        <v>1094</v>
      </c>
      <c r="C1" s="78"/>
      <c r="D1" s="78"/>
      <c r="E1" s="78"/>
      <c r="F1" s="78"/>
      <c r="G1" s="78"/>
      <c r="H1" s="78"/>
      <c r="I1" s="78"/>
      <c r="J1" s="78"/>
      <c r="K1" s="78"/>
      <c r="L1" s="78"/>
      <c r="M1" s="78"/>
      <c r="N1" s="78"/>
      <c r="O1" s="78"/>
    </row>
    <row r="3" spans="2:15" ht="70.150000000000006" thickBot="1">
      <c r="B3" s="21" t="s">
        <v>0</v>
      </c>
      <c r="C3" s="22" t="s">
        <v>1</v>
      </c>
      <c r="D3" s="22" t="s">
        <v>2</v>
      </c>
      <c r="E3" s="22" t="s">
        <v>3</v>
      </c>
      <c r="F3" s="22" t="s">
        <v>4</v>
      </c>
      <c r="G3" s="22" t="s">
        <v>5</v>
      </c>
      <c r="H3" s="22" t="s">
        <v>1044</v>
      </c>
      <c r="I3" s="22" t="s">
        <v>1052</v>
      </c>
      <c r="J3" s="22" t="s">
        <v>1056</v>
      </c>
      <c r="K3" s="22" t="s">
        <v>1067</v>
      </c>
      <c r="L3" s="22" t="s">
        <v>1059</v>
      </c>
      <c r="M3" s="22" t="s">
        <v>1064</v>
      </c>
      <c r="N3" s="22" t="s">
        <v>1060</v>
      </c>
      <c r="O3" s="23" t="s">
        <v>1053</v>
      </c>
    </row>
    <row r="4" spans="2:15" ht="71.650000000000006" thickTop="1">
      <c r="B4" s="24">
        <v>64094</v>
      </c>
      <c r="C4" s="25" t="s">
        <v>140</v>
      </c>
      <c r="D4" s="26">
        <v>8000</v>
      </c>
      <c r="E4" s="27" t="s">
        <v>141</v>
      </c>
      <c r="F4" s="27" t="s">
        <v>142</v>
      </c>
      <c r="G4" s="27" t="s">
        <v>143</v>
      </c>
      <c r="H4" s="28" t="s">
        <v>1047</v>
      </c>
      <c r="I4" s="29" t="s">
        <v>1054</v>
      </c>
      <c r="J4" s="29" t="s">
        <v>1047</v>
      </c>
      <c r="K4" s="29"/>
      <c r="L4" s="29"/>
      <c r="M4" s="29"/>
      <c r="N4" s="30">
        <f>Table3[[#This Row],[Gross Mineral Acreage]]*Table3[[#This Row],[Decimal Interest]]</f>
        <v>0</v>
      </c>
      <c r="O4" s="31"/>
    </row>
    <row r="5" spans="2:15" ht="42.75">
      <c r="B5" s="32">
        <v>64127</v>
      </c>
      <c r="C5" s="33" t="s">
        <v>186</v>
      </c>
      <c r="D5" s="34">
        <v>1060</v>
      </c>
      <c r="E5" s="35" t="s">
        <v>187</v>
      </c>
      <c r="F5" s="35" t="s">
        <v>188</v>
      </c>
      <c r="G5" s="35" t="s">
        <v>189</v>
      </c>
      <c r="H5" s="36" t="s">
        <v>1047</v>
      </c>
      <c r="I5" s="37" t="s">
        <v>1055</v>
      </c>
      <c r="J5" s="37" t="s">
        <v>1047</v>
      </c>
      <c r="K5" s="37"/>
      <c r="L5" s="37"/>
      <c r="M5" s="37"/>
      <c r="N5" s="38">
        <f>Table3[[#This Row],[Gross Mineral Acreage]]*Table3[[#This Row],[Decimal Interest]]</f>
        <v>0</v>
      </c>
      <c r="O5" s="39"/>
    </row>
    <row r="6" spans="2:15" ht="57">
      <c r="B6" s="24">
        <v>64126</v>
      </c>
      <c r="C6" s="25" t="s">
        <v>190</v>
      </c>
      <c r="D6" s="26">
        <v>710</v>
      </c>
      <c r="E6" s="27" t="s">
        <v>191</v>
      </c>
      <c r="F6" s="27" t="s">
        <v>188</v>
      </c>
      <c r="G6" s="27" t="s">
        <v>192</v>
      </c>
      <c r="H6" s="28" t="s">
        <v>1047</v>
      </c>
      <c r="I6" s="29" t="s">
        <v>1055</v>
      </c>
      <c r="J6" s="29" t="s">
        <v>1047</v>
      </c>
      <c r="K6" s="29"/>
      <c r="L6" s="29"/>
      <c r="M6" s="29"/>
      <c r="N6" s="30">
        <f>Table3[[#This Row],[Gross Mineral Acreage]]*Table3[[#This Row],[Decimal Interest]]</f>
        <v>0</v>
      </c>
      <c r="O6" s="31"/>
    </row>
    <row r="7" spans="2:15" ht="28.5">
      <c r="B7" s="32">
        <v>64113</v>
      </c>
      <c r="C7" s="33" t="s">
        <v>193</v>
      </c>
      <c r="D7" s="34">
        <v>37810</v>
      </c>
      <c r="E7" s="35" t="s">
        <v>194</v>
      </c>
      <c r="F7" s="35" t="s">
        <v>188</v>
      </c>
      <c r="G7" s="35" t="s">
        <v>195</v>
      </c>
      <c r="H7" s="36" t="s">
        <v>1047</v>
      </c>
      <c r="I7" s="37" t="s">
        <v>1055</v>
      </c>
      <c r="J7" s="37" t="s">
        <v>1047</v>
      </c>
      <c r="K7" s="37"/>
      <c r="L7" s="37"/>
      <c r="M7" s="37"/>
      <c r="N7" s="38">
        <f>Table3[[#This Row],[Gross Mineral Acreage]]*Table3[[#This Row],[Decimal Interest]]</f>
        <v>0</v>
      </c>
      <c r="O7" s="39"/>
    </row>
    <row r="8" spans="2:15" ht="42.75">
      <c r="B8" s="24">
        <v>39896</v>
      </c>
      <c r="C8" s="25" t="s">
        <v>196</v>
      </c>
      <c r="D8" s="26">
        <v>8000</v>
      </c>
      <c r="E8" s="27" t="s">
        <v>197</v>
      </c>
      <c r="F8" s="27" t="s">
        <v>188</v>
      </c>
      <c r="G8" s="27" t="s">
        <v>198</v>
      </c>
      <c r="H8" s="28" t="s">
        <v>1047</v>
      </c>
      <c r="I8" s="29" t="s">
        <v>1061</v>
      </c>
      <c r="J8" s="29" t="s">
        <v>1057</v>
      </c>
      <c r="K8" s="29"/>
      <c r="L8" s="29"/>
      <c r="M8" s="29"/>
      <c r="N8" s="30">
        <f>Table3[[#This Row],[Gross Mineral Acreage]]*Table3[[#This Row],[Decimal Interest]]</f>
        <v>0</v>
      </c>
      <c r="O8" s="31"/>
    </row>
    <row r="9" spans="2:15" ht="57">
      <c r="B9" s="32">
        <v>39358</v>
      </c>
      <c r="C9" s="33" t="s">
        <v>595</v>
      </c>
      <c r="D9" s="34">
        <v>240200</v>
      </c>
      <c r="E9" s="35" t="s">
        <v>596</v>
      </c>
      <c r="F9" s="35" t="s">
        <v>597</v>
      </c>
      <c r="G9" s="35" t="s">
        <v>598</v>
      </c>
      <c r="H9" s="36" t="s">
        <v>1047</v>
      </c>
      <c r="I9" s="37" t="s">
        <v>1062</v>
      </c>
      <c r="J9" s="37" t="s">
        <v>1047</v>
      </c>
      <c r="K9" s="37"/>
      <c r="L9" s="37"/>
      <c r="M9" s="37"/>
      <c r="N9" s="38">
        <f>Table3[[#This Row],[Gross Mineral Acreage]]*Table3[[#This Row],[Decimal Interest]]</f>
        <v>0</v>
      </c>
      <c r="O9" s="39"/>
    </row>
    <row r="10" spans="2:15" ht="42.75">
      <c r="B10" s="24">
        <v>42567</v>
      </c>
      <c r="C10" s="25" t="s">
        <v>653</v>
      </c>
      <c r="D10" s="26">
        <v>11850</v>
      </c>
      <c r="E10" s="27" t="s">
        <v>654</v>
      </c>
      <c r="F10" s="27" t="s">
        <v>188</v>
      </c>
      <c r="G10" s="27" t="s">
        <v>655</v>
      </c>
      <c r="H10" s="28" t="s">
        <v>1047</v>
      </c>
      <c r="I10" s="29" t="s">
        <v>1063</v>
      </c>
      <c r="J10" s="29" t="s">
        <v>1057</v>
      </c>
      <c r="K10" s="29"/>
      <c r="L10" s="29"/>
      <c r="M10" s="29"/>
      <c r="N10" s="30">
        <f>Table3[[#This Row],[Gross Mineral Acreage]]*Table3[[#This Row],[Decimal Interest]]</f>
        <v>0</v>
      </c>
      <c r="O10" s="31"/>
    </row>
    <row r="11" spans="2:15" ht="42.75">
      <c r="B11" s="40">
        <v>41381</v>
      </c>
      <c r="C11" s="41" t="s">
        <v>685</v>
      </c>
      <c r="D11" s="42">
        <v>10170</v>
      </c>
      <c r="E11" s="43" t="s">
        <v>686</v>
      </c>
      <c r="F11" s="43" t="s">
        <v>188</v>
      </c>
      <c r="G11" s="43" t="s">
        <v>687</v>
      </c>
      <c r="H11" s="44" t="s">
        <v>1047</v>
      </c>
      <c r="I11" s="45" t="s">
        <v>1065</v>
      </c>
      <c r="J11" s="45" t="s">
        <v>1048</v>
      </c>
      <c r="K11" s="45">
        <v>1</v>
      </c>
      <c r="L11" s="45">
        <v>640</v>
      </c>
      <c r="M11" s="45">
        <v>2.2247E-3</v>
      </c>
      <c r="N11" s="46">
        <f>Table3[[#This Row],[Gross Mineral Acreage]]*Table3[[#This Row],[Decimal Interest]]</f>
        <v>1.423808</v>
      </c>
      <c r="O11" s="47" t="s">
        <v>1066</v>
      </c>
    </row>
    <row r="12" spans="2:15" s="89" customFormat="1" ht="128.25">
      <c r="B12" s="81">
        <v>41380</v>
      </c>
      <c r="C12" s="82" t="s">
        <v>688</v>
      </c>
      <c r="D12" s="83">
        <v>36525</v>
      </c>
      <c r="E12" s="84" t="s">
        <v>689</v>
      </c>
      <c r="F12" s="84" t="s">
        <v>188</v>
      </c>
      <c r="G12" s="84" t="s">
        <v>690</v>
      </c>
      <c r="H12" s="85" t="s">
        <v>1047</v>
      </c>
      <c r="I12" s="86" t="s">
        <v>1070</v>
      </c>
      <c r="J12" s="86" t="s">
        <v>1048</v>
      </c>
      <c r="K12" s="86">
        <v>1</v>
      </c>
      <c r="L12" s="86">
        <v>38.5</v>
      </c>
      <c r="M12" s="86">
        <v>0.25</v>
      </c>
      <c r="N12" s="87">
        <f>Table3[[#This Row],[Gross Mineral Acreage]]*Table3[[#This Row],[Decimal Interest]]</f>
        <v>9.625</v>
      </c>
      <c r="O12" s="88" t="s">
        <v>1068</v>
      </c>
    </row>
    <row r="13" spans="2:15" ht="128.25">
      <c r="B13" s="64">
        <v>41380</v>
      </c>
      <c r="C13" s="25" t="s">
        <v>688</v>
      </c>
      <c r="D13" s="26">
        <v>36526</v>
      </c>
      <c r="E13" s="27" t="s">
        <v>689</v>
      </c>
      <c r="F13" s="27" t="s">
        <v>188</v>
      </c>
      <c r="G13" s="27" t="s">
        <v>690</v>
      </c>
      <c r="H13" s="28" t="s">
        <v>1047</v>
      </c>
      <c r="I13" s="29" t="s">
        <v>1070</v>
      </c>
      <c r="J13" s="29" t="s">
        <v>1048</v>
      </c>
      <c r="K13" s="29">
        <v>2</v>
      </c>
      <c r="L13" s="29">
        <v>38</v>
      </c>
      <c r="M13" s="29">
        <v>0.25</v>
      </c>
      <c r="N13" s="30">
        <f>Table3[[#This Row],[Gross Mineral Acreage]]*Table3[[#This Row],[Decimal Interest]]</f>
        <v>9.5</v>
      </c>
      <c r="O13" s="65" t="s">
        <v>1069</v>
      </c>
    </row>
    <row r="14" spans="2:15" ht="114">
      <c r="B14" s="66">
        <v>41380</v>
      </c>
      <c r="C14" s="67" t="s">
        <v>688</v>
      </c>
      <c r="D14" s="68">
        <v>36527</v>
      </c>
      <c r="E14" s="69" t="s">
        <v>689</v>
      </c>
      <c r="F14" s="69" t="s">
        <v>188</v>
      </c>
      <c r="G14" s="69" t="s">
        <v>690</v>
      </c>
      <c r="H14" s="70" t="s">
        <v>1047</v>
      </c>
      <c r="I14" s="71" t="s">
        <v>1070</v>
      </c>
      <c r="J14" s="71" t="s">
        <v>1048</v>
      </c>
      <c r="K14" s="71">
        <v>3</v>
      </c>
      <c r="L14" s="71">
        <v>4</v>
      </c>
      <c r="M14" s="71">
        <v>0.25</v>
      </c>
      <c r="N14" s="72">
        <f>Table3[[#This Row],[Gross Mineral Acreage]]*Table3[[#This Row],[Decimal Interest]]</f>
        <v>1</v>
      </c>
      <c r="O14" s="73" t="s">
        <v>1071</v>
      </c>
    </row>
    <row r="15" spans="2:15" ht="42.75">
      <c r="B15" s="48">
        <v>40353</v>
      </c>
      <c r="C15" s="49" t="s">
        <v>691</v>
      </c>
      <c r="D15" s="50">
        <v>18150</v>
      </c>
      <c r="E15" s="51" t="s">
        <v>692</v>
      </c>
      <c r="F15" s="51" t="s">
        <v>188</v>
      </c>
      <c r="G15" s="51" t="s">
        <v>693</v>
      </c>
      <c r="H15" s="52" t="s">
        <v>1047</v>
      </c>
      <c r="I15" s="53" t="s">
        <v>1055</v>
      </c>
      <c r="J15" s="53" t="s">
        <v>1047</v>
      </c>
      <c r="K15" s="53"/>
      <c r="L15" s="53"/>
      <c r="M15" s="53"/>
      <c r="N15" s="54">
        <f>Table3[[#This Row],[Gross Mineral Acreage]]*Table3[[#This Row],[Decimal Interest]]</f>
        <v>0</v>
      </c>
      <c r="O15" s="55"/>
    </row>
    <row r="16" spans="2:15" ht="42.75">
      <c r="B16" s="24">
        <v>40350</v>
      </c>
      <c r="C16" s="25" t="s">
        <v>694</v>
      </c>
      <c r="D16" s="26">
        <v>201645</v>
      </c>
      <c r="E16" s="27" t="s">
        <v>695</v>
      </c>
      <c r="F16" s="27" t="s">
        <v>188</v>
      </c>
      <c r="G16" s="27" t="s">
        <v>696</v>
      </c>
      <c r="H16" s="28" t="s">
        <v>1047</v>
      </c>
      <c r="I16" s="29" t="s">
        <v>1055</v>
      </c>
      <c r="J16" s="29" t="s">
        <v>1047</v>
      </c>
      <c r="K16" s="29"/>
      <c r="L16" s="29"/>
      <c r="M16" s="29"/>
      <c r="N16" s="30">
        <f>Table3[[#This Row],[Gross Mineral Acreage]]*Table3[[#This Row],[Decimal Interest]]</f>
        <v>0</v>
      </c>
      <c r="O16" s="31"/>
    </row>
    <row r="17" spans="2:15" ht="42.75">
      <c r="B17" s="32">
        <v>40352</v>
      </c>
      <c r="C17" s="33" t="s">
        <v>697</v>
      </c>
      <c r="D17" s="34">
        <v>57150</v>
      </c>
      <c r="E17" s="35" t="s">
        <v>698</v>
      </c>
      <c r="F17" s="35" t="s">
        <v>188</v>
      </c>
      <c r="G17" s="35" t="s">
        <v>699</v>
      </c>
      <c r="H17" s="36" t="s">
        <v>1047</v>
      </c>
      <c r="I17" s="37" t="s">
        <v>1055</v>
      </c>
      <c r="J17" s="37" t="s">
        <v>1047</v>
      </c>
      <c r="K17" s="37"/>
      <c r="L17" s="37"/>
      <c r="M17" s="37"/>
      <c r="N17" s="38">
        <f>Table3[[#This Row],[Gross Mineral Acreage]]*Table3[[#This Row],[Decimal Interest]]</f>
        <v>0</v>
      </c>
      <c r="O17" s="39"/>
    </row>
    <row r="18" spans="2:15" ht="128.25">
      <c r="B18" s="24">
        <v>25270</v>
      </c>
      <c r="C18" s="25" t="s">
        <v>853</v>
      </c>
      <c r="D18" s="26">
        <v>33295</v>
      </c>
      <c r="E18" s="27" t="s">
        <v>854</v>
      </c>
      <c r="F18" s="27" t="s">
        <v>188</v>
      </c>
      <c r="G18" s="27" t="s">
        <v>809</v>
      </c>
      <c r="H18" s="28" t="s">
        <v>1047</v>
      </c>
      <c r="I18" s="75" t="s">
        <v>1073</v>
      </c>
      <c r="J18" s="29" t="s">
        <v>1048</v>
      </c>
      <c r="K18" s="29">
        <v>1</v>
      </c>
      <c r="L18" s="29">
        <v>40</v>
      </c>
      <c r="M18" s="75">
        <v>1</v>
      </c>
      <c r="N18" s="30">
        <f>Table3[[#This Row],[Gross Mineral Acreage]]*Table3[[#This Row],[Decimal Interest]]</f>
        <v>40</v>
      </c>
      <c r="O18" s="31" t="s">
        <v>1072</v>
      </c>
    </row>
    <row r="19" spans="2:15" s="89" customFormat="1" ht="57">
      <c r="B19" s="90">
        <v>24005</v>
      </c>
      <c r="C19" s="91" t="s">
        <v>855</v>
      </c>
      <c r="D19" s="92">
        <v>32650</v>
      </c>
      <c r="E19" s="93" t="s">
        <v>856</v>
      </c>
      <c r="F19" s="93" t="s">
        <v>142</v>
      </c>
      <c r="G19" s="93" t="s">
        <v>809</v>
      </c>
      <c r="H19" s="94" t="s">
        <v>1047</v>
      </c>
      <c r="I19" s="76" t="s">
        <v>1074</v>
      </c>
      <c r="J19" s="76" t="s">
        <v>1048</v>
      </c>
      <c r="K19" s="76"/>
      <c r="L19" s="76"/>
      <c r="M19" s="76"/>
      <c r="N19" s="95">
        <f>Table3[[#This Row],[Gross Mineral Acreage]]*Table3[[#This Row],[Decimal Interest]]</f>
        <v>0</v>
      </c>
      <c r="O19" s="77"/>
    </row>
    <row r="20" spans="2:15" ht="28.5">
      <c r="B20" s="56">
        <v>18225</v>
      </c>
      <c r="C20" s="57" t="s">
        <v>857</v>
      </c>
      <c r="D20" s="58">
        <v>246080</v>
      </c>
      <c r="E20" s="59" t="s">
        <v>858</v>
      </c>
      <c r="F20" s="59" t="s">
        <v>188</v>
      </c>
      <c r="G20" s="59" t="s">
        <v>809</v>
      </c>
      <c r="H20" s="60" t="s">
        <v>1047</v>
      </c>
      <c r="I20" s="61" t="s">
        <v>1084</v>
      </c>
      <c r="J20" s="61" t="s">
        <v>1048</v>
      </c>
      <c r="K20" s="61">
        <v>1</v>
      </c>
      <c r="L20" s="61">
        <v>160</v>
      </c>
      <c r="M20" s="61">
        <v>2.0812500000000001E-2</v>
      </c>
      <c r="N20" s="62">
        <f>Table3[[#This Row],[Gross Mineral Acreage]]*Table3[[#This Row],[Decimal Interest]]</f>
        <v>3.33</v>
      </c>
      <c r="O20" s="63" t="s">
        <v>1075</v>
      </c>
    </row>
    <row r="21" spans="2:15" ht="28.5">
      <c r="B21" s="64">
        <v>18225</v>
      </c>
      <c r="C21" s="25" t="s">
        <v>857</v>
      </c>
      <c r="D21" s="26">
        <v>246080</v>
      </c>
      <c r="E21" s="27" t="s">
        <v>858</v>
      </c>
      <c r="F21" s="27" t="s">
        <v>188</v>
      </c>
      <c r="G21" s="27" t="s">
        <v>809</v>
      </c>
      <c r="H21" s="28" t="s">
        <v>1047</v>
      </c>
      <c r="I21" s="29" t="s">
        <v>1084</v>
      </c>
      <c r="J21" s="29" t="s">
        <v>1048</v>
      </c>
      <c r="K21" s="29">
        <v>2</v>
      </c>
      <c r="L21" s="29">
        <v>160</v>
      </c>
      <c r="M21" s="29">
        <v>2.0812500000000001E-2</v>
      </c>
      <c r="N21" s="30">
        <f>Table3[[#This Row],[Gross Mineral Acreage]]*Table3[[#This Row],[Decimal Interest]]</f>
        <v>3.33</v>
      </c>
      <c r="O21" s="65" t="s">
        <v>1076</v>
      </c>
    </row>
    <row r="22" spans="2:15" ht="28.5">
      <c r="B22" s="64">
        <v>18225</v>
      </c>
      <c r="C22" s="25" t="s">
        <v>857</v>
      </c>
      <c r="D22" s="26">
        <v>246080</v>
      </c>
      <c r="E22" s="27" t="s">
        <v>858</v>
      </c>
      <c r="F22" s="27" t="s">
        <v>188</v>
      </c>
      <c r="G22" s="27" t="s">
        <v>809</v>
      </c>
      <c r="H22" s="28" t="s">
        <v>1047</v>
      </c>
      <c r="I22" s="29" t="s">
        <v>1084</v>
      </c>
      <c r="J22" s="29" t="s">
        <v>1048</v>
      </c>
      <c r="K22" s="29">
        <v>3</v>
      </c>
      <c r="L22" s="29">
        <v>160</v>
      </c>
      <c r="M22" s="29">
        <v>2.0812500000000001E-2</v>
      </c>
      <c r="N22" s="30">
        <f>Table3[[#This Row],[Gross Mineral Acreage]]*Table3[[#This Row],[Decimal Interest]]</f>
        <v>3.33</v>
      </c>
      <c r="O22" s="65" t="s">
        <v>1077</v>
      </c>
    </row>
    <row r="23" spans="2:15" ht="28.5">
      <c r="B23" s="64">
        <v>18225</v>
      </c>
      <c r="C23" s="25" t="s">
        <v>857</v>
      </c>
      <c r="D23" s="26">
        <v>246080</v>
      </c>
      <c r="E23" s="27" t="s">
        <v>858</v>
      </c>
      <c r="F23" s="27" t="s">
        <v>188</v>
      </c>
      <c r="G23" s="27" t="s">
        <v>809</v>
      </c>
      <c r="H23" s="28" t="s">
        <v>1047</v>
      </c>
      <c r="I23" s="29" t="s">
        <v>1084</v>
      </c>
      <c r="J23" s="29" t="s">
        <v>1048</v>
      </c>
      <c r="K23" s="29">
        <v>4</v>
      </c>
      <c r="L23" s="29">
        <v>160</v>
      </c>
      <c r="M23" s="29">
        <v>7.4999999999999997E-2</v>
      </c>
      <c r="N23" s="30">
        <f>Table3[[#This Row],[Gross Mineral Acreage]]*Table3[[#This Row],[Decimal Interest]]</f>
        <v>12</v>
      </c>
      <c r="O23" s="65" t="s">
        <v>1078</v>
      </c>
    </row>
    <row r="24" spans="2:15" ht="28.5">
      <c r="B24" s="64">
        <v>18225</v>
      </c>
      <c r="C24" s="25" t="s">
        <v>857</v>
      </c>
      <c r="D24" s="26">
        <v>246080</v>
      </c>
      <c r="E24" s="27" t="s">
        <v>858</v>
      </c>
      <c r="F24" s="27" t="s">
        <v>188</v>
      </c>
      <c r="G24" s="27" t="s">
        <v>809</v>
      </c>
      <c r="H24" s="28" t="s">
        <v>1047</v>
      </c>
      <c r="I24" s="29" t="s">
        <v>1084</v>
      </c>
      <c r="J24" s="29" t="s">
        <v>1048</v>
      </c>
      <c r="K24" s="29">
        <v>5</v>
      </c>
      <c r="L24" s="29">
        <v>160</v>
      </c>
      <c r="M24" s="29">
        <v>7.4999999999999997E-2</v>
      </c>
      <c r="N24" s="30">
        <f>Table3[[#This Row],[Gross Mineral Acreage]]*Table3[[#This Row],[Decimal Interest]]</f>
        <v>12</v>
      </c>
      <c r="O24" s="65" t="s">
        <v>1080</v>
      </c>
    </row>
    <row r="25" spans="2:15" ht="28.5">
      <c r="B25" s="64">
        <v>18225</v>
      </c>
      <c r="C25" s="25" t="s">
        <v>857</v>
      </c>
      <c r="D25" s="26">
        <v>246080</v>
      </c>
      <c r="E25" s="27" t="s">
        <v>858</v>
      </c>
      <c r="F25" s="27" t="s">
        <v>188</v>
      </c>
      <c r="G25" s="27" t="s">
        <v>809</v>
      </c>
      <c r="H25" s="28" t="s">
        <v>1047</v>
      </c>
      <c r="I25" s="29" t="s">
        <v>1084</v>
      </c>
      <c r="J25" s="29" t="s">
        <v>1048</v>
      </c>
      <c r="K25" s="29">
        <v>6</v>
      </c>
      <c r="L25" s="29">
        <v>160</v>
      </c>
      <c r="M25" s="29">
        <v>7.4999999999999997E-2</v>
      </c>
      <c r="N25" s="30">
        <f>Table3[[#This Row],[Gross Mineral Acreage]]*Table3[[#This Row],[Decimal Interest]]</f>
        <v>12</v>
      </c>
      <c r="O25" s="65" t="s">
        <v>1079</v>
      </c>
    </row>
    <row r="26" spans="2:15" ht="28.5">
      <c r="B26" s="64">
        <v>18225</v>
      </c>
      <c r="C26" s="25" t="s">
        <v>857</v>
      </c>
      <c r="D26" s="26">
        <v>246080</v>
      </c>
      <c r="E26" s="27" t="s">
        <v>858</v>
      </c>
      <c r="F26" s="27" t="s">
        <v>188</v>
      </c>
      <c r="G26" s="27" t="s">
        <v>809</v>
      </c>
      <c r="H26" s="28" t="s">
        <v>1047</v>
      </c>
      <c r="I26" s="29" t="s">
        <v>1084</v>
      </c>
      <c r="J26" s="29" t="s">
        <v>1048</v>
      </c>
      <c r="K26" s="29">
        <v>7</v>
      </c>
      <c r="L26" s="29">
        <v>160</v>
      </c>
      <c r="M26" s="29">
        <v>7.4999999999999997E-2</v>
      </c>
      <c r="N26" s="30">
        <f>Table3[[#This Row],[Gross Mineral Acreage]]*Table3[[#This Row],[Decimal Interest]]</f>
        <v>12</v>
      </c>
      <c r="O26" s="65" t="s">
        <v>1081</v>
      </c>
    </row>
    <row r="27" spans="2:15" ht="28.5">
      <c r="B27" s="64">
        <v>18225</v>
      </c>
      <c r="C27" s="25" t="s">
        <v>857</v>
      </c>
      <c r="D27" s="26">
        <v>246080</v>
      </c>
      <c r="E27" s="27" t="s">
        <v>858</v>
      </c>
      <c r="F27" s="27" t="s">
        <v>188</v>
      </c>
      <c r="G27" s="27" t="s">
        <v>809</v>
      </c>
      <c r="H27" s="28" t="s">
        <v>1047</v>
      </c>
      <c r="I27" s="29" t="s">
        <v>1084</v>
      </c>
      <c r="J27" s="29" t="s">
        <v>1048</v>
      </c>
      <c r="K27" s="29">
        <v>8</v>
      </c>
      <c r="L27" s="29">
        <v>160</v>
      </c>
      <c r="M27" s="29">
        <v>7.4999999999999997E-2</v>
      </c>
      <c r="N27" s="30">
        <f>Table3[[#This Row],[Gross Mineral Acreage]]*Table3[[#This Row],[Decimal Interest]]</f>
        <v>12</v>
      </c>
      <c r="O27" s="65" t="s">
        <v>1082</v>
      </c>
    </row>
    <row r="28" spans="2:15" ht="28.5">
      <c r="B28" s="66">
        <v>18225</v>
      </c>
      <c r="C28" s="67" t="s">
        <v>857</v>
      </c>
      <c r="D28" s="68">
        <v>246080</v>
      </c>
      <c r="E28" s="69" t="s">
        <v>858</v>
      </c>
      <c r="F28" s="69" t="s">
        <v>188</v>
      </c>
      <c r="G28" s="69" t="s">
        <v>809</v>
      </c>
      <c r="H28" s="70" t="s">
        <v>1047</v>
      </c>
      <c r="I28" s="71" t="s">
        <v>1084</v>
      </c>
      <c r="J28" s="71" t="s">
        <v>1048</v>
      </c>
      <c r="K28" s="71">
        <v>9</v>
      </c>
      <c r="L28" s="71">
        <v>160</v>
      </c>
      <c r="M28" s="71">
        <v>7.4999999999999997E-2</v>
      </c>
      <c r="N28" s="72">
        <f>Table3[[#This Row],[Gross Mineral Acreage]]*Table3[[#This Row],[Decimal Interest]]</f>
        <v>12</v>
      </c>
      <c r="O28" s="73" t="s">
        <v>1083</v>
      </c>
    </row>
    <row r="29" spans="2:15" ht="71.25">
      <c r="B29" s="32">
        <v>17982</v>
      </c>
      <c r="C29" s="33" t="s">
        <v>859</v>
      </c>
      <c r="D29" s="34">
        <v>15185</v>
      </c>
      <c r="E29" s="35" t="s">
        <v>860</v>
      </c>
      <c r="F29" s="35" t="s">
        <v>188</v>
      </c>
      <c r="G29" s="35" t="s">
        <v>809</v>
      </c>
      <c r="H29" s="36" t="s">
        <v>1047</v>
      </c>
      <c r="I29" s="37" t="s">
        <v>1090</v>
      </c>
      <c r="J29" s="37" t="s">
        <v>1048</v>
      </c>
      <c r="K29" s="37">
        <v>1</v>
      </c>
      <c r="L29" s="37">
        <v>320</v>
      </c>
      <c r="M29" s="37">
        <v>3.90625E-3</v>
      </c>
      <c r="N29" s="38">
        <f>Table3[[#This Row],[Gross Mineral Acreage]]*Table3[[#This Row],[Decimal Interest]]</f>
        <v>1.25</v>
      </c>
      <c r="O29" s="39" t="s">
        <v>1085</v>
      </c>
    </row>
    <row r="30" spans="2:15" ht="71.25">
      <c r="B30" s="32">
        <v>17982</v>
      </c>
      <c r="C30" s="33" t="s">
        <v>859</v>
      </c>
      <c r="D30" s="34">
        <v>15185</v>
      </c>
      <c r="E30" s="35" t="s">
        <v>860</v>
      </c>
      <c r="F30" s="35" t="s">
        <v>188</v>
      </c>
      <c r="G30" s="35" t="s">
        <v>809</v>
      </c>
      <c r="H30" s="36" t="s">
        <v>1047</v>
      </c>
      <c r="I30" s="37" t="s">
        <v>1090</v>
      </c>
      <c r="J30" s="37" t="s">
        <v>1048</v>
      </c>
      <c r="K30" s="37">
        <v>2</v>
      </c>
      <c r="L30" s="37">
        <v>160</v>
      </c>
      <c r="M30" s="37">
        <v>3.90625E-3</v>
      </c>
      <c r="N30" s="38">
        <f>Table3[[#This Row],[Gross Mineral Acreage]]*Table3[[#This Row],[Decimal Interest]]</f>
        <v>0.625</v>
      </c>
      <c r="O30" s="39" t="s">
        <v>1086</v>
      </c>
    </row>
    <row r="31" spans="2:15" ht="71.25">
      <c r="B31" s="32">
        <v>17982</v>
      </c>
      <c r="C31" s="33" t="s">
        <v>859</v>
      </c>
      <c r="D31" s="34">
        <v>15185</v>
      </c>
      <c r="E31" s="35" t="s">
        <v>860</v>
      </c>
      <c r="F31" s="35" t="s">
        <v>188</v>
      </c>
      <c r="G31" s="35" t="s">
        <v>809</v>
      </c>
      <c r="H31" s="36" t="s">
        <v>1047</v>
      </c>
      <c r="I31" s="37" t="s">
        <v>1090</v>
      </c>
      <c r="J31" s="37" t="s">
        <v>1048</v>
      </c>
      <c r="K31" s="37">
        <v>3</v>
      </c>
      <c r="L31" s="37">
        <v>160</v>
      </c>
      <c r="M31" s="37">
        <v>3.90625E-3</v>
      </c>
      <c r="N31" s="38">
        <f>Table3[[#This Row],[Gross Mineral Acreage]]*Table3[[#This Row],[Decimal Interest]]</f>
        <v>0.625</v>
      </c>
      <c r="O31" s="39" t="s">
        <v>1087</v>
      </c>
    </row>
    <row r="32" spans="2:15" ht="71.25">
      <c r="B32" s="32">
        <v>17982</v>
      </c>
      <c r="C32" s="33" t="s">
        <v>859</v>
      </c>
      <c r="D32" s="34">
        <v>15185</v>
      </c>
      <c r="E32" s="35" t="s">
        <v>860</v>
      </c>
      <c r="F32" s="35" t="s">
        <v>188</v>
      </c>
      <c r="G32" s="35" t="s">
        <v>809</v>
      </c>
      <c r="H32" s="36" t="s">
        <v>1047</v>
      </c>
      <c r="I32" s="37" t="s">
        <v>1090</v>
      </c>
      <c r="J32" s="37" t="s">
        <v>1048</v>
      </c>
      <c r="K32" s="37">
        <v>4</v>
      </c>
      <c r="L32" s="37">
        <v>320</v>
      </c>
      <c r="M32" s="37">
        <v>3.90625E-3</v>
      </c>
      <c r="N32" s="38">
        <f>Table3[[#This Row],[Gross Mineral Acreage]]*Table3[[#This Row],[Decimal Interest]]</f>
        <v>1.25</v>
      </c>
      <c r="O32" s="39" t="s">
        <v>1088</v>
      </c>
    </row>
    <row r="33" spans="2:15" ht="71.25">
      <c r="B33" s="32">
        <v>17982</v>
      </c>
      <c r="C33" s="33" t="s">
        <v>859</v>
      </c>
      <c r="D33" s="34">
        <v>15185</v>
      </c>
      <c r="E33" s="35" t="s">
        <v>860</v>
      </c>
      <c r="F33" s="35" t="s">
        <v>188</v>
      </c>
      <c r="G33" s="35" t="s">
        <v>809</v>
      </c>
      <c r="H33" s="36" t="s">
        <v>1047</v>
      </c>
      <c r="I33" s="37" t="s">
        <v>1090</v>
      </c>
      <c r="J33" s="37" t="s">
        <v>1048</v>
      </c>
      <c r="K33" s="37">
        <v>5</v>
      </c>
      <c r="L33" s="37">
        <v>320</v>
      </c>
      <c r="M33" s="37">
        <v>3.90625E-3</v>
      </c>
      <c r="N33" s="38">
        <f>Table3[[#This Row],[Gross Mineral Acreage]]*Table3[[#This Row],[Decimal Interest]]</f>
        <v>1.25</v>
      </c>
      <c r="O33" s="39" t="s">
        <v>1089</v>
      </c>
    </row>
    <row r="34" spans="2:15" s="89" customFormat="1" ht="128.25">
      <c r="B34" s="96">
        <v>16663</v>
      </c>
      <c r="C34" s="97" t="s">
        <v>861</v>
      </c>
      <c r="D34" s="98">
        <v>20590</v>
      </c>
      <c r="E34" s="99" t="s">
        <v>862</v>
      </c>
      <c r="F34" s="99" t="s">
        <v>188</v>
      </c>
      <c r="G34" s="99" t="s">
        <v>809</v>
      </c>
      <c r="H34" s="100" t="s">
        <v>1047</v>
      </c>
      <c r="I34" s="75" t="s">
        <v>1092</v>
      </c>
      <c r="J34" s="75" t="s">
        <v>1048</v>
      </c>
      <c r="K34" s="75">
        <v>1</v>
      </c>
      <c r="L34" s="75">
        <v>216.66</v>
      </c>
      <c r="M34" s="75">
        <v>0.5</v>
      </c>
      <c r="N34" s="101">
        <f>Table3[[#This Row],[Gross Mineral Acreage]]*Table3[[#This Row],[Decimal Interest]]</f>
        <v>108.33</v>
      </c>
      <c r="O34" s="102" t="s">
        <v>1091</v>
      </c>
    </row>
    <row r="35" spans="2:15" ht="42.75">
      <c r="B35" s="32">
        <v>14319</v>
      </c>
      <c r="C35" s="33" t="s">
        <v>863</v>
      </c>
      <c r="D35" s="34">
        <v>90675</v>
      </c>
      <c r="E35" s="35" t="s">
        <v>864</v>
      </c>
      <c r="F35" s="35" t="s">
        <v>188</v>
      </c>
      <c r="G35" s="35" t="s">
        <v>809</v>
      </c>
      <c r="H35" s="36" t="s">
        <v>1047</v>
      </c>
      <c r="I35" s="37"/>
      <c r="J35" s="37" t="s">
        <v>1047</v>
      </c>
      <c r="K35" s="37"/>
      <c r="L35" s="37"/>
      <c r="M35" s="37"/>
      <c r="N35" s="38">
        <f>Table3[[#This Row],[Gross Mineral Acreage]]*Table3[[#This Row],[Decimal Interest]]</f>
        <v>0</v>
      </c>
      <c r="O35" s="39"/>
    </row>
    <row r="36" spans="2:15" ht="42.75">
      <c r="B36" s="24">
        <v>14129</v>
      </c>
      <c r="C36" s="25" t="s">
        <v>865</v>
      </c>
      <c r="D36" s="26">
        <v>101115</v>
      </c>
      <c r="E36" s="27" t="s">
        <v>866</v>
      </c>
      <c r="F36" s="27" t="s">
        <v>188</v>
      </c>
      <c r="G36" s="27" t="s">
        <v>809</v>
      </c>
      <c r="H36" s="28" t="s">
        <v>1047</v>
      </c>
      <c r="I36" s="29"/>
      <c r="J36" s="29" t="s">
        <v>1047</v>
      </c>
      <c r="K36" s="29"/>
      <c r="L36" s="29"/>
      <c r="M36" s="29"/>
      <c r="N36" s="30">
        <f>Table3[[#This Row],[Gross Mineral Acreage]]*Table3[[#This Row],[Decimal Interest]]</f>
        <v>0</v>
      </c>
      <c r="O36" s="31"/>
    </row>
    <row r="37" spans="2:15" ht="42.75">
      <c r="B37" s="32">
        <v>13305</v>
      </c>
      <c r="C37" s="33" t="s">
        <v>867</v>
      </c>
      <c r="D37" s="34">
        <v>25585</v>
      </c>
      <c r="E37" s="35" t="s">
        <v>868</v>
      </c>
      <c r="F37" s="35" t="s">
        <v>188</v>
      </c>
      <c r="G37" s="35" t="s">
        <v>809</v>
      </c>
      <c r="H37" s="36" t="s">
        <v>1047</v>
      </c>
      <c r="I37" s="37"/>
      <c r="J37" s="37" t="s">
        <v>1047</v>
      </c>
      <c r="K37" s="37"/>
      <c r="L37" s="37"/>
      <c r="M37" s="37"/>
      <c r="N37" s="38">
        <f>Table3[[#This Row],[Gross Mineral Acreage]]*Table3[[#This Row],[Decimal Interest]]</f>
        <v>0</v>
      </c>
      <c r="O37" s="39"/>
    </row>
    <row r="38" spans="2:15" ht="28.5">
      <c r="B38" s="24">
        <v>12527</v>
      </c>
      <c r="C38" s="25" t="s">
        <v>869</v>
      </c>
      <c r="D38" s="26">
        <v>115125</v>
      </c>
      <c r="E38" s="27" t="s">
        <v>870</v>
      </c>
      <c r="F38" s="27" t="s">
        <v>188</v>
      </c>
      <c r="G38" s="27" t="s">
        <v>809</v>
      </c>
      <c r="H38" s="28" t="s">
        <v>1047</v>
      </c>
      <c r="I38" s="29"/>
      <c r="J38" s="29" t="s">
        <v>1047</v>
      </c>
      <c r="K38" s="29"/>
      <c r="L38" s="29"/>
      <c r="M38" s="29"/>
      <c r="N38" s="30">
        <f>Table3[[#This Row],[Gross Mineral Acreage]]*Table3[[#This Row],[Decimal Interest]]</f>
        <v>0</v>
      </c>
      <c r="O38" s="31"/>
    </row>
    <row r="39" spans="2:15" ht="71.25">
      <c r="B39" s="32">
        <v>11511</v>
      </c>
      <c r="C39" s="33" t="s">
        <v>871</v>
      </c>
      <c r="D39" s="34">
        <v>555595</v>
      </c>
      <c r="E39" s="35" t="s">
        <v>872</v>
      </c>
      <c r="F39" s="35" t="s">
        <v>188</v>
      </c>
      <c r="G39" s="35" t="s">
        <v>809</v>
      </c>
      <c r="H39" s="36" t="s">
        <v>1047</v>
      </c>
      <c r="I39" s="76" t="s">
        <v>1093</v>
      </c>
      <c r="J39" s="37" t="s">
        <v>1048</v>
      </c>
      <c r="K39" s="37"/>
      <c r="L39" s="37"/>
      <c r="M39" s="37"/>
      <c r="N39" s="38">
        <f>Table3[[#This Row],[Gross Mineral Acreage]]*Table3[[#This Row],[Decimal Interest]]</f>
        <v>0</v>
      </c>
      <c r="O39" s="77"/>
    </row>
    <row r="40" spans="2:15" s="89" customFormat="1" ht="42.75">
      <c r="B40" s="96">
        <v>11405</v>
      </c>
      <c r="C40" s="97" t="s">
        <v>873</v>
      </c>
      <c r="D40" s="98">
        <v>52175</v>
      </c>
      <c r="E40" s="99" t="s">
        <v>874</v>
      </c>
      <c r="F40" s="99" t="s">
        <v>188</v>
      </c>
      <c r="G40" s="99" t="s">
        <v>809</v>
      </c>
      <c r="H40" s="100" t="s">
        <v>1047</v>
      </c>
      <c r="I40" s="75"/>
      <c r="J40" s="75" t="s">
        <v>1047</v>
      </c>
      <c r="K40" s="75"/>
      <c r="L40" s="75"/>
      <c r="M40" s="75"/>
      <c r="N40" s="101">
        <f>Table3[[#This Row],[Gross Mineral Acreage]]*Table3[[#This Row],[Decimal Interest]]</f>
        <v>0</v>
      </c>
      <c r="O40" s="102"/>
    </row>
    <row r="41" spans="2:15" ht="28.5">
      <c r="B41" s="32">
        <v>11421</v>
      </c>
      <c r="C41" s="33" t="s">
        <v>875</v>
      </c>
      <c r="D41" s="34">
        <v>97950</v>
      </c>
      <c r="E41" s="35" t="s">
        <v>876</v>
      </c>
      <c r="F41" s="35" t="s">
        <v>188</v>
      </c>
      <c r="G41" s="35" t="s">
        <v>809</v>
      </c>
      <c r="H41" s="36" t="s">
        <v>1047</v>
      </c>
      <c r="I41" s="37"/>
      <c r="J41" s="37" t="s">
        <v>1048</v>
      </c>
      <c r="K41" s="37"/>
      <c r="L41" s="37"/>
      <c r="M41" s="37"/>
      <c r="N41" s="38">
        <f>Table3[[#This Row],[Gross Mineral Acreage]]*Table3[[#This Row],[Decimal Interest]]</f>
        <v>0</v>
      </c>
      <c r="O41" s="39"/>
    </row>
    <row r="42" spans="2:15" ht="28.5">
      <c r="B42" s="24">
        <v>11417</v>
      </c>
      <c r="C42" s="25" t="s">
        <v>877</v>
      </c>
      <c r="D42" s="26">
        <v>92550</v>
      </c>
      <c r="E42" s="27" t="s">
        <v>878</v>
      </c>
      <c r="F42" s="27" t="s">
        <v>188</v>
      </c>
      <c r="G42" s="27" t="s">
        <v>809</v>
      </c>
      <c r="H42" s="28" t="s">
        <v>1047</v>
      </c>
      <c r="I42" s="29"/>
      <c r="J42" s="29" t="s">
        <v>1048</v>
      </c>
      <c r="K42" s="29"/>
      <c r="L42" s="29"/>
      <c r="M42" s="29"/>
      <c r="N42" s="30">
        <f>Table3[[#This Row],[Gross Mineral Acreage]]*Table3[[#This Row],[Decimal Interest]]</f>
        <v>0</v>
      </c>
      <c r="O42" s="31"/>
    </row>
    <row r="43" spans="2:15" ht="28.5">
      <c r="B43" s="32">
        <v>11415</v>
      </c>
      <c r="C43" s="33" t="s">
        <v>879</v>
      </c>
      <c r="D43" s="34">
        <v>38850</v>
      </c>
      <c r="E43" s="35" t="s">
        <v>880</v>
      </c>
      <c r="F43" s="35" t="s">
        <v>188</v>
      </c>
      <c r="G43" s="35" t="s">
        <v>809</v>
      </c>
      <c r="H43" s="36" t="s">
        <v>1047</v>
      </c>
      <c r="I43" s="37"/>
      <c r="J43" s="37" t="s">
        <v>1048</v>
      </c>
      <c r="K43" s="37"/>
      <c r="L43" s="37"/>
      <c r="M43" s="37"/>
      <c r="N43" s="38">
        <f>Table3[[#This Row],[Gross Mineral Acreage]]*Table3[[#This Row],[Decimal Interest]]</f>
        <v>0</v>
      </c>
      <c r="O43" s="39"/>
    </row>
    <row r="44" spans="2:15" ht="28.5">
      <c r="B44" s="24">
        <v>11379</v>
      </c>
      <c r="C44" s="25" t="s">
        <v>881</v>
      </c>
      <c r="D44" s="26">
        <v>61450</v>
      </c>
      <c r="E44" s="27" t="s">
        <v>882</v>
      </c>
      <c r="F44" s="27" t="s">
        <v>188</v>
      </c>
      <c r="G44" s="27" t="s">
        <v>809</v>
      </c>
      <c r="H44" s="28" t="s">
        <v>1047</v>
      </c>
      <c r="I44" s="29"/>
      <c r="J44" s="29" t="s">
        <v>1048</v>
      </c>
      <c r="K44" s="29"/>
      <c r="L44" s="29"/>
      <c r="M44" s="29"/>
      <c r="N44" s="30">
        <f>Table3[[#This Row],[Gross Mineral Acreage]]*Table3[[#This Row],[Decimal Interest]]</f>
        <v>0</v>
      </c>
      <c r="O44" s="31"/>
    </row>
    <row r="45" spans="2:15" ht="28.5">
      <c r="B45" s="32">
        <v>11376</v>
      </c>
      <c r="C45" s="33" t="s">
        <v>883</v>
      </c>
      <c r="D45" s="34">
        <v>10855.6</v>
      </c>
      <c r="E45" s="35" t="s">
        <v>884</v>
      </c>
      <c r="F45" s="35" t="s">
        <v>188</v>
      </c>
      <c r="G45" s="35" t="s">
        <v>809</v>
      </c>
      <c r="H45" s="36" t="s">
        <v>1047</v>
      </c>
      <c r="I45" s="37"/>
      <c r="J45" s="37" t="s">
        <v>1048</v>
      </c>
      <c r="K45" s="37"/>
      <c r="L45" s="37"/>
      <c r="M45" s="37"/>
      <c r="N45" s="38">
        <f>Table3[[#This Row],[Gross Mineral Acreage]]*Table3[[#This Row],[Decimal Interest]]</f>
        <v>0</v>
      </c>
      <c r="O45" s="39"/>
    </row>
    <row r="46" spans="2:15" ht="28.5">
      <c r="B46" s="24">
        <v>11232</v>
      </c>
      <c r="C46" s="25" t="s">
        <v>885</v>
      </c>
      <c r="D46" s="26">
        <v>218350</v>
      </c>
      <c r="E46" s="27" t="s">
        <v>886</v>
      </c>
      <c r="F46" s="27" t="s">
        <v>188</v>
      </c>
      <c r="G46" s="27" t="s">
        <v>809</v>
      </c>
      <c r="H46" s="28" t="s">
        <v>1047</v>
      </c>
      <c r="I46" s="29"/>
      <c r="J46" s="29" t="s">
        <v>1048</v>
      </c>
      <c r="K46" s="29"/>
      <c r="L46" s="29"/>
      <c r="M46" s="29"/>
      <c r="N46" s="30">
        <f>Table3[[#This Row],[Gross Mineral Acreage]]*Table3[[#This Row],[Decimal Interest]]</f>
        <v>0</v>
      </c>
      <c r="O46" s="31"/>
    </row>
    <row r="47" spans="2:15" ht="28.5">
      <c r="B47" s="32">
        <v>11231</v>
      </c>
      <c r="C47" s="33" t="s">
        <v>887</v>
      </c>
      <c r="D47" s="34">
        <v>8200</v>
      </c>
      <c r="E47" s="35" t="s">
        <v>888</v>
      </c>
      <c r="F47" s="35" t="s">
        <v>188</v>
      </c>
      <c r="G47" s="35" t="s">
        <v>809</v>
      </c>
      <c r="H47" s="36" t="s">
        <v>1047</v>
      </c>
      <c r="I47" s="37"/>
      <c r="J47" s="37" t="s">
        <v>1048</v>
      </c>
      <c r="K47" s="37"/>
      <c r="L47" s="37"/>
      <c r="M47" s="37"/>
      <c r="N47" s="38">
        <f>Table3[[#This Row],[Gross Mineral Acreage]]*Table3[[#This Row],[Decimal Interest]]</f>
        <v>0</v>
      </c>
      <c r="O47" s="39"/>
    </row>
    <row r="48" spans="2:15" ht="28.5">
      <c r="B48" s="24">
        <v>11230</v>
      </c>
      <c r="C48" s="25" t="s">
        <v>889</v>
      </c>
      <c r="D48" s="26">
        <v>100550</v>
      </c>
      <c r="E48" s="27" t="s">
        <v>890</v>
      </c>
      <c r="F48" s="27" t="s">
        <v>188</v>
      </c>
      <c r="G48" s="27" t="s">
        <v>809</v>
      </c>
      <c r="H48" s="28" t="s">
        <v>1047</v>
      </c>
      <c r="I48" s="29"/>
      <c r="J48" s="29" t="s">
        <v>1048</v>
      </c>
      <c r="K48" s="29"/>
      <c r="L48" s="29"/>
      <c r="M48" s="29"/>
      <c r="N48" s="30">
        <f>Table3[[#This Row],[Gross Mineral Acreage]]*Table3[[#This Row],[Decimal Interest]]</f>
        <v>0</v>
      </c>
      <c r="O48" s="31"/>
    </row>
    <row r="49" spans="2:15" ht="28.5">
      <c r="B49" s="32">
        <v>11228</v>
      </c>
      <c r="C49" s="33" t="s">
        <v>891</v>
      </c>
      <c r="D49" s="34">
        <v>10300</v>
      </c>
      <c r="E49" s="35" t="s">
        <v>892</v>
      </c>
      <c r="F49" s="35" t="s">
        <v>188</v>
      </c>
      <c r="G49" s="35" t="s">
        <v>809</v>
      </c>
      <c r="H49" s="36" t="s">
        <v>1047</v>
      </c>
      <c r="I49" s="37"/>
      <c r="J49" s="37" t="s">
        <v>1048</v>
      </c>
      <c r="K49" s="37"/>
      <c r="L49" s="37"/>
      <c r="M49" s="37"/>
      <c r="N49" s="38">
        <f>Table3[[#This Row],[Gross Mineral Acreage]]*Table3[[#This Row],[Decimal Interest]]</f>
        <v>0</v>
      </c>
      <c r="O49" s="39"/>
    </row>
    <row r="50" spans="2:15" ht="28.5">
      <c r="B50" s="24">
        <v>11225</v>
      </c>
      <c r="C50" s="25" t="s">
        <v>893</v>
      </c>
      <c r="D50" s="26">
        <v>21550</v>
      </c>
      <c r="E50" s="27" t="s">
        <v>894</v>
      </c>
      <c r="F50" s="27" t="s">
        <v>188</v>
      </c>
      <c r="G50" s="27" t="s">
        <v>809</v>
      </c>
      <c r="H50" s="28" t="s">
        <v>1047</v>
      </c>
      <c r="I50" s="29"/>
      <c r="J50" s="29" t="s">
        <v>1048</v>
      </c>
      <c r="K50" s="29"/>
      <c r="L50" s="29"/>
      <c r="M50" s="29"/>
      <c r="N50" s="30">
        <f>Table3[[#This Row],[Gross Mineral Acreage]]*Table3[[#This Row],[Decimal Interest]]</f>
        <v>0</v>
      </c>
      <c r="O50" s="31"/>
    </row>
    <row r="51" spans="2:15" ht="28.5">
      <c r="B51" s="32">
        <v>11224</v>
      </c>
      <c r="C51" s="33" t="s">
        <v>895</v>
      </c>
      <c r="D51" s="34">
        <v>8362.75</v>
      </c>
      <c r="E51" s="35" t="s">
        <v>896</v>
      </c>
      <c r="F51" s="35" t="s">
        <v>188</v>
      </c>
      <c r="G51" s="35" t="s">
        <v>809</v>
      </c>
      <c r="H51" s="36" t="s">
        <v>1047</v>
      </c>
      <c r="I51" s="37"/>
      <c r="J51" s="37" t="s">
        <v>1048</v>
      </c>
      <c r="K51" s="37"/>
      <c r="L51" s="37"/>
      <c r="M51" s="37"/>
      <c r="N51" s="38">
        <f>Table3[[#This Row],[Gross Mineral Acreage]]*Table3[[#This Row],[Decimal Interest]]</f>
        <v>0</v>
      </c>
      <c r="O51" s="39"/>
    </row>
    <row r="52" spans="2:15" ht="28.5">
      <c r="B52" s="24">
        <v>11223</v>
      </c>
      <c r="C52" s="25" t="s">
        <v>897</v>
      </c>
      <c r="D52" s="26">
        <v>77175</v>
      </c>
      <c r="E52" s="27" t="s">
        <v>898</v>
      </c>
      <c r="F52" s="27" t="s">
        <v>188</v>
      </c>
      <c r="G52" s="27" t="s">
        <v>809</v>
      </c>
      <c r="H52" s="28" t="s">
        <v>1047</v>
      </c>
      <c r="I52" s="29"/>
      <c r="J52" s="29" t="s">
        <v>1047</v>
      </c>
      <c r="K52" s="29"/>
      <c r="L52" s="29"/>
      <c r="M52" s="29"/>
      <c r="N52" s="30">
        <f>Table3[[#This Row],[Gross Mineral Acreage]]*Table3[[#This Row],[Decimal Interest]]</f>
        <v>0</v>
      </c>
      <c r="O52" s="31"/>
    </row>
    <row r="53" spans="2:15" ht="42.75">
      <c r="B53" s="32">
        <v>10877</v>
      </c>
      <c r="C53" s="33" t="s">
        <v>899</v>
      </c>
      <c r="D53" s="34">
        <v>85115</v>
      </c>
      <c r="E53" s="35" t="s">
        <v>900</v>
      </c>
      <c r="F53" s="35" t="s">
        <v>188</v>
      </c>
      <c r="G53" s="35" t="s">
        <v>809</v>
      </c>
      <c r="H53" s="36" t="s">
        <v>1047</v>
      </c>
      <c r="I53" s="37"/>
      <c r="J53" s="37" t="s">
        <v>1047</v>
      </c>
      <c r="K53" s="37"/>
      <c r="L53" s="37"/>
      <c r="M53" s="37"/>
      <c r="N53" s="38">
        <f>Table3[[#This Row],[Gross Mineral Acreage]]*Table3[[#This Row],[Decimal Interest]]</f>
        <v>0</v>
      </c>
      <c r="O53" s="39"/>
    </row>
    <row r="54" spans="2:15" ht="42.75">
      <c r="B54" s="24">
        <v>10878</v>
      </c>
      <c r="C54" s="25" t="s">
        <v>901</v>
      </c>
      <c r="D54" s="26">
        <v>77615</v>
      </c>
      <c r="E54" s="27" t="s">
        <v>900</v>
      </c>
      <c r="F54" s="27" t="s">
        <v>188</v>
      </c>
      <c r="G54" s="27" t="s">
        <v>809</v>
      </c>
      <c r="H54" s="28" t="s">
        <v>1047</v>
      </c>
      <c r="I54" s="29"/>
      <c r="J54" s="29" t="s">
        <v>1047</v>
      </c>
      <c r="K54" s="29"/>
      <c r="L54" s="29"/>
      <c r="M54" s="29"/>
      <c r="N54" s="30">
        <f>Table3[[#This Row],[Gross Mineral Acreage]]*Table3[[#This Row],[Decimal Interest]]</f>
        <v>0</v>
      </c>
      <c r="O54" s="31"/>
    </row>
    <row r="55" spans="2:15" ht="42.75">
      <c r="B55" s="32">
        <v>10881</v>
      </c>
      <c r="C55" s="33" t="s">
        <v>902</v>
      </c>
      <c r="D55" s="34">
        <v>300175</v>
      </c>
      <c r="E55" s="35" t="s">
        <v>900</v>
      </c>
      <c r="F55" s="35" t="s">
        <v>142</v>
      </c>
      <c r="G55" s="35" t="s">
        <v>809</v>
      </c>
      <c r="H55" s="36" t="s">
        <v>1047</v>
      </c>
      <c r="I55" s="37"/>
      <c r="J55" s="37" t="s">
        <v>1047</v>
      </c>
      <c r="K55" s="37"/>
      <c r="L55" s="37"/>
      <c r="M55" s="37"/>
      <c r="N55" s="38">
        <f>Table3[[#This Row],[Gross Mineral Acreage]]*Table3[[#This Row],[Decimal Interest]]</f>
        <v>0</v>
      </c>
      <c r="O55" s="39"/>
    </row>
    <row r="56" spans="2:15" ht="57">
      <c r="B56" s="24">
        <v>10882</v>
      </c>
      <c r="C56" s="25" t="s">
        <v>903</v>
      </c>
      <c r="D56" s="26">
        <v>65790</v>
      </c>
      <c r="E56" s="27" t="s">
        <v>904</v>
      </c>
      <c r="F56" s="27" t="s">
        <v>142</v>
      </c>
      <c r="G56" s="27" t="s">
        <v>809</v>
      </c>
      <c r="H56" s="28" t="s">
        <v>1047</v>
      </c>
      <c r="I56" s="29"/>
      <c r="J56" s="29" t="s">
        <v>1047</v>
      </c>
      <c r="K56" s="29"/>
      <c r="L56" s="29"/>
      <c r="M56" s="29"/>
      <c r="N56" s="30">
        <f>Table3[[#This Row],[Gross Mineral Acreage]]*Table3[[#This Row],[Decimal Interest]]</f>
        <v>0</v>
      </c>
      <c r="O56" s="31"/>
    </row>
    <row r="57" spans="2:15" ht="57">
      <c r="B57" s="32">
        <v>10880</v>
      </c>
      <c r="C57" s="33" t="s">
        <v>905</v>
      </c>
      <c r="D57" s="34">
        <v>6115</v>
      </c>
      <c r="E57" s="35" t="s">
        <v>906</v>
      </c>
      <c r="F57" s="35" t="s">
        <v>188</v>
      </c>
      <c r="G57" s="35" t="s">
        <v>809</v>
      </c>
      <c r="H57" s="36" t="s">
        <v>1047</v>
      </c>
      <c r="I57" s="37"/>
      <c r="J57" s="37" t="s">
        <v>1047</v>
      </c>
      <c r="K57" s="37"/>
      <c r="L57" s="37"/>
      <c r="M57" s="37"/>
      <c r="N57" s="38">
        <f>Table3[[#This Row],[Gross Mineral Acreage]]*Table3[[#This Row],[Decimal Interest]]</f>
        <v>0</v>
      </c>
      <c r="O57" s="39"/>
    </row>
    <row r="58" spans="2:15" ht="42.75">
      <c r="B58" s="24">
        <v>10657</v>
      </c>
      <c r="C58" s="25" t="s">
        <v>907</v>
      </c>
      <c r="D58" s="26">
        <v>10155</v>
      </c>
      <c r="E58" s="27" t="s">
        <v>908</v>
      </c>
      <c r="F58" s="27" t="s">
        <v>188</v>
      </c>
      <c r="G58" s="27" t="s">
        <v>809</v>
      </c>
      <c r="H58" s="28" t="s">
        <v>1047</v>
      </c>
      <c r="I58" s="29"/>
      <c r="J58" s="29"/>
      <c r="K58" s="29"/>
      <c r="L58" s="29"/>
      <c r="M58" s="29"/>
      <c r="N58" s="30">
        <f>Table3[[#This Row],[Gross Mineral Acreage]]*Table3[[#This Row],[Decimal Interest]]</f>
        <v>0</v>
      </c>
      <c r="O58" s="31"/>
    </row>
    <row r="59" spans="2:15" ht="42.75">
      <c r="B59" s="32">
        <v>10655</v>
      </c>
      <c r="C59" s="33" t="s">
        <v>909</v>
      </c>
      <c r="D59" s="34">
        <v>16115</v>
      </c>
      <c r="E59" s="35" t="s">
        <v>910</v>
      </c>
      <c r="F59" s="35" t="s">
        <v>188</v>
      </c>
      <c r="G59" s="35" t="s">
        <v>809</v>
      </c>
      <c r="H59" s="36" t="s">
        <v>1047</v>
      </c>
      <c r="I59" s="37"/>
      <c r="J59" s="37"/>
      <c r="K59" s="37"/>
      <c r="L59" s="37"/>
      <c r="M59" s="37"/>
      <c r="N59" s="38">
        <f>Table3[[#This Row],[Gross Mineral Acreage]]*Table3[[#This Row],[Decimal Interest]]</f>
        <v>0</v>
      </c>
      <c r="O59" s="39"/>
    </row>
    <row r="60" spans="2:15" ht="28.5">
      <c r="B60" s="24">
        <v>10205</v>
      </c>
      <c r="C60" s="25" t="s">
        <v>911</v>
      </c>
      <c r="D60" s="26">
        <v>1385</v>
      </c>
      <c r="E60" s="27" t="s">
        <v>912</v>
      </c>
      <c r="F60" s="27" t="s">
        <v>188</v>
      </c>
      <c r="G60" s="27" t="s">
        <v>809</v>
      </c>
      <c r="H60" s="28" t="s">
        <v>1047</v>
      </c>
      <c r="I60" s="29"/>
      <c r="J60" s="29"/>
      <c r="K60" s="29"/>
      <c r="L60" s="29"/>
      <c r="M60" s="29"/>
      <c r="N60" s="30">
        <f>Table3[[#This Row],[Gross Mineral Acreage]]*Table3[[#This Row],[Decimal Interest]]</f>
        <v>0</v>
      </c>
      <c r="O60" s="31"/>
    </row>
    <row r="61" spans="2:15" ht="42.75">
      <c r="B61" s="32">
        <v>10204</v>
      </c>
      <c r="C61" s="33" t="s">
        <v>913</v>
      </c>
      <c r="D61" s="34">
        <v>2245</v>
      </c>
      <c r="E61" s="35" t="s">
        <v>914</v>
      </c>
      <c r="F61" s="35" t="s">
        <v>188</v>
      </c>
      <c r="G61" s="35" t="s">
        <v>809</v>
      </c>
      <c r="H61" s="36" t="s">
        <v>1047</v>
      </c>
      <c r="I61" s="37"/>
      <c r="J61" s="37"/>
      <c r="K61" s="37"/>
      <c r="L61" s="37"/>
      <c r="M61" s="37"/>
      <c r="N61" s="38">
        <f>Table3[[#This Row],[Gross Mineral Acreage]]*Table3[[#This Row],[Decimal Interest]]</f>
        <v>0</v>
      </c>
      <c r="O61" s="39"/>
    </row>
    <row r="62" spans="2:15" ht="28.5">
      <c r="B62" s="24">
        <v>9497</v>
      </c>
      <c r="C62" s="25" t="s">
        <v>915</v>
      </c>
      <c r="D62" s="26">
        <v>25150</v>
      </c>
      <c r="E62" s="27" t="s">
        <v>916</v>
      </c>
      <c r="F62" s="27" t="s">
        <v>188</v>
      </c>
      <c r="G62" s="27" t="s">
        <v>809</v>
      </c>
      <c r="H62" s="28" t="s">
        <v>1047</v>
      </c>
      <c r="I62" s="29"/>
      <c r="J62" s="29"/>
      <c r="K62" s="29"/>
      <c r="L62" s="29"/>
      <c r="M62" s="29"/>
      <c r="N62" s="30">
        <f>Table3[[#This Row],[Gross Mineral Acreage]]*Table3[[#This Row],[Decimal Interest]]</f>
        <v>0</v>
      </c>
      <c r="O62" s="31"/>
    </row>
    <row r="63" spans="2:15" ht="57">
      <c r="B63" s="32">
        <v>8658</v>
      </c>
      <c r="C63" s="33" t="s">
        <v>917</v>
      </c>
      <c r="D63" s="34">
        <v>25160</v>
      </c>
      <c r="E63" s="35" t="s">
        <v>918</v>
      </c>
      <c r="F63" s="35" t="s">
        <v>188</v>
      </c>
      <c r="G63" s="35" t="s">
        <v>809</v>
      </c>
      <c r="H63" s="36" t="s">
        <v>1047</v>
      </c>
      <c r="I63" s="37"/>
      <c r="J63" s="37"/>
      <c r="K63" s="37"/>
      <c r="L63" s="37"/>
      <c r="M63" s="37"/>
      <c r="N63" s="38">
        <f>Table3[[#This Row],[Gross Mineral Acreage]]*Table3[[#This Row],[Decimal Interest]]</f>
        <v>0</v>
      </c>
      <c r="O63" s="39"/>
    </row>
    <row r="64" spans="2:15" ht="28.5">
      <c r="B64" s="24">
        <v>8659</v>
      </c>
      <c r="C64" s="25" t="s">
        <v>919</v>
      </c>
      <c r="D64" s="26">
        <v>10490</v>
      </c>
      <c r="E64" s="27" t="s">
        <v>920</v>
      </c>
      <c r="F64" s="27" t="s">
        <v>188</v>
      </c>
      <c r="G64" s="27" t="s">
        <v>809</v>
      </c>
      <c r="H64" s="28" t="s">
        <v>1047</v>
      </c>
      <c r="I64" s="29"/>
      <c r="J64" s="29"/>
      <c r="K64" s="29"/>
      <c r="L64" s="29"/>
      <c r="M64" s="29"/>
      <c r="N64" s="30">
        <f>Table3[[#This Row],[Gross Mineral Acreage]]*Table3[[#This Row],[Decimal Interest]]</f>
        <v>0</v>
      </c>
      <c r="O64" s="31"/>
    </row>
    <row r="65" spans="2:15" ht="28.5">
      <c r="B65" s="32">
        <v>8475</v>
      </c>
      <c r="C65" s="33" t="s">
        <v>921</v>
      </c>
      <c r="D65" s="34">
        <v>10050</v>
      </c>
      <c r="E65" s="35" t="s">
        <v>922</v>
      </c>
      <c r="F65" s="35" t="s">
        <v>188</v>
      </c>
      <c r="G65" s="35" t="s">
        <v>809</v>
      </c>
      <c r="H65" s="36" t="s">
        <v>1047</v>
      </c>
      <c r="I65" s="37"/>
      <c r="J65" s="37"/>
      <c r="K65" s="37"/>
      <c r="L65" s="37"/>
      <c r="M65" s="37"/>
      <c r="N65" s="38">
        <f>Table3[[#This Row],[Gross Mineral Acreage]]*Table3[[#This Row],[Decimal Interest]]</f>
        <v>0</v>
      </c>
      <c r="O65" s="39"/>
    </row>
    <row r="66" spans="2:15" ht="42.75">
      <c r="B66" s="24">
        <v>8315</v>
      </c>
      <c r="C66" s="25" t="s">
        <v>923</v>
      </c>
      <c r="D66" s="26">
        <v>25650</v>
      </c>
      <c r="E66" s="27" t="s">
        <v>924</v>
      </c>
      <c r="F66" s="27" t="s">
        <v>188</v>
      </c>
      <c r="G66" s="27" t="s">
        <v>809</v>
      </c>
      <c r="H66" s="28" t="s">
        <v>1047</v>
      </c>
      <c r="I66" s="29"/>
      <c r="J66" s="29"/>
      <c r="K66" s="29"/>
      <c r="L66" s="29"/>
      <c r="M66" s="29"/>
      <c r="N66" s="30">
        <f>Table3[[#This Row],[Gross Mineral Acreage]]*Table3[[#This Row],[Decimal Interest]]</f>
        <v>0</v>
      </c>
      <c r="O66" s="31"/>
    </row>
    <row r="67" spans="2:15" ht="28.5">
      <c r="B67" s="32">
        <v>8414</v>
      </c>
      <c r="C67" s="33" t="s">
        <v>925</v>
      </c>
      <c r="D67" s="34">
        <v>20350</v>
      </c>
      <c r="E67" s="35" t="s">
        <v>926</v>
      </c>
      <c r="F67" s="35" t="s">
        <v>188</v>
      </c>
      <c r="G67" s="35" t="s">
        <v>809</v>
      </c>
      <c r="H67" s="36" t="s">
        <v>1047</v>
      </c>
      <c r="I67" s="37"/>
      <c r="J67" s="37"/>
      <c r="K67" s="37"/>
      <c r="L67" s="37"/>
      <c r="M67" s="37"/>
      <c r="N67" s="38">
        <f>Table3[[#This Row],[Gross Mineral Acreage]]*Table3[[#This Row],[Decimal Interest]]</f>
        <v>0</v>
      </c>
      <c r="O67" s="39"/>
    </row>
    <row r="68" spans="2:15" ht="42.75">
      <c r="B68" s="24">
        <v>7800</v>
      </c>
      <c r="C68" s="25" t="s">
        <v>927</v>
      </c>
      <c r="D68" s="26">
        <v>140150</v>
      </c>
      <c r="E68" s="27" t="s">
        <v>928</v>
      </c>
      <c r="F68" s="27" t="s">
        <v>188</v>
      </c>
      <c r="G68" s="27" t="s">
        <v>809</v>
      </c>
      <c r="H68" s="28" t="s">
        <v>1047</v>
      </c>
      <c r="I68" s="29"/>
      <c r="J68" s="29"/>
      <c r="K68" s="29"/>
      <c r="L68" s="29"/>
      <c r="M68" s="29"/>
      <c r="N68" s="30">
        <f>Table3[[#This Row],[Gross Mineral Acreage]]*Table3[[#This Row],[Decimal Interest]]</f>
        <v>0</v>
      </c>
      <c r="O68" s="31"/>
    </row>
    <row r="69" spans="2:15" ht="28.5">
      <c r="B69" s="32">
        <v>7897</v>
      </c>
      <c r="C69" s="33" t="s">
        <v>929</v>
      </c>
      <c r="D69" s="34">
        <v>56550</v>
      </c>
      <c r="E69" s="35" t="s">
        <v>930</v>
      </c>
      <c r="F69" s="35" t="s">
        <v>188</v>
      </c>
      <c r="G69" s="35" t="s">
        <v>809</v>
      </c>
      <c r="H69" s="36" t="s">
        <v>1047</v>
      </c>
      <c r="I69" s="37"/>
      <c r="J69" s="37"/>
      <c r="K69" s="37"/>
      <c r="L69" s="37"/>
      <c r="M69" s="37"/>
      <c r="N69" s="38">
        <f>Table3[[#This Row],[Gross Mineral Acreage]]*Table3[[#This Row],[Decimal Interest]]</f>
        <v>0</v>
      </c>
      <c r="O69" s="39"/>
    </row>
    <row r="70" spans="2:15" ht="28.5">
      <c r="B70" s="24">
        <v>7425</v>
      </c>
      <c r="C70" s="25" t="s">
        <v>931</v>
      </c>
      <c r="D70" s="26">
        <v>140150</v>
      </c>
      <c r="E70" s="27" t="s">
        <v>932</v>
      </c>
      <c r="F70" s="27" t="s">
        <v>188</v>
      </c>
      <c r="G70" s="27" t="s">
        <v>809</v>
      </c>
      <c r="H70" s="28" t="s">
        <v>1047</v>
      </c>
      <c r="I70" s="29"/>
      <c r="J70" s="29"/>
      <c r="K70" s="29"/>
      <c r="L70" s="29"/>
      <c r="M70" s="29"/>
      <c r="N70" s="30">
        <f>Table3[[#This Row],[Gross Mineral Acreage]]*Table3[[#This Row],[Decimal Interest]]</f>
        <v>0</v>
      </c>
      <c r="O70" s="31"/>
    </row>
    <row r="71" spans="2:15" ht="42.75">
      <c r="B71" s="32">
        <v>7219</v>
      </c>
      <c r="C71" s="33" t="s">
        <v>933</v>
      </c>
      <c r="D71" s="34">
        <v>4800</v>
      </c>
      <c r="E71" s="35" t="s">
        <v>934</v>
      </c>
      <c r="F71" s="35" t="s">
        <v>188</v>
      </c>
      <c r="G71" s="35" t="s">
        <v>809</v>
      </c>
      <c r="H71" s="36" t="s">
        <v>1047</v>
      </c>
      <c r="I71" s="37"/>
      <c r="J71" s="37"/>
      <c r="K71" s="37"/>
      <c r="L71" s="37"/>
      <c r="M71" s="37"/>
      <c r="N71" s="38">
        <f>Table3[[#This Row],[Gross Mineral Acreage]]*Table3[[#This Row],[Decimal Interest]]</f>
        <v>0</v>
      </c>
      <c r="O71" s="39"/>
    </row>
    <row r="72" spans="2:15" ht="28.5">
      <c r="B72" s="24">
        <v>7399</v>
      </c>
      <c r="C72" s="25" t="s">
        <v>935</v>
      </c>
      <c r="D72" s="26">
        <v>62950</v>
      </c>
      <c r="E72" s="27" t="s">
        <v>936</v>
      </c>
      <c r="F72" s="27" t="s">
        <v>188</v>
      </c>
      <c r="G72" s="27" t="s">
        <v>809</v>
      </c>
      <c r="H72" s="28" t="s">
        <v>1047</v>
      </c>
      <c r="I72" s="29"/>
      <c r="J72" s="29"/>
      <c r="K72" s="29"/>
      <c r="L72" s="29"/>
      <c r="M72" s="29"/>
      <c r="N72" s="30">
        <f>Table3[[#This Row],[Gross Mineral Acreage]]*Table3[[#This Row],[Decimal Interest]]</f>
        <v>0</v>
      </c>
      <c r="O72" s="31"/>
    </row>
    <row r="73" spans="2:15" ht="28.5">
      <c r="B73" s="32">
        <v>7342</v>
      </c>
      <c r="C73" s="33" t="s">
        <v>937</v>
      </c>
      <c r="D73" s="34">
        <v>182150</v>
      </c>
      <c r="E73" s="35" t="s">
        <v>938</v>
      </c>
      <c r="F73" s="35" t="s">
        <v>188</v>
      </c>
      <c r="G73" s="35" t="s">
        <v>809</v>
      </c>
      <c r="H73" s="36" t="s">
        <v>1047</v>
      </c>
      <c r="I73" s="37"/>
      <c r="J73" s="37"/>
      <c r="K73" s="37"/>
      <c r="L73" s="37"/>
      <c r="M73" s="37"/>
      <c r="N73" s="38">
        <f>Table3[[#This Row],[Gross Mineral Acreage]]*Table3[[#This Row],[Decimal Interest]]</f>
        <v>0</v>
      </c>
      <c r="O73" s="39"/>
    </row>
    <row r="74" spans="2:15" ht="28.5">
      <c r="B74" s="24">
        <v>7341</v>
      </c>
      <c r="C74" s="25" t="s">
        <v>939</v>
      </c>
      <c r="D74" s="26">
        <v>8350</v>
      </c>
      <c r="E74" s="27" t="s">
        <v>940</v>
      </c>
      <c r="F74" s="27" t="s">
        <v>188</v>
      </c>
      <c r="G74" s="27" t="s">
        <v>809</v>
      </c>
      <c r="H74" s="28" t="s">
        <v>1047</v>
      </c>
      <c r="I74" s="29"/>
      <c r="J74" s="29"/>
      <c r="K74" s="29"/>
      <c r="L74" s="29"/>
      <c r="M74" s="29"/>
      <c r="N74" s="30">
        <f>Table3[[#This Row],[Gross Mineral Acreage]]*Table3[[#This Row],[Decimal Interest]]</f>
        <v>0</v>
      </c>
      <c r="O74" s="31"/>
    </row>
    <row r="75" spans="2:15" ht="28.5">
      <c r="B75" s="32">
        <v>7297</v>
      </c>
      <c r="C75" s="33" t="s">
        <v>941</v>
      </c>
      <c r="D75" s="34">
        <v>17750</v>
      </c>
      <c r="E75" s="35" t="s">
        <v>942</v>
      </c>
      <c r="F75" s="35" t="s">
        <v>188</v>
      </c>
      <c r="G75" s="35" t="s">
        <v>809</v>
      </c>
      <c r="H75" s="36" t="s">
        <v>1047</v>
      </c>
      <c r="I75" s="37"/>
      <c r="J75" s="37"/>
      <c r="K75" s="37"/>
      <c r="L75" s="37"/>
      <c r="M75" s="37"/>
      <c r="N75" s="38">
        <f>Table3[[#This Row],[Gross Mineral Acreage]]*Table3[[#This Row],[Decimal Interest]]</f>
        <v>0</v>
      </c>
      <c r="O75" s="39"/>
    </row>
    <row r="76" spans="2:15" ht="28.5">
      <c r="B76" s="24">
        <v>7296</v>
      </c>
      <c r="C76" s="25" t="s">
        <v>943</v>
      </c>
      <c r="D76" s="26">
        <v>1750</v>
      </c>
      <c r="E76" s="27" t="s">
        <v>944</v>
      </c>
      <c r="F76" s="27" t="s">
        <v>188</v>
      </c>
      <c r="G76" s="27" t="s">
        <v>809</v>
      </c>
      <c r="H76" s="28" t="s">
        <v>1047</v>
      </c>
      <c r="I76" s="29"/>
      <c r="J76" s="29"/>
      <c r="K76" s="29"/>
      <c r="L76" s="29"/>
      <c r="M76" s="29"/>
      <c r="N76" s="30">
        <f>Table3[[#This Row],[Gross Mineral Acreage]]*Table3[[#This Row],[Decimal Interest]]</f>
        <v>0</v>
      </c>
      <c r="O76" s="31"/>
    </row>
    <row r="77" spans="2:15" ht="28.5">
      <c r="B77" s="32">
        <v>7295</v>
      </c>
      <c r="C77" s="33" t="s">
        <v>945</v>
      </c>
      <c r="D77" s="34">
        <v>975</v>
      </c>
      <c r="E77" s="35" t="s">
        <v>946</v>
      </c>
      <c r="F77" s="35" t="s">
        <v>188</v>
      </c>
      <c r="G77" s="35" t="s">
        <v>809</v>
      </c>
      <c r="H77" s="36" t="s">
        <v>1047</v>
      </c>
      <c r="I77" s="37"/>
      <c r="J77" s="37"/>
      <c r="K77" s="37"/>
      <c r="L77" s="37"/>
      <c r="M77" s="37"/>
      <c r="N77" s="38">
        <f>Table3[[#This Row],[Gross Mineral Acreage]]*Table3[[#This Row],[Decimal Interest]]</f>
        <v>0</v>
      </c>
      <c r="O77" s="39"/>
    </row>
    <row r="78" spans="2:15" ht="28.5">
      <c r="B78" s="24">
        <v>7290</v>
      </c>
      <c r="C78" s="25" t="s">
        <v>947</v>
      </c>
      <c r="D78" s="26">
        <v>1450</v>
      </c>
      <c r="E78" s="27" t="s">
        <v>948</v>
      </c>
      <c r="F78" s="27" t="s">
        <v>188</v>
      </c>
      <c r="G78" s="27" t="s">
        <v>809</v>
      </c>
      <c r="H78" s="28" t="s">
        <v>1047</v>
      </c>
      <c r="I78" s="29"/>
      <c r="J78" s="29"/>
      <c r="K78" s="29"/>
      <c r="L78" s="29"/>
      <c r="M78" s="29"/>
      <c r="N78" s="30">
        <f>Table3[[#This Row],[Gross Mineral Acreage]]*Table3[[#This Row],[Decimal Interest]]</f>
        <v>0</v>
      </c>
      <c r="O78" s="31"/>
    </row>
    <row r="79" spans="2:15" ht="28.5">
      <c r="B79" s="32">
        <v>7101</v>
      </c>
      <c r="C79" s="33" t="s">
        <v>949</v>
      </c>
      <c r="D79" s="34">
        <v>75200</v>
      </c>
      <c r="E79" s="35" t="s">
        <v>950</v>
      </c>
      <c r="F79" s="35" t="s">
        <v>188</v>
      </c>
      <c r="G79" s="35" t="s">
        <v>809</v>
      </c>
      <c r="H79" s="36" t="s">
        <v>1047</v>
      </c>
      <c r="I79" s="37"/>
      <c r="J79" s="37"/>
      <c r="K79" s="37"/>
      <c r="L79" s="37"/>
      <c r="M79" s="37"/>
      <c r="N79" s="38">
        <f>Table3[[#This Row],[Gross Mineral Acreage]]*Table3[[#This Row],[Decimal Interest]]</f>
        <v>0</v>
      </c>
      <c r="O79" s="39"/>
    </row>
    <row r="80" spans="2:15" ht="28.5">
      <c r="B80" s="24">
        <v>7097</v>
      </c>
      <c r="C80" s="25" t="s">
        <v>951</v>
      </c>
      <c r="D80" s="26">
        <v>4350</v>
      </c>
      <c r="E80" s="27" t="s">
        <v>952</v>
      </c>
      <c r="F80" s="27" t="s">
        <v>188</v>
      </c>
      <c r="G80" s="27" t="s">
        <v>809</v>
      </c>
      <c r="H80" s="28" t="s">
        <v>1047</v>
      </c>
      <c r="I80" s="29"/>
      <c r="J80" s="29"/>
      <c r="K80" s="29"/>
      <c r="L80" s="29"/>
      <c r="M80" s="29"/>
      <c r="N80" s="30">
        <f>Table3[[#This Row],[Gross Mineral Acreage]]*Table3[[#This Row],[Decimal Interest]]</f>
        <v>0</v>
      </c>
      <c r="O80" s="31"/>
    </row>
    <row r="81" spans="2:15" ht="28.5">
      <c r="B81" s="32">
        <v>7094</v>
      </c>
      <c r="C81" s="33" t="s">
        <v>953</v>
      </c>
      <c r="D81" s="34">
        <v>24550</v>
      </c>
      <c r="E81" s="35" t="s">
        <v>954</v>
      </c>
      <c r="F81" s="35" t="s">
        <v>188</v>
      </c>
      <c r="G81" s="35" t="s">
        <v>809</v>
      </c>
      <c r="H81" s="36" t="s">
        <v>1047</v>
      </c>
      <c r="I81" s="37"/>
      <c r="J81" s="37"/>
      <c r="K81" s="37"/>
      <c r="L81" s="37"/>
      <c r="M81" s="37"/>
      <c r="N81" s="38">
        <f>Table3[[#This Row],[Gross Mineral Acreage]]*Table3[[#This Row],[Decimal Interest]]</f>
        <v>0</v>
      </c>
      <c r="O81" s="39"/>
    </row>
    <row r="82" spans="2:15" ht="28.5">
      <c r="B82" s="24">
        <v>6879</v>
      </c>
      <c r="C82" s="25" t="s">
        <v>955</v>
      </c>
      <c r="D82" s="26">
        <v>3800</v>
      </c>
      <c r="E82" s="27" t="s">
        <v>956</v>
      </c>
      <c r="F82" s="27" t="s">
        <v>188</v>
      </c>
      <c r="G82" s="27" t="s">
        <v>809</v>
      </c>
      <c r="H82" s="28" t="s">
        <v>1047</v>
      </c>
      <c r="I82" s="29"/>
      <c r="J82" s="29"/>
      <c r="K82" s="29"/>
      <c r="L82" s="29"/>
      <c r="M82" s="29"/>
      <c r="N82" s="30">
        <f>Table3[[#This Row],[Gross Mineral Acreage]]*Table3[[#This Row],[Decimal Interest]]</f>
        <v>0</v>
      </c>
      <c r="O82" s="31"/>
    </row>
    <row r="83" spans="2:15" ht="28.5">
      <c r="B83" s="32">
        <v>6878</v>
      </c>
      <c r="C83" s="33" t="s">
        <v>957</v>
      </c>
      <c r="D83" s="34">
        <v>6700</v>
      </c>
      <c r="E83" s="35" t="s">
        <v>958</v>
      </c>
      <c r="F83" s="35" t="s">
        <v>188</v>
      </c>
      <c r="G83" s="35" t="s">
        <v>809</v>
      </c>
      <c r="H83" s="36" t="s">
        <v>1047</v>
      </c>
      <c r="I83" s="37"/>
      <c r="J83" s="37"/>
      <c r="K83" s="37"/>
      <c r="L83" s="37"/>
      <c r="M83" s="37"/>
      <c r="N83" s="38">
        <f>Table3[[#This Row],[Gross Mineral Acreage]]*Table3[[#This Row],[Decimal Interest]]</f>
        <v>0</v>
      </c>
      <c r="O83" s="39"/>
    </row>
    <row r="84" spans="2:15" ht="28.5">
      <c r="B84" s="24">
        <v>6848</v>
      </c>
      <c r="C84" s="25" t="s">
        <v>959</v>
      </c>
      <c r="D84" s="26">
        <v>32550</v>
      </c>
      <c r="E84" s="27" t="s">
        <v>960</v>
      </c>
      <c r="F84" s="27" t="s">
        <v>188</v>
      </c>
      <c r="G84" s="27" t="s">
        <v>809</v>
      </c>
      <c r="H84" s="28" t="s">
        <v>1047</v>
      </c>
      <c r="I84" s="29"/>
      <c r="J84" s="29"/>
      <c r="K84" s="29"/>
      <c r="L84" s="29"/>
      <c r="M84" s="29"/>
      <c r="N84" s="30">
        <f>Table3[[#This Row],[Gross Mineral Acreage]]*Table3[[#This Row],[Decimal Interest]]</f>
        <v>0</v>
      </c>
      <c r="O84" s="31"/>
    </row>
    <row r="85" spans="2:15" ht="28.5">
      <c r="B85" s="32">
        <v>6752</v>
      </c>
      <c r="C85" s="33" t="s">
        <v>961</v>
      </c>
      <c r="D85" s="34">
        <v>10250</v>
      </c>
      <c r="E85" s="35" t="s">
        <v>962</v>
      </c>
      <c r="F85" s="35" t="s">
        <v>188</v>
      </c>
      <c r="G85" s="35" t="s">
        <v>809</v>
      </c>
      <c r="H85" s="36" t="s">
        <v>1047</v>
      </c>
      <c r="I85" s="37"/>
      <c r="J85" s="37"/>
      <c r="K85" s="37"/>
      <c r="L85" s="37"/>
      <c r="M85" s="37"/>
      <c r="N85" s="38">
        <f>Table3[[#This Row],[Gross Mineral Acreage]]*Table3[[#This Row],[Decimal Interest]]</f>
        <v>0</v>
      </c>
      <c r="O85" s="39"/>
    </row>
    <row r="86" spans="2:15" ht="28.5">
      <c r="B86" s="24">
        <v>6744</v>
      </c>
      <c r="C86" s="25" t="s">
        <v>963</v>
      </c>
      <c r="D86" s="26">
        <v>14950</v>
      </c>
      <c r="E86" s="27" t="s">
        <v>964</v>
      </c>
      <c r="F86" s="27" t="s">
        <v>188</v>
      </c>
      <c r="G86" s="27" t="s">
        <v>809</v>
      </c>
      <c r="H86" s="28" t="s">
        <v>1047</v>
      </c>
      <c r="I86" s="29"/>
      <c r="J86" s="29"/>
      <c r="K86" s="29"/>
      <c r="L86" s="29"/>
      <c r="M86" s="29"/>
      <c r="N86" s="30">
        <f>Table3[[#This Row],[Gross Mineral Acreage]]*Table3[[#This Row],[Decimal Interest]]</f>
        <v>0</v>
      </c>
      <c r="O86" s="31"/>
    </row>
    <row r="87" spans="2:15" ht="28.5">
      <c r="B87" s="32">
        <v>6294</v>
      </c>
      <c r="C87" s="33" t="s">
        <v>965</v>
      </c>
      <c r="D87" s="34">
        <v>21320</v>
      </c>
      <c r="E87" s="35" t="s">
        <v>966</v>
      </c>
      <c r="F87" s="35" t="s">
        <v>142</v>
      </c>
      <c r="G87" s="35" t="s">
        <v>809</v>
      </c>
      <c r="H87" s="36" t="s">
        <v>1047</v>
      </c>
      <c r="I87" s="37"/>
      <c r="J87" s="37"/>
      <c r="K87" s="37"/>
      <c r="L87" s="37"/>
      <c r="M87" s="37"/>
      <c r="N87" s="38">
        <f>Table3[[#This Row],[Gross Mineral Acreage]]*Table3[[#This Row],[Decimal Interest]]</f>
        <v>0</v>
      </c>
      <c r="O87" s="39"/>
    </row>
    <row r="88" spans="2:15" ht="28.5">
      <c r="B88" s="24">
        <v>6293</v>
      </c>
      <c r="C88" s="25" t="s">
        <v>967</v>
      </c>
      <c r="D88" s="26">
        <v>7095</v>
      </c>
      <c r="E88" s="27" t="s">
        <v>968</v>
      </c>
      <c r="F88" s="27" t="s">
        <v>188</v>
      </c>
      <c r="G88" s="27" t="s">
        <v>809</v>
      </c>
      <c r="H88" s="28" t="s">
        <v>1047</v>
      </c>
      <c r="I88" s="29"/>
      <c r="J88" s="29"/>
      <c r="K88" s="29"/>
      <c r="L88" s="29"/>
      <c r="M88" s="29"/>
      <c r="N88" s="30">
        <f>Table3[[#This Row],[Gross Mineral Acreage]]*Table3[[#This Row],[Decimal Interest]]</f>
        <v>0</v>
      </c>
      <c r="O88" s="31"/>
    </row>
    <row r="89" spans="2:15" ht="28.5">
      <c r="B89" s="32">
        <v>6292</v>
      </c>
      <c r="C89" s="33" t="s">
        <v>969</v>
      </c>
      <c r="D89" s="34">
        <v>66285</v>
      </c>
      <c r="E89" s="35" t="s">
        <v>970</v>
      </c>
      <c r="F89" s="35" t="s">
        <v>188</v>
      </c>
      <c r="G89" s="35" t="s">
        <v>809</v>
      </c>
      <c r="H89" s="36" t="s">
        <v>1047</v>
      </c>
      <c r="I89" s="37"/>
      <c r="J89" s="37"/>
      <c r="K89" s="37"/>
      <c r="L89" s="37"/>
      <c r="M89" s="37"/>
      <c r="N89" s="38">
        <f>Table3[[#This Row],[Gross Mineral Acreage]]*Table3[[#This Row],[Decimal Interest]]</f>
        <v>0</v>
      </c>
      <c r="O89" s="39"/>
    </row>
    <row r="90" spans="2:15" ht="28.5">
      <c r="B90" s="24">
        <v>6291</v>
      </c>
      <c r="C90" s="25" t="s">
        <v>971</v>
      </c>
      <c r="D90" s="26">
        <v>416885</v>
      </c>
      <c r="E90" s="27" t="s">
        <v>972</v>
      </c>
      <c r="F90" s="27" t="s">
        <v>188</v>
      </c>
      <c r="G90" s="27" t="s">
        <v>809</v>
      </c>
      <c r="H90" s="28" t="s">
        <v>1047</v>
      </c>
      <c r="I90" s="29"/>
      <c r="J90" s="29"/>
      <c r="K90" s="29"/>
      <c r="L90" s="29"/>
      <c r="M90" s="29"/>
      <c r="N90" s="30">
        <f>Table3[[#This Row],[Gross Mineral Acreage]]*Table3[[#This Row],[Decimal Interest]]</f>
        <v>0</v>
      </c>
      <c r="O90" s="31"/>
    </row>
    <row r="91" spans="2:15" ht="28.5">
      <c r="B91" s="32">
        <v>6290</v>
      </c>
      <c r="C91" s="33" t="s">
        <v>973</v>
      </c>
      <c r="D91" s="34">
        <v>22185</v>
      </c>
      <c r="E91" s="35" t="s">
        <v>974</v>
      </c>
      <c r="F91" s="35" t="s">
        <v>188</v>
      </c>
      <c r="G91" s="35" t="s">
        <v>809</v>
      </c>
      <c r="H91" s="36" t="s">
        <v>1047</v>
      </c>
      <c r="I91" s="37"/>
      <c r="J91" s="37"/>
      <c r="K91" s="37"/>
      <c r="L91" s="37"/>
      <c r="M91" s="37"/>
      <c r="N91" s="38">
        <f>Table3[[#This Row],[Gross Mineral Acreage]]*Table3[[#This Row],[Decimal Interest]]</f>
        <v>0</v>
      </c>
      <c r="O91" s="39"/>
    </row>
    <row r="92" spans="2:15" ht="42.75">
      <c r="B92" s="24">
        <v>6289</v>
      </c>
      <c r="C92" s="25" t="s">
        <v>975</v>
      </c>
      <c r="D92" s="26">
        <v>5780</v>
      </c>
      <c r="E92" s="27" t="s">
        <v>976</v>
      </c>
      <c r="F92" s="27" t="s">
        <v>142</v>
      </c>
      <c r="G92" s="27" t="s">
        <v>809</v>
      </c>
      <c r="H92" s="28" t="s">
        <v>1047</v>
      </c>
      <c r="I92" s="29"/>
      <c r="J92" s="29"/>
      <c r="K92" s="29"/>
      <c r="L92" s="29"/>
      <c r="M92" s="29"/>
      <c r="N92" s="30">
        <f>Table3[[#This Row],[Gross Mineral Acreage]]*Table3[[#This Row],[Decimal Interest]]</f>
        <v>0</v>
      </c>
      <c r="O92" s="31"/>
    </row>
    <row r="93" spans="2:15" ht="28.5">
      <c r="B93" s="32">
        <v>6288</v>
      </c>
      <c r="C93" s="33" t="s">
        <v>977</v>
      </c>
      <c r="D93" s="34">
        <v>68285</v>
      </c>
      <c r="E93" s="35" t="s">
        <v>978</v>
      </c>
      <c r="F93" s="35" t="s">
        <v>188</v>
      </c>
      <c r="G93" s="35" t="s">
        <v>809</v>
      </c>
      <c r="H93" s="36" t="s">
        <v>1047</v>
      </c>
      <c r="I93" s="37"/>
      <c r="J93" s="37"/>
      <c r="K93" s="37"/>
      <c r="L93" s="37"/>
      <c r="M93" s="37"/>
      <c r="N93" s="38">
        <f>Table3[[#This Row],[Gross Mineral Acreage]]*Table3[[#This Row],[Decimal Interest]]</f>
        <v>0</v>
      </c>
      <c r="O93" s="39"/>
    </row>
    <row r="94" spans="2:15" ht="42.75">
      <c r="B94" s="24">
        <v>6286</v>
      </c>
      <c r="C94" s="25" t="s">
        <v>979</v>
      </c>
      <c r="D94" s="26">
        <v>10770</v>
      </c>
      <c r="E94" s="27" t="s">
        <v>980</v>
      </c>
      <c r="F94" s="27" t="s">
        <v>188</v>
      </c>
      <c r="G94" s="27" t="s">
        <v>809</v>
      </c>
      <c r="H94" s="28" t="s">
        <v>1047</v>
      </c>
      <c r="I94" s="29"/>
      <c r="J94" s="29"/>
      <c r="K94" s="29"/>
      <c r="L94" s="29"/>
      <c r="M94" s="29"/>
      <c r="N94" s="30">
        <f>Table3[[#This Row],[Gross Mineral Acreage]]*Table3[[#This Row],[Decimal Interest]]</f>
        <v>0</v>
      </c>
      <c r="O94" s="31"/>
    </row>
    <row r="95" spans="2:15" ht="42.75">
      <c r="B95" s="32">
        <v>6285</v>
      </c>
      <c r="C95" s="33" t="s">
        <v>981</v>
      </c>
      <c r="D95" s="34">
        <v>11510</v>
      </c>
      <c r="E95" s="35" t="s">
        <v>982</v>
      </c>
      <c r="F95" s="35" t="s">
        <v>188</v>
      </c>
      <c r="G95" s="35" t="s">
        <v>809</v>
      </c>
      <c r="H95" s="36" t="s">
        <v>1047</v>
      </c>
      <c r="I95" s="37"/>
      <c r="J95" s="37"/>
      <c r="K95" s="37"/>
      <c r="L95" s="37"/>
      <c r="M95" s="37"/>
      <c r="N95" s="38">
        <f>Table3[[#This Row],[Gross Mineral Acreage]]*Table3[[#This Row],[Decimal Interest]]</f>
        <v>0</v>
      </c>
      <c r="O95" s="39"/>
    </row>
    <row r="96" spans="2:15" ht="28.5">
      <c r="B96" s="24">
        <v>6284</v>
      </c>
      <c r="C96" s="25" t="s">
        <v>983</v>
      </c>
      <c r="D96" s="26">
        <v>64085</v>
      </c>
      <c r="E96" s="27" t="s">
        <v>984</v>
      </c>
      <c r="F96" s="27" t="s">
        <v>188</v>
      </c>
      <c r="G96" s="27" t="s">
        <v>809</v>
      </c>
      <c r="H96" s="28" t="s">
        <v>1047</v>
      </c>
      <c r="I96" s="29"/>
      <c r="J96" s="29"/>
      <c r="K96" s="29"/>
      <c r="L96" s="29"/>
      <c r="M96" s="29"/>
      <c r="N96" s="30">
        <f>Table3[[#This Row],[Gross Mineral Acreage]]*Table3[[#This Row],[Decimal Interest]]</f>
        <v>0</v>
      </c>
      <c r="O96" s="31"/>
    </row>
    <row r="97" spans="2:15" ht="42.75">
      <c r="B97" s="32">
        <v>6283</v>
      </c>
      <c r="C97" s="33" t="s">
        <v>985</v>
      </c>
      <c r="D97" s="34">
        <v>4745</v>
      </c>
      <c r="E97" s="35" t="s">
        <v>986</v>
      </c>
      <c r="F97" s="35" t="s">
        <v>188</v>
      </c>
      <c r="G97" s="35" t="s">
        <v>809</v>
      </c>
      <c r="H97" s="36" t="s">
        <v>1047</v>
      </c>
      <c r="I97" s="37"/>
      <c r="J97" s="37"/>
      <c r="K97" s="37"/>
      <c r="L97" s="37"/>
      <c r="M97" s="37"/>
      <c r="N97" s="38">
        <f>Table3[[#This Row],[Gross Mineral Acreage]]*Table3[[#This Row],[Decimal Interest]]</f>
        <v>0</v>
      </c>
      <c r="O97" s="39"/>
    </row>
    <row r="98" spans="2:15" ht="28.5">
      <c r="B98" s="24">
        <v>6282</v>
      </c>
      <c r="C98" s="25" t="s">
        <v>987</v>
      </c>
      <c r="D98" s="26">
        <v>16035</v>
      </c>
      <c r="E98" s="27" t="s">
        <v>988</v>
      </c>
      <c r="F98" s="27" t="s">
        <v>142</v>
      </c>
      <c r="G98" s="27" t="s">
        <v>809</v>
      </c>
      <c r="H98" s="28" t="s">
        <v>1047</v>
      </c>
      <c r="I98" s="29"/>
      <c r="J98" s="29"/>
      <c r="K98" s="29"/>
      <c r="L98" s="29"/>
      <c r="M98" s="29"/>
      <c r="N98" s="30">
        <f>Table3[[#This Row],[Gross Mineral Acreage]]*Table3[[#This Row],[Decimal Interest]]</f>
        <v>0</v>
      </c>
      <c r="O98" s="31"/>
    </row>
    <row r="99" spans="2:15" ht="28.5">
      <c r="B99" s="32">
        <v>6607</v>
      </c>
      <c r="C99" s="33" t="s">
        <v>989</v>
      </c>
      <c r="D99" s="34">
        <v>5950</v>
      </c>
      <c r="E99" s="35" t="s">
        <v>990</v>
      </c>
      <c r="F99" s="35" t="s">
        <v>142</v>
      </c>
      <c r="G99" s="35" t="s">
        <v>809</v>
      </c>
      <c r="H99" s="36" t="s">
        <v>1047</v>
      </c>
      <c r="I99" s="37"/>
      <c r="J99" s="37"/>
      <c r="K99" s="37"/>
      <c r="L99" s="37"/>
      <c r="M99" s="37"/>
      <c r="N99" s="38">
        <f>Table3[[#This Row],[Gross Mineral Acreage]]*Table3[[#This Row],[Decimal Interest]]</f>
        <v>0</v>
      </c>
      <c r="O99" s="39"/>
    </row>
    <row r="100" spans="2:15" ht="28.5">
      <c r="B100" s="24">
        <v>6598</v>
      </c>
      <c r="C100" s="25" t="s">
        <v>991</v>
      </c>
      <c r="D100" s="26">
        <v>8450</v>
      </c>
      <c r="E100" s="27" t="s">
        <v>992</v>
      </c>
      <c r="F100" s="27" t="s">
        <v>188</v>
      </c>
      <c r="G100" s="27" t="s">
        <v>809</v>
      </c>
      <c r="H100" s="28" t="s">
        <v>1047</v>
      </c>
      <c r="I100" s="29"/>
      <c r="J100" s="29"/>
      <c r="K100" s="29"/>
      <c r="L100" s="29"/>
      <c r="M100" s="29"/>
      <c r="N100" s="30">
        <f>Table3[[#This Row],[Gross Mineral Acreage]]*Table3[[#This Row],[Decimal Interest]]</f>
        <v>0</v>
      </c>
      <c r="O100" s="31"/>
    </row>
    <row r="101" spans="2:15" ht="28.5">
      <c r="B101" s="32">
        <v>6597</v>
      </c>
      <c r="C101" s="33" t="s">
        <v>993</v>
      </c>
      <c r="D101" s="34">
        <v>11950</v>
      </c>
      <c r="E101" s="35" t="s">
        <v>994</v>
      </c>
      <c r="F101" s="35" t="s">
        <v>188</v>
      </c>
      <c r="G101" s="35" t="s">
        <v>809</v>
      </c>
      <c r="H101" s="36" t="s">
        <v>1047</v>
      </c>
      <c r="I101" s="37"/>
      <c r="J101" s="37"/>
      <c r="K101" s="37"/>
      <c r="L101" s="37"/>
      <c r="M101" s="37"/>
      <c r="N101" s="38">
        <f>Table3[[#This Row],[Gross Mineral Acreage]]*Table3[[#This Row],[Decimal Interest]]</f>
        <v>0</v>
      </c>
      <c r="O101" s="39"/>
    </row>
    <row r="102" spans="2:15" ht="28.5">
      <c r="B102" s="24">
        <v>6596</v>
      </c>
      <c r="C102" s="25" t="s">
        <v>995</v>
      </c>
      <c r="D102" s="26">
        <v>8650</v>
      </c>
      <c r="E102" s="27" t="s">
        <v>996</v>
      </c>
      <c r="F102" s="27" t="s">
        <v>188</v>
      </c>
      <c r="G102" s="27" t="s">
        <v>809</v>
      </c>
      <c r="H102" s="28" t="s">
        <v>1047</v>
      </c>
      <c r="I102" s="29"/>
      <c r="J102" s="29"/>
      <c r="K102" s="29"/>
      <c r="L102" s="29"/>
      <c r="M102" s="29"/>
      <c r="N102" s="30">
        <f>Table3[[#This Row],[Gross Mineral Acreage]]*Table3[[#This Row],[Decimal Interest]]</f>
        <v>0</v>
      </c>
      <c r="O102" s="31"/>
    </row>
    <row r="103" spans="2:15" ht="28.5">
      <c r="B103" s="32">
        <v>6591</v>
      </c>
      <c r="C103" s="33" t="s">
        <v>997</v>
      </c>
      <c r="D103" s="34">
        <v>31550</v>
      </c>
      <c r="E103" s="35" t="s">
        <v>998</v>
      </c>
      <c r="F103" s="35" t="s">
        <v>188</v>
      </c>
      <c r="G103" s="35" t="s">
        <v>809</v>
      </c>
      <c r="H103" s="36" t="s">
        <v>1047</v>
      </c>
      <c r="I103" s="37"/>
      <c r="J103" s="37"/>
      <c r="K103" s="37"/>
      <c r="L103" s="37"/>
      <c r="M103" s="37"/>
      <c r="N103" s="38">
        <f>Table3[[#This Row],[Gross Mineral Acreage]]*Table3[[#This Row],[Decimal Interest]]</f>
        <v>0</v>
      </c>
      <c r="O103" s="39"/>
    </row>
    <row r="104" spans="2:15" ht="28.5">
      <c r="B104" s="24">
        <v>6476</v>
      </c>
      <c r="C104" s="25" t="s">
        <v>999</v>
      </c>
      <c r="D104" s="26">
        <v>3400</v>
      </c>
      <c r="E104" s="27" t="s">
        <v>1000</v>
      </c>
      <c r="F104" s="27" t="s">
        <v>188</v>
      </c>
      <c r="G104" s="27" t="s">
        <v>809</v>
      </c>
      <c r="H104" s="28" t="s">
        <v>1047</v>
      </c>
      <c r="I104" s="29"/>
      <c r="J104" s="29"/>
      <c r="K104" s="29"/>
      <c r="L104" s="29"/>
      <c r="M104" s="29"/>
      <c r="N104" s="30">
        <f>Table3[[#This Row],[Gross Mineral Acreage]]*Table3[[#This Row],[Decimal Interest]]</f>
        <v>0</v>
      </c>
      <c r="O104" s="31"/>
    </row>
    <row r="105" spans="2:15" ht="42.75">
      <c r="B105" s="32">
        <v>6473</v>
      </c>
      <c r="C105" s="33" t="s">
        <v>1001</v>
      </c>
      <c r="D105" s="34">
        <v>39650</v>
      </c>
      <c r="E105" s="35" t="s">
        <v>1002</v>
      </c>
      <c r="F105" s="35" t="s">
        <v>188</v>
      </c>
      <c r="G105" s="35" t="s">
        <v>809</v>
      </c>
      <c r="H105" s="36" t="s">
        <v>1047</v>
      </c>
      <c r="I105" s="37"/>
      <c r="J105" s="37"/>
      <c r="K105" s="37"/>
      <c r="L105" s="37"/>
      <c r="M105" s="37"/>
      <c r="N105" s="38">
        <f>Table3[[#This Row],[Gross Mineral Acreage]]*Table3[[#This Row],[Decimal Interest]]</f>
        <v>0</v>
      </c>
      <c r="O105" s="39"/>
    </row>
    <row r="106" spans="2:15" ht="28.5">
      <c r="B106" s="24">
        <v>6508</v>
      </c>
      <c r="C106" s="25" t="s">
        <v>1003</v>
      </c>
      <c r="D106" s="26">
        <v>1552.25</v>
      </c>
      <c r="E106" s="27" t="s">
        <v>1004</v>
      </c>
      <c r="F106" s="27" t="s">
        <v>188</v>
      </c>
      <c r="G106" s="27" t="s">
        <v>809</v>
      </c>
      <c r="H106" s="28" t="s">
        <v>1047</v>
      </c>
      <c r="I106" s="29"/>
      <c r="J106" s="29"/>
      <c r="K106" s="29"/>
      <c r="L106" s="29"/>
      <c r="M106" s="29"/>
      <c r="N106" s="30">
        <f>Table3[[#This Row],[Gross Mineral Acreage]]*Table3[[#This Row],[Decimal Interest]]</f>
        <v>0</v>
      </c>
      <c r="O106" s="31"/>
    </row>
    <row r="107" spans="2:15" ht="28.5">
      <c r="B107" s="32">
        <v>6507</v>
      </c>
      <c r="C107" s="33" t="s">
        <v>1005</v>
      </c>
      <c r="D107" s="34">
        <v>2007.5</v>
      </c>
      <c r="E107" s="35" t="s">
        <v>1006</v>
      </c>
      <c r="F107" s="35" t="s">
        <v>188</v>
      </c>
      <c r="G107" s="35" t="s">
        <v>809</v>
      </c>
      <c r="H107" s="36" t="s">
        <v>1047</v>
      </c>
      <c r="I107" s="37"/>
      <c r="J107" s="37"/>
      <c r="K107" s="37"/>
      <c r="L107" s="37"/>
      <c r="M107" s="37"/>
      <c r="N107" s="38">
        <f>Table3[[#This Row],[Gross Mineral Acreage]]*Table3[[#This Row],[Decimal Interest]]</f>
        <v>0</v>
      </c>
      <c r="O107" s="39"/>
    </row>
    <row r="108" spans="2:15" ht="42.75">
      <c r="B108" s="24">
        <v>5636</v>
      </c>
      <c r="C108" s="25" t="s">
        <v>1007</v>
      </c>
      <c r="D108" s="26">
        <v>25125</v>
      </c>
      <c r="E108" s="27" t="s">
        <v>1008</v>
      </c>
      <c r="F108" s="27" t="s">
        <v>188</v>
      </c>
      <c r="G108" s="27" t="s">
        <v>809</v>
      </c>
      <c r="H108" s="28" t="s">
        <v>1047</v>
      </c>
      <c r="I108" s="29"/>
      <c r="J108" s="29"/>
      <c r="K108" s="29"/>
      <c r="L108" s="29"/>
      <c r="M108" s="29"/>
      <c r="N108" s="30">
        <f>Table3[[#This Row],[Gross Mineral Acreage]]*Table3[[#This Row],[Decimal Interest]]</f>
        <v>0</v>
      </c>
      <c r="O108" s="31"/>
    </row>
    <row r="109" spans="2:15" ht="42.75">
      <c r="B109" s="32">
        <v>5776</v>
      </c>
      <c r="C109" s="33" t="s">
        <v>1009</v>
      </c>
      <c r="D109" s="34">
        <v>6185</v>
      </c>
      <c r="E109" s="35" t="s">
        <v>1010</v>
      </c>
      <c r="F109" s="35" t="s">
        <v>142</v>
      </c>
      <c r="G109" s="35" t="s">
        <v>809</v>
      </c>
      <c r="H109" s="36" t="s">
        <v>1047</v>
      </c>
      <c r="I109" s="37"/>
      <c r="J109" s="37"/>
      <c r="K109" s="37"/>
      <c r="L109" s="37"/>
      <c r="M109" s="37"/>
      <c r="N109" s="38">
        <f>Table3[[#This Row],[Gross Mineral Acreage]]*Table3[[#This Row],[Decimal Interest]]</f>
        <v>0</v>
      </c>
      <c r="O109" s="39"/>
    </row>
    <row r="110" spans="2:15" ht="42.75">
      <c r="B110" s="24">
        <v>5774</v>
      </c>
      <c r="C110" s="25" t="s">
        <v>1011</v>
      </c>
      <c r="D110" s="26">
        <v>6220</v>
      </c>
      <c r="E110" s="27" t="s">
        <v>1012</v>
      </c>
      <c r="F110" s="27" t="s">
        <v>142</v>
      </c>
      <c r="G110" s="27" t="s">
        <v>809</v>
      </c>
      <c r="H110" s="28" t="s">
        <v>1047</v>
      </c>
      <c r="I110" s="29"/>
      <c r="J110" s="29"/>
      <c r="K110" s="29"/>
      <c r="L110" s="29"/>
      <c r="M110" s="29"/>
      <c r="N110" s="30">
        <f>Table3[[#This Row],[Gross Mineral Acreage]]*Table3[[#This Row],[Decimal Interest]]</f>
        <v>0</v>
      </c>
      <c r="O110" s="31"/>
    </row>
    <row r="111" spans="2:15" ht="28.5">
      <c r="B111" s="32">
        <v>5773</v>
      </c>
      <c r="C111" s="33" t="s">
        <v>1013</v>
      </c>
      <c r="D111" s="34">
        <v>2890</v>
      </c>
      <c r="E111" s="35" t="s">
        <v>1014</v>
      </c>
      <c r="F111" s="35" t="s">
        <v>188</v>
      </c>
      <c r="G111" s="35" t="s">
        <v>809</v>
      </c>
      <c r="H111" s="36" t="s">
        <v>1047</v>
      </c>
      <c r="I111" s="37"/>
      <c r="J111" s="37"/>
      <c r="K111" s="37"/>
      <c r="L111" s="37"/>
      <c r="M111" s="37"/>
      <c r="N111" s="38">
        <f>Table3[[#This Row],[Gross Mineral Acreage]]*Table3[[#This Row],[Decimal Interest]]</f>
        <v>0</v>
      </c>
      <c r="O111" s="39"/>
    </row>
    <row r="112" spans="2:15" ht="28.5">
      <c r="B112" s="24">
        <v>5772</v>
      </c>
      <c r="C112" s="25" t="s">
        <v>1015</v>
      </c>
      <c r="D112" s="26">
        <v>3385</v>
      </c>
      <c r="E112" s="27" t="s">
        <v>1016</v>
      </c>
      <c r="F112" s="27" t="s">
        <v>188</v>
      </c>
      <c r="G112" s="27" t="s">
        <v>809</v>
      </c>
      <c r="H112" s="28" t="s">
        <v>1047</v>
      </c>
      <c r="I112" s="29"/>
      <c r="J112" s="29"/>
      <c r="K112" s="29"/>
      <c r="L112" s="29"/>
      <c r="M112" s="29"/>
      <c r="N112" s="30">
        <f>Table3[[#This Row],[Gross Mineral Acreage]]*Table3[[#This Row],[Decimal Interest]]</f>
        <v>0</v>
      </c>
      <c r="O112" s="31"/>
    </row>
    <row r="113" spans="2:15" ht="42.75">
      <c r="B113" s="32">
        <v>5770</v>
      </c>
      <c r="C113" s="33" t="s">
        <v>1017</v>
      </c>
      <c r="D113" s="34">
        <v>4125</v>
      </c>
      <c r="E113" s="35" t="s">
        <v>1018</v>
      </c>
      <c r="F113" s="35" t="s">
        <v>142</v>
      </c>
      <c r="G113" s="35" t="s">
        <v>809</v>
      </c>
      <c r="H113" s="36" t="s">
        <v>1047</v>
      </c>
      <c r="I113" s="37"/>
      <c r="J113" s="37"/>
      <c r="K113" s="37"/>
      <c r="L113" s="37"/>
      <c r="M113" s="37"/>
      <c r="N113" s="38">
        <f>Table3[[#This Row],[Gross Mineral Acreage]]*Table3[[#This Row],[Decimal Interest]]</f>
        <v>0</v>
      </c>
      <c r="O113" s="39"/>
    </row>
    <row r="114" spans="2:15" ht="42.75">
      <c r="B114" s="24">
        <v>5768</v>
      </c>
      <c r="C114" s="25" t="s">
        <v>1019</v>
      </c>
      <c r="D114" s="26">
        <v>20170</v>
      </c>
      <c r="E114" s="27" t="s">
        <v>1020</v>
      </c>
      <c r="F114" s="27" t="s">
        <v>142</v>
      </c>
      <c r="G114" s="27" t="s">
        <v>809</v>
      </c>
      <c r="H114" s="28" t="s">
        <v>1047</v>
      </c>
      <c r="I114" s="29"/>
      <c r="J114" s="29"/>
      <c r="K114" s="29"/>
      <c r="L114" s="29"/>
      <c r="M114" s="29"/>
      <c r="N114" s="30">
        <f>Table3[[#This Row],[Gross Mineral Acreage]]*Table3[[#This Row],[Decimal Interest]]</f>
        <v>0</v>
      </c>
      <c r="O114" s="31"/>
    </row>
    <row r="115" spans="2:15" ht="28.5">
      <c r="B115" s="32">
        <v>5765</v>
      </c>
      <c r="C115" s="33" t="s">
        <v>1021</v>
      </c>
      <c r="D115" s="34">
        <v>17640</v>
      </c>
      <c r="E115" s="35" t="s">
        <v>1022</v>
      </c>
      <c r="F115" s="35" t="s">
        <v>188</v>
      </c>
      <c r="G115" s="35" t="s">
        <v>809</v>
      </c>
      <c r="H115" s="36" t="s">
        <v>1047</v>
      </c>
      <c r="I115" s="37"/>
      <c r="J115" s="37"/>
      <c r="K115" s="37"/>
      <c r="L115" s="37"/>
      <c r="M115" s="37"/>
      <c r="N115" s="38">
        <f>Table3[[#This Row],[Gross Mineral Acreage]]*Table3[[#This Row],[Decimal Interest]]</f>
        <v>0</v>
      </c>
      <c r="O115" s="39"/>
    </row>
    <row r="116" spans="2:15" ht="28.5">
      <c r="B116" s="24">
        <v>5764</v>
      </c>
      <c r="C116" s="25" t="s">
        <v>1023</v>
      </c>
      <c r="D116" s="26">
        <v>21185</v>
      </c>
      <c r="E116" s="27" t="s">
        <v>1024</v>
      </c>
      <c r="F116" s="27" t="s">
        <v>188</v>
      </c>
      <c r="G116" s="27" t="s">
        <v>809</v>
      </c>
      <c r="H116" s="28" t="s">
        <v>1047</v>
      </c>
      <c r="I116" s="29"/>
      <c r="J116" s="29"/>
      <c r="K116" s="29"/>
      <c r="L116" s="29"/>
      <c r="M116" s="29"/>
      <c r="N116" s="30">
        <f>Table3[[#This Row],[Gross Mineral Acreage]]*Table3[[#This Row],[Decimal Interest]]</f>
        <v>0</v>
      </c>
      <c r="O116" s="31"/>
    </row>
    <row r="117" spans="2:15" ht="42.75">
      <c r="B117" s="32">
        <v>5763</v>
      </c>
      <c r="C117" s="33" t="s">
        <v>1025</v>
      </c>
      <c r="D117" s="34">
        <v>10150</v>
      </c>
      <c r="E117" s="35" t="s">
        <v>1026</v>
      </c>
      <c r="F117" s="35" t="s">
        <v>142</v>
      </c>
      <c r="G117" s="35" t="s">
        <v>809</v>
      </c>
      <c r="H117" s="36" t="s">
        <v>1047</v>
      </c>
      <c r="I117" s="37"/>
      <c r="J117" s="37"/>
      <c r="K117" s="37"/>
      <c r="L117" s="37"/>
      <c r="M117" s="37"/>
      <c r="N117" s="38">
        <f>Table3[[#This Row],[Gross Mineral Acreage]]*Table3[[#This Row],[Decimal Interest]]</f>
        <v>0</v>
      </c>
      <c r="O117" s="39"/>
    </row>
    <row r="118" spans="2:15" ht="28.5">
      <c r="B118" s="24">
        <v>5762</v>
      </c>
      <c r="C118" s="25" t="s">
        <v>1027</v>
      </c>
      <c r="D118" s="26">
        <v>5195</v>
      </c>
      <c r="E118" s="27" t="s">
        <v>1028</v>
      </c>
      <c r="F118" s="27" t="s">
        <v>188</v>
      </c>
      <c r="G118" s="27" t="s">
        <v>809</v>
      </c>
      <c r="H118" s="28" t="s">
        <v>1047</v>
      </c>
      <c r="I118" s="29"/>
      <c r="J118" s="29"/>
      <c r="K118" s="29"/>
      <c r="L118" s="29"/>
      <c r="M118" s="29"/>
      <c r="N118" s="30">
        <f>Table3[[#This Row],[Gross Mineral Acreage]]*Table3[[#This Row],[Decimal Interest]]</f>
        <v>0</v>
      </c>
      <c r="O118" s="31"/>
    </row>
    <row r="119" spans="2:15" ht="28.5">
      <c r="B119" s="32">
        <v>4971</v>
      </c>
      <c r="C119" s="33" t="s">
        <v>1029</v>
      </c>
      <c r="D119" s="34">
        <v>66900</v>
      </c>
      <c r="E119" s="35" t="s">
        <v>1030</v>
      </c>
      <c r="F119" s="35" t="s">
        <v>188</v>
      </c>
      <c r="G119" s="35" t="s">
        <v>809</v>
      </c>
      <c r="H119" s="36" t="s">
        <v>1047</v>
      </c>
      <c r="I119" s="37"/>
      <c r="J119" s="37"/>
      <c r="K119" s="37"/>
      <c r="L119" s="37"/>
      <c r="M119" s="37"/>
      <c r="N119" s="38">
        <f>Table3[[#This Row],[Gross Mineral Acreage]]*Table3[[#This Row],[Decimal Interest]]</f>
        <v>0</v>
      </c>
      <c r="O119" s="39"/>
    </row>
    <row r="120" spans="2:15" ht="28.5">
      <c r="B120" s="24">
        <v>4950</v>
      </c>
      <c r="C120" s="25" t="s">
        <v>1031</v>
      </c>
      <c r="D120" s="26">
        <v>41700</v>
      </c>
      <c r="E120" s="27" t="s">
        <v>1032</v>
      </c>
      <c r="F120" s="27" t="s">
        <v>188</v>
      </c>
      <c r="G120" s="27" t="s">
        <v>809</v>
      </c>
      <c r="H120" s="28" t="s">
        <v>1047</v>
      </c>
      <c r="I120" s="29"/>
      <c r="J120" s="29"/>
      <c r="K120" s="29"/>
      <c r="L120" s="29"/>
      <c r="M120" s="29"/>
      <c r="N120" s="30">
        <f>Table3[[#This Row],[Gross Mineral Acreage]]*Table3[[#This Row],[Decimal Interest]]</f>
        <v>0</v>
      </c>
      <c r="O120" s="31"/>
    </row>
    <row r="121" spans="2:15" ht="28.5">
      <c r="B121" s="32">
        <v>4947</v>
      </c>
      <c r="C121" s="33" t="s">
        <v>1031</v>
      </c>
      <c r="D121" s="34">
        <v>40800</v>
      </c>
      <c r="E121" s="35" t="s">
        <v>1033</v>
      </c>
      <c r="F121" s="35" t="s">
        <v>188</v>
      </c>
      <c r="G121" s="35" t="s">
        <v>809</v>
      </c>
      <c r="H121" s="36" t="s">
        <v>1047</v>
      </c>
      <c r="I121" s="37"/>
      <c r="J121" s="37"/>
      <c r="K121" s="37"/>
      <c r="L121" s="37"/>
      <c r="M121" s="37"/>
      <c r="N121" s="38">
        <f>Table3[[#This Row],[Gross Mineral Acreage]]*Table3[[#This Row],[Decimal Interest]]</f>
        <v>0</v>
      </c>
      <c r="O121" s="39"/>
    </row>
    <row r="122" spans="2:15" ht="28.5">
      <c r="B122" s="24">
        <v>4946</v>
      </c>
      <c r="C122" s="25" t="s">
        <v>1031</v>
      </c>
      <c r="D122" s="26">
        <v>32700</v>
      </c>
      <c r="E122" s="27" t="s">
        <v>1034</v>
      </c>
      <c r="F122" s="27" t="s">
        <v>188</v>
      </c>
      <c r="G122" s="27" t="s">
        <v>809</v>
      </c>
      <c r="H122" s="28" t="s">
        <v>1047</v>
      </c>
      <c r="I122" s="29"/>
      <c r="J122" s="29"/>
      <c r="K122" s="29"/>
      <c r="L122" s="29"/>
      <c r="M122" s="29"/>
      <c r="N122" s="30">
        <f>Table3[[#This Row],[Gross Mineral Acreage]]*Table3[[#This Row],[Decimal Interest]]</f>
        <v>0</v>
      </c>
      <c r="O122" s="31"/>
    </row>
    <row r="123" spans="2:15" ht="57">
      <c r="B123" s="32">
        <v>4217</v>
      </c>
      <c r="C123" s="33" t="s">
        <v>1035</v>
      </c>
      <c r="D123" s="34">
        <v>1695</v>
      </c>
      <c r="E123" s="35" t="s">
        <v>1036</v>
      </c>
      <c r="F123" s="35" t="s">
        <v>188</v>
      </c>
      <c r="G123" s="35" t="s">
        <v>809</v>
      </c>
      <c r="H123" s="36" t="s">
        <v>1047</v>
      </c>
      <c r="I123" s="37"/>
      <c r="J123" s="37"/>
      <c r="K123" s="37"/>
      <c r="L123" s="37"/>
      <c r="M123" s="37"/>
      <c r="N123" s="38">
        <f>Table3[[#This Row],[Gross Mineral Acreage]]*Table3[[#This Row],[Decimal Interest]]</f>
        <v>0</v>
      </c>
      <c r="O123" s="39"/>
    </row>
    <row r="124" spans="2:15" ht="42.75">
      <c r="B124" s="24">
        <v>4223</v>
      </c>
      <c r="C124" s="25" t="s">
        <v>1037</v>
      </c>
      <c r="D124" s="26">
        <v>2145</v>
      </c>
      <c r="E124" s="27" t="s">
        <v>1038</v>
      </c>
      <c r="F124" s="27" t="s">
        <v>142</v>
      </c>
      <c r="G124" s="27" t="s">
        <v>809</v>
      </c>
      <c r="H124" s="28" t="s">
        <v>1047</v>
      </c>
      <c r="I124" s="29"/>
      <c r="J124" s="29"/>
      <c r="K124" s="29"/>
      <c r="L124" s="29"/>
      <c r="M124" s="29"/>
      <c r="N124" s="30">
        <f>Table3[[#This Row],[Gross Mineral Acreage]]*Table3[[#This Row],[Decimal Interest]]</f>
        <v>0</v>
      </c>
      <c r="O124" s="31"/>
    </row>
    <row r="125" spans="2:15" ht="57">
      <c r="B125" s="32">
        <v>4216</v>
      </c>
      <c r="C125" s="33" t="s">
        <v>1039</v>
      </c>
      <c r="D125" s="34">
        <v>2105</v>
      </c>
      <c r="E125" s="35" t="s">
        <v>1040</v>
      </c>
      <c r="F125" s="35" t="s">
        <v>142</v>
      </c>
      <c r="G125" s="35" t="s">
        <v>809</v>
      </c>
      <c r="H125" s="36" t="s">
        <v>1047</v>
      </c>
      <c r="I125" s="37"/>
      <c r="J125" s="37"/>
      <c r="K125" s="37"/>
      <c r="L125" s="37"/>
      <c r="M125" s="37"/>
      <c r="N125" s="38">
        <f>Table3[[#This Row],[Gross Mineral Acreage]]*Table3[[#This Row],[Decimal Interest]]</f>
        <v>0</v>
      </c>
      <c r="O125" s="39"/>
    </row>
    <row r="126" spans="2:15" ht="43.15" thickBot="1">
      <c r="B126" s="24">
        <v>2121</v>
      </c>
      <c r="C126" s="25" t="s">
        <v>1041</v>
      </c>
      <c r="D126" s="26">
        <v>227210</v>
      </c>
      <c r="E126" s="27" t="s">
        <v>1042</v>
      </c>
      <c r="F126" s="27" t="s">
        <v>597</v>
      </c>
      <c r="G126" s="27" t="s">
        <v>809</v>
      </c>
      <c r="H126" s="28" t="s">
        <v>1047</v>
      </c>
      <c r="I126" s="29"/>
      <c r="J126" s="29"/>
      <c r="K126" s="29"/>
      <c r="L126" s="29"/>
      <c r="M126" s="29"/>
      <c r="N126" s="30">
        <f>Table3[[#This Row],[Gross Mineral Acreage]]*Table3[[#This Row],[Decimal Interest]]</f>
        <v>0</v>
      </c>
      <c r="O126" s="31"/>
    </row>
    <row r="127" spans="2:15" ht="14.65" thickTop="1">
      <c r="B127" s="18" t="s">
        <v>1043</v>
      </c>
      <c r="C127" s="19">
        <v>109</v>
      </c>
      <c r="D127" s="19"/>
      <c r="E127" s="19"/>
      <c r="F127" s="19">
        <v>109</v>
      </c>
      <c r="G127" s="19">
        <v>109</v>
      </c>
      <c r="H127" s="19"/>
      <c r="I127" s="19"/>
      <c r="J127" s="19"/>
      <c r="K127" s="19"/>
      <c r="L127" s="19"/>
      <c r="M127" s="19"/>
      <c r="N127" s="74">
        <f>Table3[[#This Row],[Gross Mineral Acreage]]*Table3[[#This Row],[Decimal Interest]]</f>
        <v>0</v>
      </c>
      <c r="O127" s="20"/>
    </row>
  </sheetData>
  <mergeCells count="1">
    <mergeCell ref="B1:O1"/>
  </mergeCells>
  <conditionalFormatting sqref="G13:H14 G4:K12 I13:K13 C34:F63">
    <cfRule type="expression" dxfId="44" priority="1">
      <formula>L68="Y"</formula>
    </cfRule>
  </conditionalFormatting>
  <conditionalFormatting sqref="H67:K126 L34:O66">
    <cfRule type="expression" dxfId="43" priority="6">
      <formula>P84="Y"</formula>
    </cfRule>
  </conditionalFormatting>
  <conditionalFormatting sqref="L14:O14">
    <cfRule type="expression" dxfId="42" priority="12">
      <formula>T77="Y"</formula>
    </cfRule>
  </conditionalFormatting>
  <conditionalFormatting sqref="B4:B14">
    <cfRule type="expression" dxfId="41" priority="13">
      <formula>J82="Y"</formula>
    </cfRule>
  </conditionalFormatting>
  <conditionalFormatting sqref="C64:F126 L4:O13 B34:B126">
    <cfRule type="expression" dxfId="40" priority="14">
      <formula>J68="Y"</formula>
    </cfRule>
  </conditionalFormatting>
  <conditionalFormatting sqref="L67:O126">
    <cfRule type="expression" dxfId="39" priority="21">
      <formula>S117="Y"</formula>
    </cfRule>
  </conditionalFormatting>
  <conditionalFormatting sqref="G15:K28">
    <cfRule type="expression" dxfId="38" priority="22">
      <formula>P77="Y"</formula>
    </cfRule>
  </conditionalFormatting>
  <conditionalFormatting sqref="I14:K14">
    <cfRule type="expression" dxfId="37" priority="26">
      <formula>R77="Y"</formula>
    </cfRule>
  </conditionalFormatting>
  <conditionalFormatting sqref="C4:F14">
    <cfRule type="expression" dxfId="36" priority="29">
      <formula>L82="Y"</formula>
    </cfRule>
  </conditionalFormatting>
  <conditionalFormatting sqref="G67:G126 N22">
    <cfRule type="expression" dxfId="35" priority="31">
      <formula>O83="Y"</formula>
    </cfRule>
  </conditionalFormatting>
  <conditionalFormatting sqref="L15:O20 N21 O21:O28 L21:M28">
    <cfRule type="expression" dxfId="34" priority="34">
      <formula>T77="Y"</formula>
    </cfRule>
  </conditionalFormatting>
  <conditionalFormatting sqref="K29 G29:J33">
    <cfRule type="expression" dxfId="33" priority="39">
      <formula>P84="Y"</formula>
    </cfRule>
  </conditionalFormatting>
  <conditionalFormatting sqref="N28 L29:O29 M30:M33">
    <cfRule type="expression" dxfId="32" priority="114">
      <formula>T83="Y"</formula>
    </cfRule>
  </conditionalFormatting>
  <conditionalFormatting sqref="N27">
    <cfRule type="expression" dxfId="31" priority="123">
      <formula>V83="Y"</formula>
    </cfRule>
  </conditionalFormatting>
  <conditionalFormatting sqref="N26">
    <cfRule type="expression" dxfId="30" priority="132">
      <formula>V83="Y"</formula>
    </cfRule>
  </conditionalFormatting>
  <conditionalFormatting sqref="N25">
    <cfRule type="expression" dxfId="29" priority="141">
      <formula>V83="Y"</formula>
    </cfRule>
  </conditionalFormatting>
  <conditionalFormatting sqref="N24">
    <cfRule type="expression" dxfId="28" priority="150">
      <formula>V83="Y"</formula>
    </cfRule>
  </conditionalFormatting>
  <conditionalFormatting sqref="N23">
    <cfRule type="expression" dxfId="27" priority="159">
      <formula>V83="Y"</formula>
    </cfRule>
  </conditionalFormatting>
  <conditionalFormatting sqref="C15:F28">
    <cfRule type="expression" dxfId="26" priority="162">
      <formula>L91="Y"</formula>
    </cfRule>
  </conditionalFormatting>
  <conditionalFormatting sqref="B15:B28">
    <cfRule type="expression" dxfId="25" priority="164">
      <formula>J91="Y"</formula>
    </cfRule>
  </conditionalFormatting>
  <conditionalFormatting sqref="G34:K66">
    <cfRule type="expression" dxfId="24" priority="172">
      <formula>P84="Y"</formula>
    </cfRule>
  </conditionalFormatting>
  <conditionalFormatting sqref="K33">
    <cfRule type="expression" dxfId="23" priority="175">
      <formula>T84="Y"</formula>
    </cfRule>
  </conditionalFormatting>
  <conditionalFormatting sqref="L33 N33:O33">
    <cfRule type="expression" dxfId="22" priority="179">
      <formula>T84="Y"</formula>
    </cfRule>
  </conditionalFormatting>
  <conditionalFormatting sqref="K32">
    <cfRule type="expression" dxfId="21" priority="183">
      <formula>T84="Y"</formula>
    </cfRule>
  </conditionalFormatting>
  <conditionalFormatting sqref="L32 N32:O32">
    <cfRule type="expression" dxfId="20" priority="185">
      <formula>T84="Y"</formula>
    </cfRule>
  </conditionalFormatting>
  <conditionalFormatting sqref="K31">
    <cfRule type="expression" dxfId="19" priority="191">
      <formula>T84="Y"</formula>
    </cfRule>
  </conditionalFormatting>
  <conditionalFormatting sqref="L31 N31:O31">
    <cfRule type="expression" dxfId="18" priority="193">
      <formula>T84="Y"</formula>
    </cfRule>
  </conditionalFormatting>
  <conditionalFormatting sqref="K30">
    <cfRule type="expression" dxfId="17" priority="199">
      <formula>T84="Y"</formula>
    </cfRule>
  </conditionalFormatting>
  <conditionalFormatting sqref="L30 N30:O30">
    <cfRule type="expression" dxfId="16" priority="201">
      <formula>T84="Y"</formula>
    </cfRule>
  </conditionalFormatting>
  <conditionalFormatting sqref="C29:F33">
    <cfRule type="expression" dxfId="15" priority="202">
      <formula>L98="Y"</formula>
    </cfRule>
  </conditionalFormatting>
  <conditionalFormatting sqref="B29:B33">
    <cfRule type="expression" dxfId="14" priority="204">
      <formula>J98="Y"</formula>
    </cfRule>
  </conditionalFormatting>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'Dropdown Control'!$B$3:$B$5</xm:f>
          </x14:formula1>
          <xm:sqref>J4:J126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501"/>
  <sheetViews>
    <sheetView workbookViewId="0">
      <selection activeCell="N5" sqref="N5"/>
    </sheetView>
  </sheetViews>
  <sheetFormatPr defaultColWidth="11.46484375" defaultRowHeight="14.25"/>
  <cols>
    <col min="1" max="1" width="7.46484375" customWidth="1"/>
    <col min="2" max="2" width="31.33203125" customWidth="1"/>
    <col min="3" max="3" width="10.796875" customWidth="1"/>
    <col min="4" max="4" width="14" customWidth="1"/>
    <col min="5" max="5" width="18.1328125" customWidth="1"/>
    <col min="6" max="6" width="12.6640625" customWidth="1"/>
    <col min="7" max="7" width="12.33203125" customWidth="1"/>
    <col min="8" max="8" width="21.33203125" customWidth="1"/>
    <col min="9" max="9" width="19.796875" customWidth="1"/>
    <col min="10" max="11" width="22.33203125" customWidth="1"/>
    <col min="12" max="12" width="22.46484375" customWidth="1"/>
  </cols>
  <sheetData>
    <row r="2" spans="1:12" ht="21">
      <c r="A2" s="80" t="s">
        <v>1050</v>
      </c>
      <c r="B2" s="80"/>
      <c r="C2" s="80"/>
      <c r="D2" s="80"/>
      <c r="E2" s="80"/>
      <c r="F2" s="80"/>
      <c r="G2" s="80"/>
      <c r="H2" s="80"/>
      <c r="I2" s="80"/>
      <c r="J2" s="80"/>
      <c r="K2" s="80"/>
    </row>
    <row r="4" spans="1:12" ht="25.5">
      <c r="A4" s="79" t="s">
        <v>1051</v>
      </c>
      <c r="B4" s="79"/>
      <c r="C4" s="79"/>
      <c r="D4" s="79"/>
      <c r="E4" s="79"/>
      <c r="F4" s="79"/>
      <c r="G4" s="79"/>
    </row>
    <row r="5" spans="1:12" s="13" customFormat="1" ht="81" customHeight="1">
      <c r="A5" s="12" t="s">
        <v>0</v>
      </c>
      <c r="B5" s="12" t="s">
        <v>1</v>
      </c>
      <c r="C5" s="12" t="s">
        <v>2</v>
      </c>
      <c r="D5" s="12" t="s">
        <v>3</v>
      </c>
      <c r="E5" s="12" t="s">
        <v>4</v>
      </c>
      <c r="F5" s="12" t="s">
        <v>5</v>
      </c>
      <c r="G5" s="12" t="s">
        <v>1044</v>
      </c>
      <c r="H5" s="12" t="s">
        <v>1052</v>
      </c>
      <c r="I5" s="12" t="s">
        <v>1056</v>
      </c>
      <c r="J5" s="12" t="s">
        <v>1059</v>
      </c>
      <c r="K5" s="12" t="s">
        <v>1064</v>
      </c>
      <c r="L5" s="12" t="s">
        <v>1060</v>
      </c>
    </row>
    <row r="6" spans="1:12" hidden="1">
      <c r="A6" s="4">
        <v>65010</v>
      </c>
      <c r="B6" t="s">
        <v>6</v>
      </c>
      <c r="C6" s="3">
        <v>171494.8</v>
      </c>
      <c r="D6" t="s">
        <v>7</v>
      </c>
      <c r="E6" t="s">
        <v>8</v>
      </c>
      <c r="F6" t="s">
        <v>9</v>
      </c>
      <c r="G6" t="str">
        <f>IF(ISNUMBER(SEARCH("BLM",Table2[[#This Row],[Name]])), "Y", "N")</f>
        <v>Y</v>
      </c>
    </row>
    <row r="7" spans="1:12" hidden="1">
      <c r="A7" s="4">
        <v>65005</v>
      </c>
      <c r="B7" t="s">
        <v>10</v>
      </c>
      <c r="C7" s="3">
        <v>1363.96</v>
      </c>
      <c r="D7" t="s">
        <v>11</v>
      </c>
      <c r="E7" t="s">
        <v>8</v>
      </c>
      <c r="F7" t="s">
        <v>9</v>
      </c>
      <c r="G7" t="str">
        <f>IF(ISNUMBER(SEARCH("BLM",Table2[[#This Row],[Name]])), "Y", "N")</f>
        <v>Y</v>
      </c>
    </row>
    <row r="8" spans="1:12" hidden="1">
      <c r="A8" s="4">
        <v>65004</v>
      </c>
      <c r="B8" t="s">
        <v>12</v>
      </c>
      <c r="C8" s="3">
        <v>8974.4</v>
      </c>
      <c r="D8" t="s">
        <v>13</v>
      </c>
      <c r="E8" t="s">
        <v>8</v>
      </c>
      <c r="F8" t="s">
        <v>9</v>
      </c>
      <c r="G8" t="str">
        <f>IF(ISNUMBER(SEARCH("BLM",Table2[[#This Row],[Name]])), "Y", "N")</f>
        <v>Y</v>
      </c>
    </row>
    <row r="9" spans="1:12" hidden="1">
      <c r="A9" s="4">
        <v>65003</v>
      </c>
      <c r="B9" t="s">
        <v>14</v>
      </c>
      <c r="C9" s="3">
        <v>12952.44</v>
      </c>
      <c r="D9" t="s">
        <v>15</v>
      </c>
      <c r="E9" t="s">
        <v>8</v>
      </c>
      <c r="F9" t="s">
        <v>9</v>
      </c>
      <c r="G9" t="str">
        <f>IF(ISNUMBER(SEARCH("BLM",Table2[[#This Row],[Name]])), "Y", "N")</f>
        <v>Y</v>
      </c>
    </row>
    <row r="10" spans="1:12" hidden="1">
      <c r="A10" s="4">
        <v>64964</v>
      </c>
      <c r="B10" t="s">
        <v>16</v>
      </c>
      <c r="C10" s="3">
        <v>10365.790000000001</v>
      </c>
      <c r="D10" t="s">
        <v>17</v>
      </c>
      <c r="E10" t="s">
        <v>8</v>
      </c>
      <c r="F10" t="s">
        <v>9</v>
      </c>
      <c r="G10" t="str">
        <f>IF(ISNUMBER(SEARCH("BLM",Table2[[#This Row],[Name]])), "Y", "N")</f>
        <v>Y</v>
      </c>
    </row>
    <row r="11" spans="1:12" hidden="1">
      <c r="A11" s="4">
        <v>64963</v>
      </c>
      <c r="B11" t="s">
        <v>18</v>
      </c>
      <c r="C11" s="3">
        <v>2553.59</v>
      </c>
      <c r="D11" t="s">
        <v>19</v>
      </c>
      <c r="E11" t="s">
        <v>8</v>
      </c>
      <c r="F11" t="s">
        <v>9</v>
      </c>
      <c r="G11" t="str">
        <f>IF(ISNUMBER(SEARCH("BLM",Table2[[#This Row],[Name]])), "Y", "N")</f>
        <v>Y</v>
      </c>
    </row>
    <row r="12" spans="1:12" hidden="1">
      <c r="A12" s="4">
        <v>64943</v>
      </c>
      <c r="B12" t="s">
        <v>20</v>
      </c>
      <c r="C12" s="3">
        <v>37031.440000000002</v>
      </c>
      <c r="D12" t="s">
        <v>21</v>
      </c>
      <c r="E12" t="s">
        <v>8</v>
      </c>
      <c r="F12" t="s">
        <v>9</v>
      </c>
      <c r="G12" t="str">
        <f>IF(ISNUMBER(SEARCH("BLM",Table2[[#This Row],[Name]])), "Y", "N")</f>
        <v>Y</v>
      </c>
    </row>
    <row r="13" spans="1:12" hidden="1">
      <c r="A13" s="4">
        <v>64940</v>
      </c>
      <c r="B13" t="s">
        <v>22</v>
      </c>
      <c r="C13" s="3">
        <v>26762.6</v>
      </c>
      <c r="D13" t="s">
        <v>23</v>
      </c>
      <c r="E13" t="s">
        <v>8</v>
      </c>
      <c r="F13" t="s">
        <v>9</v>
      </c>
      <c r="G13" t="str">
        <f>IF(ISNUMBER(SEARCH("BLM",Table2[[#This Row],[Name]])), "Y", "N")</f>
        <v>Y</v>
      </c>
    </row>
    <row r="14" spans="1:12" hidden="1">
      <c r="A14" s="4">
        <v>64939</v>
      </c>
      <c r="B14" t="s">
        <v>24</v>
      </c>
      <c r="C14" s="3">
        <v>31346.720000000001</v>
      </c>
      <c r="D14" t="s">
        <v>25</v>
      </c>
      <c r="E14" t="s">
        <v>8</v>
      </c>
      <c r="F14" t="s">
        <v>9</v>
      </c>
      <c r="G14" t="str">
        <f>IF(ISNUMBER(SEARCH("BLM",Table2[[#This Row],[Name]])), "Y", "N")</f>
        <v>Y</v>
      </c>
    </row>
    <row r="15" spans="1:12" hidden="1">
      <c r="A15" s="4">
        <v>64938</v>
      </c>
      <c r="B15" t="s">
        <v>26</v>
      </c>
      <c r="C15" s="3">
        <v>80028.399999999994</v>
      </c>
      <c r="D15" t="s">
        <v>27</v>
      </c>
      <c r="E15" t="s">
        <v>8</v>
      </c>
      <c r="F15" t="s">
        <v>9</v>
      </c>
      <c r="G15" t="str">
        <f>IF(ISNUMBER(SEARCH("BLM",Table2[[#This Row],[Name]])), "Y", "N")</f>
        <v>Y</v>
      </c>
    </row>
    <row r="16" spans="1:12" hidden="1">
      <c r="A16" s="4">
        <v>64935</v>
      </c>
      <c r="B16" t="s">
        <v>28</v>
      </c>
      <c r="C16" s="3">
        <v>83396.399999999994</v>
      </c>
      <c r="D16" t="s">
        <v>29</v>
      </c>
      <c r="E16" t="s">
        <v>8</v>
      </c>
      <c r="F16" t="s">
        <v>9</v>
      </c>
      <c r="G16" t="str">
        <f>IF(ISNUMBER(SEARCH("BLM",Table2[[#This Row],[Name]])), "Y", "N")</f>
        <v>Y</v>
      </c>
    </row>
    <row r="17" spans="1:7" hidden="1">
      <c r="A17" s="4">
        <v>64934</v>
      </c>
      <c r="B17" t="s">
        <v>30</v>
      </c>
      <c r="C17" s="3">
        <v>45274.8</v>
      </c>
      <c r="D17" t="s">
        <v>31</v>
      </c>
      <c r="E17" t="s">
        <v>8</v>
      </c>
      <c r="F17" t="s">
        <v>9</v>
      </c>
      <c r="G17" t="str">
        <f>IF(ISNUMBER(SEARCH("BLM",Table2[[#This Row],[Name]])), "Y", "N")</f>
        <v>Y</v>
      </c>
    </row>
    <row r="18" spans="1:7" hidden="1">
      <c r="A18" s="4">
        <v>64933</v>
      </c>
      <c r="B18" t="s">
        <v>32</v>
      </c>
      <c r="C18" s="3">
        <v>27878.6</v>
      </c>
      <c r="D18" t="s">
        <v>33</v>
      </c>
      <c r="E18" t="s">
        <v>8</v>
      </c>
      <c r="F18" t="s">
        <v>9</v>
      </c>
      <c r="G18" t="str">
        <f>IF(ISNUMBER(SEARCH("BLM",Table2[[#This Row],[Name]])), "Y", "N")</f>
        <v>Y</v>
      </c>
    </row>
    <row r="19" spans="1:7" hidden="1">
      <c r="A19" s="4">
        <v>64932</v>
      </c>
      <c r="B19" t="s">
        <v>34</v>
      </c>
      <c r="C19" s="3">
        <v>1074.46</v>
      </c>
      <c r="D19" t="s">
        <v>35</v>
      </c>
      <c r="E19" t="s">
        <v>8</v>
      </c>
      <c r="F19" t="s">
        <v>9</v>
      </c>
      <c r="G19" t="str">
        <f>IF(ISNUMBER(SEARCH("BLM",Table2[[#This Row],[Name]])), "Y", "N")</f>
        <v>Y</v>
      </c>
    </row>
    <row r="20" spans="1:7" hidden="1">
      <c r="A20" s="4">
        <v>64929</v>
      </c>
      <c r="B20" t="s">
        <v>36</v>
      </c>
      <c r="C20" s="3">
        <v>116603.6</v>
      </c>
      <c r="D20" t="s">
        <v>37</v>
      </c>
      <c r="E20" t="s">
        <v>8</v>
      </c>
      <c r="F20" t="s">
        <v>9</v>
      </c>
      <c r="G20" t="str">
        <f>IF(ISNUMBER(SEARCH("BLM",Table2[[#This Row],[Name]])), "Y", "N")</f>
        <v>Y</v>
      </c>
    </row>
    <row r="21" spans="1:7" hidden="1">
      <c r="A21" s="4">
        <v>64928</v>
      </c>
      <c r="B21" t="s">
        <v>38</v>
      </c>
      <c r="C21" s="3">
        <v>171170</v>
      </c>
      <c r="D21" t="s">
        <v>39</v>
      </c>
      <c r="E21" t="s">
        <v>8</v>
      </c>
      <c r="F21" t="s">
        <v>9</v>
      </c>
      <c r="G21" t="str">
        <f>IF(ISNUMBER(SEARCH("BLM",Table2[[#This Row],[Name]])), "Y", "N")</f>
        <v>Y</v>
      </c>
    </row>
    <row r="22" spans="1:7" hidden="1">
      <c r="A22" s="4">
        <v>64927</v>
      </c>
      <c r="B22" t="s">
        <v>40</v>
      </c>
      <c r="C22" s="3">
        <v>263978</v>
      </c>
      <c r="D22" t="s">
        <v>41</v>
      </c>
      <c r="E22" t="s">
        <v>8</v>
      </c>
      <c r="F22" t="s">
        <v>9</v>
      </c>
      <c r="G22" t="str">
        <f>IF(ISNUMBER(SEARCH("BLM",Table2[[#This Row],[Name]])), "Y", "N")</f>
        <v>Y</v>
      </c>
    </row>
    <row r="23" spans="1:7" hidden="1">
      <c r="A23" s="4">
        <v>64925</v>
      </c>
      <c r="B23" t="s">
        <v>42</v>
      </c>
      <c r="C23" s="3">
        <v>128420</v>
      </c>
      <c r="D23" t="s">
        <v>43</v>
      </c>
      <c r="E23" t="s">
        <v>8</v>
      </c>
      <c r="F23" t="s">
        <v>9</v>
      </c>
      <c r="G23" t="str">
        <f>IF(ISNUMBER(SEARCH("BLM",Table2[[#This Row],[Name]])), "Y", "N")</f>
        <v>Y</v>
      </c>
    </row>
    <row r="24" spans="1:7" hidden="1">
      <c r="A24" s="4">
        <v>64924</v>
      </c>
      <c r="B24" t="s">
        <v>44</v>
      </c>
      <c r="C24" s="3">
        <v>49980.800000000003</v>
      </c>
      <c r="D24" t="s">
        <v>45</v>
      </c>
      <c r="E24" t="s">
        <v>8</v>
      </c>
      <c r="F24" t="s">
        <v>9</v>
      </c>
      <c r="G24" t="str">
        <f>IF(ISNUMBER(SEARCH("BLM",Table2[[#This Row],[Name]])), "Y", "N")</f>
        <v>Y</v>
      </c>
    </row>
    <row r="25" spans="1:7" hidden="1">
      <c r="A25" s="4">
        <v>64922</v>
      </c>
      <c r="B25" t="s">
        <v>46</v>
      </c>
      <c r="C25" s="3">
        <v>602599.19999999995</v>
      </c>
      <c r="D25" t="s">
        <v>47</v>
      </c>
      <c r="E25" t="s">
        <v>8</v>
      </c>
      <c r="F25" t="s">
        <v>9</v>
      </c>
      <c r="G25" t="str">
        <f>IF(ISNUMBER(SEARCH("BLM",Table2[[#This Row],[Name]])), "Y", "N")</f>
        <v>Y</v>
      </c>
    </row>
    <row r="26" spans="1:7" hidden="1">
      <c r="A26" s="4">
        <v>64921</v>
      </c>
      <c r="B26" t="s">
        <v>48</v>
      </c>
      <c r="C26" s="3">
        <v>168246.8</v>
      </c>
      <c r="D26" t="s">
        <v>49</v>
      </c>
      <c r="E26" t="s">
        <v>8</v>
      </c>
      <c r="F26" t="s">
        <v>9</v>
      </c>
      <c r="G26" t="str">
        <f>IF(ISNUMBER(SEARCH("BLM",Table2[[#This Row],[Name]])), "Y", "N")</f>
        <v>Y</v>
      </c>
    </row>
    <row r="27" spans="1:7" hidden="1">
      <c r="A27" s="4">
        <v>64915</v>
      </c>
      <c r="B27" t="s">
        <v>50</v>
      </c>
      <c r="C27" s="3">
        <v>39664.400000000001</v>
      </c>
      <c r="D27" t="s">
        <v>51</v>
      </c>
      <c r="E27" t="s">
        <v>8</v>
      </c>
      <c r="F27" t="s">
        <v>9</v>
      </c>
      <c r="G27" t="str">
        <f>IF(ISNUMBER(SEARCH("BLM",Table2[[#This Row],[Name]])), "Y", "N")</f>
        <v>Y</v>
      </c>
    </row>
    <row r="28" spans="1:7" hidden="1">
      <c r="A28" s="4">
        <v>64914</v>
      </c>
      <c r="B28" t="s">
        <v>52</v>
      </c>
      <c r="C28" s="3">
        <v>38100.400000000001</v>
      </c>
      <c r="D28" t="s">
        <v>53</v>
      </c>
      <c r="E28" t="s">
        <v>8</v>
      </c>
      <c r="F28" t="s">
        <v>9</v>
      </c>
      <c r="G28" t="str">
        <f>IF(ISNUMBER(SEARCH("BLM",Table2[[#This Row],[Name]])), "Y", "N")</f>
        <v>Y</v>
      </c>
    </row>
    <row r="29" spans="1:7" hidden="1">
      <c r="A29" s="4">
        <v>65471</v>
      </c>
      <c r="B29" t="s">
        <v>54</v>
      </c>
      <c r="C29" s="3">
        <v>10016.719999999999</v>
      </c>
      <c r="D29" t="s">
        <v>55</v>
      </c>
      <c r="E29" t="s">
        <v>8</v>
      </c>
      <c r="F29" t="s">
        <v>56</v>
      </c>
      <c r="G29" t="str">
        <f>IF(ISNUMBER(SEARCH("BLM",Table2[[#This Row],[Name]])), "Y", "N")</f>
        <v>Y</v>
      </c>
    </row>
    <row r="30" spans="1:7" hidden="1">
      <c r="A30" s="4">
        <v>65470</v>
      </c>
      <c r="B30" t="s">
        <v>57</v>
      </c>
      <c r="C30" s="3">
        <v>1356.2</v>
      </c>
      <c r="D30" t="s">
        <v>58</v>
      </c>
      <c r="E30" t="s">
        <v>8</v>
      </c>
      <c r="F30" t="s">
        <v>56</v>
      </c>
      <c r="G30" t="str">
        <f>IF(ISNUMBER(SEARCH("BLM",Table2[[#This Row],[Name]])), "Y", "N")</f>
        <v>Y</v>
      </c>
    </row>
    <row r="31" spans="1:7" hidden="1">
      <c r="A31" s="4">
        <v>65469</v>
      </c>
      <c r="B31" t="s">
        <v>59</v>
      </c>
      <c r="C31" s="3">
        <v>1662.53</v>
      </c>
      <c r="D31" t="s">
        <v>60</v>
      </c>
      <c r="E31" t="s">
        <v>8</v>
      </c>
      <c r="F31" t="s">
        <v>56</v>
      </c>
      <c r="G31" t="str">
        <f>IF(ISNUMBER(SEARCH("BLM",Table2[[#This Row],[Name]])), "Y", "N")</f>
        <v>Y</v>
      </c>
    </row>
    <row r="32" spans="1:7" hidden="1">
      <c r="A32" s="4">
        <v>65076</v>
      </c>
      <c r="B32" t="s">
        <v>61</v>
      </c>
      <c r="C32" s="3">
        <v>122573.6</v>
      </c>
      <c r="D32" t="s">
        <v>62</v>
      </c>
      <c r="E32" t="s">
        <v>8</v>
      </c>
      <c r="F32" t="s">
        <v>63</v>
      </c>
      <c r="G32" t="str">
        <f>IF(ISNUMBER(SEARCH("BLM",Table2[[#This Row],[Name]])), "Y", "N")</f>
        <v>Y</v>
      </c>
    </row>
    <row r="33" spans="1:7" hidden="1">
      <c r="A33" s="4">
        <v>65075</v>
      </c>
      <c r="B33" t="s">
        <v>64</v>
      </c>
      <c r="C33" s="3">
        <v>42288</v>
      </c>
      <c r="D33" t="s">
        <v>65</v>
      </c>
      <c r="E33" t="s">
        <v>8</v>
      </c>
      <c r="F33" t="s">
        <v>63</v>
      </c>
      <c r="G33" t="str">
        <f>IF(ISNUMBER(SEARCH("BLM",Table2[[#This Row],[Name]])), "Y", "N")</f>
        <v>Y</v>
      </c>
    </row>
    <row r="34" spans="1:7" hidden="1">
      <c r="A34" s="4">
        <v>64377</v>
      </c>
      <c r="B34" t="s">
        <v>66</v>
      </c>
      <c r="C34" s="3">
        <v>271497.98</v>
      </c>
      <c r="D34" t="s">
        <v>67</v>
      </c>
      <c r="E34" t="s">
        <v>8</v>
      </c>
      <c r="F34" t="s">
        <v>68</v>
      </c>
      <c r="G34" t="str">
        <f>IF(ISNUMBER(SEARCH("BLM",Table2[[#This Row],[Name]])), "Y", "N")</f>
        <v>Y</v>
      </c>
    </row>
    <row r="35" spans="1:7" hidden="1">
      <c r="A35" s="4">
        <v>64373</v>
      </c>
      <c r="B35" t="s">
        <v>69</v>
      </c>
      <c r="C35" s="3">
        <v>3982.8</v>
      </c>
      <c r="D35" t="s">
        <v>70</v>
      </c>
      <c r="E35" t="s">
        <v>8</v>
      </c>
      <c r="F35" t="s">
        <v>68</v>
      </c>
      <c r="G35" t="str">
        <f>IF(ISNUMBER(SEARCH("BLM",Table2[[#This Row],[Name]])), "Y", "N")</f>
        <v>Y</v>
      </c>
    </row>
    <row r="36" spans="1:7" hidden="1">
      <c r="A36" s="4">
        <v>64372</v>
      </c>
      <c r="B36" t="s">
        <v>71</v>
      </c>
      <c r="C36" s="3">
        <v>9486.7999999999993</v>
      </c>
      <c r="D36" t="s">
        <v>72</v>
      </c>
      <c r="E36" t="s">
        <v>8</v>
      </c>
      <c r="F36" t="s">
        <v>68</v>
      </c>
      <c r="G36" t="str">
        <f>IF(ISNUMBER(SEARCH("BLM",Table2[[#This Row],[Name]])), "Y", "N")</f>
        <v>Y</v>
      </c>
    </row>
    <row r="37" spans="1:7" hidden="1">
      <c r="A37" s="4">
        <v>64371</v>
      </c>
      <c r="B37" t="s">
        <v>73</v>
      </c>
      <c r="C37" s="3">
        <v>7862.8</v>
      </c>
      <c r="D37" t="s">
        <v>74</v>
      </c>
      <c r="E37" t="s">
        <v>8</v>
      </c>
      <c r="F37" t="s">
        <v>68</v>
      </c>
      <c r="G37" t="str">
        <f>IF(ISNUMBER(SEARCH("BLM",Table2[[#This Row],[Name]])), "Y", "N")</f>
        <v>Y</v>
      </c>
    </row>
    <row r="38" spans="1:7" hidden="1">
      <c r="A38" s="4">
        <v>64356</v>
      </c>
      <c r="B38" t="s">
        <v>75</v>
      </c>
      <c r="C38" s="3">
        <v>1832.8</v>
      </c>
      <c r="D38" t="s">
        <v>76</v>
      </c>
      <c r="E38" t="s">
        <v>8</v>
      </c>
      <c r="F38" t="s">
        <v>68</v>
      </c>
      <c r="G38" t="str">
        <f>IF(ISNUMBER(SEARCH("BLM",Table2[[#This Row],[Name]])), "Y", "N")</f>
        <v>Y</v>
      </c>
    </row>
    <row r="39" spans="1:7" hidden="1">
      <c r="A39" s="4">
        <v>64355</v>
      </c>
      <c r="B39" t="s">
        <v>77</v>
      </c>
      <c r="C39" s="3">
        <v>428227.6</v>
      </c>
      <c r="D39" t="s">
        <v>78</v>
      </c>
      <c r="E39" t="s">
        <v>8</v>
      </c>
      <c r="F39" t="s">
        <v>68</v>
      </c>
      <c r="G39" t="str">
        <f>IF(ISNUMBER(SEARCH("BLM",Table2[[#This Row],[Name]])), "Y", "N")</f>
        <v>Y</v>
      </c>
    </row>
    <row r="40" spans="1:7" hidden="1">
      <c r="A40" s="4">
        <v>64352</v>
      </c>
      <c r="B40" t="s">
        <v>79</v>
      </c>
      <c r="C40" s="3">
        <v>19086</v>
      </c>
      <c r="D40" t="s">
        <v>80</v>
      </c>
      <c r="E40" t="s">
        <v>8</v>
      </c>
      <c r="F40" t="s">
        <v>68</v>
      </c>
      <c r="G40" t="str">
        <f>IF(ISNUMBER(SEARCH("BLM",Table2[[#This Row],[Name]])), "Y", "N")</f>
        <v>Y</v>
      </c>
    </row>
    <row r="41" spans="1:7" hidden="1">
      <c r="A41" s="4">
        <v>64351</v>
      </c>
      <c r="B41" t="s">
        <v>81</v>
      </c>
      <c r="C41" s="3">
        <v>738.33</v>
      </c>
      <c r="D41" t="s">
        <v>82</v>
      </c>
      <c r="E41" t="s">
        <v>8</v>
      </c>
      <c r="F41" t="s">
        <v>68</v>
      </c>
      <c r="G41" t="str">
        <f>IF(ISNUMBER(SEARCH("BLM",Table2[[#This Row],[Name]])), "Y", "N")</f>
        <v>Y</v>
      </c>
    </row>
    <row r="42" spans="1:7" hidden="1">
      <c r="A42" s="4">
        <v>64350</v>
      </c>
      <c r="B42" t="s">
        <v>83</v>
      </c>
      <c r="C42" s="3">
        <v>23645.4</v>
      </c>
      <c r="D42" t="s">
        <v>84</v>
      </c>
      <c r="E42" t="s">
        <v>8</v>
      </c>
      <c r="F42" t="s">
        <v>68</v>
      </c>
      <c r="G42" t="str">
        <f>IF(ISNUMBER(SEARCH("BLM",Table2[[#This Row],[Name]])), "Y", "N")</f>
        <v>Y</v>
      </c>
    </row>
    <row r="43" spans="1:7" hidden="1">
      <c r="A43" s="4">
        <v>64349</v>
      </c>
      <c r="B43" t="s">
        <v>85</v>
      </c>
      <c r="C43" s="3">
        <v>8081.6</v>
      </c>
      <c r="D43" t="s">
        <v>86</v>
      </c>
      <c r="E43" t="s">
        <v>8</v>
      </c>
      <c r="F43" t="s">
        <v>68</v>
      </c>
      <c r="G43" t="str">
        <f>IF(ISNUMBER(SEARCH("BLM",Table2[[#This Row],[Name]])), "Y", "N")</f>
        <v>Y</v>
      </c>
    </row>
    <row r="44" spans="1:7" hidden="1">
      <c r="A44" s="4">
        <v>64348</v>
      </c>
      <c r="B44" t="s">
        <v>87</v>
      </c>
      <c r="C44" s="3">
        <v>7076.91</v>
      </c>
      <c r="D44" t="s">
        <v>88</v>
      </c>
      <c r="E44" t="s">
        <v>8</v>
      </c>
      <c r="F44" t="s">
        <v>68</v>
      </c>
      <c r="G44" t="str">
        <f>IF(ISNUMBER(SEARCH("BLM",Table2[[#This Row],[Name]])), "Y", "N")</f>
        <v>Y</v>
      </c>
    </row>
    <row r="45" spans="1:7" hidden="1">
      <c r="A45" s="4">
        <v>64347</v>
      </c>
      <c r="B45" t="s">
        <v>89</v>
      </c>
      <c r="C45" s="3">
        <v>16305.8</v>
      </c>
      <c r="D45" t="s">
        <v>90</v>
      </c>
      <c r="E45" t="s">
        <v>8</v>
      </c>
      <c r="F45" t="s">
        <v>68</v>
      </c>
      <c r="G45" t="str">
        <f>IF(ISNUMBER(SEARCH("BLM",Table2[[#This Row],[Name]])), "Y", "N")</f>
        <v>Y</v>
      </c>
    </row>
    <row r="46" spans="1:7" hidden="1">
      <c r="A46" s="4">
        <v>64346</v>
      </c>
      <c r="B46" t="s">
        <v>91</v>
      </c>
      <c r="C46" s="3">
        <v>61957.4</v>
      </c>
      <c r="D46" t="s">
        <v>92</v>
      </c>
      <c r="E46" t="s">
        <v>8</v>
      </c>
      <c r="F46" t="s">
        <v>68</v>
      </c>
      <c r="G46" t="str">
        <f>IF(ISNUMBER(SEARCH("BLM",Table2[[#This Row],[Name]])), "Y", "N")</f>
        <v>Y</v>
      </c>
    </row>
    <row r="47" spans="1:7" hidden="1">
      <c r="A47" s="4">
        <v>64342</v>
      </c>
      <c r="B47" t="s">
        <v>93</v>
      </c>
      <c r="C47" s="3">
        <v>19086</v>
      </c>
      <c r="D47" t="s">
        <v>94</v>
      </c>
      <c r="E47" t="s">
        <v>8</v>
      </c>
      <c r="F47" t="s">
        <v>68</v>
      </c>
      <c r="G47" t="str">
        <f>IF(ISNUMBER(SEARCH("BLM",Table2[[#This Row],[Name]])), "Y", "N")</f>
        <v>Y</v>
      </c>
    </row>
    <row r="48" spans="1:7" hidden="1">
      <c r="A48" s="4">
        <v>64341</v>
      </c>
      <c r="B48" t="s">
        <v>95</v>
      </c>
      <c r="C48" s="3">
        <v>28300.400000000001</v>
      </c>
      <c r="D48" t="s">
        <v>96</v>
      </c>
      <c r="E48" t="s">
        <v>8</v>
      </c>
      <c r="F48" t="s">
        <v>68</v>
      </c>
      <c r="G48" t="str">
        <f>IF(ISNUMBER(SEARCH("BLM",Table2[[#This Row],[Name]])), "Y", "N")</f>
        <v>Y</v>
      </c>
    </row>
    <row r="49" spans="1:7" hidden="1">
      <c r="A49" s="4">
        <v>64340</v>
      </c>
      <c r="B49" t="s">
        <v>97</v>
      </c>
      <c r="C49" s="3">
        <v>242154.6</v>
      </c>
      <c r="D49" t="s">
        <v>98</v>
      </c>
      <c r="E49" t="s">
        <v>8</v>
      </c>
      <c r="F49" t="s">
        <v>68</v>
      </c>
      <c r="G49" t="str">
        <f>IF(ISNUMBER(SEARCH("BLM",Table2[[#This Row],[Name]])), "Y", "N")</f>
        <v>Y</v>
      </c>
    </row>
    <row r="50" spans="1:7" hidden="1">
      <c r="A50" s="4">
        <v>64339</v>
      </c>
      <c r="B50" t="s">
        <v>99</v>
      </c>
      <c r="C50" s="3">
        <v>8275.6</v>
      </c>
      <c r="D50" t="s">
        <v>100</v>
      </c>
      <c r="E50" t="s">
        <v>8</v>
      </c>
      <c r="F50" t="s">
        <v>68</v>
      </c>
      <c r="G50" t="str">
        <f>IF(ISNUMBER(SEARCH("BLM",Table2[[#This Row],[Name]])), "Y", "N")</f>
        <v>Y</v>
      </c>
    </row>
    <row r="51" spans="1:7" hidden="1">
      <c r="A51" s="4">
        <v>64338</v>
      </c>
      <c r="B51" t="s">
        <v>101</v>
      </c>
      <c r="C51" s="3">
        <v>1299.5999999999999</v>
      </c>
      <c r="D51" t="s">
        <v>102</v>
      </c>
      <c r="E51" t="s">
        <v>8</v>
      </c>
      <c r="F51" t="s">
        <v>68</v>
      </c>
      <c r="G51" t="str">
        <f>IF(ISNUMBER(SEARCH("BLM",Table2[[#This Row],[Name]])), "Y", "N")</f>
        <v>Y</v>
      </c>
    </row>
    <row r="52" spans="1:7" hidden="1">
      <c r="A52" s="4">
        <v>63741</v>
      </c>
      <c r="B52" t="s">
        <v>103</v>
      </c>
      <c r="C52" s="3">
        <v>63784</v>
      </c>
      <c r="D52" t="s">
        <v>104</v>
      </c>
      <c r="E52" t="s">
        <v>8</v>
      </c>
      <c r="F52" t="s">
        <v>105</v>
      </c>
      <c r="G52" t="str">
        <f>IF(ISNUMBER(SEARCH("BLM",Table2[[#This Row],[Name]])), "Y", "N")</f>
        <v>Y</v>
      </c>
    </row>
    <row r="53" spans="1:7" hidden="1">
      <c r="A53" s="4">
        <v>63738</v>
      </c>
      <c r="B53" t="s">
        <v>106</v>
      </c>
      <c r="C53" s="3">
        <v>1292.54</v>
      </c>
      <c r="D53" t="s">
        <v>107</v>
      </c>
      <c r="E53" t="s">
        <v>8</v>
      </c>
      <c r="F53" t="s">
        <v>105</v>
      </c>
      <c r="G53" t="str">
        <f>IF(ISNUMBER(SEARCH("BLM",Table2[[#This Row],[Name]])), "Y", "N")</f>
        <v>Y</v>
      </c>
    </row>
    <row r="54" spans="1:7" hidden="1">
      <c r="A54" s="4">
        <v>63737</v>
      </c>
      <c r="B54" t="s">
        <v>108</v>
      </c>
      <c r="C54" s="3">
        <v>2006.18</v>
      </c>
      <c r="D54" t="s">
        <v>109</v>
      </c>
      <c r="E54" t="s">
        <v>8</v>
      </c>
      <c r="F54" t="s">
        <v>105</v>
      </c>
      <c r="G54" t="str">
        <f>IF(ISNUMBER(SEARCH("BLM",Table2[[#This Row],[Name]])), "Y", "N")</f>
        <v>Y</v>
      </c>
    </row>
    <row r="55" spans="1:7" hidden="1">
      <c r="A55" s="4">
        <v>63736</v>
      </c>
      <c r="B55" t="s">
        <v>110</v>
      </c>
      <c r="C55" s="3">
        <v>448.87</v>
      </c>
      <c r="D55" t="s">
        <v>111</v>
      </c>
      <c r="E55" t="s">
        <v>8</v>
      </c>
      <c r="F55" t="s">
        <v>105</v>
      </c>
      <c r="G55" t="str">
        <f>IF(ISNUMBER(SEARCH("BLM",Table2[[#This Row],[Name]])), "Y", "N")</f>
        <v>Y</v>
      </c>
    </row>
    <row r="56" spans="1:7" hidden="1">
      <c r="A56" s="4">
        <v>63735</v>
      </c>
      <c r="B56" t="s">
        <v>112</v>
      </c>
      <c r="C56" s="3">
        <v>1283.53</v>
      </c>
      <c r="D56" t="s">
        <v>113</v>
      </c>
      <c r="E56" t="s">
        <v>8</v>
      </c>
      <c r="F56" t="s">
        <v>105</v>
      </c>
      <c r="G56" t="str">
        <f>IF(ISNUMBER(SEARCH("BLM",Table2[[#This Row],[Name]])), "Y", "N")</f>
        <v>Y</v>
      </c>
    </row>
    <row r="57" spans="1:7" hidden="1">
      <c r="A57" s="4">
        <v>63734</v>
      </c>
      <c r="B57" t="s">
        <v>114</v>
      </c>
      <c r="C57" s="3">
        <v>1726.73</v>
      </c>
      <c r="D57" t="s">
        <v>115</v>
      </c>
      <c r="E57" t="s">
        <v>8</v>
      </c>
      <c r="F57" t="s">
        <v>105</v>
      </c>
      <c r="G57" t="str">
        <f>IF(ISNUMBER(SEARCH("BLM",Table2[[#This Row],[Name]])), "Y", "N")</f>
        <v>Y</v>
      </c>
    </row>
    <row r="58" spans="1:7" hidden="1">
      <c r="A58" s="4">
        <v>63733</v>
      </c>
      <c r="B58" t="s">
        <v>116</v>
      </c>
      <c r="C58" s="3">
        <v>3096.98</v>
      </c>
      <c r="D58" t="s">
        <v>117</v>
      </c>
      <c r="E58" t="s">
        <v>8</v>
      </c>
      <c r="F58" t="s">
        <v>105</v>
      </c>
      <c r="G58" t="str">
        <f>IF(ISNUMBER(SEARCH("BLM",Table2[[#This Row],[Name]])), "Y", "N")</f>
        <v>Y</v>
      </c>
    </row>
    <row r="59" spans="1:7" hidden="1">
      <c r="A59" s="4">
        <v>63732</v>
      </c>
      <c r="B59" t="s">
        <v>118</v>
      </c>
      <c r="C59" s="3">
        <v>1610.24</v>
      </c>
      <c r="D59" t="s">
        <v>119</v>
      </c>
      <c r="E59" t="s">
        <v>8</v>
      </c>
      <c r="F59" t="s">
        <v>105</v>
      </c>
      <c r="G59" t="str">
        <f>IF(ISNUMBER(SEARCH("BLM",Table2[[#This Row],[Name]])), "Y", "N")</f>
        <v>Y</v>
      </c>
    </row>
    <row r="60" spans="1:7" hidden="1">
      <c r="A60" s="4">
        <v>63731</v>
      </c>
      <c r="B60" t="s">
        <v>120</v>
      </c>
      <c r="C60" s="3">
        <v>2996.99</v>
      </c>
      <c r="D60" t="s">
        <v>121</v>
      </c>
      <c r="E60" t="s">
        <v>8</v>
      </c>
      <c r="F60" t="s">
        <v>105</v>
      </c>
      <c r="G60" t="str">
        <f>IF(ISNUMBER(SEARCH("BLM",Table2[[#This Row],[Name]])), "Y", "N")</f>
        <v>Y</v>
      </c>
    </row>
    <row r="61" spans="1:7" hidden="1">
      <c r="A61" s="4">
        <v>63730</v>
      </c>
      <c r="B61" t="s">
        <v>122</v>
      </c>
      <c r="C61" s="3">
        <v>2224.46</v>
      </c>
      <c r="D61" t="s">
        <v>123</v>
      </c>
      <c r="E61" t="s">
        <v>8</v>
      </c>
      <c r="F61" t="s">
        <v>105</v>
      </c>
      <c r="G61" t="str">
        <f>IF(ISNUMBER(SEARCH("BLM",Table2[[#This Row],[Name]])), "Y", "N")</f>
        <v>Y</v>
      </c>
    </row>
    <row r="62" spans="1:7" hidden="1">
      <c r="A62" s="4">
        <v>63729</v>
      </c>
      <c r="B62" t="s">
        <v>124</v>
      </c>
      <c r="C62" s="3">
        <v>579.48</v>
      </c>
      <c r="D62" t="s">
        <v>125</v>
      </c>
      <c r="E62" t="s">
        <v>8</v>
      </c>
      <c r="F62" t="s">
        <v>105</v>
      </c>
      <c r="G62" t="str">
        <f>IF(ISNUMBER(SEARCH("BLM",Table2[[#This Row],[Name]])), "Y", "N")</f>
        <v>Y</v>
      </c>
    </row>
    <row r="63" spans="1:7" hidden="1">
      <c r="A63" s="4">
        <v>63728</v>
      </c>
      <c r="B63" t="s">
        <v>126</v>
      </c>
      <c r="C63" s="3">
        <v>1882.05</v>
      </c>
      <c r="D63" t="s">
        <v>127</v>
      </c>
      <c r="E63" t="s">
        <v>8</v>
      </c>
      <c r="F63" t="s">
        <v>105</v>
      </c>
      <c r="G63" t="str">
        <f>IF(ISNUMBER(SEARCH("BLM",Table2[[#This Row],[Name]])), "Y", "N")</f>
        <v>Y</v>
      </c>
    </row>
    <row r="64" spans="1:7" hidden="1">
      <c r="A64" s="4">
        <v>63727</v>
      </c>
      <c r="B64" t="s">
        <v>128</v>
      </c>
      <c r="C64" s="3">
        <v>1296.07</v>
      </c>
      <c r="D64" t="s">
        <v>129</v>
      </c>
      <c r="E64" t="s">
        <v>8</v>
      </c>
      <c r="F64" t="s">
        <v>105</v>
      </c>
      <c r="G64" t="str">
        <f>IF(ISNUMBER(SEARCH("BLM",Table2[[#This Row],[Name]])), "Y", "N")</f>
        <v>Y</v>
      </c>
    </row>
    <row r="65" spans="1:12" hidden="1">
      <c r="A65" s="4">
        <v>63726</v>
      </c>
      <c r="B65" t="s">
        <v>130</v>
      </c>
      <c r="C65" s="3">
        <v>770.1</v>
      </c>
      <c r="D65" t="s">
        <v>131</v>
      </c>
      <c r="E65" t="s">
        <v>8</v>
      </c>
      <c r="F65" t="s">
        <v>105</v>
      </c>
      <c r="G65" t="str">
        <f>IF(ISNUMBER(SEARCH("BLM",Table2[[#This Row],[Name]])), "Y", "N")</f>
        <v>Y</v>
      </c>
    </row>
    <row r="66" spans="1:12" hidden="1">
      <c r="A66" s="4">
        <v>63725</v>
      </c>
      <c r="B66" t="s">
        <v>132</v>
      </c>
      <c r="C66" s="3">
        <v>1864.4</v>
      </c>
      <c r="D66" t="s">
        <v>133</v>
      </c>
      <c r="E66" t="s">
        <v>8</v>
      </c>
      <c r="F66" t="s">
        <v>105</v>
      </c>
      <c r="G66" t="str">
        <f>IF(ISNUMBER(SEARCH("BLM",Table2[[#This Row],[Name]])), "Y", "N")</f>
        <v>Y</v>
      </c>
    </row>
    <row r="67" spans="1:12" hidden="1">
      <c r="A67" s="4">
        <v>63724</v>
      </c>
      <c r="B67" t="s">
        <v>134</v>
      </c>
      <c r="C67" s="3">
        <v>2429.1999999999998</v>
      </c>
      <c r="D67" t="s">
        <v>135</v>
      </c>
      <c r="E67" t="s">
        <v>8</v>
      </c>
      <c r="F67" t="s">
        <v>105</v>
      </c>
      <c r="G67" t="str">
        <f>IF(ISNUMBER(SEARCH("BLM",Table2[[#This Row],[Name]])), "Y", "N")</f>
        <v>Y</v>
      </c>
    </row>
    <row r="68" spans="1:12" hidden="1">
      <c r="A68" s="4">
        <v>63723</v>
      </c>
      <c r="B68" t="s">
        <v>136</v>
      </c>
      <c r="C68" s="3">
        <v>314.73</v>
      </c>
      <c r="D68" t="s">
        <v>137</v>
      </c>
      <c r="E68" t="s">
        <v>8</v>
      </c>
      <c r="F68" t="s">
        <v>105</v>
      </c>
      <c r="G68" t="str">
        <f>IF(ISNUMBER(SEARCH("BLM",Table2[[#This Row],[Name]])), "Y", "N")</f>
        <v>Y</v>
      </c>
    </row>
    <row r="69" spans="1:12" hidden="1">
      <c r="A69" s="4">
        <v>63722</v>
      </c>
      <c r="B69" t="s">
        <v>138</v>
      </c>
      <c r="C69" s="3">
        <v>1161.93</v>
      </c>
      <c r="D69" t="s">
        <v>139</v>
      </c>
      <c r="E69" t="s">
        <v>8</v>
      </c>
      <c r="F69" t="s">
        <v>105</v>
      </c>
      <c r="G69" t="str">
        <f>IF(ISNUMBER(SEARCH("BLM",Table2[[#This Row],[Name]])), "Y", "N")</f>
        <v>Y</v>
      </c>
    </row>
    <row r="70" spans="1:12" ht="99.75">
      <c r="A70" s="8">
        <v>64094</v>
      </c>
      <c r="B70" s="7" t="s">
        <v>140</v>
      </c>
      <c r="C70" s="10">
        <v>8000</v>
      </c>
      <c r="D70" s="9" t="s">
        <v>141</v>
      </c>
      <c r="E70" s="9" t="s">
        <v>142</v>
      </c>
      <c r="F70" s="9" t="s">
        <v>143</v>
      </c>
      <c r="G70" s="11" t="str">
        <f>IF(ISNUMBER(SEARCH("BLM",Table2[[#This Row],[Name]])), "Y", "N")</f>
        <v>N</v>
      </c>
      <c r="H70" s="2"/>
      <c r="I70" s="2"/>
      <c r="J70" s="2"/>
      <c r="K70" s="2"/>
      <c r="L70" s="14"/>
    </row>
    <row r="71" spans="1:12" hidden="1">
      <c r="A71" s="4">
        <v>63340</v>
      </c>
      <c r="B71" t="s">
        <v>144</v>
      </c>
      <c r="C71" s="3">
        <v>154802</v>
      </c>
      <c r="D71" t="s">
        <v>145</v>
      </c>
      <c r="E71" t="s">
        <v>8</v>
      </c>
      <c r="F71" t="s">
        <v>146</v>
      </c>
      <c r="G71" t="str">
        <f>IF(ISNUMBER(SEARCH("BLM",Table2[[#This Row],[Name]])), "Y", "N")</f>
        <v>Y</v>
      </c>
    </row>
    <row r="72" spans="1:12" hidden="1">
      <c r="A72" s="4">
        <v>63339</v>
      </c>
      <c r="B72" t="s">
        <v>147</v>
      </c>
      <c r="C72" s="3">
        <v>62557.279999999999</v>
      </c>
      <c r="D72" t="s">
        <v>148</v>
      </c>
      <c r="E72" t="s">
        <v>8</v>
      </c>
      <c r="F72" t="s">
        <v>146</v>
      </c>
      <c r="G72" t="str">
        <f>IF(ISNUMBER(SEARCH("BLM",Table2[[#This Row],[Name]])), "Y", "N")</f>
        <v>Y</v>
      </c>
    </row>
    <row r="73" spans="1:12" hidden="1">
      <c r="A73" s="4">
        <v>63334</v>
      </c>
      <c r="B73" t="s">
        <v>149</v>
      </c>
      <c r="C73" s="3">
        <v>88797.2</v>
      </c>
      <c r="D73" t="s">
        <v>150</v>
      </c>
      <c r="E73" t="s">
        <v>8</v>
      </c>
      <c r="F73" t="s">
        <v>146</v>
      </c>
      <c r="G73" t="str">
        <f>IF(ISNUMBER(SEARCH("BLM",Table2[[#This Row],[Name]])), "Y", "N")</f>
        <v>Y</v>
      </c>
    </row>
    <row r="74" spans="1:12" hidden="1">
      <c r="A74" s="4">
        <v>63332</v>
      </c>
      <c r="B74" t="s">
        <v>151</v>
      </c>
      <c r="C74" s="3">
        <v>73010.600000000006</v>
      </c>
      <c r="D74" t="s">
        <v>152</v>
      </c>
      <c r="E74" t="s">
        <v>8</v>
      </c>
      <c r="F74" t="s">
        <v>146</v>
      </c>
      <c r="G74" t="str">
        <f>IF(ISNUMBER(SEARCH("BLM",Table2[[#This Row],[Name]])), "Y", "N")</f>
        <v>Y</v>
      </c>
    </row>
    <row r="75" spans="1:12" hidden="1">
      <c r="A75" s="4">
        <v>63331</v>
      </c>
      <c r="B75" t="s">
        <v>153</v>
      </c>
      <c r="C75" s="3">
        <v>12862.38</v>
      </c>
      <c r="D75" t="s">
        <v>154</v>
      </c>
      <c r="E75" t="s">
        <v>8</v>
      </c>
      <c r="F75" t="s">
        <v>146</v>
      </c>
      <c r="G75" t="str">
        <f>IF(ISNUMBER(SEARCH("BLM",Table2[[#This Row],[Name]])), "Y", "N")</f>
        <v>Y</v>
      </c>
    </row>
    <row r="76" spans="1:12" hidden="1">
      <c r="A76" s="4">
        <v>63330</v>
      </c>
      <c r="B76" t="s">
        <v>155</v>
      </c>
      <c r="C76" s="3">
        <v>14403.6</v>
      </c>
      <c r="D76" t="s">
        <v>156</v>
      </c>
      <c r="E76" t="s">
        <v>8</v>
      </c>
      <c r="F76" t="s">
        <v>146</v>
      </c>
      <c r="G76" t="str">
        <f>IF(ISNUMBER(SEARCH("BLM",Table2[[#This Row],[Name]])), "Y", "N")</f>
        <v>Y</v>
      </c>
    </row>
    <row r="77" spans="1:12" hidden="1">
      <c r="A77" s="4">
        <v>63329</v>
      </c>
      <c r="B77" t="s">
        <v>157</v>
      </c>
      <c r="C77" s="3">
        <v>82956.990000000005</v>
      </c>
      <c r="D77" t="s">
        <v>158</v>
      </c>
      <c r="E77" t="s">
        <v>8</v>
      </c>
      <c r="F77" t="s">
        <v>146</v>
      </c>
      <c r="G77" t="str">
        <f>IF(ISNUMBER(SEARCH("BLM",Table2[[#This Row],[Name]])), "Y", "N")</f>
        <v>Y</v>
      </c>
    </row>
    <row r="78" spans="1:12" hidden="1">
      <c r="A78" s="4">
        <v>63328</v>
      </c>
      <c r="B78" t="s">
        <v>159</v>
      </c>
      <c r="C78" s="3">
        <v>9129.14</v>
      </c>
      <c r="D78" t="s">
        <v>160</v>
      </c>
      <c r="E78" t="s">
        <v>8</v>
      </c>
      <c r="F78" t="s">
        <v>146</v>
      </c>
      <c r="G78" t="str">
        <f>IF(ISNUMBER(SEARCH("BLM",Table2[[#This Row],[Name]])), "Y", "N")</f>
        <v>Y</v>
      </c>
    </row>
    <row r="79" spans="1:12" hidden="1">
      <c r="A79" s="4">
        <v>63327</v>
      </c>
      <c r="B79" t="s">
        <v>161</v>
      </c>
      <c r="C79" s="3">
        <v>9206.7999999999993</v>
      </c>
      <c r="D79" t="s">
        <v>162</v>
      </c>
      <c r="E79" t="s">
        <v>8</v>
      </c>
      <c r="F79" t="s">
        <v>146</v>
      </c>
      <c r="G79" t="str">
        <f>IF(ISNUMBER(SEARCH("BLM",Table2[[#This Row],[Name]])), "Y", "N")</f>
        <v>Y</v>
      </c>
    </row>
    <row r="80" spans="1:12" hidden="1">
      <c r="A80" s="4">
        <v>63326</v>
      </c>
      <c r="B80" t="s">
        <v>163</v>
      </c>
      <c r="C80" s="3">
        <v>3078.8</v>
      </c>
      <c r="D80" t="s">
        <v>164</v>
      </c>
      <c r="E80" t="s">
        <v>8</v>
      </c>
      <c r="F80" t="s">
        <v>146</v>
      </c>
      <c r="G80" t="str">
        <f>IF(ISNUMBER(SEARCH("BLM",Table2[[#This Row],[Name]])), "Y", "N")</f>
        <v>Y</v>
      </c>
    </row>
    <row r="81" spans="1:12" hidden="1">
      <c r="A81" s="4">
        <v>63325</v>
      </c>
      <c r="B81" t="s">
        <v>165</v>
      </c>
      <c r="C81" s="3">
        <v>23892.92</v>
      </c>
      <c r="D81" t="s">
        <v>166</v>
      </c>
      <c r="E81" t="s">
        <v>8</v>
      </c>
      <c r="F81" t="s">
        <v>146</v>
      </c>
      <c r="G81" t="str">
        <f>IF(ISNUMBER(SEARCH("BLM",Table2[[#This Row],[Name]])), "Y", "N")</f>
        <v>Y</v>
      </c>
    </row>
    <row r="82" spans="1:12" hidden="1">
      <c r="A82" s="4">
        <v>63321</v>
      </c>
      <c r="B82" t="s">
        <v>167</v>
      </c>
      <c r="C82" s="3">
        <v>17801.650000000001</v>
      </c>
      <c r="D82" t="s">
        <v>168</v>
      </c>
      <c r="E82" t="s">
        <v>8</v>
      </c>
      <c r="F82" t="s">
        <v>146</v>
      </c>
      <c r="G82" t="str">
        <f>IF(ISNUMBER(SEARCH("BLM",Table2[[#This Row],[Name]])), "Y", "N")</f>
        <v>Y</v>
      </c>
    </row>
    <row r="83" spans="1:12" hidden="1">
      <c r="A83" s="4">
        <v>63317</v>
      </c>
      <c r="B83" t="s">
        <v>169</v>
      </c>
      <c r="C83" s="3">
        <v>6644.02</v>
      </c>
      <c r="D83" t="s">
        <v>170</v>
      </c>
      <c r="E83" t="s">
        <v>8</v>
      </c>
      <c r="F83" t="s">
        <v>146</v>
      </c>
      <c r="G83" t="str">
        <f>IF(ISNUMBER(SEARCH("BLM",Table2[[#This Row],[Name]])), "Y", "N")</f>
        <v>Y</v>
      </c>
    </row>
    <row r="84" spans="1:12" hidden="1">
      <c r="A84" s="4">
        <v>63241</v>
      </c>
      <c r="B84" t="s">
        <v>171</v>
      </c>
      <c r="C84" s="3">
        <v>111717.2</v>
      </c>
      <c r="D84" t="s">
        <v>172</v>
      </c>
      <c r="E84" t="s">
        <v>8</v>
      </c>
      <c r="F84" t="s">
        <v>146</v>
      </c>
      <c r="G84" t="str">
        <f>IF(ISNUMBER(SEARCH("BLM",Table2[[#This Row],[Name]])), "Y", "N")</f>
        <v>Y</v>
      </c>
    </row>
    <row r="85" spans="1:12" hidden="1">
      <c r="A85" s="4">
        <v>63237</v>
      </c>
      <c r="B85" t="s">
        <v>173</v>
      </c>
      <c r="C85" s="3">
        <v>31282.639999999999</v>
      </c>
      <c r="D85" t="s">
        <v>174</v>
      </c>
      <c r="E85" t="s">
        <v>8</v>
      </c>
      <c r="F85" t="s">
        <v>146</v>
      </c>
      <c r="G85" t="str">
        <f>IF(ISNUMBER(SEARCH("BLM",Table2[[#This Row],[Name]])), "Y", "N")</f>
        <v>Y</v>
      </c>
    </row>
    <row r="86" spans="1:12" hidden="1">
      <c r="A86" s="4">
        <v>63236</v>
      </c>
      <c r="B86" t="s">
        <v>175</v>
      </c>
      <c r="C86" s="3">
        <v>45470.58</v>
      </c>
      <c r="D86" t="s">
        <v>176</v>
      </c>
      <c r="E86" t="s">
        <v>8</v>
      </c>
      <c r="F86" t="s">
        <v>146</v>
      </c>
      <c r="G86" t="str">
        <f>IF(ISNUMBER(SEARCH("BLM",Table2[[#This Row],[Name]])), "Y", "N")</f>
        <v>Y</v>
      </c>
    </row>
    <row r="87" spans="1:12" hidden="1">
      <c r="A87" s="4">
        <v>63229</v>
      </c>
      <c r="B87" t="s">
        <v>177</v>
      </c>
      <c r="C87" s="3">
        <v>623980</v>
      </c>
      <c r="D87" t="s">
        <v>178</v>
      </c>
      <c r="E87" t="s">
        <v>8</v>
      </c>
      <c r="F87" t="s">
        <v>146</v>
      </c>
      <c r="G87" t="str">
        <f>IF(ISNUMBER(SEARCH("BLM",Table2[[#This Row],[Name]])), "Y", "N")</f>
        <v>Y</v>
      </c>
    </row>
    <row r="88" spans="1:12" hidden="1">
      <c r="A88" s="4">
        <v>63647</v>
      </c>
      <c r="B88" t="s">
        <v>179</v>
      </c>
      <c r="C88" s="3">
        <v>1097.18</v>
      </c>
      <c r="D88" t="s">
        <v>180</v>
      </c>
      <c r="E88" t="s">
        <v>8</v>
      </c>
      <c r="F88" t="s">
        <v>181</v>
      </c>
      <c r="G88" t="str">
        <f>IF(ISNUMBER(SEARCH("BLM",Table2[[#This Row],[Name]])), "Y", "N")</f>
        <v>Y</v>
      </c>
    </row>
    <row r="89" spans="1:12" hidden="1">
      <c r="A89" s="4">
        <v>63207</v>
      </c>
      <c r="B89" t="s">
        <v>182</v>
      </c>
      <c r="C89" s="3">
        <v>25692.29</v>
      </c>
      <c r="D89" t="s">
        <v>183</v>
      </c>
      <c r="E89" t="s">
        <v>8</v>
      </c>
      <c r="F89" t="s">
        <v>146</v>
      </c>
      <c r="G89" t="str">
        <f>IF(ISNUMBER(SEARCH("BLM",Table2[[#This Row],[Name]])), "Y", "N")</f>
        <v>Y</v>
      </c>
    </row>
    <row r="90" spans="1:12" hidden="1">
      <c r="A90" s="4">
        <v>63205</v>
      </c>
      <c r="B90" t="s">
        <v>184</v>
      </c>
      <c r="C90" s="3">
        <v>1718.36</v>
      </c>
      <c r="D90" t="s">
        <v>185</v>
      </c>
      <c r="E90" t="s">
        <v>8</v>
      </c>
      <c r="F90" t="s">
        <v>146</v>
      </c>
      <c r="G90" t="str">
        <f>IF(ISNUMBER(SEARCH("BLM",Table2[[#This Row],[Name]])), "Y", "N")</f>
        <v>Y</v>
      </c>
    </row>
    <row r="91" spans="1:12" ht="57">
      <c r="A91" s="8">
        <v>64127</v>
      </c>
      <c r="B91" s="7" t="s">
        <v>186</v>
      </c>
      <c r="C91" s="10">
        <v>1060</v>
      </c>
      <c r="D91" s="9" t="s">
        <v>187</v>
      </c>
      <c r="E91" s="9" t="s">
        <v>188</v>
      </c>
      <c r="F91" s="9" t="s">
        <v>189</v>
      </c>
      <c r="G91" s="11" t="str">
        <f>IF(ISNUMBER(SEARCH("BLM",Table2[[#This Row],[Name]])), "Y", "N")</f>
        <v>N</v>
      </c>
      <c r="H91" s="2"/>
      <c r="I91" s="2"/>
      <c r="J91" s="2"/>
      <c r="K91" s="2"/>
      <c r="L91" s="14"/>
    </row>
    <row r="92" spans="1:12" ht="57">
      <c r="A92" s="8">
        <v>64126</v>
      </c>
      <c r="B92" s="7" t="s">
        <v>190</v>
      </c>
      <c r="C92" s="10">
        <v>710</v>
      </c>
      <c r="D92" s="9" t="s">
        <v>191</v>
      </c>
      <c r="E92" s="9" t="s">
        <v>188</v>
      </c>
      <c r="F92" s="9" t="s">
        <v>192</v>
      </c>
      <c r="G92" s="11" t="str">
        <f>IF(ISNUMBER(SEARCH("BLM",Table2[[#This Row],[Name]])), "Y", "N")</f>
        <v>N</v>
      </c>
      <c r="H92" s="2"/>
      <c r="I92" s="2"/>
      <c r="J92" s="2"/>
      <c r="K92" s="2"/>
      <c r="L92" s="14"/>
    </row>
    <row r="93" spans="1:12" ht="42.75">
      <c r="A93" s="8">
        <v>64113</v>
      </c>
      <c r="B93" s="7" t="s">
        <v>193</v>
      </c>
      <c r="C93" s="10">
        <v>37810</v>
      </c>
      <c r="D93" s="9" t="s">
        <v>194</v>
      </c>
      <c r="E93" s="9" t="s">
        <v>188</v>
      </c>
      <c r="F93" s="9" t="s">
        <v>195</v>
      </c>
      <c r="G93" s="11" t="str">
        <f>IF(ISNUMBER(SEARCH("BLM",Table2[[#This Row],[Name]])), "Y", "N")</f>
        <v>N</v>
      </c>
      <c r="H93" s="2"/>
      <c r="I93" s="2"/>
      <c r="J93" s="2"/>
      <c r="K93" s="2"/>
      <c r="L93" s="14"/>
    </row>
    <row r="94" spans="1:12" ht="42.75">
      <c r="A94" s="8">
        <v>39896</v>
      </c>
      <c r="B94" s="7" t="s">
        <v>196</v>
      </c>
      <c r="C94" s="10">
        <v>8000</v>
      </c>
      <c r="D94" s="9" t="s">
        <v>197</v>
      </c>
      <c r="E94" s="9" t="s">
        <v>188</v>
      </c>
      <c r="F94" s="9" t="s">
        <v>198</v>
      </c>
      <c r="G94" s="11" t="str">
        <f>IF(ISNUMBER(SEARCH("BLM",Table2[[#This Row],[Name]])), "Y", "N")</f>
        <v>N</v>
      </c>
      <c r="H94" s="2"/>
      <c r="I94" s="2"/>
      <c r="J94" s="2"/>
      <c r="K94" s="2"/>
      <c r="L94" s="14"/>
    </row>
    <row r="95" spans="1:12" hidden="1">
      <c r="A95" s="4">
        <v>62090</v>
      </c>
      <c r="B95" t="s">
        <v>199</v>
      </c>
      <c r="C95" s="3">
        <v>4970.8</v>
      </c>
      <c r="D95" t="s">
        <v>200</v>
      </c>
      <c r="E95" t="s">
        <v>8</v>
      </c>
      <c r="F95" t="s">
        <v>201</v>
      </c>
      <c r="G95" t="str">
        <f>IF(ISNUMBER(SEARCH("BLM",Table2[[#This Row],[Name]])), "Y", "N")</f>
        <v>Y</v>
      </c>
    </row>
    <row r="96" spans="1:12" hidden="1">
      <c r="A96" s="4">
        <v>60819</v>
      </c>
      <c r="B96" t="s">
        <v>202</v>
      </c>
      <c r="C96" s="3">
        <v>22313.87</v>
      </c>
      <c r="D96" t="s">
        <v>203</v>
      </c>
      <c r="E96" t="s">
        <v>8</v>
      </c>
      <c r="F96" t="s">
        <v>204</v>
      </c>
      <c r="G96" t="str">
        <f>IF(ISNUMBER(SEARCH("BLM",Table2[[#This Row],[Name]])), "Y", "N")</f>
        <v>Y</v>
      </c>
    </row>
    <row r="97" spans="1:7" hidden="1">
      <c r="A97" s="4">
        <v>60813</v>
      </c>
      <c r="B97" t="s">
        <v>205</v>
      </c>
      <c r="C97" s="3">
        <v>447.4</v>
      </c>
      <c r="D97" t="s">
        <v>206</v>
      </c>
      <c r="E97" t="s">
        <v>8</v>
      </c>
      <c r="F97" t="s">
        <v>204</v>
      </c>
      <c r="G97" t="str">
        <f>IF(ISNUMBER(SEARCH("BLM",Table2[[#This Row],[Name]])), "Y", "N")</f>
        <v>Y</v>
      </c>
    </row>
    <row r="98" spans="1:7" hidden="1">
      <c r="A98" s="4">
        <v>60812</v>
      </c>
      <c r="B98" t="s">
        <v>207</v>
      </c>
      <c r="C98" s="3">
        <v>447.4</v>
      </c>
      <c r="D98" t="s">
        <v>208</v>
      </c>
      <c r="E98" t="s">
        <v>8</v>
      </c>
      <c r="F98" t="s">
        <v>204</v>
      </c>
      <c r="G98" t="str">
        <f>IF(ISNUMBER(SEARCH("BLM",Table2[[#This Row],[Name]])), "Y", "N")</f>
        <v>Y</v>
      </c>
    </row>
    <row r="99" spans="1:7" hidden="1">
      <c r="A99" s="4">
        <v>60810</v>
      </c>
      <c r="B99" t="s">
        <v>209</v>
      </c>
      <c r="C99" s="3">
        <v>447.4</v>
      </c>
      <c r="D99" t="s">
        <v>210</v>
      </c>
      <c r="E99" t="s">
        <v>8</v>
      </c>
      <c r="F99" t="s">
        <v>204</v>
      </c>
      <c r="G99" t="str">
        <f>IF(ISNUMBER(SEARCH("BLM",Table2[[#This Row],[Name]])), "Y", "N")</f>
        <v>Y</v>
      </c>
    </row>
    <row r="100" spans="1:7" hidden="1">
      <c r="A100" s="4">
        <v>60809</v>
      </c>
      <c r="B100" t="s">
        <v>211</v>
      </c>
      <c r="C100" s="3">
        <v>638.02</v>
      </c>
      <c r="D100" t="s">
        <v>212</v>
      </c>
      <c r="E100" t="s">
        <v>8</v>
      </c>
      <c r="F100" t="s">
        <v>204</v>
      </c>
      <c r="G100" t="str">
        <f>IF(ISNUMBER(SEARCH("BLM",Table2[[#This Row],[Name]])), "Y", "N")</f>
        <v>Y</v>
      </c>
    </row>
    <row r="101" spans="1:7" hidden="1">
      <c r="A101" s="4">
        <v>60806</v>
      </c>
      <c r="B101" t="s">
        <v>213</v>
      </c>
      <c r="C101" s="3">
        <v>2162.98</v>
      </c>
      <c r="D101" t="s">
        <v>214</v>
      </c>
      <c r="E101" t="s">
        <v>8</v>
      </c>
      <c r="F101" t="s">
        <v>204</v>
      </c>
      <c r="G101" t="str">
        <f>IF(ISNUMBER(SEARCH("BLM",Table2[[#This Row],[Name]])), "Y", "N")</f>
        <v>Y</v>
      </c>
    </row>
    <row r="102" spans="1:7" hidden="1">
      <c r="A102" s="4">
        <v>60805</v>
      </c>
      <c r="B102" t="s">
        <v>215</v>
      </c>
      <c r="C102" s="3">
        <v>599.19000000000005</v>
      </c>
      <c r="D102" t="s">
        <v>216</v>
      </c>
      <c r="E102" t="s">
        <v>8</v>
      </c>
      <c r="F102" t="s">
        <v>204</v>
      </c>
      <c r="G102" t="str">
        <f>IF(ISNUMBER(SEARCH("BLM",Table2[[#This Row],[Name]])), "Y", "N")</f>
        <v>Y</v>
      </c>
    </row>
    <row r="103" spans="1:7" hidden="1">
      <c r="A103" s="4">
        <v>60804</v>
      </c>
      <c r="B103" t="s">
        <v>217</v>
      </c>
      <c r="C103" s="3">
        <v>200.3</v>
      </c>
      <c r="D103" t="s">
        <v>218</v>
      </c>
      <c r="E103" t="s">
        <v>8</v>
      </c>
      <c r="F103" t="s">
        <v>204</v>
      </c>
      <c r="G103" t="str">
        <f>IF(ISNUMBER(SEARCH("BLM",Table2[[#This Row],[Name]])), "Y", "N")</f>
        <v>Y</v>
      </c>
    </row>
    <row r="104" spans="1:7" hidden="1">
      <c r="A104" s="4">
        <v>60798</v>
      </c>
      <c r="B104" t="s">
        <v>219</v>
      </c>
      <c r="C104" s="3">
        <v>309.73</v>
      </c>
      <c r="D104" t="s">
        <v>220</v>
      </c>
      <c r="E104" t="s">
        <v>8</v>
      </c>
      <c r="F104" t="s">
        <v>204</v>
      </c>
      <c r="G104" t="str">
        <f>IF(ISNUMBER(SEARCH("BLM",Table2[[#This Row],[Name]])), "Y", "N")</f>
        <v>Y</v>
      </c>
    </row>
    <row r="105" spans="1:7" hidden="1">
      <c r="A105" s="4">
        <v>57490</v>
      </c>
      <c r="B105" t="s">
        <v>221</v>
      </c>
      <c r="C105" s="3">
        <v>729.8</v>
      </c>
      <c r="D105" t="s">
        <v>222</v>
      </c>
      <c r="E105" t="s">
        <v>8</v>
      </c>
      <c r="F105" t="s">
        <v>223</v>
      </c>
      <c r="G105" t="str">
        <f>IF(ISNUMBER(SEARCH("BLM",Table2[[#This Row],[Name]])), "Y", "N")</f>
        <v>Y</v>
      </c>
    </row>
    <row r="106" spans="1:7" hidden="1">
      <c r="A106" s="4">
        <v>57489</v>
      </c>
      <c r="B106" t="s">
        <v>224</v>
      </c>
      <c r="C106" s="3">
        <v>736.86</v>
      </c>
      <c r="D106" t="s">
        <v>225</v>
      </c>
      <c r="E106" t="s">
        <v>8</v>
      </c>
      <c r="F106" t="s">
        <v>223</v>
      </c>
      <c r="G106" t="str">
        <f>IF(ISNUMBER(SEARCH("BLM",Table2[[#This Row],[Name]])), "Y", "N")</f>
        <v>Y</v>
      </c>
    </row>
    <row r="107" spans="1:7" hidden="1">
      <c r="A107" s="4">
        <v>57486</v>
      </c>
      <c r="B107" t="s">
        <v>226</v>
      </c>
      <c r="C107" s="3">
        <v>1619.4</v>
      </c>
      <c r="D107" t="s">
        <v>227</v>
      </c>
      <c r="E107" t="s">
        <v>8</v>
      </c>
      <c r="F107" t="s">
        <v>223</v>
      </c>
      <c r="G107" t="str">
        <f>IF(ISNUMBER(SEARCH("BLM",Table2[[#This Row],[Name]])), "Y", "N")</f>
        <v>Y</v>
      </c>
    </row>
    <row r="108" spans="1:7" hidden="1">
      <c r="A108" s="4">
        <v>56138</v>
      </c>
      <c r="B108" t="s">
        <v>228</v>
      </c>
      <c r="C108" s="3">
        <v>8525</v>
      </c>
      <c r="D108" t="s">
        <v>229</v>
      </c>
      <c r="E108" t="s">
        <v>8</v>
      </c>
      <c r="F108" t="s">
        <v>230</v>
      </c>
      <c r="G108" t="str">
        <f>IF(ISNUMBER(SEARCH("BLM",Table2[[#This Row],[Name]])), "Y", "N")</f>
        <v>Y</v>
      </c>
    </row>
    <row r="109" spans="1:7" hidden="1">
      <c r="A109" s="4">
        <v>56137</v>
      </c>
      <c r="B109" t="s">
        <v>231</v>
      </c>
      <c r="C109" s="3">
        <v>37523.75</v>
      </c>
      <c r="D109" t="s">
        <v>232</v>
      </c>
      <c r="E109" t="s">
        <v>8</v>
      </c>
      <c r="F109" t="s">
        <v>230</v>
      </c>
      <c r="G109" t="str">
        <f>IF(ISNUMBER(SEARCH("BLM",Table2[[#This Row],[Name]])), "Y", "N")</f>
        <v>Y</v>
      </c>
    </row>
    <row r="110" spans="1:7" hidden="1">
      <c r="A110" s="4">
        <v>56136</v>
      </c>
      <c r="B110" t="s">
        <v>233</v>
      </c>
      <c r="C110" s="3">
        <v>37419.25</v>
      </c>
      <c r="D110" t="s">
        <v>234</v>
      </c>
      <c r="E110" t="s">
        <v>8</v>
      </c>
      <c r="F110" t="s">
        <v>230</v>
      </c>
      <c r="G110" t="str">
        <f>IF(ISNUMBER(SEARCH("BLM",Table2[[#This Row],[Name]])), "Y", "N")</f>
        <v>Y</v>
      </c>
    </row>
    <row r="111" spans="1:7" hidden="1">
      <c r="A111" s="4">
        <v>56135</v>
      </c>
      <c r="B111" t="s">
        <v>235</v>
      </c>
      <c r="C111" s="3">
        <v>37262.5</v>
      </c>
      <c r="D111" t="s">
        <v>236</v>
      </c>
      <c r="E111" t="s">
        <v>8</v>
      </c>
      <c r="F111" t="s">
        <v>230</v>
      </c>
      <c r="G111" t="str">
        <f>IF(ISNUMBER(SEARCH("BLM",Table2[[#This Row],[Name]])), "Y", "N")</f>
        <v>Y</v>
      </c>
    </row>
    <row r="112" spans="1:7" hidden="1">
      <c r="A112" s="4">
        <v>56134</v>
      </c>
      <c r="B112" t="s">
        <v>237</v>
      </c>
      <c r="C112" s="3">
        <v>12705</v>
      </c>
      <c r="D112" t="s">
        <v>238</v>
      </c>
      <c r="E112" t="s">
        <v>8</v>
      </c>
      <c r="F112" t="s">
        <v>230</v>
      </c>
      <c r="G112" t="str">
        <f>IF(ISNUMBER(SEARCH("BLM",Table2[[#This Row],[Name]])), "Y", "N")</f>
        <v>Y</v>
      </c>
    </row>
    <row r="113" spans="1:7" hidden="1">
      <c r="A113" s="4">
        <v>56130</v>
      </c>
      <c r="B113" t="s">
        <v>239</v>
      </c>
      <c r="C113" s="3">
        <v>16885</v>
      </c>
      <c r="D113" t="s">
        <v>240</v>
      </c>
      <c r="E113" t="s">
        <v>8</v>
      </c>
      <c r="F113" t="s">
        <v>230</v>
      </c>
      <c r="G113" t="str">
        <f>IF(ISNUMBER(SEARCH("BLM",Table2[[#This Row],[Name]])), "Y", "N")</f>
        <v>Y</v>
      </c>
    </row>
    <row r="114" spans="1:7" hidden="1">
      <c r="A114" s="4">
        <v>56129</v>
      </c>
      <c r="B114" t="s">
        <v>241</v>
      </c>
      <c r="C114" s="3">
        <v>8525</v>
      </c>
      <c r="D114" t="s">
        <v>242</v>
      </c>
      <c r="E114" t="s">
        <v>8</v>
      </c>
      <c r="F114" t="s">
        <v>230</v>
      </c>
      <c r="G114" t="str">
        <f>IF(ISNUMBER(SEARCH("BLM",Table2[[#This Row],[Name]])), "Y", "N")</f>
        <v>Y</v>
      </c>
    </row>
    <row r="115" spans="1:7" hidden="1">
      <c r="A115" s="4">
        <v>56110</v>
      </c>
      <c r="B115" t="s">
        <v>243</v>
      </c>
      <c r="C115" s="3">
        <v>306.2</v>
      </c>
      <c r="D115" t="s">
        <v>244</v>
      </c>
      <c r="E115" t="s">
        <v>8</v>
      </c>
      <c r="F115" t="s">
        <v>230</v>
      </c>
      <c r="G115" t="str">
        <f>IF(ISNUMBER(SEARCH("BLM",Table2[[#This Row],[Name]])), "Y", "N")</f>
        <v>Y</v>
      </c>
    </row>
    <row r="116" spans="1:7" hidden="1">
      <c r="A116" s="4">
        <v>55869</v>
      </c>
      <c r="B116" t="s">
        <v>245</v>
      </c>
      <c r="C116" s="3">
        <v>30730.6</v>
      </c>
      <c r="D116" t="s">
        <v>246</v>
      </c>
      <c r="E116" t="s">
        <v>8</v>
      </c>
      <c r="F116" t="s">
        <v>247</v>
      </c>
      <c r="G116" t="str">
        <f>IF(ISNUMBER(SEARCH("BLM",Table2[[#This Row],[Name]])), "Y", "N")</f>
        <v>Y</v>
      </c>
    </row>
    <row r="117" spans="1:7" hidden="1">
      <c r="A117" s="4">
        <v>55844</v>
      </c>
      <c r="B117" t="s">
        <v>248</v>
      </c>
      <c r="C117" s="3">
        <v>39373.800000000003</v>
      </c>
      <c r="D117" t="s">
        <v>249</v>
      </c>
      <c r="E117" t="s">
        <v>8</v>
      </c>
      <c r="F117" t="s">
        <v>247</v>
      </c>
      <c r="G117" t="str">
        <f>IF(ISNUMBER(SEARCH("BLM",Table2[[#This Row],[Name]])), "Y", "N")</f>
        <v>Y</v>
      </c>
    </row>
    <row r="118" spans="1:7" hidden="1">
      <c r="A118" s="4">
        <v>55843</v>
      </c>
      <c r="B118" t="s">
        <v>250</v>
      </c>
      <c r="C118" s="3">
        <v>5439.4</v>
      </c>
      <c r="D118" t="s">
        <v>251</v>
      </c>
      <c r="E118" t="s">
        <v>8</v>
      </c>
      <c r="F118" t="s">
        <v>247</v>
      </c>
      <c r="G118" t="str">
        <f>IF(ISNUMBER(SEARCH("BLM",Table2[[#This Row],[Name]])), "Y", "N")</f>
        <v>Y</v>
      </c>
    </row>
    <row r="119" spans="1:7" hidden="1">
      <c r="A119" s="4">
        <v>55650</v>
      </c>
      <c r="B119" t="s">
        <v>252</v>
      </c>
      <c r="C119" s="3">
        <v>12268.02</v>
      </c>
      <c r="D119" t="s">
        <v>253</v>
      </c>
      <c r="E119" t="s">
        <v>8</v>
      </c>
      <c r="F119" t="s">
        <v>247</v>
      </c>
      <c r="G119" t="str">
        <f>IF(ISNUMBER(SEARCH("BLM",Table2[[#This Row],[Name]])), "Y", "N")</f>
        <v>Y</v>
      </c>
    </row>
    <row r="120" spans="1:7" hidden="1">
      <c r="A120" s="4">
        <v>55649</v>
      </c>
      <c r="B120" t="s">
        <v>254</v>
      </c>
      <c r="C120" s="3">
        <v>1686.43</v>
      </c>
      <c r="D120" t="s">
        <v>255</v>
      </c>
      <c r="E120" t="s">
        <v>8</v>
      </c>
      <c r="F120" t="s">
        <v>247</v>
      </c>
      <c r="G120" t="str">
        <f>IF(ISNUMBER(SEARCH("BLM",Table2[[#This Row],[Name]])), "Y", "N")</f>
        <v>Y</v>
      </c>
    </row>
    <row r="121" spans="1:7" hidden="1">
      <c r="A121" s="4">
        <v>55647</v>
      </c>
      <c r="B121" t="s">
        <v>256</v>
      </c>
      <c r="C121" s="3">
        <v>447.4</v>
      </c>
      <c r="D121" t="s">
        <v>257</v>
      </c>
      <c r="E121" t="s">
        <v>8</v>
      </c>
      <c r="F121" t="s">
        <v>247</v>
      </c>
      <c r="G121" t="str">
        <f>IF(ISNUMBER(SEARCH("BLM",Table2[[#This Row],[Name]])), "Y", "N")</f>
        <v>Y</v>
      </c>
    </row>
    <row r="122" spans="1:7" hidden="1">
      <c r="A122" s="4">
        <v>55646</v>
      </c>
      <c r="B122" t="s">
        <v>258</v>
      </c>
      <c r="C122" s="3">
        <v>306.2</v>
      </c>
      <c r="D122" t="s">
        <v>259</v>
      </c>
      <c r="E122" t="s">
        <v>8</v>
      </c>
      <c r="F122" t="s">
        <v>247</v>
      </c>
      <c r="G122" t="str">
        <f>IF(ISNUMBER(SEARCH("BLM",Table2[[#This Row],[Name]])), "Y", "N")</f>
        <v>Y</v>
      </c>
    </row>
    <row r="123" spans="1:7" hidden="1">
      <c r="A123" s="4">
        <v>55630</v>
      </c>
      <c r="B123" t="s">
        <v>260</v>
      </c>
      <c r="C123" s="3">
        <v>6316.64</v>
      </c>
      <c r="D123" t="s">
        <v>261</v>
      </c>
      <c r="E123" t="s">
        <v>8</v>
      </c>
      <c r="F123" t="s">
        <v>247</v>
      </c>
      <c r="G123" t="str">
        <f>IF(ISNUMBER(SEARCH("BLM",Table2[[#This Row],[Name]])), "Y", "N")</f>
        <v>Y</v>
      </c>
    </row>
    <row r="124" spans="1:7" hidden="1">
      <c r="A124" s="4">
        <v>55629</v>
      </c>
      <c r="B124" t="s">
        <v>262</v>
      </c>
      <c r="C124" s="3">
        <v>20122.5</v>
      </c>
      <c r="D124" t="s">
        <v>263</v>
      </c>
      <c r="E124" t="s">
        <v>8</v>
      </c>
      <c r="F124" t="s">
        <v>247</v>
      </c>
      <c r="G124" t="str">
        <f>IF(ISNUMBER(SEARCH("BLM",Table2[[#This Row],[Name]])), "Y", "N")</f>
        <v>Y</v>
      </c>
    </row>
    <row r="125" spans="1:7" hidden="1">
      <c r="A125" s="4">
        <v>55628</v>
      </c>
      <c r="B125" t="s">
        <v>264</v>
      </c>
      <c r="C125" s="3">
        <v>3204.6</v>
      </c>
      <c r="D125" t="s">
        <v>265</v>
      </c>
      <c r="E125" t="s">
        <v>8</v>
      </c>
      <c r="F125" t="s">
        <v>247</v>
      </c>
      <c r="G125" t="str">
        <f>IF(ISNUMBER(SEARCH("BLM",Table2[[#This Row],[Name]])), "Y", "N")</f>
        <v>Y</v>
      </c>
    </row>
    <row r="126" spans="1:7" hidden="1">
      <c r="A126" s="4">
        <v>55627</v>
      </c>
      <c r="B126" t="s">
        <v>266</v>
      </c>
      <c r="C126" s="3">
        <v>6016.89</v>
      </c>
      <c r="D126" t="s">
        <v>267</v>
      </c>
      <c r="E126" t="s">
        <v>8</v>
      </c>
      <c r="F126" t="s">
        <v>247</v>
      </c>
      <c r="G126" t="str">
        <f>IF(ISNUMBER(SEARCH("BLM",Table2[[#This Row],[Name]])), "Y", "N")</f>
        <v>Y</v>
      </c>
    </row>
    <row r="127" spans="1:7" hidden="1">
      <c r="A127" s="4">
        <v>55626</v>
      </c>
      <c r="B127" t="s">
        <v>268</v>
      </c>
      <c r="C127" s="3">
        <v>4458.4399999999996</v>
      </c>
      <c r="D127" t="s">
        <v>269</v>
      </c>
      <c r="E127" t="s">
        <v>8</v>
      </c>
      <c r="F127" t="s">
        <v>247</v>
      </c>
      <c r="G127" t="str">
        <f>IF(ISNUMBER(SEARCH("BLM",Table2[[#This Row],[Name]])), "Y", "N")</f>
        <v>Y</v>
      </c>
    </row>
    <row r="128" spans="1:7" hidden="1">
      <c r="A128" s="4">
        <v>55360</v>
      </c>
      <c r="B128" t="s">
        <v>270</v>
      </c>
      <c r="C128" s="3">
        <v>33449.800000000003</v>
      </c>
      <c r="D128" t="s">
        <v>271</v>
      </c>
      <c r="E128" t="s">
        <v>8</v>
      </c>
      <c r="F128" t="s">
        <v>272</v>
      </c>
      <c r="G128" t="str">
        <f>IF(ISNUMBER(SEARCH("BLM",Table2[[#This Row],[Name]])), "Y", "N")</f>
        <v>Y</v>
      </c>
    </row>
    <row r="129" spans="1:7" hidden="1">
      <c r="A129" s="4">
        <v>55359</v>
      </c>
      <c r="B129" t="s">
        <v>273</v>
      </c>
      <c r="C129" s="3">
        <v>33047.4</v>
      </c>
      <c r="D129" t="s">
        <v>274</v>
      </c>
      <c r="E129" t="s">
        <v>8</v>
      </c>
      <c r="F129" t="s">
        <v>272</v>
      </c>
      <c r="G129" t="str">
        <f>IF(ISNUMBER(SEARCH("BLM",Table2[[#This Row],[Name]])), "Y", "N")</f>
        <v>Y</v>
      </c>
    </row>
    <row r="130" spans="1:7" hidden="1">
      <c r="A130" s="4">
        <v>55355</v>
      </c>
      <c r="B130" t="s">
        <v>275</v>
      </c>
      <c r="C130" s="3">
        <v>53640.2</v>
      </c>
      <c r="D130" t="s">
        <v>276</v>
      </c>
      <c r="E130" t="s">
        <v>8</v>
      </c>
      <c r="F130" t="s">
        <v>272</v>
      </c>
      <c r="G130" t="str">
        <f>IF(ISNUMBER(SEARCH("BLM",Table2[[#This Row],[Name]])), "Y", "N")</f>
        <v>Y</v>
      </c>
    </row>
    <row r="131" spans="1:7" hidden="1">
      <c r="A131" s="4">
        <v>55353</v>
      </c>
      <c r="B131" t="s">
        <v>277</v>
      </c>
      <c r="C131" s="3">
        <v>38790.93</v>
      </c>
      <c r="D131" t="s">
        <v>278</v>
      </c>
      <c r="E131" t="s">
        <v>8</v>
      </c>
      <c r="F131" t="s">
        <v>272</v>
      </c>
      <c r="G131" t="str">
        <f>IF(ISNUMBER(SEARCH("BLM",Table2[[#This Row],[Name]])), "Y", "N")</f>
        <v>Y</v>
      </c>
    </row>
    <row r="132" spans="1:7" hidden="1">
      <c r="A132" s="4">
        <v>55352</v>
      </c>
      <c r="B132" t="s">
        <v>279</v>
      </c>
      <c r="C132" s="3">
        <v>70125.710000000006</v>
      </c>
      <c r="D132" t="s">
        <v>280</v>
      </c>
      <c r="E132" t="s">
        <v>8</v>
      </c>
      <c r="F132" t="s">
        <v>272</v>
      </c>
      <c r="G132" t="str">
        <f>IF(ISNUMBER(SEARCH("BLM",Table2[[#This Row],[Name]])), "Y", "N")</f>
        <v>Y</v>
      </c>
    </row>
    <row r="133" spans="1:7" hidden="1">
      <c r="A133" s="4">
        <v>55339</v>
      </c>
      <c r="B133" t="s">
        <v>281</v>
      </c>
      <c r="C133" s="3">
        <v>4532.7299999999996</v>
      </c>
      <c r="D133" t="s">
        <v>282</v>
      </c>
      <c r="E133" t="s">
        <v>8</v>
      </c>
      <c r="F133" t="s">
        <v>272</v>
      </c>
      <c r="G133" t="str">
        <f>IF(ISNUMBER(SEARCH("BLM",Table2[[#This Row],[Name]])), "Y", "N")</f>
        <v>Y</v>
      </c>
    </row>
    <row r="134" spans="1:7" hidden="1">
      <c r="A134" s="4">
        <v>55337</v>
      </c>
      <c r="B134" t="s">
        <v>283</v>
      </c>
      <c r="C134" s="3">
        <v>4366.2700000000004</v>
      </c>
      <c r="D134" t="s">
        <v>284</v>
      </c>
      <c r="E134" t="s">
        <v>8</v>
      </c>
      <c r="F134" t="s">
        <v>272</v>
      </c>
      <c r="G134" t="str">
        <f>IF(ISNUMBER(SEARCH("BLM",Table2[[#This Row],[Name]])), "Y", "N")</f>
        <v>Y</v>
      </c>
    </row>
    <row r="135" spans="1:7" hidden="1">
      <c r="A135" s="4">
        <v>55335</v>
      </c>
      <c r="B135" t="s">
        <v>285</v>
      </c>
      <c r="C135" s="3">
        <v>7235.86</v>
      </c>
      <c r="D135" t="s">
        <v>286</v>
      </c>
      <c r="E135" t="s">
        <v>8</v>
      </c>
      <c r="F135" t="s">
        <v>272</v>
      </c>
      <c r="G135" t="str">
        <f>IF(ISNUMBER(SEARCH("BLM",Table2[[#This Row],[Name]])), "Y", "N")</f>
        <v>Y</v>
      </c>
    </row>
    <row r="136" spans="1:7" hidden="1">
      <c r="A136" s="4">
        <v>55333</v>
      </c>
      <c r="B136" t="s">
        <v>287</v>
      </c>
      <c r="C136" s="3">
        <v>14270.64</v>
      </c>
      <c r="D136" t="s">
        <v>288</v>
      </c>
      <c r="E136" t="s">
        <v>8</v>
      </c>
      <c r="F136" t="s">
        <v>272</v>
      </c>
      <c r="G136" t="str">
        <f>IF(ISNUMBER(SEARCH("BLM",Table2[[#This Row],[Name]])), "Y", "N")</f>
        <v>Y</v>
      </c>
    </row>
    <row r="137" spans="1:7" hidden="1">
      <c r="A137" s="4">
        <v>55332</v>
      </c>
      <c r="B137" t="s">
        <v>289</v>
      </c>
      <c r="C137" s="3">
        <v>12825.39</v>
      </c>
      <c r="D137" t="s">
        <v>290</v>
      </c>
      <c r="E137" t="s">
        <v>8</v>
      </c>
      <c r="F137" t="s">
        <v>272</v>
      </c>
      <c r="G137" t="str">
        <f>IF(ISNUMBER(SEARCH("BLM",Table2[[#This Row],[Name]])), "Y", "N")</f>
        <v>Y</v>
      </c>
    </row>
    <row r="138" spans="1:7" hidden="1">
      <c r="A138" s="4">
        <v>53042</v>
      </c>
      <c r="B138" t="s">
        <v>291</v>
      </c>
      <c r="C138" s="3">
        <v>7358.03</v>
      </c>
      <c r="D138" t="s">
        <v>292</v>
      </c>
      <c r="E138" t="s">
        <v>8</v>
      </c>
      <c r="F138" t="s">
        <v>293</v>
      </c>
      <c r="G138" t="str">
        <f>IF(ISNUMBER(SEARCH("BLM",Table2[[#This Row],[Name]])), "Y", "N")</f>
        <v>Y</v>
      </c>
    </row>
    <row r="139" spans="1:7" hidden="1">
      <c r="A139" s="4">
        <v>53041</v>
      </c>
      <c r="B139" t="s">
        <v>294</v>
      </c>
      <c r="C139" s="3">
        <v>8591.1200000000008</v>
      </c>
      <c r="D139" t="s">
        <v>295</v>
      </c>
      <c r="E139" t="s">
        <v>8</v>
      </c>
      <c r="F139" t="s">
        <v>293</v>
      </c>
      <c r="G139" t="str">
        <f>IF(ISNUMBER(SEARCH("BLM",Table2[[#This Row],[Name]])), "Y", "N")</f>
        <v>Y</v>
      </c>
    </row>
    <row r="140" spans="1:7" hidden="1">
      <c r="A140" s="4">
        <v>53036</v>
      </c>
      <c r="B140" t="s">
        <v>296</v>
      </c>
      <c r="C140" s="3">
        <v>387.4</v>
      </c>
      <c r="D140" t="s">
        <v>297</v>
      </c>
      <c r="E140" t="s">
        <v>8</v>
      </c>
      <c r="F140" t="s">
        <v>293</v>
      </c>
      <c r="G140" t="str">
        <f>IF(ISNUMBER(SEARCH("BLM",Table2[[#This Row],[Name]])), "Y", "N")</f>
        <v>Y</v>
      </c>
    </row>
    <row r="141" spans="1:7" hidden="1">
      <c r="A141" s="4">
        <v>53035</v>
      </c>
      <c r="B141" t="s">
        <v>298</v>
      </c>
      <c r="C141" s="3">
        <v>447.4</v>
      </c>
      <c r="D141" t="s">
        <v>299</v>
      </c>
      <c r="E141" t="s">
        <v>8</v>
      </c>
      <c r="F141" t="s">
        <v>293</v>
      </c>
      <c r="G141" t="str">
        <f>IF(ISNUMBER(SEARCH("BLM",Table2[[#This Row],[Name]])), "Y", "N")</f>
        <v>Y</v>
      </c>
    </row>
    <row r="142" spans="1:7" hidden="1">
      <c r="A142" s="4">
        <v>53034</v>
      </c>
      <c r="B142" t="s">
        <v>300</v>
      </c>
      <c r="C142" s="3">
        <v>440.34</v>
      </c>
      <c r="D142" t="s">
        <v>301</v>
      </c>
      <c r="E142" t="s">
        <v>8</v>
      </c>
      <c r="F142" t="s">
        <v>293</v>
      </c>
      <c r="G142" t="str">
        <f>IF(ISNUMBER(SEARCH("BLM",Table2[[#This Row],[Name]])), "Y", "N")</f>
        <v>Y</v>
      </c>
    </row>
    <row r="143" spans="1:7" hidden="1">
      <c r="A143" s="4">
        <v>53033</v>
      </c>
      <c r="B143" t="s">
        <v>302</v>
      </c>
      <c r="C143" s="3">
        <v>743.92</v>
      </c>
      <c r="D143" t="s">
        <v>303</v>
      </c>
      <c r="E143" t="s">
        <v>8</v>
      </c>
      <c r="F143" t="s">
        <v>293</v>
      </c>
      <c r="G143" t="str">
        <f>IF(ISNUMBER(SEARCH("BLM",Table2[[#This Row],[Name]])), "Y", "N")</f>
        <v>Y</v>
      </c>
    </row>
    <row r="144" spans="1:7" hidden="1">
      <c r="A144" s="4">
        <v>53032</v>
      </c>
      <c r="B144" t="s">
        <v>304</v>
      </c>
      <c r="C144" s="3">
        <v>309.73</v>
      </c>
      <c r="D144" t="s">
        <v>305</v>
      </c>
      <c r="E144" t="s">
        <v>8</v>
      </c>
      <c r="F144" t="s">
        <v>293</v>
      </c>
      <c r="G144" t="str">
        <f>IF(ISNUMBER(SEARCH("BLM",Table2[[#This Row],[Name]])), "Y", "N")</f>
        <v>Y</v>
      </c>
    </row>
    <row r="145" spans="1:7" hidden="1">
      <c r="A145" s="4">
        <v>53031</v>
      </c>
      <c r="B145" t="s">
        <v>306</v>
      </c>
      <c r="C145" s="3">
        <v>295.61</v>
      </c>
      <c r="D145" t="s">
        <v>307</v>
      </c>
      <c r="E145" t="s">
        <v>8</v>
      </c>
      <c r="F145" t="s">
        <v>293</v>
      </c>
      <c r="G145" t="str">
        <f>IF(ISNUMBER(SEARCH("BLM",Table2[[#This Row],[Name]])), "Y", "N")</f>
        <v>Y</v>
      </c>
    </row>
    <row r="146" spans="1:7" hidden="1">
      <c r="A146" s="4">
        <v>53030</v>
      </c>
      <c r="B146" t="s">
        <v>308</v>
      </c>
      <c r="C146" s="3">
        <v>450.93</v>
      </c>
      <c r="D146" t="s">
        <v>309</v>
      </c>
      <c r="E146" t="s">
        <v>8</v>
      </c>
      <c r="F146" t="s">
        <v>293</v>
      </c>
      <c r="G146" t="str">
        <f>IF(ISNUMBER(SEARCH("BLM",Table2[[#This Row],[Name]])), "Y", "N")</f>
        <v>Y</v>
      </c>
    </row>
    <row r="147" spans="1:7" hidden="1">
      <c r="A147" s="4">
        <v>53029</v>
      </c>
      <c r="B147" t="s">
        <v>310</v>
      </c>
      <c r="C147" s="3">
        <v>309.73</v>
      </c>
      <c r="D147" t="s">
        <v>311</v>
      </c>
      <c r="E147" t="s">
        <v>8</v>
      </c>
      <c r="F147" t="s">
        <v>293</v>
      </c>
      <c r="G147" t="str">
        <f>IF(ISNUMBER(SEARCH("BLM",Table2[[#This Row],[Name]])), "Y", "N")</f>
        <v>Y</v>
      </c>
    </row>
    <row r="148" spans="1:7" hidden="1">
      <c r="A148" s="4">
        <v>53028</v>
      </c>
      <c r="B148" t="s">
        <v>312</v>
      </c>
      <c r="C148" s="3">
        <v>592.13</v>
      </c>
      <c r="D148" t="s">
        <v>313</v>
      </c>
      <c r="E148" t="s">
        <v>8</v>
      </c>
      <c r="F148" t="s">
        <v>293</v>
      </c>
      <c r="G148" t="str">
        <f>IF(ISNUMBER(SEARCH("BLM",Table2[[#This Row],[Name]])), "Y", "N")</f>
        <v>Y</v>
      </c>
    </row>
    <row r="149" spans="1:7" hidden="1">
      <c r="A149" s="4">
        <v>53027</v>
      </c>
      <c r="B149" t="s">
        <v>314</v>
      </c>
      <c r="C149" s="3">
        <v>447.4</v>
      </c>
      <c r="D149" t="s">
        <v>315</v>
      </c>
      <c r="E149" t="s">
        <v>8</v>
      </c>
      <c r="F149" t="s">
        <v>293</v>
      </c>
      <c r="G149" t="str">
        <f>IF(ISNUMBER(SEARCH("BLM",Table2[[#This Row],[Name]])), "Y", "N")</f>
        <v>Y</v>
      </c>
    </row>
    <row r="150" spans="1:7" hidden="1">
      <c r="A150" s="4">
        <v>53026</v>
      </c>
      <c r="B150" t="s">
        <v>316</v>
      </c>
      <c r="C150" s="3">
        <v>306.2</v>
      </c>
      <c r="D150" t="s">
        <v>317</v>
      </c>
      <c r="E150" t="s">
        <v>8</v>
      </c>
      <c r="F150" t="s">
        <v>293</v>
      </c>
      <c r="G150" t="str">
        <f>IF(ISNUMBER(SEARCH("BLM",Table2[[#This Row],[Name]])), "Y", "N")</f>
        <v>Y</v>
      </c>
    </row>
    <row r="151" spans="1:7" hidden="1">
      <c r="A151" s="4">
        <v>53025</v>
      </c>
      <c r="B151" t="s">
        <v>318</v>
      </c>
      <c r="C151" s="3">
        <v>309.73</v>
      </c>
      <c r="D151" t="s">
        <v>319</v>
      </c>
      <c r="E151" t="s">
        <v>8</v>
      </c>
      <c r="F151" t="s">
        <v>293</v>
      </c>
      <c r="G151" t="str">
        <f>IF(ISNUMBER(SEARCH("BLM",Table2[[#This Row],[Name]])), "Y", "N")</f>
        <v>Y</v>
      </c>
    </row>
    <row r="152" spans="1:7" hidden="1">
      <c r="A152" s="4">
        <v>53024</v>
      </c>
      <c r="B152" t="s">
        <v>320</v>
      </c>
      <c r="C152" s="3">
        <v>1298.1300000000001</v>
      </c>
      <c r="D152" t="s">
        <v>321</v>
      </c>
      <c r="E152" t="s">
        <v>8</v>
      </c>
      <c r="F152" t="s">
        <v>293</v>
      </c>
      <c r="G152" t="str">
        <f>IF(ISNUMBER(SEARCH("BLM",Table2[[#This Row],[Name]])), "Y", "N")</f>
        <v>Y</v>
      </c>
    </row>
    <row r="153" spans="1:7" hidden="1">
      <c r="A153" s="4">
        <v>53023</v>
      </c>
      <c r="B153" t="s">
        <v>322</v>
      </c>
      <c r="C153" s="3">
        <v>306.2</v>
      </c>
      <c r="D153" t="s">
        <v>323</v>
      </c>
      <c r="E153" t="s">
        <v>8</v>
      </c>
      <c r="F153" t="s">
        <v>293</v>
      </c>
      <c r="G153" t="str">
        <f>IF(ISNUMBER(SEARCH("BLM",Table2[[#This Row],[Name]])), "Y", "N")</f>
        <v>Y</v>
      </c>
    </row>
    <row r="154" spans="1:7" hidden="1">
      <c r="A154" s="4">
        <v>53022</v>
      </c>
      <c r="B154" t="s">
        <v>324</v>
      </c>
      <c r="C154" s="3">
        <v>309.73</v>
      </c>
      <c r="D154" t="s">
        <v>325</v>
      </c>
      <c r="E154" t="s">
        <v>8</v>
      </c>
      <c r="F154" t="s">
        <v>293</v>
      </c>
      <c r="G154" t="str">
        <f>IF(ISNUMBER(SEARCH("BLM",Table2[[#This Row],[Name]])), "Y", "N")</f>
        <v>Y</v>
      </c>
    </row>
    <row r="155" spans="1:7" hidden="1">
      <c r="A155" s="4">
        <v>52950</v>
      </c>
      <c r="B155" t="s">
        <v>326</v>
      </c>
      <c r="C155" s="3">
        <v>3633.6</v>
      </c>
      <c r="D155" t="s">
        <v>327</v>
      </c>
      <c r="E155" t="s">
        <v>8</v>
      </c>
      <c r="F155" t="s">
        <v>328</v>
      </c>
      <c r="G155" t="str">
        <f>IF(ISNUMBER(SEARCH("BLM",Table2[[#This Row],[Name]])), "Y", "N")</f>
        <v>Y</v>
      </c>
    </row>
    <row r="156" spans="1:7" hidden="1">
      <c r="A156" s="4">
        <v>52947</v>
      </c>
      <c r="B156" t="s">
        <v>329</v>
      </c>
      <c r="C156" s="3">
        <v>5917.62</v>
      </c>
      <c r="D156" t="s">
        <v>330</v>
      </c>
      <c r="E156" t="s">
        <v>8</v>
      </c>
      <c r="F156" t="s">
        <v>328</v>
      </c>
      <c r="G156" t="str">
        <f>IF(ISNUMBER(SEARCH("BLM",Table2[[#This Row],[Name]])), "Y", "N")</f>
        <v>Y</v>
      </c>
    </row>
    <row r="157" spans="1:7" hidden="1">
      <c r="A157" s="4">
        <v>52946</v>
      </c>
      <c r="B157" t="s">
        <v>331</v>
      </c>
      <c r="C157" s="3">
        <v>70801.8</v>
      </c>
      <c r="D157" t="s">
        <v>332</v>
      </c>
      <c r="E157" t="s">
        <v>8</v>
      </c>
      <c r="F157" t="s">
        <v>328</v>
      </c>
      <c r="G157" t="str">
        <f>IF(ISNUMBER(SEARCH("BLM",Table2[[#This Row],[Name]])), "Y", "N")</f>
        <v>Y</v>
      </c>
    </row>
    <row r="158" spans="1:7" hidden="1">
      <c r="A158" s="4">
        <v>52945</v>
      </c>
      <c r="B158" t="s">
        <v>333</v>
      </c>
      <c r="C158" s="3">
        <v>146697.20000000001</v>
      </c>
      <c r="D158" t="s">
        <v>334</v>
      </c>
      <c r="E158" t="s">
        <v>8</v>
      </c>
      <c r="F158" t="s">
        <v>328</v>
      </c>
      <c r="G158" t="str">
        <f>IF(ISNUMBER(SEARCH("BLM",Table2[[#This Row],[Name]])), "Y", "N")</f>
        <v>Y</v>
      </c>
    </row>
    <row r="159" spans="1:7" hidden="1">
      <c r="A159" s="4">
        <v>52938</v>
      </c>
      <c r="B159" t="s">
        <v>335</v>
      </c>
      <c r="C159" s="3">
        <v>7618.02</v>
      </c>
      <c r="D159" t="s">
        <v>336</v>
      </c>
      <c r="E159" t="s">
        <v>8</v>
      </c>
      <c r="F159" t="s">
        <v>328</v>
      </c>
      <c r="G159" t="str">
        <f>IF(ISNUMBER(SEARCH("BLM",Table2[[#This Row],[Name]])), "Y", "N")</f>
        <v>Y</v>
      </c>
    </row>
    <row r="160" spans="1:7" hidden="1">
      <c r="A160" s="4">
        <v>52917</v>
      </c>
      <c r="B160" t="s">
        <v>337</v>
      </c>
      <c r="C160" s="3">
        <v>66006.5</v>
      </c>
      <c r="D160" t="s">
        <v>338</v>
      </c>
      <c r="E160" t="s">
        <v>8</v>
      </c>
      <c r="F160" t="s">
        <v>339</v>
      </c>
      <c r="G160" t="str">
        <f>IF(ISNUMBER(SEARCH("BLM",Table2[[#This Row],[Name]])), "Y", "N")</f>
        <v>Y</v>
      </c>
    </row>
    <row r="161" spans="1:7" hidden="1">
      <c r="A161" s="4">
        <v>52909</v>
      </c>
      <c r="B161" t="s">
        <v>340</v>
      </c>
      <c r="C161" s="3">
        <v>28685.599999999999</v>
      </c>
      <c r="D161" t="s">
        <v>341</v>
      </c>
      <c r="E161" t="s">
        <v>8</v>
      </c>
      <c r="F161" t="s">
        <v>339</v>
      </c>
      <c r="G161" t="str">
        <f>IF(ISNUMBER(SEARCH("BLM",Table2[[#This Row],[Name]])), "Y", "N")</f>
        <v>Y</v>
      </c>
    </row>
    <row r="162" spans="1:7" hidden="1">
      <c r="A162" s="4">
        <v>52908</v>
      </c>
      <c r="B162" t="s">
        <v>342</v>
      </c>
      <c r="C162" s="3">
        <v>1077.5999999999999</v>
      </c>
      <c r="D162" t="s">
        <v>343</v>
      </c>
      <c r="E162" t="s">
        <v>8</v>
      </c>
      <c r="F162" t="s">
        <v>339</v>
      </c>
      <c r="G162" t="str">
        <f>IF(ISNUMBER(SEARCH("BLM",Table2[[#This Row],[Name]])), "Y", "N")</f>
        <v>Y</v>
      </c>
    </row>
    <row r="163" spans="1:7" hidden="1">
      <c r="A163" s="4">
        <v>52905</v>
      </c>
      <c r="B163" t="s">
        <v>344</v>
      </c>
      <c r="C163" s="3">
        <v>10159.34</v>
      </c>
      <c r="D163" t="s">
        <v>345</v>
      </c>
      <c r="E163" t="s">
        <v>8</v>
      </c>
      <c r="F163" t="s">
        <v>339</v>
      </c>
      <c r="G163" t="str">
        <f>IF(ISNUMBER(SEARCH("BLM",Table2[[#This Row],[Name]])), "Y", "N")</f>
        <v>Y</v>
      </c>
    </row>
    <row r="164" spans="1:7" hidden="1">
      <c r="A164" s="4">
        <v>52902</v>
      </c>
      <c r="B164" t="s">
        <v>346</v>
      </c>
      <c r="C164" s="3">
        <v>291.64999999999998</v>
      </c>
      <c r="D164" t="s">
        <v>347</v>
      </c>
      <c r="E164" t="s">
        <v>8</v>
      </c>
      <c r="F164" t="s">
        <v>339</v>
      </c>
      <c r="G164" t="str">
        <f>IF(ISNUMBER(SEARCH("BLM",Table2[[#This Row],[Name]])), "Y", "N")</f>
        <v>Y</v>
      </c>
    </row>
    <row r="165" spans="1:7" hidden="1">
      <c r="A165" s="4">
        <v>52864</v>
      </c>
      <c r="B165" t="s">
        <v>348</v>
      </c>
      <c r="C165" s="3">
        <v>51638.6</v>
      </c>
      <c r="D165" t="s">
        <v>349</v>
      </c>
      <c r="E165" t="s">
        <v>8</v>
      </c>
      <c r="F165" t="s">
        <v>339</v>
      </c>
      <c r="G165" t="str">
        <f>IF(ISNUMBER(SEARCH("BLM",Table2[[#This Row],[Name]])), "Y", "N")</f>
        <v>Y</v>
      </c>
    </row>
    <row r="166" spans="1:7" hidden="1">
      <c r="A166" s="4">
        <v>52855</v>
      </c>
      <c r="B166" t="s">
        <v>350</v>
      </c>
      <c r="C166" s="3">
        <v>74951.64</v>
      </c>
      <c r="D166" t="s">
        <v>351</v>
      </c>
      <c r="E166" t="s">
        <v>8</v>
      </c>
      <c r="F166" t="s">
        <v>339</v>
      </c>
      <c r="G166" t="str">
        <f>IF(ISNUMBER(SEARCH("BLM",Table2[[#This Row],[Name]])), "Y", "N")</f>
        <v>Y</v>
      </c>
    </row>
    <row r="167" spans="1:7" hidden="1">
      <c r="A167" s="4">
        <v>52850</v>
      </c>
      <c r="B167" t="s">
        <v>352</v>
      </c>
      <c r="C167" s="3">
        <v>66734.600000000006</v>
      </c>
      <c r="D167" t="s">
        <v>353</v>
      </c>
      <c r="E167" t="s">
        <v>8</v>
      </c>
      <c r="F167" t="s">
        <v>339</v>
      </c>
      <c r="G167" t="str">
        <f>IF(ISNUMBER(SEARCH("BLM",Table2[[#This Row],[Name]])), "Y", "N")</f>
        <v>Y</v>
      </c>
    </row>
    <row r="168" spans="1:7" hidden="1">
      <c r="A168" s="4">
        <v>52814</v>
      </c>
      <c r="B168" t="s">
        <v>354</v>
      </c>
      <c r="C168" s="3">
        <v>20217.8</v>
      </c>
      <c r="D168" t="s">
        <v>355</v>
      </c>
      <c r="E168" t="s">
        <v>8</v>
      </c>
      <c r="F168" t="s">
        <v>339</v>
      </c>
      <c r="G168" t="str">
        <f>IF(ISNUMBER(SEARCH("BLM",Table2[[#This Row],[Name]])), "Y", "N")</f>
        <v>Y</v>
      </c>
    </row>
    <row r="169" spans="1:7" hidden="1">
      <c r="A169" s="4">
        <v>52810</v>
      </c>
      <c r="B169" t="s">
        <v>356</v>
      </c>
      <c r="C169" s="3">
        <v>74529.8</v>
      </c>
      <c r="D169" t="s">
        <v>357</v>
      </c>
      <c r="E169" t="s">
        <v>8</v>
      </c>
      <c r="F169" t="s">
        <v>339</v>
      </c>
      <c r="G169" t="str">
        <f>IF(ISNUMBER(SEARCH("BLM",Table2[[#This Row],[Name]])), "Y", "N")</f>
        <v>Y</v>
      </c>
    </row>
    <row r="170" spans="1:7" hidden="1">
      <c r="A170" s="4">
        <v>52806</v>
      </c>
      <c r="B170" t="s">
        <v>358</v>
      </c>
      <c r="C170" s="3">
        <v>57314.44</v>
      </c>
      <c r="D170" t="s">
        <v>359</v>
      </c>
      <c r="E170" t="s">
        <v>8</v>
      </c>
      <c r="F170" t="s">
        <v>339</v>
      </c>
      <c r="G170" t="str">
        <f>IF(ISNUMBER(SEARCH("BLM",Table2[[#This Row],[Name]])), "Y", "N")</f>
        <v>Y</v>
      </c>
    </row>
    <row r="171" spans="1:7" hidden="1">
      <c r="A171" s="4">
        <v>51190</v>
      </c>
      <c r="B171" t="s">
        <v>360</v>
      </c>
      <c r="C171" s="3">
        <v>301.2</v>
      </c>
      <c r="D171" t="s">
        <v>361</v>
      </c>
      <c r="E171" t="s">
        <v>8</v>
      </c>
      <c r="F171" t="s">
        <v>362</v>
      </c>
      <c r="G171" t="str">
        <f>IF(ISNUMBER(SEARCH("BLM",Table2[[#This Row],[Name]])), "Y", "N")</f>
        <v>Y</v>
      </c>
    </row>
    <row r="172" spans="1:7" hidden="1">
      <c r="A172" s="4">
        <v>51189</v>
      </c>
      <c r="B172" t="s">
        <v>363</v>
      </c>
      <c r="C172" s="3">
        <v>301.2</v>
      </c>
      <c r="D172" t="s">
        <v>364</v>
      </c>
      <c r="E172" t="s">
        <v>8</v>
      </c>
      <c r="F172" t="s">
        <v>362</v>
      </c>
      <c r="G172" t="str">
        <f>IF(ISNUMBER(SEARCH("BLM",Table2[[#This Row],[Name]])), "Y", "N")</f>
        <v>Y</v>
      </c>
    </row>
    <row r="173" spans="1:7" hidden="1">
      <c r="A173" s="4">
        <v>51188</v>
      </c>
      <c r="B173" t="s">
        <v>365</v>
      </c>
      <c r="C173" s="3">
        <v>442.4</v>
      </c>
      <c r="D173" t="s">
        <v>366</v>
      </c>
      <c r="E173" t="s">
        <v>8</v>
      </c>
      <c r="F173" t="s">
        <v>362</v>
      </c>
      <c r="G173" t="str">
        <f>IF(ISNUMBER(SEARCH("BLM",Table2[[#This Row],[Name]])), "Y", "N")</f>
        <v>Y</v>
      </c>
    </row>
    <row r="174" spans="1:7" hidden="1">
      <c r="A174" s="4">
        <v>51187</v>
      </c>
      <c r="B174" t="s">
        <v>367</v>
      </c>
      <c r="C174" s="3">
        <v>1360.2</v>
      </c>
      <c r="D174" t="s">
        <v>368</v>
      </c>
      <c r="E174" t="s">
        <v>8</v>
      </c>
      <c r="F174" t="s">
        <v>362</v>
      </c>
      <c r="G174" t="str">
        <f>IF(ISNUMBER(SEARCH("BLM",Table2[[#This Row],[Name]])), "Y", "N")</f>
        <v>Y</v>
      </c>
    </row>
    <row r="175" spans="1:7" hidden="1">
      <c r="A175" s="4">
        <v>51186</v>
      </c>
      <c r="B175" t="s">
        <v>369</v>
      </c>
      <c r="C175" s="3">
        <v>3831.2</v>
      </c>
      <c r="D175" t="s">
        <v>370</v>
      </c>
      <c r="E175" t="s">
        <v>8</v>
      </c>
      <c r="F175" t="s">
        <v>362</v>
      </c>
      <c r="G175" t="str">
        <f>IF(ISNUMBER(SEARCH("BLM",Table2[[#This Row],[Name]])), "Y", "N")</f>
        <v>Y</v>
      </c>
    </row>
    <row r="176" spans="1:7" hidden="1">
      <c r="A176" s="4">
        <v>51185</v>
      </c>
      <c r="B176" t="s">
        <v>371</v>
      </c>
      <c r="C176" s="3">
        <v>513</v>
      </c>
      <c r="D176" t="s">
        <v>372</v>
      </c>
      <c r="E176" t="s">
        <v>8</v>
      </c>
      <c r="F176" t="s">
        <v>362</v>
      </c>
      <c r="G176" t="str">
        <f>IF(ISNUMBER(SEARCH("BLM",Table2[[#This Row],[Name]])), "Y", "N")</f>
        <v>Y</v>
      </c>
    </row>
    <row r="177" spans="1:7" hidden="1">
      <c r="A177" s="4">
        <v>51184</v>
      </c>
      <c r="B177" t="s">
        <v>373</v>
      </c>
      <c r="C177" s="3">
        <v>3714.71</v>
      </c>
      <c r="D177" t="s">
        <v>374</v>
      </c>
      <c r="E177" t="s">
        <v>8</v>
      </c>
      <c r="F177" t="s">
        <v>362</v>
      </c>
      <c r="G177" t="str">
        <f>IF(ISNUMBER(SEARCH("BLM",Table2[[#This Row],[Name]])), "Y", "N")</f>
        <v>Y</v>
      </c>
    </row>
    <row r="178" spans="1:7" hidden="1">
      <c r="A178" s="4">
        <v>51183</v>
      </c>
      <c r="B178" t="s">
        <v>375</v>
      </c>
      <c r="C178" s="3">
        <v>583.6</v>
      </c>
      <c r="D178" t="s">
        <v>376</v>
      </c>
      <c r="E178" t="s">
        <v>8</v>
      </c>
      <c r="F178" t="s">
        <v>362</v>
      </c>
      <c r="G178" t="str">
        <f>IF(ISNUMBER(SEARCH("BLM",Table2[[#This Row],[Name]])), "Y", "N")</f>
        <v>Y</v>
      </c>
    </row>
    <row r="179" spans="1:7" hidden="1">
      <c r="A179" s="4">
        <v>51182</v>
      </c>
      <c r="B179" t="s">
        <v>377</v>
      </c>
      <c r="C179" s="3">
        <v>442.4</v>
      </c>
      <c r="D179" t="s">
        <v>378</v>
      </c>
      <c r="E179" t="s">
        <v>8</v>
      </c>
      <c r="F179" t="s">
        <v>362</v>
      </c>
      <c r="G179" t="str">
        <f>IF(ISNUMBER(SEARCH("BLM",Table2[[#This Row],[Name]])), "Y", "N")</f>
        <v>Y</v>
      </c>
    </row>
    <row r="180" spans="1:7" hidden="1">
      <c r="A180" s="4">
        <v>51181</v>
      </c>
      <c r="B180" t="s">
        <v>379</v>
      </c>
      <c r="C180" s="3">
        <v>209.42</v>
      </c>
      <c r="D180" t="s">
        <v>380</v>
      </c>
      <c r="E180" t="s">
        <v>8</v>
      </c>
      <c r="F180" t="s">
        <v>362</v>
      </c>
      <c r="G180" t="str">
        <f>IF(ISNUMBER(SEARCH("BLM",Table2[[#This Row],[Name]])), "Y", "N")</f>
        <v>Y</v>
      </c>
    </row>
    <row r="181" spans="1:7" hidden="1">
      <c r="A181" s="4">
        <v>51180</v>
      </c>
      <c r="B181" t="s">
        <v>381</v>
      </c>
      <c r="C181" s="3">
        <v>230.6</v>
      </c>
      <c r="D181" t="s">
        <v>382</v>
      </c>
      <c r="E181" t="s">
        <v>8</v>
      </c>
      <c r="F181" t="s">
        <v>362</v>
      </c>
      <c r="G181" t="str">
        <f>IF(ISNUMBER(SEARCH("BLM",Table2[[#This Row],[Name]])), "Y", "N")</f>
        <v>Y</v>
      </c>
    </row>
    <row r="182" spans="1:7" hidden="1">
      <c r="A182" s="4">
        <v>51179</v>
      </c>
      <c r="B182" t="s">
        <v>383</v>
      </c>
      <c r="C182" s="3">
        <v>301.2</v>
      </c>
      <c r="D182" t="s">
        <v>384</v>
      </c>
      <c r="E182" t="s">
        <v>8</v>
      </c>
      <c r="F182" t="s">
        <v>362</v>
      </c>
      <c r="G182" t="str">
        <f>IF(ISNUMBER(SEARCH("BLM",Table2[[#This Row],[Name]])), "Y", "N")</f>
        <v>Y</v>
      </c>
    </row>
    <row r="183" spans="1:7" hidden="1">
      <c r="A183" s="4">
        <v>51178</v>
      </c>
      <c r="B183" t="s">
        <v>385</v>
      </c>
      <c r="C183" s="3">
        <v>301.2</v>
      </c>
      <c r="D183" t="s">
        <v>386</v>
      </c>
      <c r="E183" t="s">
        <v>8</v>
      </c>
      <c r="F183" t="s">
        <v>362</v>
      </c>
      <c r="G183" t="str">
        <f>IF(ISNUMBER(SEARCH("BLM",Table2[[#This Row],[Name]])), "Y", "N")</f>
        <v>Y</v>
      </c>
    </row>
    <row r="184" spans="1:7" hidden="1">
      <c r="A184" s="4">
        <v>51177</v>
      </c>
      <c r="B184" t="s">
        <v>387</v>
      </c>
      <c r="C184" s="3">
        <v>301.2</v>
      </c>
      <c r="D184" t="s">
        <v>388</v>
      </c>
      <c r="E184" t="s">
        <v>8</v>
      </c>
      <c r="F184" t="s">
        <v>362</v>
      </c>
      <c r="G184" t="str">
        <f>IF(ISNUMBER(SEARCH("BLM",Table2[[#This Row],[Name]])), "Y", "N")</f>
        <v>Y</v>
      </c>
    </row>
    <row r="185" spans="1:7" hidden="1">
      <c r="A185" s="4">
        <v>51176</v>
      </c>
      <c r="B185" t="s">
        <v>389</v>
      </c>
      <c r="C185" s="3">
        <v>301.2</v>
      </c>
      <c r="D185" t="s">
        <v>390</v>
      </c>
      <c r="E185" t="s">
        <v>8</v>
      </c>
      <c r="F185" t="s">
        <v>362</v>
      </c>
      <c r="G185" t="str">
        <f>IF(ISNUMBER(SEARCH("BLM",Table2[[#This Row],[Name]])), "Y", "N")</f>
        <v>Y</v>
      </c>
    </row>
    <row r="186" spans="1:7" hidden="1">
      <c r="A186" s="4">
        <v>51175</v>
      </c>
      <c r="B186" t="s">
        <v>391</v>
      </c>
      <c r="C186" s="3">
        <v>442.4</v>
      </c>
      <c r="D186" t="s">
        <v>392</v>
      </c>
      <c r="E186" t="s">
        <v>8</v>
      </c>
      <c r="F186" t="s">
        <v>362</v>
      </c>
      <c r="G186" t="str">
        <f>IF(ISNUMBER(SEARCH("BLM",Table2[[#This Row],[Name]])), "Y", "N")</f>
        <v>Y</v>
      </c>
    </row>
    <row r="187" spans="1:7" hidden="1">
      <c r="A187" s="4">
        <v>50829</v>
      </c>
      <c r="B187" t="s">
        <v>393</v>
      </c>
      <c r="C187" s="3">
        <v>101049.73</v>
      </c>
      <c r="D187" t="s">
        <v>394</v>
      </c>
      <c r="E187" t="s">
        <v>8</v>
      </c>
      <c r="F187" t="s">
        <v>395</v>
      </c>
      <c r="G187" t="str">
        <f>IF(ISNUMBER(SEARCH("BLM",Table2[[#This Row],[Name]])), "Y", "N")</f>
        <v>Y</v>
      </c>
    </row>
    <row r="188" spans="1:7" hidden="1">
      <c r="A188" s="4">
        <v>50812</v>
      </c>
      <c r="B188" t="s">
        <v>396</v>
      </c>
      <c r="C188" s="3">
        <v>8629.14</v>
      </c>
      <c r="D188" t="s">
        <v>397</v>
      </c>
      <c r="E188" t="s">
        <v>8</v>
      </c>
      <c r="F188" t="s">
        <v>395</v>
      </c>
      <c r="G188" t="str">
        <f>IF(ISNUMBER(SEARCH("BLM",Table2[[#This Row],[Name]])), "Y", "N")</f>
        <v>Y</v>
      </c>
    </row>
    <row r="189" spans="1:7" hidden="1">
      <c r="A189" s="4">
        <v>50811</v>
      </c>
      <c r="B189" t="s">
        <v>398</v>
      </c>
      <c r="C189" s="3">
        <v>7108.35</v>
      </c>
      <c r="D189" t="s">
        <v>399</v>
      </c>
      <c r="E189" t="s">
        <v>8</v>
      </c>
      <c r="F189" t="s">
        <v>395</v>
      </c>
      <c r="G189" t="str">
        <f>IF(ISNUMBER(SEARCH("BLM",Table2[[#This Row],[Name]])), "Y", "N")</f>
        <v>Y</v>
      </c>
    </row>
    <row r="190" spans="1:7" hidden="1">
      <c r="A190" s="4">
        <v>50793</v>
      </c>
      <c r="B190" t="s">
        <v>400</v>
      </c>
      <c r="C190" s="3">
        <v>21466</v>
      </c>
      <c r="D190" t="s">
        <v>401</v>
      </c>
      <c r="E190" t="s">
        <v>8</v>
      </c>
      <c r="F190" t="s">
        <v>395</v>
      </c>
      <c r="G190" t="str">
        <f>IF(ISNUMBER(SEARCH("BLM",Table2[[#This Row],[Name]])), "Y", "N")</f>
        <v>Y</v>
      </c>
    </row>
    <row r="191" spans="1:7" hidden="1">
      <c r="A191" s="4">
        <v>50788</v>
      </c>
      <c r="B191" t="s">
        <v>402</v>
      </c>
      <c r="C191" s="3">
        <v>666.6</v>
      </c>
      <c r="D191" t="s">
        <v>403</v>
      </c>
      <c r="E191" t="s">
        <v>8</v>
      </c>
      <c r="F191" t="s">
        <v>395</v>
      </c>
      <c r="G191" t="str">
        <f>IF(ISNUMBER(SEARCH("BLM",Table2[[#This Row],[Name]])), "Y", "N")</f>
        <v>Y</v>
      </c>
    </row>
    <row r="192" spans="1:7" hidden="1">
      <c r="A192" s="4">
        <v>50785</v>
      </c>
      <c r="B192" t="s">
        <v>404</v>
      </c>
      <c r="C192" s="3">
        <v>1981.6</v>
      </c>
      <c r="D192" t="s">
        <v>405</v>
      </c>
      <c r="E192" t="s">
        <v>8</v>
      </c>
      <c r="F192" t="s">
        <v>395</v>
      </c>
      <c r="G192" t="str">
        <f>IF(ISNUMBER(SEARCH("BLM",Table2[[#This Row],[Name]])), "Y", "N")</f>
        <v>Y</v>
      </c>
    </row>
    <row r="193" spans="1:7" hidden="1">
      <c r="A193" s="4">
        <v>50733</v>
      </c>
      <c r="B193" t="s">
        <v>406</v>
      </c>
      <c r="C193" s="3">
        <v>4236.87</v>
      </c>
      <c r="D193" t="s">
        <v>407</v>
      </c>
      <c r="E193" t="s">
        <v>8</v>
      </c>
      <c r="F193" t="s">
        <v>408</v>
      </c>
      <c r="G193" t="str">
        <f>IF(ISNUMBER(SEARCH("BLM",Table2[[#This Row],[Name]])), "Y", "N")</f>
        <v>Y</v>
      </c>
    </row>
    <row r="194" spans="1:7" hidden="1">
      <c r="A194" s="4">
        <v>50466</v>
      </c>
      <c r="B194" t="s">
        <v>409</v>
      </c>
      <c r="C194" s="3">
        <v>2693</v>
      </c>
      <c r="D194" t="s">
        <v>410</v>
      </c>
      <c r="E194" t="s">
        <v>8</v>
      </c>
      <c r="F194" t="s">
        <v>411</v>
      </c>
      <c r="G194" t="str">
        <f>IF(ISNUMBER(SEARCH("BLM",Table2[[#This Row],[Name]])), "Y", "N")</f>
        <v>Y</v>
      </c>
    </row>
    <row r="195" spans="1:7" hidden="1">
      <c r="A195" s="4">
        <v>50465</v>
      </c>
      <c r="B195" t="s">
        <v>412</v>
      </c>
      <c r="C195" s="3">
        <v>4163.2</v>
      </c>
      <c r="D195" t="s">
        <v>413</v>
      </c>
      <c r="E195" t="s">
        <v>8</v>
      </c>
      <c r="F195" t="s">
        <v>411</v>
      </c>
      <c r="G195" t="str">
        <f>IF(ISNUMBER(SEARCH("BLM",Table2[[#This Row],[Name]])), "Y", "N")</f>
        <v>Y</v>
      </c>
    </row>
    <row r="196" spans="1:7" hidden="1">
      <c r="A196" s="4">
        <v>50464</v>
      </c>
      <c r="B196" t="s">
        <v>414</v>
      </c>
      <c r="C196" s="3">
        <v>5052.8</v>
      </c>
      <c r="D196" t="s">
        <v>415</v>
      </c>
      <c r="E196" t="s">
        <v>8</v>
      </c>
      <c r="F196" t="s">
        <v>411</v>
      </c>
      <c r="G196" t="str">
        <f>IF(ISNUMBER(SEARCH("BLM",Table2[[#This Row],[Name]])), "Y", "N")</f>
        <v>Y</v>
      </c>
    </row>
    <row r="197" spans="1:7" hidden="1">
      <c r="A197" s="4">
        <v>50457</v>
      </c>
      <c r="B197" t="s">
        <v>416</v>
      </c>
      <c r="C197" s="3">
        <v>29547.200000000001</v>
      </c>
      <c r="D197" t="s">
        <v>417</v>
      </c>
      <c r="E197" t="s">
        <v>8</v>
      </c>
      <c r="F197" t="s">
        <v>411</v>
      </c>
      <c r="G197" t="str">
        <f>IF(ISNUMBER(SEARCH("BLM",Table2[[#This Row],[Name]])), "Y", "N")</f>
        <v>Y</v>
      </c>
    </row>
    <row r="198" spans="1:7" hidden="1">
      <c r="A198" s="4">
        <v>50454</v>
      </c>
      <c r="B198" t="s">
        <v>418</v>
      </c>
      <c r="C198" s="3">
        <v>1374.4</v>
      </c>
      <c r="D198" t="s">
        <v>419</v>
      </c>
      <c r="E198" t="s">
        <v>8</v>
      </c>
      <c r="F198" t="s">
        <v>411</v>
      </c>
      <c r="G198" t="str">
        <f>IF(ISNUMBER(SEARCH("BLM",Table2[[#This Row],[Name]])), "Y", "N")</f>
        <v>Y</v>
      </c>
    </row>
    <row r="199" spans="1:7" hidden="1">
      <c r="A199" s="4">
        <v>50452</v>
      </c>
      <c r="B199" t="s">
        <v>420</v>
      </c>
      <c r="C199" s="3">
        <v>3432.4</v>
      </c>
      <c r="D199" t="s">
        <v>421</v>
      </c>
      <c r="E199" t="s">
        <v>8</v>
      </c>
      <c r="F199" t="s">
        <v>411</v>
      </c>
      <c r="G199" t="str">
        <f>IF(ISNUMBER(SEARCH("BLM",Table2[[#This Row],[Name]])), "Y", "N")</f>
        <v>Y</v>
      </c>
    </row>
    <row r="200" spans="1:7" hidden="1">
      <c r="A200" s="4">
        <v>50451</v>
      </c>
      <c r="B200" t="s">
        <v>422</v>
      </c>
      <c r="C200" s="3">
        <v>3053</v>
      </c>
      <c r="D200" t="s">
        <v>423</v>
      </c>
      <c r="E200" t="s">
        <v>8</v>
      </c>
      <c r="F200" t="s">
        <v>411</v>
      </c>
      <c r="G200" t="str">
        <f>IF(ISNUMBER(SEARCH("BLM",Table2[[#This Row],[Name]])), "Y", "N")</f>
        <v>Y</v>
      </c>
    </row>
    <row r="201" spans="1:7" hidden="1">
      <c r="A201" s="4">
        <v>50450</v>
      </c>
      <c r="B201" t="s">
        <v>424</v>
      </c>
      <c r="C201" s="3">
        <v>5058.3599999999997</v>
      </c>
      <c r="D201" t="s">
        <v>425</v>
      </c>
      <c r="E201" t="s">
        <v>8</v>
      </c>
      <c r="F201" t="s">
        <v>411</v>
      </c>
      <c r="G201" t="str">
        <f>IF(ISNUMBER(SEARCH("BLM",Table2[[#This Row],[Name]])), "Y", "N")</f>
        <v>Y</v>
      </c>
    </row>
    <row r="202" spans="1:7" hidden="1">
      <c r="A202" s="4">
        <v>50448</v>
      </c>
      <c r="B202" t="s">
        <v>426</v>
      </c>
      <c r="C202" s="3">
        <v>2523.4</v>
      </c>
      <c r="D202" t="s">
        <v>427</v>
      </c>
      <c r="E202" t="s">
        <v>8</v>
      </c>
      <c r="F202" t="s">
        <v>411</v>
      </c>
      <c r="G202" t="str">
        <f>IF(ISNUMBER(SEARCH("BLM",Table2[[#This Row],[Name]])), "Y", "N")</f>
        <v>Y</v>
      </c>
    </row>
    <row r="203" spans="1:7" hidden="1">
      <c r="A203" s="4">
        <v>50447</v>
      </c>
      <c r="B203" t="s">
        <v>428</v>
      </c>
      <c r="C203" s="3">
        <v>5054.97</v>
      </c>
      <c r="D203" t="s">
        <v>429</v>
      </c>
      <c r="E203" t="s">
        <v>8</v>
      </c>
      <c r="F203" t="s">
        <v>411</v>
      </c>
      <c r="G203" t="str">
        <f>IF(ISNUMBER(SEARCH("BLM",Table2[[#This Row],[Name]])), "Y", "N")</f>
        <v>Y</v>
      </c>
    </row>
    <row r="204" spans="1:7" hidden="1">
      <c r="A204" s="4">
        <v>50446</v>
      </c>
      <c r="B204" t="s">
        <v>430</v>
      </c>
      <c r="C204" s="3">
        <v>10735.28</v>
      </c>
      <c r="D204" t="s">
        <v>431</v>
      </c>
      <c r="E204" t="s">
        <v>8</v>
      </c>
      <c r="F204" t="s">
        <v>411</v>
      </c>
      <c r="G204" t="str">
        <f>IF(ISNUMBER(SEARCH("BLM",Table2[[#This Row],[Name]])), "Y", "N")</f>
        <v>Y</v>
      </c>
    </row>
    <row r="205" spans="1:7" hidden="1">
      <c r="A205" s="4">
        <v>50445</v>
      </c>
      <c r="B205" t="s">
        <v>432</v>
      </c>
      <c r="C205" s="3">
        <v>7072.4</v>
      </c>
      <c r="D205" t="s">
        <v>433</v>
      </c>
      <c r="E205" t="s">
        <v>8</v>
      </c>
      <c r="F205" t="s">
        <v>411</v>
      </c>
      <c r="G205" t="str">
        <f>IF(ISNUMBER(SEARCH("BLM",Table2[[#This Row],[Name]])), "Y", "N")</f>
        <v>Y</v>
      </c>
    </row>
    <row r="206" spans="1:7" hidden="1">
      <c r="A206" s="4">
        <v>50444</v>
      </c>
      <c r="B206" t="s">
        <v>434</v>
      </c>
      <c r="C206" s="3">
        <v>666.6</v>
      </c>
      <c r="D206" t="s">
        <v>435</v>
      </c>
      <c r="E206" t="s">
        <v>8</v>
      </c>
      <c r="F206" t="s">
        <v>411</v>
      </c>
      <c r="G206" t="str">
        <f>IF(ISNUMBER(SEARCH("BLM",Table2[[#This Row],[Name]])), "Y", "N")</f>
        <v>Y</v>
      </c>
    </row>
    <row r="207" spans="1:7" hidden="1">
      <c r="A207" s="4">
        <v>50443</v>
      </c>
      <c r="B207" t="s">
        <v>436</v>
      </c>
      <c r="C207" s="3">
        <v>2705.2</v>
      </c>
      <c r="D207" t="s">
        <v>437</v>
      </c>
      <c r="E207" t="s">
        <v>8</v>
      </c>
      <c r="F207" t="s">
        <v>411</v>
      </c>
      <c r="G207" t="str">
        <f>IF(ISNUMBER(SEARCH("BLM",Table2[[#This Row],[Name]])), "Y", "N")</f>
        <v>Y</v>
      </c>
    </row>
    <row r="208" spans="1:7" hidden="1">
      <c r="A208" s="4">
        <v>50442</v>
      </c>
      <c r="B208" t="s">
        <v>438</v>
      </c>
      <c r="C208" s="3">
        <v>3064.26</v>
      </c>
      <c r="D208" t="s">
        <v>439</v>
      </c>
      <c r="E208" t="s">
        <v>8</v>
      </c>
      <c r="F208" t="s">
        <v>411</v>
      </c>
      <c r="G208" t="str">
        <f>IF(ISNUMBER(SEARCH("BLM",Table2[[#This Row],[Name]])), "Y", "N")</f>
        <v>Y</v>
      </c>
    </row>
    <row r="209" spans="1:7" hidden="1">
      <c r="A209" s="4">
        <v>50441</v>
      </c>
      <c r="B209" t="s">
        <v>440</v>
      </c>
      <c r="C209" s="3">
        <v>3796</v>
      </c>
      <c r="D209" t="s">
        <v>441</v>
      </c>
      <c r="E209" t="s">
        <v>8</v>
      </c>
      <c r="F209" t="s">
        <v>411</v>
      </c>
      <c r="G209" t="str">
        <f>IF(ISNUMBER(SEARCH("BLM",Table2[[#This Row],[Name]])), "Y", "N")</f>
        <v>Y</v>
      </c>
    </row>
    <row r="210" spans="1:7" hidden="1">
      <c r="A210" s="4">
        <v>50440</v>
      </c>
      <c r="B210" t="s">
        <v>442</v>
      </c>
      <c r="C210" s="3">
        <v>7453.99</v>
      </c>
      <c r="D210" t="s">
        <v>443</v>
      </c>
      <c r="E210" t="s">
        <v>8</v>
      </c>
      <c r="F210" t="s">
        <v>411</v>
      </c>
      <c r="G210" t="str">
        <f>IF(ISNUMBER(SEARCH("BLM",Table2[[#This Row],[Name]])), "Y", "N")</f>
        <v>Y</v>
      </c>
    </row>
    <row r="211" spans="1:7" hidden="1">
      <c r="A211" s="4">
        <v>50438</v>
      </c>
      <c r="B211" t="s">
        <v>444</v>
      </c>
      <c r="C211" s="3">
        <v>1386.72</v>
      </c>
      <c r="D211" t="s">
        <v>445</v>
      </c>
      <c r="E211" t="s">
        <v>8</v>
      </c>
      <c r="F211" t="s">
        <v>411</v>
      </c>
      <c r="G211" t="str">
        <f>IF(ISNUMBER(SEARCH("BLM",Table2[[#This Row],[Name]])), "Y", "N")</f>
        <v>Y</v>
      </c>
    </row>
    <row r="212" spans="1:7" hidden="1">
      <c r="A212" s="4">
        <v>50322</v>
      </c>
      <c r="B212" t="s">
        <v>446</v>
      </c>
      <c r="C212" s="3">
        <v>5152.72</v>
      </c>
      <c r="D212" t="s">
        <v>447</v>
      </c>
      <c r="E212" t="s">
        <v>8</v>
      </c>
      <c r="F212" t="s">
        <v>448</v>
      </c>
      <c r="G212" t="str">
        <f>IF(ISNUMBER(SEARCH("BLM",Table2[[#This Row],[Name]])), "Y", "N")</f>
        <v>Y</v>
      </c>
    </row>
    <row r="213" spans="1:7" hidden="1">
      <c r="A213" s="4">
        <v>50315</v>
      </c>
      <c r="B213" t="s">
        <v>449</v>
      </c>
      <c r="C213" s="3">
        <v>17596.8</v>
      </c>
      <c r="D213" t="s">
        <v>450</v>
      </c>
      <c r="E213" t="s">
        <v>8</v>
      </c>
      <c r="F213" t="s">
        <v>448</v>
      </c>
      <c r="G213" t="str">
        <f>IF(ISNUMBER(SEARCH("BLM",Table2[[#This Row],[Name]])), "Y", "N")</f>
        <v>Y</v>
      </c>
    </row>
    <row r="214" spans="1:7" hidden="1">
      <c r="A214" s="4">
        <v>50301</v>
      </c>
      <c r="B214" t="s">
        <v>451</v>
      </c>
      <c r="C214" s="3">
        <v>10613.6</v>
      </c>
      <c r="D214" t="s">
        <v>452</v>
      </c>
      <c r="E214" t="s">
        <v>8</v>
      </c>
      <c r="F214" t="s">
        <v>448</v>
      </c>
      <c r="G214" t="str">
        <f>IF(ISNUMBER(SEARCH("BLM",Table2[[#This Row],[Name]])), "Y", "N")</f>
        <v>Y</v>
      </c>
    </row>
    <row r="215" spans="1:7" hidden="1">
      <c r="A215" s="4">
        <v>50300</v>
      </c>
      <c r="B215" t="s">
        <v>453</v>
      </c>
      <c r="C215" s="3">
        <v>13536.8</v>
      </c>
      <c r="D215" t="s">
        <v>454</v>
      </c>
      <c r="E215" t="s">
        <v>8</v>
      </c>
      <c r="F215" t="s">
        <v>448</v>
      </c>
      <c r="G215" t="str">
        <f>IF(ISNUMBER(SEARCH("BLM",Table2[[#This Row],[Name]])), "Y", "N")</f>
        <v>Y</v>
      </c>
    </row>
    <row r="216" spans="1:7" hidden="1">
      <c r="A216" s="4">
        <v>50277</v>
      </c>
      <c r="B216" t="s">
        <v>455</v>
      </c>
      <c r="C216" s="3">
        <v>98404.800000000003</v>
      </c>
      <c r="D216" t="s">
        <v>456</v>
      </c>
      <c r="E216" t="s">
        <v>8</v>
      </c>
      <c r="F216" t="s">
        <v>448</v>
      </c>
      <c r="G216" t="str">
        <f>IF(ISNUMBER(SEARCH("BLM",Table2[[#This Row],[Name]])), "Y", "N")</f>
        <v>Y</v>
      </c>
    </row>
    <row r="217" spans="1:7" hidden="1">
      <c r="A217" s="4">
        <v>50276</v>
      </c>
      <c r="B217" t="s">
        <v>457</v>
      </c>
      <c r="C217" s="3">
        <v>66335.83</v>
      </c>
      <c r="D217" t="s">
        <v>458</v>
      </c>
      <c r="E217" t="s">
        <v>8</v>
      </c>
      <c r="F217" t="s">
        <v>448</v>
      </c>
      <c r="G217" t="str">
        <f>IF(ISNUMBER(SEARCH("BLM",Table2[[#This Row],[Name]])), "Y", "N")</f>
        <v>Y</v>
      </c>
    </row>
    <row r="218" spans="1:7" hidden="1">
      <c r="A218" s="4">
        <v>50264</v>
      </c>
      <c r="B218" t="s">
        <v>459</v>
      </c>
      <c r="C218" s="3">
        <v>25974.400000000001</v>
      </c>
      <c r="D218" t="s">
        <v>460</v>
      </c>
      <c r="E218" t="s">
        <v>8</v>
      </c>
      <c r="F218" t="s">
        <v>448</v>
      </c>
      <c r="G218" t="str">
        <f>IF(ISNUMBER(SEARCH("BLM",Table2[[#This Row],[Name]])), "Y", "N")</f>
        <v>Y</v>
      </c>
    </row>
    <row r="219" spans="1:7" hidden="1">
      <c r="A219" s="4">
        <v>50263</v>
      </c>
      <c r="B219" t="s">
        <v>461</v>
      </c>
      <c r="C219" s="3">
        <v>25974.400000000001</v>
      </c>
      <c r="D219" t="s">
        <v>462</v>
      </c>
      <c r="E219" t="s">
        <v>8</v>
      </c>
      <c r="F219" t="s">
        <v>448</v>
      </c>
      <c r="G219" t="str">
        <f>IF(ISNUMBER(SEARCH("BLM",Table2[[#This Row],[Name]])), "Y", "N")</f>
        <v>Y</v>
      </c>
    </row>
    <row r="220" spans="1:7" hidden="1">
      <c r="A220" s="4">
        <v>50257</v>
      </c>
      <c r="B220" t="s">
        <v>463</v>
      </c>
      <c r="C220" s="3">
        <v>76883.199999999997</v>
      </c>
      <c r="D220" t="s">
        <v>464</v>
      </c>
      <c r="E220" t="s">
        <v>8</v>
      </c>
      <c r="F220" t="s">
        <v>448</v>
      </c>
      <c r="G220" t="str">
        <f>IF(ISNUMBER(SEARCH("BLM",Table2[[#This Row],[Name]])), "Y", "N")</f>
        <v>Y</v>
      </c>
    </row>
    <row r="221" spans="1:7" hidden="1">
      <c r="A221" s="4">
        <v>50252</v>
      </c>
      <c r="B221" t="s">
        <v>465</v>
      </c>
      <c r="C221" s="3">
        <v>25123.599999999999</v>
      </c>
      <c r="D221" t="s">
        <v>466</v>
      </c>
      <c r="E221" t="s">
        <v>8</v>
      </c>
      <c r="F221" t="s">
        <v>448</v>
      </c>
      <c r="G221" t="str">
        <f>IF(ISNUMBER(SEARCH("BLM",Table2[[#This Row],[Name]])), "Y", "N")</f>
        <v>Y</v>
      </c>
    </row>
    <row r="222" spans="1:7" hidden="1">
      <c r="A222" s="4">
        <v>50251</v>
      </c>
      <c r="B222" t="s">
        <v>467</v>
      </c>
      <c r="C222" s="3">
        <v>35164</v>
      </c>
      <c r="D222" t="s">
        <v>468</v>
      </c>
      <c r="E222" t="s">
        <v>8</v>
      </c>
      <c r="F222" t="s">
        <v>448</v>
      </c>
      <c r="G222" t="str">
        <f>IF(ISNUMBER(SEARCH("BLM",Table2[[#This Row],[Name]])), "Y", "N")</f>
        <v>Y</v>
      </c>
    </row>
    <row r="223" spans="1:7" hidden="1">
      <c r="A223" s="4">
        <v>50248</v>
      </c>
      <c r="B223" t="s">
        <v>469</v>
      </c>
      <c r="C223" s="3">
        <v>17794.04</v>
      </c>
      <c r="D223" t="s">
        <v>470</v>
      </c>
      <c r="E223" t="s">
        <v>8</v>
      </c>
      <c r="F223" t="s">
        <v>448</v>
      </c>
      <c r="G223" t="str">
        <f>IF(ISNUMBER(SEARCH("BLM",Table2[[#This Row],[Name]])), "Y", "N")</f>
        <v>Y</v>
      </c>
    </row>
    <row r="224" spans="1:7" hidden="1">
      <c r="A224" s="4">
        <v>50247</v>
      </c>
      <c r="B224" t="s">
        <v>471</v>
      </c>
      <c r="C224" s="3">
        <v>62878</v>
      </c>
      <c r="D224" t="s">
        <v>472</v>
      </c>
      <c r="E224" t="s">
        <v>8</v>
      </c>
      <c r="F224" t="s">
        <v>448</v>
      </c>
      <c r="G224" t="str">
        <f>IF(ISNUMBER(SEARCH("BLM",Table2[[#This Row],[Name]])), "Y", "N")</f>
        <v>Y</v>
      </c>
    </row>
    <row r="225" spans="1:7" hidden="1">
      <c r="A225" s="4">
        <v>50197</v>
      </c>
      <c r="B225" t="s">
        <v>473</v>
      </c>
      <c r="C225" s="3">
        <v>3305.6</v>
      </c>
      <c r="D225" t="s">
        <v>474</v>
      </c>
      <c r="E225" t="s">
        <v>8</v>
      </c>
      <c r="F225" t="s">
        <v>448</v>
      </c>
      <c r="G225" t="str">
        <f>IF(ISNUMBER(SEARCH("BLM",Table2[[#This Row],[Name]])), "Y", "N")</f>
        <v>Y</v>
      </c>
    </row>
    <row r="226" spans="1:7" hidden="1">
      <c r="A226" s="4">
        <v>50189</v>
      </c>
      <c r="B226" t="s">
        <v>475</v>
      </c>
      <c r="C226" s="3">
        <v>6966.4</v>
      </c>
      <c r="D226" t="s">
        <v>476</v>
      </c>
      <c r="E226" t="s">
        <v>8</v>
      </c>
      <c r="F226" t="s">
        <v>448</v>
      </c>
      <c r="G226" t="str">
        <f>IF(ISNUMBER(SEARCH("BLM",Table2[[#This Row],[Name]])), "Y", "N")</f>
        <v>Y</v>
      </c>
    </row>
    <row r="227" spans="1:7" hidden="1">
      <c r="A227" s="4">
        <v>47756</v>
      </c>
      <c r="B227" t="s">
        <v>477</v>
      </c>
      <c r="C227" s="3">
        <v>467.11</v>
      </c>
      <c r="D227" t="s">
        <v>478</v>
      </c>
      <c r="E227" t="s">
        <v>8</v>
      </c>
      <c r="F227" t="s">
        <v>479</v>
      </c>
      <c r="G227" t="str">
        <f>IF(ISNUMBER(SEARCH("BLM",Table2[[#This Row],[Name]])), "Y", "N")</f>
        <v>Y</v>
      </c>
    </row>
    <row r="228" spans="1:7" hidden="1">
      <c r="A228" s="4">
        <v>47747</v>
      </c>
      <c r="B228" t="s">
        <v>480</v>
      </c>
      <c r="C228" s="3">
        <v>301.2</v>
      </c>
      <c r="D228" t="s">
        <v>481</v>
      </c>
      <c r="E228" t="s">
        <v>8</v>
      </c>
      <c r="F228" t="s">
        <v>479</v>
      </c>
      <c r="G228" t="str">
        <f>IF(ISNUMBER(SEARCH("BLM",Table2[[#This Row],[Name]])), "Y", "N")</f>
        <v>Y</v>
      </c>
    </row>
    <row r="229" spans="1:7" hidden="1">
      <c r="A229" s="4">
        <v>47746</v>
      </c>
      <c r="B229" t="s">
        <v>482</v>
      </c>
      <c r="C229" s="3">
        <v>442.4</v>
      </c>
      <c r="D229" t="s">
        <v>483</v>
      </c>
      <c r="E229" t="s">
        <v>8</v>
      </c>
      <c r="F229" t="s">
        <v>479</v>
      </c>
      <c r="G229" t="str">
        <f>IF(ISNUMBER(SEARCH("BLM",Table2[[#This Row],[Name]])), "Y", "N")</f>
        <v>Y</v>
      </c>
    </row>
    <row r="230" spans="1:7" hidden="1">
      <c r="A230" s="4">
        <v>47745</v>
      </c>
      <c r="B230" t="s">
        <v>484</v>
      </c>
      <c r="C230" s="3">
        <v>1314.4</v>
      </c>
      <c r="D230" t="s">
        <v>485</v>
      </c>
      <c r="E230" t="s">
        <v>8</v>
      </c>
      <c r="F230" t="s">
        <v>479</v>
      </c>
      <c r="G230" t="str">
        <f>IF(ISNUMBER(SEARCH("BLM",Table2[[#This Row],[Name]])), "Y", "N")</f>
        <v>Y</v>
      </c>
    </row>
    <row r="231" spans="1:7" hidden="1">
      <c r="A231" s="4">
        <v>47744</v>
      </c>
      <c r="B231" t="s">
        <v>486</v>
      </c>
      <c r="C231" s="3">
        <v>442.4</v>
      </c>
      <c r="D231" t="s">
        <v>487</v>
      </c>
      <c r="E231" t="s">
        <v>8</v>
      </c>
      <c r="F231" t="s">
        <v>479</v>
      </c>
      <c r="G231" t="str">
        <f>IF(ISNUMBER(SEARCH("BLM",Table2[[#This Row],[Name]])), "Y", "N")</f>
        <v>Y</v>
      </c>
    </row>
    <row r="232" spans="1:7" hidden="1">
      <c r="A232" s="4">
        <v>47743</v>
      </c>
      <c r="B232" t="s">
        <v>488</v>
      </c>
      <c r="C232" s="3">
        <v>301.2</v>
      </c>
      <c r="D232" t="s">
        <v>489</v>
      </c>
      <c r="E232" t="s">
        <v>8</v>
      </c>
      <c r="F232" t="s">
        <v>479</v>
      </c>
      <c r="G232" t="str">
        <f>IF(ISNUMBER(SEARCH("BLM",Table2[[#This Row],[Name]])), "Y", "N")</f>
        <v>Y</v>
      </c>
    </row>
    <row r="233" spans="1:7" hidden="1">
      <c r="A233" s="4">
        <v>47742</v>
      </c>
      <c r="B233" t="s">
        <v>490</v>
      </c>
      <c r="C233" s="3">
        <v>301.2</v>
      </c>
      <c r="D233" t="s">
        <v>491</v>
      </c>
      <c r="E233" t="s">
        <v>8</v>
      </c>
      <c r="F233" t="s">
        <v>479</v>
      </c>
      <c r="G233" t="str">
        <f>IF(ISNUMBER(SEARCH("BLM",Table2[[#This Row],[Name]])), "Y", "N")</f>
        <v>Y</v>
      </c>
    </row>
    <row r="234" spans="1:7" hidden="1">
      <c r="A234" s="4">
        <v>47741</v>
      </c>
      <c r="B234" t="s">
        <v>492</v>
      </c>
      <c r="C234" s="3">
        <v>400.04</v>
      </c>
      <c r="D234" t="s">
        <v>493</v>
      </c>
      <c r="E234" t="s">
        <v>8</v>
      </c>
      <c r="F234" t="s">
        <v>479</v>
      </c>
      <c r="G234" t="str">
        <f>IF(ISNUMBER(SEARCH("BLM",Table2[[#This Row],[Name]])), "Y", "N")</f>
        <v>Y</v>
      </c>
    </row>
    <row r="235" spans="1:7" hidden="1">
      <c r="A235" s="4">
        <v>47740</v>
      </c>
      <c r="B235" t="s">
        <v>494</v>
      </c>
      <c r="C235" s="3">
        <v>301.2</v>
      </c>
      <c r="D235" t="s">
        <v>495</v>
      </c>
      <c r="E235" t="s">
        <v>8</v>
      </c>
      <c r="F235" t="s">
        <v>479</v>
      </c>
      <c r="G235" t="str">
        <f>IF(ISNUMBER(SEARCH("BLM",Table2[[#This Row],[Name]])), "Y", "N")</f>
        <v>Y</v>
      </c>
    </row>
    <row r="236" spans="1:7" hidden="1">
      <c r="A236" s="4">
        <v>47738</v>
      </c>
      <c r="B236" t="s">
        <v>496</v>
      </c>
      <c r="C236" s="3">
        <v>594.19000000000005</v>
      </c>
      <c r="D236" t="s">
        <v>497</v>
      </c>
      <c r="E236" t="s">
        <v>8</v>
      </c>
      <c r="F236" t="s">
        <v>479</v>
      </c>
      <c r="G236" t="str">
        <f>IF(ISNUMBER(SEARCH("BLM",Table2[[#This Row],[Name]])), "Y", "N")</f>
        <v>Y</v>
      </c>
    </row>
    <row r="237" spans="1:7" hidden="1">
      <c r="A237" s="4">
        <v>47737</v>
      </c>
      <c r="B237" t="s">
        <v>498</v>
      </c>
      <c r="C237" s="3">
        <v>4041.78</v>
      </c>
      <c r="D237" t="s">
        <v>499</v>
      </c>
      <c r="E237" t="s">
        <v>8</v>
      </c>
      <c r="F237" t="s">
        <v>479</v>
      </c>
      <c r="G237" t="str">
        <f>IF(ISNUMBER(SEARCH("BLM",Table2[[#This Row],[Name]])), "Y", "N")</f>
        <v>Y</v>
      </c>
    </row>
    <row r="238" spans="1:7" hidden="1">
      <c r="A238" s="4">
        <v>47736</v>
      </c>
      <c r="B238" t="s">
        <v>500</v>
      </c>
      <c r="C238" s="3">
        <v>442.4</v>
      </c>
      <c r="D238" t="s">
        <v>501</v>
      </c>
      <c r="E238" t="s">
        <v>8</v>
      </c>
      <c r="F238" t="s">
        <v>479</v>
      </c>
      <c r="G238" t="str">
        <f>IF(ISNUMBER(SEARCH("BLM",Table2[[#This Row],[Name]])), "Y", "N")</f>
        <v>Y</v>
      </c>
    </row>
    <row r="239" spans="1:7" hidden="1">
      <c r="A239" s="4">
        <v>47735</v>
      </c>
      <c r="B239" t="s">
        <v>502</v>
      </c>
      <c r="C239" s="3">
        <v>301.2</v>
      </c>
      <c r="D239" t="s">
        <v>503</v>
      </c>
      <c r="E239" t="s">
        <v>8</v>
      </c>
      <c r="F239" t="s">
        <v>479</v>
      </c>
      <c r="G239" t="str">
        <f>IF(ISNUMBER(SEARCH("BLM",Table2[[#This Row],[Name]])), "Y", "N")</f>
        <v>Y</v>
      </c>
    </row>
    <row r="240" spans="1:7" hidden="1">
      <c r="A240" s="4">
        <v>47734</v>
      </c>
      <c r="B240" t="s">
        <v>504</v>
      </c>
      <c r="C240" s="3">
        <v>301.2</v>
      </c>
      <c r="D240" t="s">
        <v>505</v>
      </c>
      <c r="E240" t="s">
        <v>8</v>
      </c>
      <c r="F240" t="s">
        <v>479</v>
      </c>
      <c r="G240" t="str">
        <f>IF(ISNUMBER(SEARCH("BLM",Table2[[#This Row],[Name]])), "Y", "N")</f>
        <v>Y</v>
      </c>
    </row>
    <row r="241" spans="1:7" hidden="1">
      <c r="A241" s="4">
        <v>47733</v>
      </c>
      <c r="B241" t="s">
        <v>506</v>
      </c>
      <c r="C241" s="3">
        <v>389.45</v>
      </c>
      <c r="D241" t="s">
        <v>507</v>
      </c>
      <c r="E241" t="s">
        <v>8</v>
      </c>
      <c r="F241" t="s">
        <v>479</v>
      </c>
      <c r="G241" t="str">
        <f>IF(ISNUMBER(SEARCH("BLM",Table2[[#This Row],[Name]])), "Y", "N")</f>
        <v>Y</v>
      </c>
    </row>
    <row r="242" spans="1:7" hidden="1">
      <c r="A242" s="4">
        <v>47732</v>
      </c>
      <c r="B242" t="s">
        <v>508</v>
      </c>
      <c r="C242" s="3">
        <v>301.2</v>
      </c>
      <c r="D242" t="s">
        <v>509</v>
      </c>
      <c r="E242" t="s">
        <v>8</v>
      </c>
      <c r="F242" t="s">
        <v>479</v>
      </c>
      <c r="G242" t="str">
        <f>IF(ISNUMBER(SEARCH("BLM",Table2[[#This Row],[Name]])), "Y", "N")</f>
        <v>Y</v>
      </c>
    </row>
    <row r="243" spans="1:7" hidden="1">
      <c r="A243" s="4">
        <v>47731</v>
      </c>
      <c r="B243" t="s">
        <v>510</v>
      </c>
      <c r="C243" s="3">
        <v>583.6</v>
      </c>
      <c r="D243" t="s">
        <v>511</v>
      </c>
      <c r="E243" t="s">
        <v>8</v>
      </c>
      <c r="F243" t="s">
        <v>479</v>
      </c>
      <c r="G243" t="str">
        <f>IF(ISNUMBER(SEARCH("BLM",Table2[[#This Row],[Name]])), "Y", "N")</f>
        <v>Y</v>
      </c>
    </row>
    <row r="244" spans="1:7" hidden="1">
      <c r="A244" s="4">
        <v>47730</v>
      </c>
      <c r="B244" t="s">
        <v>512</v>
      </c>
      <c r="C244" s="3">
        <v>883.65</v>
      </c>
      <c r="D244" t="s">
        <v>513</v>
      </c>
      <c r="E244" t="s">
        <v>8</v>
      </c>
      <c r="F244" t="s">
        <v>479</v>
      </c>
      <c r="G244" t="str">
        <f>IF(ISNUMBER(SEARCH("BLM",Table2[[#This Row],[Name]])), "Y", "N")</f>
        <v>Y</v>
      </c>
    </row>
    <row r="245" spans="1:7" hidden="1">
      <c r="A245" s="4">
        <v>45864</v>
      </c>
      <c r="B245" t="s">
        <v>514</v>
      </c>
      <c r="C245" s="3">
        <v>1550.77</v>
      </c>
      <c r="D245" t="s">
        <v>515</v>
      </c>
      <c r="E245" t="s">
        <v>8</v>
      </c>
      <c r="F245" t="s">
        <v>516</v>
      </c>
      <c r="G245" t="str">
        <f>IF(ISNUMBER(SEARCH("BLM",Table2[[#This Row],[Name]])), "Y", "N")</f>
        <v>Y</v>
      </c>
    </row>
    <row r="246" spans="1:7" hidden="1">
      <c r="A246" s="4">
        <v>45863</v>
      </c>
      <c r="B246" t="s">
        <v>517</v>
      </c>
      <c r="C246" s="3">
        <v>301.2</v>
      </c>
      <c r="D246" t="s">
        <v>518</v>
      </c>
      <c r="E246" t="s">
        <v>8</v>
      </c>
      <c r="F246" t="s">
        <v>516</v>
      </c>
      <c r="G246" t="str">
        <f>IF(ISNUMBER(SEARCH("BLM",Table2[[#This Row],[Name]])), "Y", "N")</f>
        <v>Y</v>
      </c>
    </row>
    <row r="247" spans="1:7" hidden="1">
      <c r="A247" s="4">
        <v>45048</v>
      </c>
      <c r="B247" t="s">
        <v>519</v>
      </c>
      <c r="C247" s="3">
        <v>1614.4</v>
      </c>
      <c r="D247" t="s">
        <v>520</v>
      </c>
      <c r="E247" t="s">
        <v>8</v>
      </c>
      <c r="F247" t="s">
        <v>521</v>
      </c>
      <c r="G247" t="str">
        <f>IF(ISNUMBER(SEARCH("BLM",Table2[[#This Row],[Name]])), "Y", "N")</f>
        <v>Y</v>
      </c>
    </row>
    <row r="248" spans="1:7" hidden="1">
      <c r="A248" s="4">
        <v>45045</v>
      </c>
      <c r="B248" t="s">
        <v>522</v>
      </c>
      <c r="C248" s="3">
        <v>7150.95</v>
      </c>
      <c r="D248" t="s">
        <v>523</v>
      </c>
      <c r="E248" t="s">
        <v>8</v>
      </c>
      <c r="F248" t="s">
        <v>521</v>
      </c>
      <c r="G248" t="str">
        <f>IF(ISNUMBER(SEARCH("BLM",Table2[[#This Row],[Name]])), "Y", "N")</f>
        <v>Y</v>
      </c>
    </row>
    <row r="249" spans="1:7" hidden="1">
      <c r="A249" s="4">
        <v>45038</v>
      </c>
      <c r="B249" t="s">
        <v>524</v>
      </c>
      <c r="C249" s="3">
        <v>1364.99</v>
      </c>
      <c r="D249" t="s">
        <v>525</v>
      </c>
      <c r="E249" t="s">
        <v>8</v>
      </c>
      <c r="F249" t="s">
        <v>521</v>
      </c>
      <c r="G249" t="str">
        <f>IF(ISNUMBER(SEARCH("BLM",Table2[[#This Row],[Name]])), "Y", "N")</f>
        <v>Y</v>
      </c>
    </row>
    <row r="250" spans="1:7" hidden="1">
      <c r="A250" s="4">
        <v>45037</v>
      </c>
      <c r="B250" t="s">
        <v>526</v>
      </c>
      <c r="C250" s="3">
        <v>2199.0700000000002</v>
      </c>
      <c r="D250" t="s">
        <v>527</v>
      </c>
      <c r="E250" t="s">
        <v>8</v>
      </c>
      <c r="F250" t="s">
        <v>521</v>
      </c>
      <c r="G250" t="str">
        <f>IF(ISNUMBER(SEARCH("BLM",Table2[[#This Row],[Name]])), "Y", "N")</f>
        <v>Y</v>
      </c>
    </row>
    <row r="251" spans="1:7" hidden="1">
      <c r="A251" s="4">
        <v>45036</v>
      </c>
      <c r="B251" t="s">
        <v>528</v>
      </c>
      <c r="C251" s="3">
        <v>10073.01</v>
      </c>
      <c r="D251" t="s">
        <v>529</v>
      </c>
      <c r="E251" t="s">
        <v>8</v>
      </c>
      <c r="F251" t="s">
        <v>521</v>
      </c>
      <c r="G251" t="str">
        <f>IF(ISNUMBER(SEARCH("BLM",Table2[[#This Row],[Name]])), "Y", "N")</f>
        <v>Y</v>
      </c>
    </row>
    <row r="252" spans="1:7" hidden="1">
      <c r="A252" s="4">
        <v>45035</v>
      </c>
      <c r="B252" t="s">
        <v>530</v>
      </c>
      <c r="C252" s="3">
        <v>6899.59</v>
      </c>
      <c r="D252" t="s">
        <v>531</v>
      </c>
      <c r="E252" t="s">
        <v>8</v>
      </c>
      <c r="F252" t="s">
        <v>521</v>
      </c>
      <c r="G252" t="str">
        <f>IF(ISNUMBER(SEARCH("BLM",Table2[[#This Row],[Name]])), "Y", "N")</f>
        <v>Y</v>
      </c>
    </row>
    <row r="253" spans="1:7" hidden="1">
      <c r="A253" s="4">
        <v>45034</v>
      </c>
      <c r="B253" t="s">
        <v>532</v>
      </c>
      <c r="C253" s="3">
        <v>20820.61</v>
      </c>
      <c r="D253" t="s">
        <v>533</v>
      </c>
      <c r="E253" t="s">
        <v>8</v>
      </c>
      <c r="F253" t="s">
        <v>521</v>
      </c>
      <c r="G253" t="str">
        <f>IF(ISNUMBER(SEARCH("BLM",Table2[[#This Row],[Name]])), "Y", "N")</f>
        <v>Y</v>
      </c>
    </row>
    <row r="254" spans="1:7" hidden="1">
      <c r="A254" s="4">
        <v>45031</v>
      </c>
      <c r="B254" t="s">
        <v>534</v>
      </c>
      <c r="C254" s="3">
        <v>1510.99</v>
      </c>
      <c r="D254" t="s">
        <v>535</v>
      </c>
      <c r="E254" t="s">
        <v>8</v>
      </c>
      <c r="F254" t="s">
        <v>521</v>
      </c>
      <c r="G254" t="str">
        <f>IF(ISNUMBER(SEARCH("BLM",Table2[[#This Row],[Name]])), "Y", "N")</f>
        <v>Y</v>
      </c>
    </row>
    <row r="255" spans="1:7" hidden="1">
      <c r="A255" s="4">
        <v>45030</v>
      </c>
      <c r="B255" t="s">
        <v>536</v>
      </c>
      <c r="C255" s="3">
        <v>4301.46</v>
      </c>
      <c r="D255" t="s">
        <v>537</v>
      </c>
      <c r="E255" t="s">
        <v>8</v>
      </c>
      <c r="F255" t="s">
        <v>521</v>
      </c>
      <c r="G255" t="str">
        <f>IF(ISNUMBER(SEARCH("BLM",Table2[[#This Row],[Name]])), "Y", "N")</f>
        <v>Y</v>
      </c>
    </row>
    <row r="256" spans="1:7" hidden="1">
      <c r="A256" s="4">
        <v>45021</v>
      </c>
      <c r="B256" t="s">
        <v>538</v>
      </c>
      <c r="C256" s="3">
        <v>3696.4</v>
      </c>
      <c r="D256" t="s">
        <v>539</v>
      </c>
      <c r="E256" t="s">
        <v>8</v>
      </c>
      <c r="F256" t="s">
        <v>521</v>
      </c>
      <c r="G256" t="str">
        <f>IF(ISNUMBER(SEARCH("BLM",Table2[[#This Row],[Name]])), "Y", "N")</f>
        <v>Y</v>
      </c>
    </row>
    <row r="257" spans="1:7" hidden="1">
      <c r="A257" s="4">
        <v>45585</v>
      </c>
      <c r="B257" t="s">
        <v>540</v>
      </c>
      <c r="C257" s="3">
        <v>9958.6</v>
      </c>
      <c r="D257" t="s">
        <v>541</v>
      </c>
      <c r="E257" t="s">
        <v>8</v>
      </c>
      <c r="F257" t="s">
        <v>542</v>
      </c>
      <c r="G257" t="str">
        <f>IF(ISNUMBER(SEARCH("BLM",Table2[[#This Row],[Name]])), "Y", "N")</f>
        <v>Y</v>
      </c>
    </row>
    <row r="258" spans="1:7" hidden="1">
      <c r="A258" s="4">
        <v>45562</v>
      </c>
      <c r="B258" t="s">
        <v>543</v>
      </c>
      <c r="C258" s="3">
        <v>1007.2</v>
      </c>
      <c r="D258" t="s">
        <v>544</v>
      </c>
      <c r="E258" t="s">
        <v>8</v>
      </c>
      <c r="F258" t="s">
        <v>542</v>
      </c>
      <c r="G258" t="str">
        <f>IF(ISNUMBER(SEARCH("BLM",Table2[[#This Row],[Name]])), "Y", "N")</f>
        <v>Y</v>
      </c>
    </row>
    <row r="259" spans="1:7" hidden="1">
      <c r="A259" s="4">
        <v>45552</v>
      </c>
      <c r="B259" t="s">
        <v>545</v>
      </c>
      <c r="C259" s="3">
        <v>8349.6</v>
      </c>
      <c r="D259" t="s">
        <v>546</v>
      </c>
      <c r="E259" t="s">
        <v>8</v>
      </c>
      <c r="F259" t="s">
        <v>542</v>
      </c>
      <c r="G259" t="str">
        <f>IF(ISNUMBER(SEARCH("BLM",Table2[[#This Row],[Name]])), "Y", "N")</f>
        <v>Y</v>
      </c>
    </row>
    <row r="260" spans="1:7" hidden="1">
      <c r="A260" s="4">
        <v>45550</v>
      </c>
      <c r="B260" t="s">
        <v>547</v>
      </c>
      <c r="C260" s="3">
        <v>7220</v>
      </c>
      <c r="D260" t="s">
        <v>548</v>
      </c>
      <c r="E260" t="s">
        <v>8</v>
      </c>
      <c r="F260" t="s">
        <v>542</v>
      </c>
      <c r="G260" t="str">
        <f>IF(ISNUMBER(SEARCH("BLM",Table2[[#This Row],[Name]])), "Y", "N")</f>
        <v>Y</v>
      </c>
    </row>
    <row r="261" spans="1:7" hidden="1">
      <c r="A261" s="4">
        <v>45549</v>
      </c>
      <c r="B261" t="s">
        <v>549</v>
      </c>
      <c r="C261" s="3">
        <v>3266.4</v>
      </c>
      <c r="D261" t="s">
        <v>550</v>
      </c>
      <c r="E261" t="s">
        <v>8</v>
      </c>
      <c r="F261" t="s">
        <v>542</v>
      </c>
      <c r="G261" t="str">
        <f>IF(ISNUMBER(SEARCH("BLM",Table2[[#This Row],[Name]])), "Y", "N")</f>
        <v>Y</v>
      </c>
    </row>
    <row r="262" spans="1:7" hidden="1">
      <c r="A262" s="4">
        <v>45548</v>
      </c>
      <c r="B262" t="s">
        <v>551</v>
      </c>
      <c r="C262" s="3">
        <v>30080</v>
      </c>
      <c r="D262" t="s">
        <v>552</v>
      </c>
      <c r="E262" t="s">
        <v>8</v>
      </c>
      <c r="F262" t="s">
        <v>542</v>
      </c>
      <c r="G262" t="str">
        <f>IF(ISNUMBER(SEARCH("BLM",Table2[[#This Row],[Name]])), "Y", "N")</f>
        <v>Y</v>
      </c>
    </row>
    <row r="263" spans="1:7" hidden="1">
      <c r="A263" s="4">
        <v>45547</v>
      </c>
      <c r="B263" t="s">
        <v>553</v>
      </c>
      <c r="C263" s="3">
        <v>23587.45</v>
      </c>
      <c r="D263" t="s">
        <v>554</v>
      </c>
      <c r="E263" t="s">
        <v>8</v>
      </c>
      <c r="F263" t="s">
        <v>542</v>
      </c>
      <c r="G263" t="str">
        <f>IF(ISNUMBER(SEARCH("BLM",Table2[[#This Row],[Name]])), "Y", "N")</f>
        <v>Y</v>
      </c>
    </row>
    <row r="264" spans="1:7" hidden="1">
      <c r="A264" s="4">
        <v>45546</v>
      </c>
      <c r="B264" t="s">
        <v>555</v>
      </c>
      <c r="C264" s="3">
        <v>2136.8000000000002</v>
      </c>
      <c r="D264" t="s">
        <v>556</v>
      </c>
      <c r="E264" t="s">
        <v>8</v>
      </c>
      <c r="F264" t="s">
        <v>542</v>
      </c>
      <c r="G264" t="str">
        <f>IF(ISNUMBER(SEARCH("BLM",Table2[[#This Row],[Name]])), "Y", "N")</f>
        <v>Y</v>
      </c>
    </row>
    <row r="265" spans="1:7" hidden="1">
      <c r="A265" s="4">
        <v>45545</v>
      </c>
      <c r="B265" t="s">
        <v>557</v>
      </c>
      <c r="C265" s="3">
        <v>4113.6000000000004</v>
      </c>
      <c r="D265" t="s">
        <v>558</v>
      </c>
      <c r="E265" t="s">
        <v>8</v>
      </c>
      <c r="F265" t="s">
        <v>542</v>
      </c>
      <c r="G265" t="str">
        <f>IF(ISNUMBER(SEARCH("BLM",Table2[[#This Row],[Name]])), "Y", "N")</f>
        <v>Y</v>
      </c>
    </row>
    <row r="266" spans="1:7" hidden="1">
      <c r="A266" s="4">
        <v>45544</v>
      </c>
      <c r="B266" t="s">
        <v>559</v>
      </c>
      <c r="C266" s="3">
        <v>13281.6</v>
      </c>
      <c r="D266" t="s">
        <v>560</v>
      </c>
      <c r="E266" t="s">
        <v>8</v>
      </c>
      <c r="F266" t="s">
        <v>542</v>
      </c>
      <c r="G266" t="str">
        <f>IF(ISNUMBER(SEARCH("BLM",Table2[[#This Row],[Name]])), "Y", "N")</f>
        <v>Y</v>
      </c>
    </row>
    <row r="267" spans="1:7" hidden="1">
      <c r="A267" s="4">
        <v>45543</v>
      </c>
      <c r="B267" t="s">
        <v>561</v>
      </c>
      <c r="C267" s="3">
        <v>9196.7999999999993</v>
      </c>
      <c r="D267" t="s">
        <v>562</v>
      </c>
      <c r="E267" t="s">
        <v>8</v>
      </c>
      <c r="F267" t="s">
        <v>542</v>
      </c>
      <c r="G267" t="str">
        <f>IF(ISNUMBER(SEARCH("BLM",Table2[[#This Row],[Name]])), "Y", "N")</f>
        <v>Y</v>
      </c>
    </row>
    <row r="268" spans="1:7" hidden="1">
      <c r="A268" s="4">
        <v>45518</v>
      </c>
      <c r="B268" t="s">
        <v>563</v>
      </c>
      <c r="C268" s="3">
        <v>4608</v>
      </c>
      <c r="D268" t="s">
        <v>564</v>
      </c>
      <c r="E268" t="s">
        <v>8</v>
      </c>
      <c r="F268" t="s">
        <v>542</v>
      </c>
      <c r="G268" t="str">
        <f>IF(ISNUMBER(SEARCH("BLM",Table2[[#This Row],[Name]])), "Y", "N")</f>
        <v>Y</v>
      </c>
    </row>
    <row r="269" spans="1:7" hidden="1">
      <c r="A269" s="4">
        <v>45517</v>
      </c>
      <c r="B269" t="s">
        <v>565</v>
      </c>
      <c r="C269" s="3">
        <v>724.8</v>
      </c>
      <c r="D269" t="s">
        <v>566</v>
      </c>
      <c r="E269" t="s">
        <v>8</v>
      </c>
      <c r="F269" t="s">
        <v>542</v>
      </c>
      <c r="G269" t="str">
        <f>IF(ISNUMBER(SEARCH("BLM",Table2[[#This Row],[Name]])), "Y", "N")</f>
        <v>Y</v>
      </c>
    </row>
    <row r="270" spans="1:7" hidden="1">
      <c r="A270" s="4">
        <v>45516</v>
      </c>
      <c r="B270" t="s">
        <v>567</v>
      </c>
      <c r="C270" s="3">
        <v>4113.6000000000004</v>
      </c>
      <c r="D270" t="s">
        <v>568</v>
      </c>
      <c r="E270" t="s">
        <v>8</v>
      </c>
      <c r="F270" t="s">
        <v>542</v>
      </c>
      <c r="G270" t="str">
        <f>IF(ISNUMBER(SEARCH("BLM",Table2[[#This Row],[Name]])), "Y", "N")</f>
        <v>Y</v>
      </c>
    </row>
    <row r="271" spans="1:7" hidden="1">
      <c r="A271" s="4">
        <v>45515</v>
      </c>
      <c r="B271" t="s">
        <v>569</v>
      </c>
      <c r="C271" s="3">
        <v>724.8</v>
      </c>
      <c r="D271" t="s">
        <v>570</v>
      </c>
      <c r="E271" t="s">
        <v>8</v>
      </c>
      <c r="F271" t="s">
        <v>542</v>
      </c>
      <c r="G271" t="str">
        <f>IF(ISNUMBER(SEARCH("BLM",Table2[[#This Row],[Name]])), "Y", "N")</f>
        <v>Y</v>
      </c>
    </row>
    <row r="272" spans="1:7" hidden="1">
      <c r="A272" s="4">
        <v>45514</v>
      </c>
      <c r="B272" t="s">
        <v>571</v>
      </c>
      <c r="C272" s="3">
        <v>3266.4</v>
      </c>
      <c r="D272" t="s">
        <v>572</v>
      </c>
      <c r="E272" t="s">
        <v>8</v>
      </c>
      <c r="F272" t="s">
        <v>542</v>
      </c>
      <c r="G272" t="str">
        <f>IF(ISNUMBER(SEARCH("BLM",Table2[[#This Row],[Name]])), "Y", "N")</f>
        <v>Y</v>
      </c>
    </row>
    <row r="273" spans="1:12" hidden="1">
      <c r="A273" s="4">
        <v>45513</v>
      </c>
      <c r="B273" t="s">
        <v>573</v>
      </c>
      <c r="C273" s="3">
        <v>2419.1999999999998</v>
      </c>
      <c r="D273" t="s">
        <v>574</v>
      </c>
      <c r="E273" t="s">
        <v>8</v>
      </c>
      <c r="F273" t="s">
        <v>542</v>
      </c>
      <c r="G273" t="str">
        <f>IF(ISNUMBER(SEARCH("BLM",Table2[[#This Row],[Name]])), "Y", "N")</f>
        <v>Y</v>
      </c>
    </row>
    <row r="274" spans="1:12" hidden="1">
      <c r="A274" s="4">
        <v>45512</v>
      </c>
      <c r="B274" t="s">
        <v>575</v>
      </c>
      <c r="C274" s="3">
        <v>3160.8</v>
      </c>
      <c r="D274" t="s">
        <v>576</v>
      </c>
      <c r="E274" t="s">
        <v>8</v>
      </c>
      <c r="F274" t="s">
        <v>542</v>
      </c>
      <c r="G274" t="str">
        <f>IF(ISNUMBER(SEARCH("BLM",Table2[[#This Row],[Name]])), "Y", "N")</f>
        <v>Y</v>
      </c>
    </row>
    <row r="275" spans="1:12" hidden="1">
      <c r="A275" s="4">
        <v>45511</v>
      </c>
      <c r="B275" t="s">
        <v>577</v>
      </c>
      <c r="C275" s="3">
        <v>2348.8000000000002</v>
      </c>
      <c r="D275" t="s">
        <v>578</v>
      </c>
      <c r="E275" t="s">
        <v>8</v>
      </c>
      <c r="F275" t="s">
        <v>542</v>
      </c>
      <c r="G275" t="str">
        <f>IF(ISNUMBER(SEARCH("BLM",Table2[[#This Row],[Name]])), "Y", "N")</f>
        <v>Y</v>
      </c>
    </row>
    <row r="276" spans="1:12" hidden="1">
      <c r="A276" s="4">
        <v>45501</v>
      </c>
      <c r="B276" t="s">
        <v>579</v>
      </c>
      <c r="C276" s="3">
        <v>2348.8000000000002</v>
      </c>
      <c r="D276" t="s">
        <v>580</v>
      </c>
      <c r="E276" t="s">
        <v>8</v>
      </c>
      <c r="F276" t="s">
        <v>542</v>
      </c>
      <c r="G276" t="str">
        <f>IF(ISNUMBER(SEARCH("BLM",Table2[[#This Row],[Name]])), "Y", "N")</f>
        <v>Y</v>
      </c>
    </row>
    <row r="277" spans="1:12" hidden="1">
      <c r="A277" s="4">
        <v>45500</v>
      </c>
      <c r="B277" t="s">
        <v>581</v>
      </c>
      <c r="C277" s="3">
        <v>6239.2</v>
      </c>
      <c r="D277" t="s">
        <v>582</v>
      </c>
      <c r="E277" t="s">
        <v>8</v>
      </c>
      <c r="F277" t="s">
        <v>542</v>
      </c>
      <c r="G277" t="str">
        <f>IF(ISNUMBER(SEARCH("BLM",Table2[[#This Row],[Name]])), "Y", "N")</f>
        <v>Y</v>
      </c>
    </row>
    <row r="278" spans="1:12" hidden="1">
      <c r="A278" s="4">
        <v>45797</v>
      </c>
      <c r="B278" t="s">
        <v>583</v>
      </c>
      <c r="C278" s="3">
        <v>3257.8</v>
      </c>
      <c r="D278" t="s">
        <v>584</v>
      </c>
      <c r="E278" t="s">
        <v>8</v>
      </c>
      <c r="F278" t="s">
        <v>585</v>
      </c>
      <c r="G278" t="str">
        <f>IF(ISNUMBER(SEARCH("BLM",Table2[[#This Row],[Name]])), "Y", "N")</f>
        <v>Y</v>
      </c>
    </row>
    <row r="279" spans="1:12" hidden="1">
      <c r="A279" s="4">
        <v>45793</v>
      </c>
      <c r="B279" t="s">
        <v>586</v>
      </c>
      <c r="C279" s="3">
        <v>5017.6000000000004</v>
      </c>
      <c r="D279" t="s">
        <v>587</v>
      </c>
      <c r="E279" t="s">
        <v>8</v>
      </c>
      <c r="F279" t="s">
        <v>585</v>
      </c>
      <c r="G279" t="str">
        <f>IF(ISNUMBER(SEARCH("BLM",Table2[[#This Row],[Name]])), "Y", "N")</f>
        <v>Y</v>
      </c>
    </row>
    <row r="280" spans="1:12" hidden="1">
      <c r="A280" s="4">
        <v>45792</v>
      </c>
      <c r="B280" t="s">
        <v>588</v>
      </c>
      <c r="C280" s="3">
        <v>1293.1300000000001</v>
      </c>
      <c r="D280" t="s">
        <v>589</v>
      </c>
      <c r="E280" t="s">
        <v>8</v>
      </c>
      <c r="F280" t="s">
        <v>585</v>
      </c>
      <c r="G280" t="str">
        <f>IF(ISNUMBER(SEARCH("BLM",Table2[[#This Row],[Name]])), "Y", "N")</f>
        <v>Y</v>
      </c>
    </row>
    <row r="281" spans="1:12" hidden="1">
      <c r="A281" s="4">
        <v>45791</v>
      </c>
      <c r="B281" t="s">
        <v>590</v>
      </c>
      <c r="C281" s="3">
        <v>604.79999999999995</v>
      </c>
      <c r="D281" t="s">
        <v>591</v>
      </c>
      <c r="E281" t="s">
        <v>8</v>
      </c>
      <c r="F281" t="s">
        <v>585</v>
      </c>
      <c r="G281" t="str">
        <f>IF(ISNUMBER(SEARCH("BLM",Table2[[#This Row],[Name]])), "Y", "N")</f>
        <v>Y</v>
      </c>
    </row>
    <row r="282" spans="1:12" hidden="1">
      <c r="A282" s="4">
        <v>43380</v>
      </c>
      <c r="B282" t="s">
        <v>592</v>
      </c>
      <c r="C282" s="3">
        <v>24736.9</v>
      </c>
      <c r="D282" t="s">
        <v>593</v>
      </c>
      <c r="E282" t="s">
        <v>8</v>
      </c>
      <c r="F282" t="s">
        <v>594</v>
      </c>
      <c r="G282" t="str">
        <f>IF(ISNUMBER(SEARCH("BLM",Table2[[#This Row],[Name]])), "Y", "N")</f>
        <v>Y</v>
      </c>
    </row>
    <row r="283" spans="1:12" ht="71.25">
      <c r="A283" s="8">
        <v>39358</v>
      </c>
      <c r="B283" s="7" t="s">
        <v>595</v>
      </c>
      <c r="C283" s="10">
        <v>240200</v>
      </c>
      <c r="D283" s="9" t="s">
        <v>596</v>
      </c>
      <c r="E283" s="9" t="s">
        <v>597</v>
      </c>
      <c r="F283" s="9" t="s">
        <v>598</v>
      </c>
      <c r="G283" s="11" t="str">
        <f>IF(ISNUMBER(SEARCH("BLM",Table2[[#This Row],[Name]])), "Y", "N")</f>
        <v>N</v>
      </c>
      <c r="H283" s="2"/>
      <c r="I283" s="2"/>
      <c r="J283" s="2"/>
      <c r="K283" s="2"/>
      <c r="L283" s="14"/>
    </row>
    <row r="284" spans="1:12" ht="42.75" hidden="1">
      <c r="A284" s="8">
        <v>43905</v>
      </c>
      <c r="B284" s="7" t="s">
        <v>599</v>
      </c>
      <c r="C284" s="10">
        <v>2257.1999999999998</v>
      </c>
      <c r="D284" s="9" t="s">
        <v>600</v>
      </c>
      <c r="E284" s="9" t="s">
        <v>8</v>
      </c>
      <c r="F284" s="9" t="s">
        <v>601</v>
      </c>
      <c r="G284" s="9" t="str">
        <f>IF(ISNUMBER(SEARCH("BLM",Table2[[#This Row],[Name]])), "Y", "N")</f>
        <v>N</v>
      </c>
    </row>
    <row r="285" spans="1:12" ht="42.75" hidden="1">
      <c r="A285" s="8">
        <v>43892</v>
      </c>
      <c r="B285" s="7" t="s">
        <v>602</v>
      </c>
      <c r="C285" s="10">
        <v>24872.400000000001</v>
      </c>
      <c r="D285" s="9" t="s">
        <v>603</v>
      </c>
      <c r="E285" s="9" t="s">
        <v>8</v>
      </c>
      <c r="F285" s="9" t="s">
        <v>604</v>
      </c>
      <c r="G285" s="9" t="str">
        <f>IF(ISNUMBER(SEARCH("BLM",Table2[[#This Row],[Name]])), "Y", "N")</f>
        <v>N</v>
      </c>
    </row>
    <row r="286" spans="1:12" ht="57" hidden="1">
      <c r="A286" s="8">
        <v>43791</v>
      </c>
      <c r="B286" s="7" t="s">
        <v>605</v>
      </c>
      <c r="C286" s="10">
        <v>6777.8</v>
      </c>
      <c r="D286" s="9" t="s">
        <v>606</v>
      </c>
      <c r="E286" s="9" t="s">
        <v>8</v>
      </c>
      <c r="F286" s="9" t="s">
        <v>607</v>
      </c>
      <c r="G286" s="9" t="str">
        <f>IF(ISNUMBER(SEARCH("BLM",Table2[[#This Row],[Name]])), "Y", "N")</f>
        <v>N</v>
      </c>
    </row>
    <row r="287" spans="1:12" hidden="1">
      <c r="A287" s="4">
        <v>40618</v>
      </c>
      <c r="B287" t="s">
        <v>608</v>
      </c>
      <c r="C287" s="3">
        <v>1985.2</v>
      </c>
      <c r="D287" t="s">
        <v>609</v>
      </c>
      <c r="E287" t="s">
        <v>8</v>
      </c>
      <c r="F287" t="s">
        <v>610</v>
      </c>
      <c r="G287" t="str">
        <f>IF(ISNUMBER(SEARCH("BLM",Table2[[#This Row],[Name]])), "Y", "N")</f>
        <v>Y</v>
      </c>
    </row>
    <row r="288" spans="1:12" hidden="1">
      <c r="A288" s="4">
        <v>40616</v>
      </c>
      <c r="B288" t="s">
        <v>611</v>
      </c>
      <c r="C288" s="3">
        <v>15695.08</v>
      </c>
      <c r="D288" t="s">
        <v>612</v>
      </c>
      <c r="E288" t="s">
        <v>8</v>
      </c>
      <c r="F288" t="s">
        <v>610</v>
      </c>
      <c r="G288" t="str">
        <f>IF(ISNUMBER(SEARCH("BLM",Table2[[#This Row],[Name]])), "Y", "N")</f>
        <v>Y</v>
      </c>
    </row>
    <row r="289" spans="1:7" hidden="1">
      <c r="A289" s="4">
        <v>40607</v>
      </c>
      <c r="B289" t="s">
        <v>613</v>
      </c>
      <c r="C289" s="3">
        <v>1228.3399999999999</v>
      </c>
      <c r="D289" t="s">
        <v>614</v>
      </c>
      <c r="E289" t="s">
        <v>8</v>
      </c>
      <c r="F289" t="s">
        <v>610</v>
      </c>
      <c r="G289" t="str">
        <f>IF(ISNUMBER(SEARCH("BLM",Table2[[#This Row],[Name]])), "Y", "N")</f>
        <v>Y</v>
      </c>
    </row>
    <row r="290" spans="1:7" hidden="1">
      <c r="A290" s="4">
        <v>40606</v>
      </c>
      <c r="B290" t="s">
        <v>615</v>
      </c>
      <c r="C290" s="3">
        <v>24235.78</v>
      </c>
      <c r="D290" t="s">
        <v>616</v>
      </c>
      <c r="E290" t="s">
        <v>8</v>
      </c>
      <c r="F290" t="s">
        <v>610</v>
      </c>
      <c r="G290" t="str">
        <f>IF(ISNUMBER(SEARCH("BLM",Table2[[#This Row],[Name]])), "Y", "N")</f>
        <v>Y</v>
      </c>
    </row>
    <row r="291" spans="1:7" hidden="1">
      <c r="A291" s="4">
        <v>40605</v>
      </c>
      <c r="B291" t="s">
        <v>617</v>
      </c>
      <c r="C291" s="3">
        <v>5110.34</v>
      </c>
      <c r="D291" t="s">
        <v>618</v>
      </c>
      <c r="E291" t="s">
        <v>8</v>
      </c>
      <c r="F291" t="s">
        <v>610</v>
      </c>
      <c r="G291" t="str">
        <f>IF(ISNUMBER(SEARCH("BLM",Table2[[#This Row],[Name]])), "Y", "N")</f>
        <v>Y</v>
      </c>
    </row>
    <row r="292" spans="1:7" hidden="1">
      <c r="A292" s="4">
        <v>40602</v>
      </c>
      <c r="B292" t="s">
        <v>619</v>
      </c>
      <c r="C292" s="3">
        <v>73630.289999999994</v>
      </c>
      <c r="D292" t="s">
        <v>620</v>
      </c>
      <c r="E292" t="s">
        <v>8</v>
      </c>
      <c r="F292" t="s">
        <v>610</v>
      </c>
      <c r="G292" t="str">
        <f>IF(ISNUMBER(SEARCH("BLM",Table2[[#This Row],[Name]])), "Y", "N")</f>
        <v>Y</v>
      </c>
    </row>
    <row r="293" spans="1:7" hidden="1">
      <c r="A293" s="4">
        <v>40601</v>
      </c>
      <c r="B293" t="s">
        <v>621</v>
      </c>
      <c r="C293" s="3">
        <v>13433.34</v>
      </c>
      <c r="D293" t="s">
        <v>622</v>
      </c>
      <c r="E293" t="s">
        <v>8</v>
      </c>
      <c r="F293" t="s">
        <v>610</v>
      </c>
      <c r="G293" t="str">
        <f>IF(ISNUMBER(SEARCH("BLM",Table2[[#This Row],[Name]])), "Y", "N")</f>
        <v>Y</v>
      </c>
    </row>
    <row r="294" spans="1:7" hidden="1">
      <c r="A294" s="4">
        <v>41478</v>
      </c>
      <c r="B294" t="s">
        <v>623</v>
      </c>
      <c r="C294" s="3">
        <v>215.78</v>
      </c>
      <c r="D294" t="s">
        <v>624</v>
      </c>
      <c r="E294" t="s">
        <v>8</v>
      </c>
      <c r="F294" t="s">
        <v>625</v>
      </c>
      <c r="G294" t="str">
        <f>IF(ISNUMBER(SEARCH("BLM",Table2[[#This Row],[Name]])), "Y", "N")</f>
        <v>Y</v>
      </c>
    </row>
    <row r="295" spans="1:7" hidden="1">
      <c r="A295" s="4">
        <v>41477</v>
      </c>
      <c r="B295" t="s">
        <v>626</v>
      </c>
      <c r="C295" s="3">
        <v>237.45</v>
      </c>
      <c r="D295" t="s">
        <v>627</v>
      </c>
      <c r="E295" t="s">
        <v>8</v>
      </c>
      <c r="F295" t="s">
        <v>625</v>
      </c>
      <c r="G295" t="str">
        <f>IF(ISNUMBER(SEARCH("BLM",Table2[[#This Row],[Name]])), "Y", "N")</f>
        <v>Y</v>
      </c>
    </row>
    <row r="296" spans="1:7" hidden="1">
      <c r="A296" s="4">
        <v>41133</v>
      </c>
      <c r="B296" t="s">
        <v>628</v>
      </c>
      <c r="C296" s="3">
        <v>60139.74</v>
      </c>
      <c r="D296" t="s">
        <v>629</v>
      </c>
      <c r="E296" t="s">
        <v>8</v>
      </c>
      <c r="F296" t="s">
        <v>630</v>
      </c>
      <c r="G296" t="str">
        <f>IF(ISNUMBER(SEARCH("BLM",Table2[[#This Row],[Name]])), "Y", "N")</f>
        <v>Y</v>
      </c>
    </row>
    <row r="297" spans="1:7" hidden="1">
      <c r="A297" s="4">
        <v>41132</v>
      </c>
      <c r="B297" t="s">
        <v>631</v>
      </c>
      <c r="C297" s="3">
        <v>14427.48</v>
      </c>
      <c r="D297" t="s">
        <v>632</v>
      </c>
      <c r="E297" t="s">
        <v>8</v>
      </c>
      <c r="F297" t="s">
        <v>630</v>
      </c>
      <c r="G297" t="str">
        <f>IF(ISNUMBER(SEARCH("BLM",Table2[[#This Row],[Name]])), "Y", "N")</f>
        <v>Y</v>
      </c>
    </row>
    <row r="298" spans="1:7" hidden="1">
      <c r="A298" s="4">
        <v>41131</v>
      </c>
      <c r="B298" t="s">
        <v>633</v>
      </c>
      <c r="C298" s="3">
        <v>53737.599999999999</v>
      </c>
      <c r="D298" t="s">
        <v>634</v>
      </c>
      <c r="E298" t="s">
        <v>8</v>
      </c>
      <c r="F298" t="s">
        <v>630</v>
      </c>
      <c r="G298" t="str">
        <f>IF(ISNUMBER(SEARCH("BLM",Table2[[#This Row],[Name]])), "Y", "N")</f>
        <v>Y</v>
      </c>
    </row>
    <row r="299" spans="1:7" hidden="1">
      <c r="A299" s="4">
        <v>41130</v>
      </c>
      <c r="B299" t="s">
        <v>635</v>
      </c>
      <c r="C299" s="3">
        <v>47241.599999999999</v>
      </c>
      <c r="D299" t="s">
        <v>636</v>
      </c>
      <c r="E299" t="s">
        <v>8</v>
      </c>
      <c r="F299" t="s">
        <v>630</v>
      </c>
      <c r="G299" t="str">
        <f>IF(ISNUMBER(SEARCH("BLM",Table2[[#This Row],[Name]])), "Y", "N")</f>
        <v>Y</v>
      </c>
    </row>
    <row r="300" spans="1:7" hidden="1">
      <c r="A300" s="4">
        <v>41129</v>
      </c>
      <c r="B300" t="s">
        <v>637</v>
      </c>
      <c r="C300" s="3">
        <v>40745.599999999999</v>
      </c>
      <c r="D300" t="s">
        <v>638</v>
      </c>
      <c r="E300" t="s">
        <v>8</v>
      </c>
      <c r="F300" t="s">
        <v>630</v>
      </c>
      <c r="G300" t="str">
        <f>IF(ISNUMBER(SEARCH("BLM",Table2[[#This Row],[Name]])), "Y", "N")</f>
        <v>Y</v>
      </c>
    </row>
    <row r="301" spans="1:7" hidden="1">
      <c r="A301" s="4">
        <v>41128</v>
      </c>
      <c r="B301" t="s">
        <v>639</v>
      </c>
      <c r="C301" s="3">
        <v>33668.769999999997</v>
      </c>
      <c r="D301" t="s">
        <v>640</v>
      </c>
      <c r="E301" t="s">
        <v>8</v>
      </c>
      <c r="F301" t="s">
        <v>630</v>
      </c>
      <c r="G301" t="str">
        <f>IF(ISNUMBER(SEARCH("BLM",Table2[[#This Row],[Name]])), "Y", "N")</f>
        <v>Y</v>
      </c>
    </row>
    <row r="302" spans="1:7" hidden="1">
      <c r="A302" s="4">
        <v>41127</v>
      </c>
      <c r="B302" t="s">
        <v>641</v>
      </c>
      <c r="C302" s="3">
        <v>4502.3999999999996</v>
      </c>
      <c r="D302" t="s">
        <v>642</v>
      </c>
      <c r="E302" t="s">
        <v>8</v>
      </c>
      <c r="F302" t="s">
        <v>630</v>
      </c>
      <c r="G302" t="str">
        <f>IF(ISNUMBER(SEARCH("BLM",Table2[[#This Row],[Name]])), "Y", "N")</f>
        <v>Y</v>
      </c>
    </row>
    <row r="303" spans="1:7" hidden="1">
      <c r="A303" s="4">
        <v>41126</v>
      </c>
      <c r="B303" t="s">
        <v>643</v>
      </c>
      <c r="C303" s="3">
        <v>11358.4</v>
      </c>
      <c r="D303" t="s">
        <v>644</v>
      </c>
      <c r="E303" t="s">
        <v>8</v>
      </c>
      <c r="F303" t="s">
        <v>630</v>
      </c>
      <c r="G303" t="str">
        <f>IF(ISNUMBER(SEARCH("BLM",Table2[[#This Row],[Name]])), "Y", "N")</f>
        <v>Y</v>
      </c>
    </row>
    <row r="304" spans="1:7" hidden="1">
      <c r="A304" s="4">
        <v>41125</v>
      </c>
      <c r="B304" t="s">
        <v>645</v>
      </c>
      <c r="C304" s="3">
        <v>2006.4</v>
      </c>
      <c r="D304" t="s">
        <v>646</v>
      </c>
      <c r="E304" t="s">
        <v>8</v>
      </c>
      <c r="F304" t="s">
        <v>630</v>
      </c>
      <c r="G304" t="str">
        <f>IF(ISNUMBER(SEARCH("BLM",Table2[[#This Row],[Name]])), "Y", "N")</f>
        <v>Y</v>
      </c>
    </row>
    <row r="305" spans="1:12" hidden="1">
      <c r="A305" s="4">
        <v>41124</v>
      </c>
      <c r="B305" t="s">
        <v>647</v>
      </c>
      <c r="C305" s="3">
        <v>8558.7999999999993</v>
      </c>
      <c r="D305" t="s">
        <v>648</v>
      </c>
      <c r="E305" t="s">
        <v>8</v>
      </c>
      <c r="F305" t="s">
        <v>630</v>
      </c>
      <c r="G305" t="str">
        <f>IF(ISNUMBER(SEARCH("BLM",Table2[[#This Row],[Name]])), "Y", "N")</f>
        <v>Y</v>
      </c>
    </row>
    <row r="306" spans="1:12" hidden="1">
      <c r="A306" s="4">
        <v>41123</v>
      </c>
      <c r="B306" t="s">
        <v>649</v>
      </c>
      <c r="C306" s="3">
        <v>4359.3999999999996</v>
      </c>
      <c r="D306" t="s">
        <v>650</v>
      </c>
      <c r="E306" t="s">
        <v>8</v>
      </c>
      <c r="F306" t="s">
        <v>630</v>
      </c>
      <c r="G306" t="str">
        <f>IF(ISNUMBER(SEARCH("BLM",Table2[[#This Row],[Name]])), "Y", "N")</f>
        <v>Y</v>
      </c>
    </row>
    <row r="307" spans="1:12" hidden="1">
      <c r="A307" s="4">
        <v>41122</v>
      </c>
      <c r="B307" t="s">
        <v>651</v>
      </c>
      <c r="C307" s="3">
        <v>2959.6</v>
      </c>
      <c r="D307" t="s">
        <v>652</v>
      </c>
      <c r="E307" t="s">
        <v>8</v>
      </c>
      <c r="F307" t="s">
        <v>630</v>
      </c>
      <c r="G307" t="str">
        <f>IF(ISNUMBER(SEARCH("BLM",Table2[[#This Row],[Name]])), "Y", "N")</f>
        <v>Y</v>
      </c>
    </row>
    <row r="308" spans="1:12" ht="42.75">
      <c r="A308" s="8">
        <v>42567</v>
      </c>
      <c r="B308" s="7" t="s">
        <v>653</v>
      </c>
      <c r="C308" s="10">
        <v>11850</v>
      </c>
      <c r="D308" s="9" t="s">
        <v>654</v>
      </c>
      <c r="E308" s="9" t="s">
        <v>188</v>
      </c>
      <c r="F308" s="9" t="s">
        <v>655</v>
      </c>
      <c r="G308" s="11" t="str">
        <f>IF(ISNUMBER(SEARCH("BLM",Table2[[#This Row],[Name]])), "Y", "N")</f>
        <v>N</v>
      </c>
      <c r="H308" s="2"/>
      <c r="I308" s="2"/>
      <c r="J308" s="2"/>
      <c r="K308" s="2"/>
      <c r="L308" s="14"/>
    </row>
    <row r="309" spans="1:12" hidden="1">
      <c r="A309" s="4">
        <v>40806</v>
      </c>
      <c r="B309" t="s">
        <v>656</v>
      </c>
      <c r="C309" s="3">
        <v>112910.14</v>
      </c>
      <c r="D309" t="s">
        <v>657</v>
      </c>
      <c r="E309" t="s">
        <v>8</v>
      </c>
      <c r="F309" t="s">
        <v>658</v>
      </c>
      <c r="G309" t="str">
        <f>IF(ISNUMBER(SEARCH("BLM",Table2[[#This Row],[Name]])), "Y", "N")</f>
        <v>Y</v>
      </c>
    </row>
    <row r="310" spans="1:12" hidden="1">
      <c r="A310" s="4">
        <v>40805</v>
      </c>
      <c r="B310" t="s">
        <v>659</v>
      </c>
      <c r="C310" s="3">
        <v>135037.41</v>
      </c>
      <c r="D310" t="s">
        <v>660</v>
      </c>
      <c r="E310" t="s">
        <v>8</v>
      </c>
      <c r="F310" t="s">
        <v>658</v>
      </c>
      <c r="G310" t="str">
        <f>IF(ISNUMBER(SEARCH("BLM",Table2[[#This Row],[Name]])), "Y", "N")</f>
        <v>Y</v>
      </c>
    </row>
    <row r="311" spans="1:12" hidden="1">
      <c r="A311" s="4">
        <v>40804</v>
      </c>
      <c r="B311" t="s">
        <v>661</v>
      </c>
      <c r="C311" s="3">
        <v>130884.8</v>
      </c>
      <c r="D311" t="s">
        <v>662</v>
      </c>
      <c r="E311" t="s">
        <v>8</v>
      </c>
      <c r="F311" t="s">
        <v>658</v>
      </c>
      <c r="G311" t="str">
        <f>IF(ISNUMBER(SEARCH("BLM",Table2[[#This Row],[Name]])), "Y", "N")</f>
        <v>Y</v>
      </c>
    </row>
    <row r="312" spans="1:12" hidden="1">
      <c r="A312" s="4">
        <v>40802</v>
      </c>
      <c r="B312" t="s">
        <v>663</v>
      </c>
      <c r="C312" s="3">
        <v>61563</v>
      </c>
      <c r="D312" t="s">
        <v>664</v>
      </c>
      <c r="E312" t="s">
        <v>8</v>
      </c>
      <c r="F312" t="s">
        <v>658</v>
      </c>
      <c r="G312" t="str">
        <f>IF(ISNUMBER(SEARCH("BLM",Table2[[#This Row],[Name]])), "Y", "N")</f>
        <v>Y</v>
      </c>
    </row>
    <row r="313" spans="1:12" hidden="1">
      <c r="A313" s="4">
        <v>40801</v>
      </c>
      <c r="B313" t="s">
        <v>665</v>
      </c>
      <c r="C313" s="3">
        <v>58740.4</v>
      </c>
      <c r="D313" t="s">
        <v>666</v>
      </c>
      <c r="E313" t="s">
        <v>8</v>
      </c>
      <c r="F313" t="s">
        <v>658</v>
      </c>
      <c r="G313" t="str">
        <f>IF(ISNUMBER(SEARCH("BLM",Table2[[#This Row],[Name]])), "Y", "N")</f>
        <v>Y</v>
      </c>
    </row>
    <row r="314" spans="1:12" hidden="1">
      <c r="A314" s="4">
        <v>40800</v>
      </c>
      <c r="B314" t="s">
        <v>667</v>
      </c>
      <c r="C314" s="3">
        <v>36452.800000000003</v>
      </c>
      <c r="D314" t="s">
        <v>668</v>
      </c>
      <c r="E314" t="s">
        <v>8</v>
      </c>
      <c r="F314" t="s">
        <v>658</v>
      </c>
      <c r="G314" t="str">
        <f>IF(ISNUMBER(SEARCH("BLM",Table2[[#This Row],[Name]])), "Y", "N")</f>
        <v>Y</v>
      </c>
    </row>
    <row r="315" spans="1:12" hidden="1">
      <c r="A315" s="4">
        <v>40778</v>
      </c>
      <c r="B315" t="s">
        <v>669</v>
      </c>
      <c r="C315" s="3">
        <v>26020.400000000001</v>
      </c>
      <c r="D315" t="s">
        <v>670</v>
      </c>
      <c r="E315" t="s">
        <v>8</v>
      </c>
      <c r="F315" t="s">
        <v>658</v>
      </c>
      <c r="G315" t="str">
        <f>IF(ISNUMBER(SEARCH("BLM",Table2[[#This Row],[Name]])), "Y", "N")</f>
        <v>Y</v>
      </c>
    </row>
    <row r="316" spans="1:12" hidden="1">
      <c r="A316" s="4">
        <v>40773</v>
      </c>
      <c r="B316" t="s">
        <v>671</v>
      </c>
      <c r="C316" s="3">
        <v>9112.69</v>
      </c>
      <c r="D316" t="s">
        <v>672</v>
      </c>
      <c r="E316" t="s">
        <v>8</v>
      </c>
      <c r="F316" t="s">
        <v>658</v>
      </c>
      <c r="G316" t="str">
        <f>IF(ISNUMBER(SEARCH("BLM",Table2[[#This Row],[Name]])), "Y", "N")</f>
        <v>Y</v>
      </c>
    </row>
    <row r="317" spans="1:12" hidden="1">
      <c r="A317" s="4">
        <v>40772</v>
      </c>
      <c r="B317" t="s">
        <v>673</v>
      </c>
      <c r="C317" s="3">
        <v>1356.8</v>
      </c>
      <c r="D317" t="s">
        <v>674</v>
      </c>
      <c r="E317" t="s">
        <v>8</v>
      </c>
      <c r="F317" t="s">
        <v>658</v>
      </c>
      <c r="G317" t="str">
        <f>IF(ISNUMBER(SEARCH("BLM",Table2[[#This Row],[Name]])), "Y", "N")</f>
        <v>Y</v>
      </c>
    </row>
    <row r="318" spans="1:12" hidden="1">
      <c r="A318" s="4">
        <v>40771</v>
      </c>
      <c r="B318" t="s">
        <v>675</v>
      </c>
      <c r="C318" s="3">
        <v>2410.6</v>
      </c>
      <c r="D318" t="s">
        <v>676</v>
      </c>
      <c r="E318" t="s">
        <v>8</v>
      </c>
      <c r="F318" t="s">
        <v>658</v>
      </c>
      <c r="G318" t="str">
        <f>IF(ISNUMBER(SEARCH("BLM",Table2[[#This Row],[Name]])), "Y", "N")</f>
        <v>Y</v>
      </c>
    </row>
    <row r="319" spans="1:12" hidden="1">
      <c r="A319" s="4">
        <v>40757</v>
      </c>
      <c r="B319" t="s">
        <v>677</v>
      </c>
      <c r="C319" s="3">
        <v>1939.2</v>
      </c>
      <c r="D319" t="s">
        <v>678</v>
      </c>
      <c r="E319" t="s">
        <v>8</v>
      </c>
      <c r="F319" t="s">
        <v>658</v>
      </c>
      <c r="G319" t="str">
        <f>IF(ISNUMBER(SEARCH("BLM",Table2[[#This Row],[Name]])), "Y", "N")</f>
        <v>Y</v>
      </c>
    </row>
    <row r="320" spans="1:12" ht="42.75" hidden="1">
      <c r="A320" s="8">
        <v>41275</v>
      </c>
      <c r="B320" s="7" t="s">
        <v>679</v>
      </c>
      <c r="C320" s="10">
        <v>4726.8</v>
      </c>
      <c r="D320" s="9" t="s">
        <v>680</v>
      </c>
      <c r="E320" s="9" t="s">
        <v>8</v>
      </c>
      <c r="F320" s="9" t="s">
        <v>681</v>
      </c>
      <c r="G320" s="9" t="str">
        <f>IF(ISNUMBER(SEARCH("BLM",Table2[[#This Row],[Name]])), "Y", "N")</f>
        <v>N</v>
      </c>
    </row>
    <row r="321" spans="1:12" ht="42.75" hidden="1">
      <c r="A321" s="8">
        <v>41274</v>
      </c>
      <c r="B321" s="7" t="s">
        <v>682</v>
      </c>
      <c r="C321" s="10">
        <v>3421.2</v>
      </c>
      <c r="D321" s="9" t="s">
        <v>683</v>
      </c>
      <c r="E321" s="9" t="s">
        <v>8</v>
      </c>
      <c r="F321" s="9" t="s">
        <v>684</v>
      </c>
      <c r="G321" s="9" t="str">
        <f>IF(ISNUMBER(SEARCH("BLM",Table2[[#This Row],[Name]])), "Y", "N")</f>
        <v>N</v>
      </c>
    </row>
    <row r="322" spans="1:12" ht="42.75">
      <c r="A322" s="8">
        <v>41381</v>
      </c>
      <c r="B322" s="7" t="s">
        <v>685</v>
      </c>
      <c r="C322" s="10">
        <v>10170</v>
      </c>
      <c r="D322" s="9" t="s">
        <v>686</v>
      </c>
      <c r="E322" s="9" t="s">
        <v>188</v>
      </c>
      <c r="F322" s="9" t="s">
        <v>687</v>
      </c>
      <c r="G322" s="11" t="str">
        <f>IF(ISNUMBER(SEARCH("BLM",Table2[[#This Row],[Name]])), "Y", "N")</f>
        <v>N</v>
      </c>
      <c r="H322" s="2"/>
      <c r="I322" s="16"/>
      <c r="J322" s="2"/>
      <c r="K322" s="2"/>
      <c r="L322" s="15"/>
    </row>
    <row r="323" spans="1:12" ht="42.75">
      <c r="A323" s="8">
        <v>41380</v>
      </c>
      <c r="B323" s="7" t="s">
        <v>688</v>
      </c>
      <c r="C323" s="10">
        <v>36525</v>
      </c>
      <c r="D323" s="9" t="s">
        <v>689</v>
      </c>
      <c r="E323" s="9" t="s">
        <v>188</v>
      </c>
      <c r="F323" s="9" t="s">
        <v>690</v>
      </c>
      <c r="G323" s="11" t="str">
        <f>IF(ISNUMBER(SEARCH("BLM",Table2[[#This Row],[Name]])), "Y", "N")</f>
        <v>N</v>
      </c>
      <c r="H323" s="2"/>
      <c r="I323" s="2"/>
      <c r="J323" s="2"/>
      <c r="K323" s="2"/>
      <c r="L323" s="14"/>
    </row>
    <row r="324" spans="1:12" ht="57">
      <c r="A324" s="8">
        <v>40353</v>
      </c>
      <c r="B324" s="7" t="s">
        <v>691</v>
      </c>
      <c r="C324" s="10">
        <v>18150</v>
      </c>
      <c r="D324" s="9" t="s">
        <v>692</v>
      </c>
      <c r="E324" s="9" t="s">
        <v>188</v>
      </c>
      <c r="F324" s="9" t="s">
        <v>693</v>
      </c>
      <c r="G324" s="11" t="str">
        <f>IF(ISNUMBER(SEARCH("BLM",Table2[[#This Row],[Name]])), "Y", "N")</f>
        <v>N</v>
      </c>
      <c r="H324" s="2"/>
      <c r="I324" s="2"/>
      <c r="J324" s="2"/>
      <c r="K324" s="2"/>
      <c r="L324" s="14"/>
    </row>
    <row r="325" spans="1:12" ht="57">
      <c r="A325" s="8">
        <v>40350</v>
      </c>
      <c r="B325" s="7" t="s">
        <v>694</v>
      </c>
      <c r="C325" s="10">
        <v>201645</v>
      </c>
      <c r="D325" s="9" t="s">
        <v>695</v>
      </c>
      <c r="E325" s="9" t="s">
        <v>188</v>
      </c>
      <c r="F325" s="9" t="s">
        <v>696</v>
      </c>
      <c r="G325" s="11" t="str">
        <f>IF(ISNUMBER(SEARCH("BLM",Table2[[#This Row],[Name]])), "Y", "N")</f>
        <v>N</v>
      </c>
      <c r="H325" s="2"/>
      <c r="I325" s="2"/>
      <c r="J325" s="2"/>
      <c r="K325" s="2"/>
      <c r="L325" s="14"/>
    </row>
    <row r="326" spans="1:12" ht="57">
      <c r="A326" s="8">
        <v>40352</v>
      </c>
      <c r="B326" s="7" t="s">
        <v>697</v>
      </c>
      <c r="C326" s="10">
        <v>57150</v>
      </c>
      <c r="D326" s="9" t="s">
        <v>698</v>
      </c>
      <c r="E326" s="9" t="s">
        <v>188</v>
      </c>
      <c r="F326" s="9" t="s">
        <v>699</v>
      </c>
      <c r="G326" s="11" t="str">
        <f>IF(ISNUMBER(SEARCH("BLM",Table2[[#This Row],[Name]])), "Y", "N")</f>
        <v>N</v>
      </c>
      <c r="H326" s="2"/>
      <c r="I326" s="2"/>
      <c r="J326" s="2"/>
      <c r="K326" s="2"/>
      <c r="L326" s="14"/>
    </row>
    <row r="327" spans="1:12" hidden="1">
      <c r="A327" s="4">
        <v>39342</v>
      </c>
      <c r="B327" t="s">
        <v>700</v>
      </c>
      <c r="C327" s="3">
        <v>11413</v>
      </c>
      <c r="D327" t="s">
        <v>701</v>
      </c>
      <c r="E327" t="s">
        <v>8</v>
      </c>
      <c r="F327" t="s">
        <v>702</v>
      </c>
      <c r="G327" t="str">
        <f>IF(ISNUMBER(SEARCH("BLM",Table2[[#This Row],[Name]])), "Y", "N")</f>
        <v>Y</v>
      </c>
    </row>
    <row r="328" spans="1:12" hidden="1">
      <c r="A328" s="4">
        <v>39340</v>
      </c>
      <c r="B328" t="s">
        <v>703</v>
      </c>
      <c r="C328" s="3">
        <v>5430.16</v>
      </c>
      <c r="D328" t="s">
        <v>704</v>
      </c>
      <c r="E328" t="s">
        <v>8</v>
      </c>
      <c r="F328" t="s">
        <v>702</v>
      </c>
      <c r="G328" t="str">
        <f>IF(ISNUMBER(SEARCH("BLM",Table2[[#This Row],[Name]])), "Y", "N")</f>
        <v>Y</v>
      </c>
    </row>
    <row r="329" spans="1:12" hidden="1">
      <c r="A329" s="4">
        <v>39121</v>
      </c>
      <c r="B329" t="s">
        <v>705</v>
      </c>
      <c r="C329" s="3">
        <v>12675.62</v>
      </c>
      <c r="D329" t="s">
        <v>706</v>
      </c>
      <c r="E329" t="s">
        <v>8</v>
      </c>
      <c r="F329" t="s">
        <v>707</v>
      </c>
      <c r="G329" t="str">
        <f>IF(ISNUMBER(SEARCH("BLM",Table2[[#This Row],[Name]])), "Y", "N")</f>
        <v>Y</v>
      </c>
    </row>
    <row r="330" spans="1:12" hidden="1">
      <c r="A330" s="4">
        <v>39311</v>
      </c>
      <c r="B330" t="s">
        <v>708</v>
      </c>
      <c r="C330" s="3">
        <v>2287</v>
      </c>
      <c r="D330" t="s">
        <v>706</v>
      </c>
      <c r="E330" t="s">
        <v>8</v>
      </c>
      <c r="F330" t="s">
        <v>702</v>
      </c>
      <c r="G330" t="str">
        <f>IF(ISNUMBER(SEARCH("BLM",Table2[[#This Row],[Name]])), "Y", "N")</f>
        <v>Y</v>
      </c>
    </row>
    <row r="331" spans="1:12" hidden="1">
      <c r="A331" s="4">
        <v>39310</v>
      </c>
      <c r="B331" t="s">
        <v>709</v>
      </c>
      <c r="C331" s="3">
        <v>544.79999999999995</v>
      </c>
      <c r="D331" t="s">
        <v>710</v>
      </c>
      <c r="E331" t="s">
        <v>8</v>
      </c>
      <c r="F331" t="s">
        <v>702</v>
      </c>
      <c r="G331" t="str">
        <f>IF(ISNUMBER(SEARCH("BLM",Table2[[#This Row],[Name]])), "Y", "N")</f>
        <v>Y</v>
      </c>
    </row>
    <row r="332" spans="1:12" hidden="1">
      <c r="A332" s="4">
        <v>39119</v>
      </c>
      <c r="B332" t="s">
        <v>711</v>
      </c>
      <c r="C332" s="3">
        <v>14606</v>
      </c>
      <c r="D332" t="s">
        <v>712</v>
      </c>
      <c r="E332" t="s">
        <v>8</v>
      </c>
      <c r="F332" t="s">
        <v>707</v>
      </c>
      <c r="G332" t="str">
        <f>IF(ISNUMBER(SEARCH("BLM",Table2[[#This Row],[Name]])), "Y", "N")</f>
        <v>Y</v>
      </c>
    </row>
    <row r="333" spans="1:12" hidden="1">
      <c r="A333" s="4">
        <v>39309</v>
      </c>
      <c r="B333" t="s">
        <v>713</v>
      </c>
      <c r="C333" s="3">
        <v>2001</v>
      </c>
      <c r="D333" t="s">
        <v>712</v>
      </c>
      <c r="E333" t="s">
        <v>8</v>
      </c>
      <c r="F333" t="s">
        <v>702</v>
      </c>
      <c r="G333" t="str">
        <f>IF(ISNUMBER(SEARCH("BLM",Table2[[#This Row],[Name]])), "Y", "N")</f>
        <v>Y</v>
      </c>
    </row>
    <row r="334" spans="1:12" hidden="1">
      <c r="A334" s="4">
        <v>39308</v>
      </c>
      <c r="B334" t="s">
        <v>714</v>
      </c>
      <c r="C334" s="3">
        <v>887.2</v>
      </c>
      <c r="D334" t="s">
        <v>715</v>
      </c>
      <c r="E334" t="s">
        <v>8</v>
      </c>
      <c r="F334" t="s">
        <v>702</v>
      </c>
      <c r="G334" t="str">
        <f>IF(ISNUMBER(SEARCH("BLM",Table2[[#This Row],[Name]])), "Y", "N")</f>
        <v>Y</v>
      </c>
    </row>
    <row r="335" spans="1:12" hidden="1">
      <c r="A335" s="4">
        <v>39307</v>
      </c>
      <c r="B335" t="s">
        <v>716</v>
      </c>
      <c r="C335" s="3">
        <v>705.4</v>
      </c>
      <c r="D335" t="s">
        <v>717</v>
      </c>
      <c r="E335" t="s">
        <v>8</v>
      </c>
      <c r="F335" t="s">
        <v>702</v>
      </c>
      <c r="G335" t="str">
        <f>IF(ISNUMBER(SEARCH("BLM",Table2[[#This Row],[Name]])), "Y", "N")</f>
        <v>Y</v>
      </c>
    </row>
    <row r="336" spans="1:12" hidden="1">
      <c r="A336" s="4">
        <v>39306</v>
      </c>
      <c r="B336" t="s">
        <v>718</v>
      </c>
      <c r="C336" s="3">
        <v>887.2</v>
      </c>
      <c r="D336" t="s">
        <v>719</v>
      </c>
      <c r="E336" t="s">
        <v>8</v>
      </c>
      <c r="F336" t="s">
        <v>702</v>
      </c>
      <c r="G336" t="str">
        <f>IF(ISNUMBER(SEARCH("BLM",Table2[[#This Row],[Name]])), "Y", "N")</f>
        <v>Y</v>
      </c>
    </row>
    <row r="337" spans="1:7" hidden="1">
      <c r="A337" s="4">
        <v>39107</v>
      </c>
      <c r="B337" t="s">
        <v>720</v>
      </c>
      <c r="C337" s="3">
        <v>4617.8500000000004</v>
      </c>
      <c r="D337" t="s">
        <v>721</v>
      </c>
      <c r="E337" t="s">
        <v>8</v>
      </c>
      <c r="F337" t="s">
        <v>707</v>
      </c>
      <c r="G337" t="str">
        <f>IF(ISNUMBER(SEARCH("BLM",Table2[[#This Row],[Name]])), "Y", "N")</f>
        <v>Y</v>
      </c>
    </row>
    <row r="338" spans="1:7" hidden="1">
      <c r="A338" s="4">
        <v>39106</v>
      </c>
      <c r="B338" t="s">
        <v>722</v>
      </c>
      <c r="C338" s="3">
        <v>7336.49</v>
      </c>
      <c r="D338" t="s">
        <v>723</v>
      </c>
      <c r="E338" t="s">
        <v>8</v>
      </c>
      <c r="F338" t="s">
        <v>707</v>
      </c>
      <c r="G338" t="str">
        <f>IF(ISNUMBER(SEARCH("BLM",Table2[[#This Row],[Name]])), "Y", "N")</f>
        <v>Y</v>
      </c>
    </row>
    <row r="339" spans="1:7" hidden="1">
      <c r="A339" s="4">
        <v>39105</v>
      </c>
      <c r="B339" t="s">
        <v>724</v>
      </c>
      <c r="C339" s="3">
        <v>5394.99</v>
      </c>
      <c r="D339" t="s">
        <v>725</v>
      </c>
      <c r="E339" t="s">
        <v>8</v>
      </c>
      <c r="F339" t="s">
        <v>707</v>
      </c>
      <c r="G339" t="str">
        <f>IF(ISNUMBER(SEARCH("BLM",Table2[[#This Row],[Name]])), "Y", "N")</f>
        <v>Y</v>
      </c>
    </row>
    <row r="340" spans="1:7" hidden="1">
      <c r="A340" s="4">
        <v>39104</v>
      </c>
      <c r="B340" t="s">
        <v>726</v>
      </c>
      <c r="C340" s="3">
        <v>1678</v>
      </c>
      <c r="D340" t="s">
        <v>727</v>
      </c>
      <c r="E340" t="s">
        <v>8</v>
      </c>
      <c r="F340" t="s">
        <v>707</v>
      </c>
      <c r="G340" t="str">
        <f>IF(ISNUMBER(SEARCH("BLM",Table2[[#This Row],[Name]])), "Y", "N")</f>
        <v>Y</v>
      </c>
    </row>
    <row r="341" spans="1:7" hidden="1">
      <c r="A341" s="4">
        <v>39103</v>
      </c>
      <c r="B341" t="s">
        <v>728</v>
      </c>
      <c r="C341" s="3">
        <v>1384.91</v>
      </c>
      <c r="D341" t="s">
        <v>729</v>
      </c>
      <c r="E341" t="s">
        <v>8</v>
      </c>
      <c r="F341" t="s">
        <v>707</v>
      </c>
      <c r="G341" t="str">
        <f>IF(ISNUMBER(SEARCH("BLM",Table2[[#This Row],[Name]])), "Y", "N")</f>
        <v>Y</v>
      </c>
    </row>
    <row r="342" spans="1:7" hidden="1">
      <c r="A342" s="4">
        <v>39102</v>
      </c>
      <c r="B342" t="s">
        <v>730</v>
      </c>
      <c r="C342" s="3">
        <v>866</v>
      </c>
      <c r="D342" t="s">
        <v>731</v>
      </c>
      <c r="E342" t="s">
        <v>8</v>
      </c>
      <c r="F342" t="s">
        <v>707</v>
      </c>
      <c r="G342" t="str">
        <f>IF(ISNUMBER(SEARCH("BLM",Table2[[#This Row],[Name]])), "Y", "N")</f>
        <v>Y</v>
      </c>
    </row>
    <row r="343" spans="1:7" hidden="1">
      <c r="A343" s="4">
        <v>39190</v>
      </c>
      <c r="B343" t="s">
        <v>732</v>
      </c>
      <c r="C343" s="3">
        <v>1801.6</v>
      </c>
      <c r="D343" t="s">
        <v>733</v>
      </c>
      <c r="E343" t="s">
        <v>8</v>
      </c>
      <c r="F343" t="s">
        <v>702</v>
      </c>
      <c r="G343" t="str">
        <f>IF(ISNUMBER(SEARCH("BLM",Table2[[#This Row],[Name]])), "Y", "N")</f>
        <v>Y</v>
      </c>
    </row>
    <row r="344" spans="1:7" hidden="1">
      <c r="A344" s="4">
        <v>39189</v>
      </c>
      <c r="B344" t="s">
        <v>734</v>
      </c>
      <c r="C344" s="3">
        <v>26638</v>
      </c>
      <c r="D344" t="s">
        <v>735</v>
      </c>
      <c r="E344" t="s">
        <v>8</v>
      </c>
      <c r="F344" t="s">
        <v>702</v>
      </c>
      <c r="G344" t="str">
        <f>IF(ISNUMBER(SEARCH("BLM",Table2[[#This Row],[Name]])), "Y", "N")</f>
        <v>Y</v>
      </c>
    </row>
    <row r="345" spans="1:7" hidden="1">
      <c r="A345" s="4">
        <v>39188</v>
      </c>
      <c r="B345" t="s">
        <v>736</v>
      </c>
      <c r="C345" s="3">
        <v>3443.2</v>
      </c>
      <c r="D345" t="s">
        <v>737</v>
      </c>
      <c r="E345" t="s">
        <v>8</v>
      </c>
      <c r="F345" t="s">
        <v>702</v>
      </c>
      <c r="G345" t="str">
        <f>IF(ISNUMBER(SEARCH("BLM",Table2[[#This Row],[Name]])), "Y", "N")</f>
        <v>Y</v>
      </c>
    </row>
    <row r="346" spans="1:7" hidden="1">
      <c r="A346" s="4">
        <v>39187</v>
      </c>
      <c r="B346" t="s">
        <v>738</v>
      </c>
      <c r="C346" s="3">
        <v>4719.3999999999996</v>
      </c>
      <c r="D346" t="s">
        <v>739</v>
      </c>
      <c r="E346" t="s">
        <v>8</v>
      </c>
      <c r="F346" t="s">
        <v>702</v>
      </c>
      <c r="G346" t="str">
        <f>IF(ISNUMBER(SEARCH("BLM",Table2[[#This Row],[Name]])), "Y", "N")</f>
        <v>Y</v>
      </c>
    </row>
    <row r="347" spans="1:7" hidden="1">
      <c r="A347" s="4">
        <v>40004</v>
      </c>
      <c r="B347" t="s">
        <v>740</v>
      </c>
      <c r="C347" s="3">
        <v>3756.86</v>
      </c>
      <c r="D347" t="s">
        <v>741</v>
      </c>
      <c r="E347" t="s">
        <v>8</v>
      </c>
      <c r="F347" t="s">
        <v>742</v>
      </c>
      <c r="G347" t="str">
        <f>IF(ISNUMBER(SEARCH("BLM",Table2[[#This Row],[Name]])), "Y", "N")</f>
        <v>Y</v>
      </c>
    </row>
    <row r="348" spans="1:7" hidden="1">
      <c r="A348" s="4">
        <v>40002</v>
      </c>
      <c r="B348" t="s">
        <v>743</v>
      </c>
      <c r="C348" s="3">
        <v>696.56</v>
      </c>
      <c r="D348" t="s">
        <v>744</v>
      </c>
      <c r="E348" t="s">
        <v>8</v>
      </c>
      <c r="F348" t="s">
        <v>742</v>
      </c>
      <c r="G348" t="str">
        <f>IF(ISNUMBER(SEARCH("BLM",Table2[[#This Row],[Name]])), "Y", "N")</f>
        <v>Y</v>
      </c>
    </row>
    <row r="349" spans="1:7" hidden="1">
      <c r="A349" s="4">
        <v>40001</v>
      </c>
      <c r="B349" t="s">
        <v>745</v>
      </c>
      <c r="C349" s="3">
        <v>1787.33</v>
      </c>
      <c r="D349" t="s">
        <v>746</v>
      </c>
      <c r="E349" t="s">
        <v>8</v>
      </c>
      <c r="F349" t="s">
        <v>742</v>
      </c>
      <c r="G349" t="str">
        <f>IF(ISNUMBER(SEARCH("BLM",Table2[[#This Row],[Name]])), "Y", "N")</f>
        <v>Y</v>
      </c>
    </row>
    <row r="350" spans="1:7" hidden="1">
      <c r="A350" s="4">
        <v>40000</v>
      </c>
      <c r="B350" t="s">
        <v>747</v>
      </c>
      <c r="C350" s="3">
        <v>6937.6</v>
      </c>
      <c r="D350" t="s">
        <v>748</v>
      </c>
      <c r="E350" t="s">
        <v>8</v>
      </c>
      <c r="F350" t="s">
        <v>742</v>
      </c>
      <c r="G350" t="str">
        <f>IF(ISNUMBER(SEARCH("BLM",Table2[[#This Row],[Name]])), "Y", "N")</f>
        <v>Y</v>
      </c>
    </row>
    <row r="351" spans="1:7" hidden="1">
      <c r="A351" s="4">
        <v>39999</v>
      </c>
      <c r="B351" t="s">
        <v>749</v>
      </c>
      <c r="C351" s="3">
        <v>4660.75</v>
      </c>
      <c r="D351" t="s">
        <v>750</v>
      </c>
      <c r="E351" t="s">
        <v>8</v>
      </c>
      <c r="F351" t="s">
        <v>742</v>
      </c>
      <c r="G351" t="str">
        <f>IF(ISNUMBER(SEARCH("BLM",Table2[[#This Row],[Name]])), "Y", "N")</f>
        <v>Y</v>
      </c>
    </row>
    <row r="352" spans="1:7" hidden="1">
      <c r="A352" s="4">
        <v>39998</v>
      </c>
      <c r="B352" t="s">
        <v>751</v>
      </c>
      <c r="C352" s="3">
        <v>2984</v>
      </c>
      <c r="D352" t="s">
        <v>752</v>
      </c>
      <c r="E352" t="s">
        <v>8</v>
      </c>
      <c r="F352" t="s">
        <v>742</v>
      </c>
      <c r="G352" t="str">
        <f>IF(ISNUMBER(SEARCH("BLM",Table2[[#This Row],[Name]])), "Y", "N")</f>
        <v>Y</v>
      </c>
    </row>
    <row r="353" spans="1:7" hidden="1">
      <c r="A353" s="4">
        <v>39997</v>
      </c>
      <c r="B353" t="s">
        <v>753</v>
      </c>
      <c r="C353" s="3">
        <v>5105.53</v>
      </c>
      <c r="D353" t="s">
        <v>754</v>
      </c>
      <c r="E353" t="s">
        <v>8</v>
      </c>
      <c r="F353" t="s">
        <v>742</v>
      </c>
      <c r="G353" t="str">
        <f>IF(ISNUMBER(SEARCH("BLM",Table2[[#This Row],[Name]])), "Y", "N")</f>
        <v>Y</v>
      </c>
    </row>
    <row r="354" spans="1:7" hidden="1">
      <c r="A354" s="4">
        <v>39996</v>
      </c>
      <c r="B354" t="s">
        <v>755</v>
      </c>
      <c r="C354" s="3">
        <v>869.53</v>
      </c>
      <c r="D354" t="s">
        <v>756</v>
      </c>
      <c r="E354" t="s">
        <v>8</v>
      </c>
      <c r="F354" t="s">
        <v>742</v>
      </c>
      <c r="G354" t="str">
        <f>IF(ISNUMBER(SEARCH("BLM",Table2[[#This Row],[Name]])), "Y", "N")</f>
        <v>Y</v>
      </c>
    </row>
    <row r="355" spans="1:7" hidden="1">
      <c r="A355" s="4">
        <v>39995</v>
      </c>
      <c r="B355" t="s">
        <v>757</v>
      </c>
      <c r="C355" s="3">
        <v>3266.4</v>
      </c>
      <c r="D355" t="s">
        <v>758</v>
      </c>
      <c r="E355" t="s">
        <v>8</v>
      </c>
      <c r="F355" t="s">
        <v>742</v>
      </c>
      <c r="G355" t="str">
        <f>IF(ISNUMBER(SEARCH("BLM",Table2[[#This Row],[Name]])), "Y", "N")</f>
        <v>Y</v>
      </c>
    </row>
    <row r="356" spans="1:7" hidden="1">
      <c r="A356" s="4">
        <v>39993</v>
      </c>
      <c r="B356" t="s">
        <v>759</v>
      </c>
      <c r="C356" s="3">
        <v>4118.7</v>
      </c>
      <c r="D356" t="s">
        <v>760</v>
      </c>
      <c r="E356" t="s">
        <v>8</v>
      </c>
      <c r="F356" t="s">
        <v>742</v>
      </c>
      <c r="G356" t="str">
        <f>IF(ISNUMBER(SEARCH("BLM",Table2[[#This Row],[Name]])), "Y", "N")</f>
        <v>Y</v>
      </c>
    </row>
    <row r="357" spans="1:7" hidden="1">
      <c r="A357" s="4">
        <v>39992</v>
      </c>
      <c r="B357" t="s">
        <v>761</v>
      </c>
      <c r="C357" s="3">
        <v>3266.4</v>
      </c>
      <c r="D357" t="s">
        <v>762</v>
      </c>
      <c r="E357" t="s">
        <v>8</v>
      </c>
      <c r="F357" t="s">
        <v>742</v>
      </c>
      <c r="G357" t="str">
        <f>IF(ISNUMBER(SEARCH("BLM",Table2[[#This Row],[Name]])), "Y", "N")</f>
        <v>Y</v>
      </c>
    </row>
    <row r="358" spans="1:7" hidden="1">
      <c r="A358" s="4">
        <v>39991</v>
      </c>
      <c r="B358" t="s">
        <v>763</v>
      </c>
      <c r="C358" s="3">
        <v>2984</v>
      </c>
      <c r="D358" t="s">
        <v>764</v>
      </c>
      <c r="E358" t="s">
        <v>8</v>
      </c>
      <c r="F358" t="s">
        <v>742</v>
      </c>
      <c r="G358" t="str">
        <f>IF(ISNUMBER(SEARCH("BLM",Table2[[#This Row],[Name]])), "Y", "N")</f>
        <v>Y</v>
      </c>
    </row>
    <row r="359" spans="1:7" hidden="1">
      <c r="A359" s="4">
        <v>39990</v>
      </c>
      <c r="B359" t="s">
        <v>765</v>
      </c>
      <c r="C359" s="3">
        <v>4621.92</v>
      </c>
      <c r="D359" t="s">
        <v>766</v>
      </c>
      <c r="E359" t="s">
        <v>8</v>
      </c>
      <c r="F359" t="s">
        <v>742</v>
      </c>
      <c r="G359" t="str">
        <f>IF(ISNUMBER(SEARCH("BLM",Table2[[#This Row],[Name]])), "Y", "N")</f>
        <v>Y</v>
      </c>
    </row>
    <row r="360" spans="1:7" hidden="1">
      <c r="A360" s="4">
        <v>39989</v>
      </c>
      <c r="B360" t="s">
        <v>767</v>
      </c>
      <c r="C360" s="3">
        <v>7802.45</v>
      </c>
      <c r="D360" t="s">
        <v>768</v>
      </c>
      <c r="E360" t="s">
        <v>8</v>
      </c>
      <c r="F360" t="s">
        <v>742</v>
      </c>
      <c r="G360" t="str">
        <f>IF(ISNUMBER(SEARCH("BLM",Table2[[#This Row],[Name]])), "Y", "N")</f>
        <v>Y</v>
      </c>
    </row>
    <row r="361" spans="1:7" hidden="1">
      <c r="A361" s="4">
        <v>39988</v>
      </c>
      <c r="B361" t="s">
        <v>769</v>
      </c>
      <c r="C361" s="3">
        <v>6941.13</v>
      </c>
      <c r="D361" t="s">
        <v>770</v>
      </c>
      <c r="E361" t="s">
        <v>8</v>
      </c>
      <c r="F361" t="s">
        <v>742</v>
      </c>
      <c r="G361" t="str">
        <f>IF(ISNUMBER(SEARCH("BLM",Table2[[#This Row],[Name]])), "Y", "N")</f>
        <v>Y</v>
      </c>
    </row>
    <row r="362" spans="1:7" hidden="1">
      <c r="A362" s="4">
        <v>39987</v>
      </c>
      <c r="B362" t="s">
        <v>771</v>
      </c>
      <c r="C362" s="3">
        <v>8031.9</v>
      </c>
      <c r="D362" t="s">
        <v>772</v>
      </c>
      <c r="E362" t="s">
        <v>8</v>
      </c>
      <c r="F362" t="s">
        <v>742</v>
      </c>
      <c r="G362" t="str">
        <f>IF(ISNUMBER(SEARCH("BLM",Table2[[#This Row],[Name]])), "Y", "N")</f>
        <v>Y</v>
      </c>
    </row>
    <row r="363" spans="1:7" hidden="1">
      <c r="A363" s="4">
        <v>39986</v>
      </c>
      <c r="B363" t="s">
        <v>773</v>
      </c>
      <c r="C363" s="3">
        <v>5243.2</v>
      </c>
      <c r="D363" t="s">
        <v>774</v>
      </c>
      <c r="E363" t="s">
        <v>8</v>
      </c>
      <c r="F363" t="s">
        <v>742</v>
      </c>
      <c r="G363" t="str">
        <f>IF(ISNUMBER(SEARCH("BLM",Table2[[#This Row],[Name]])), "Y", "N")</f>
        <v>Y</v>
      </c>
    </row>
    <row r="364" spans="1:7" hidden="1">
      <c r="A364" s="4">
        <v>39985</v>
      </c>
      <c r="B364" t="s">
        <v>775</v>
      </c>
      <c r="C364" s="3">
        <v>2419.1999999999998</v>
      </c>
      <c r="D364" t="s">
        <v>776</v>
      </c>
      <c r="E364" t="s">
        <v>8</v>
      </c>
      <c r="F364" t="s">
        <v>742</v>
      </c>
      <c r="G364" t="str">
        <f>IF(ISNUMBER(SEARCH("BLM",Table2[[#This Row],[Name]])), "Y", "N")</f>
        <v>Y</v>
      </c>
    </row>
    <row r="365" spans="1:7" hidden="1">
      <c r="A365" s="4">
        <v>39983</v>
      </c>
      <c r="B365" t="s">
        <v>777</v>
      </c>
      <c r="C365" s="3">
        <v>6637.55</v>
      </c>
      <c r="D365" t="s">
        <v>778</v>
      </c>
      <c r="E365" t="s">
        <v>8</v>
      </c>
      <c r="F365" t="s">
        <v>742</v>
      </c>
      <c r="G365" t="str">
        <f>IF(ISNUMBER(SEARCH("BLM",Table2[[#This Row],[Name]])), "Y", "N")</f>
        <v>Y</v>
      </c>
    </row>
    <row r="366" spans="1:7" hidden="1">
      <c r="A366" s="4">
        <v>39982</v>
      </c>
      <c r="B366" t="s">
        <v>779</v>
      </c>
      <c r="C366" s="3">
        <v>6919.95</v>
      </c>
      <c r="D366" t="s">
        <v>780</v>
      </c>
      <c r="E366" t="s">
        <v>8</v>
      </c>
      <c r="F366" t="s">
        <v>742</v>
      </c>
      <c r="G366" t="str">
        <f>IF(ISNUMBER(SEARCH("BLM",Table2[[#This Row],[Name]])), "Y", "N")</f>
        <v>Y</v>
      </c>
    </row>
    <row r="367" spans="1:7" hidden="1">
      <c r="A367" s="4">
        <v>39981</v>
      </c>
      <c r="B367" t="s">
        <v>781</v>
      </c>
      <c r="C367" s="3">
        <v>6930.54</v>
      </c>
      <c r="D367" t="s">
        <v>782</v>
      </c>
      <c r="E367" t="s">
        <v>8</v>
      </c>
      <c r="F367" t="s">
        <v>742</v>
      </c>
      <c r="G367" t="str">
        <f>IF(ISNUMBER(SEARCH("BLM",Table2[[#This Row],[Name]])), "Y", "N")</f>
        <v>Y</v>
      </c>
    </row>
    <row r="368" spans="1:7" hidden="1">
      <c r="A368" s="4">
        <v>39980</v>
      </c>
      <c r="B368" t="s">
        <v>783</v>
      </c>
      <c r="C368" s="3">
        <v>6775.22</v>
      </c>
      <c r="D368" t="s">
        <v>784</v>
      </c>
      <c r="E368" t="s">
        <v>8</v>
      </c>
      <c r="F368" t="s">
        <v>742</v>
      </c>
      <c r="G368" t="str">
        <f>IF(ISNUMBER(SEARCH("BLM",Table2[[#This Row],[Name]])), "Y", "N")</f>
        <v>Y</v>
      </c>
    </row>
    <row r="369" spans="1:7" hidden="1">
      <c r="A369" s="4">
        <v>39979</v>
      </c>
      <c r="B369" t="s">
        <v>785</v>
      </c>
      <c r="C369" s="3">
        <v>6545.77</v>
      </c>
      <c r="D369" t="s">
        <v>786</v>
      </c>
      <c r="E369" t="s">
        <v>8</v>
      </c>
      <c r="F369" t="s">
        <v>742</v>
      </c>
      <c r="G369" t="str">
        <f>IF(ISNUMBER(SEARCH("BLM",Table2[[#This Row],[Name]])), "Y", "N")</f>
        <v>Y</v>
      </c>
    </row>
    <row r="370" spans="1:7" hidden="1">
      <c r="A370" s="4">
        <v>39978</v>
      </c>
      <c r="B370" t="s">
        <v>787</v>
      </c>
      <c r="C370" s="3">
        <v>6471.64</v>
      </c>
      <c r="D370" t="s">
        <v>788</v>
      </c>
      <c r="E370" t="s">
        <v>8</v>
      </c>
      <c r="F370" t="s">
        <v>742</v>
      </c>
      <c r="G370" t="str">
        <f>IF(ISNUMBER(SEARCH("BLM",Table2[[#This Row],[Name]])), "Y", "N")</f>
        <v>Y</v>
      </c>
    </row>
    <row r="371" spans="1:7" hidden="1">
      <c r="A371" s="4">
        <v>38472</v>
      </c>
      <c r="B371" t="s">
        <v>789</v>
      </c>
      <c r="C371" s="3">
        <v>9086.02</v>
      </c>
      <c r="D371" t="s">
        <v>790</v>
      </c>
      <c r="E371" t="s">
        <v>8</v>
      </c>
      <c r="F371" t="s">
        <v>791</v>
      </c>
      <c r="G371" t="str">
        <f>IF(ISNUMBER(SEARCH("BLM",Table2[[#This Row],[Name]])), "Y", "N")</f>
        <v>Y</v>
      </c>
    </row>
    <row r="372" spans="1:7" hidden="1">
      <c r="A372" s="4">
        <v>38471</v>
      </c>
      <c r="B372" t="s">
        <v>792</v>
      </c>
      <c r="C372" s="3">
        <v>34686.519999999997</v>
      </c>
      <c r="D372" t="s">
        <v>793</v>
      </c>
      <c r="E372" t="s">
        <v>8</v>
      </c>
      <c r="F372" t="s">
        <v>791</v>
      </c>
      <c r="G372" t="str">
        <f>IF(ISNUMBER(SEARCH("BLM",Table2[[#This Row],[Name]])), "Y", "N")</f>
        <v>Y</v>
      </c>
    </row>
    <row r="373" spans="1:7" hidden="1">
      <c r="A373" s="4">
        <v>38470</v>
      </c>
      <c r="B373" t="s">
        <v>794</v>
      </c>
      <c r="C373" s="3">
        <v>7662.01</v>
      </c>
      <c r="D373" t="s">
        <v>795</v>
      </c>
      <c r="E373" t="s">
        <v>8</v>
      </c>
      <c r="F373" t="s">
        <v>791</v>
      </c>
      <c r="G373" t="str">
        <f>IF(ISNUMBER(SEARCH("BLM",Table2[[#This Row],[Name]])), "Y", "N")</f>
        <v>Y</v>
      </c>
    </row>
    <row r="374" spans="1:7" hidden="1">
      <c r="A374" s="4">
        <v>38469</v>
      </c>
      <c r="B374" t="s">
        <v>796</v>
      </c>
      <c r="C374" s="3">
        <v>18247.2</v>
      </c>
      <c r="D374" t="s">
        <v>797</v>
      </c>
      <c r="E374" t="s">
        <v>8</v>
      </c>
      <c r="F374" t="s">
        <v>791</v>
      </c>
      <c r="G374" t="str">
        <f>IF(ISNUMBER(SEARCH("BLM",Table2[[#This Row],[Name]])), "Y", "N")</f>
        <v>Y</v>
      </c>
    </row>
    <row r="375" spans="1:7" hidden="1">
      <c r="A375" s="4">
        <v>38463</v>
      </c>
      <c r="B375" t="s">
        <v>798</v>
      </c>
      <c r="C375" s="3">
        <v>292.26</v>
      </c>
      <c r="D375" t="s">
        <v>799</v>
      </c>
      <c r="E375" t="s">
        <v>8</v>
      </c>
      <c r="F375" t="s">
        <v>791</v>
      </c>
      <c r="G375" t="str">
        <f>IF(ISNUMBER(SEARCH("BLM",Table2[[#This Row],[Name]])), "Y", "N")</f>
        <v>Y</v>
      </c>
    </row>
    <row r="376" spans="1:7" hidden="1">
      <c r="A376" s="4">
        <v>38462</v>
      </c>
      <c r="B376" t="s">
        <v>800</v>
      </c>
      <c r="C376" s="3">
        <v>1275.5999999999999</v>
      </c>
      <c r="D376" t="s">
        <v>801</v>
      </c>
      <c r="E376" t="s">
        <v>8</v>
      </c>
      <c r="F376" t="s">
        <v>791</v>
      </c>
      <c r="G376" t="str">
        <f>IF(ISNUMBER(SEARCH("BLM",Table2[[#This Row],[Name]])), "Y", "N")</f>
        <v>Y</v>
      </c>
    </row>
    <row r="377" spans="1:7" hidden="1">
      <c r="A377" s="4">
        <v>37880</v>
      </c>
      <c r="B377" t="s">
        <v>802</v>
      </c>
      <c r="C377" s="3">
        <v>5257.32</v>
      </c>
      <c r="D377" t="s">
        <v>803</v>
      </c>
      <c r="E377" t="s">
        <v>8</v>
      </c>
      <c r="F377" t="s">
        <v>804</v>
      </c>
      <c r="G377" t="str">
        <f>IF(ISNUMBER(SEARCH("BLM",Table2[[#This Row],[Name]])), "Y", "N")</f>
        <v>Y</v>
      </c>
    </row>
    <row r="378" spans="1:7" hidden="1">
      <c r="A378" s="4">
        <v>37879</v>
      </c>
      <c r="B378" t="s">
        <v>805</v>
      </c>
      <c r="C378" s="3">
        <v>5027.87</v>
      </c>
      <c r="D378" t="s">
        <v>806</v>
      </c>
      <c r="E378" t="s">
        <v>8</v>
      </c>
      <c r="F378" t="s">
        <v>804</v>
      </c>
      <c r="G378" t="str">
        <f>IF(ISNUMBER(SEARCH("BLM",Table2[[#This Row],[Name]])), "Y", "N")</f>
        <v>Y</v>
      </c>
    </row>
    <row r="379" spans="1:7" hidden="1">
      <c r="A379" s="4">
        <v>36881</v>
      </c>
      <c r="B379" t="s">
        <v>807</v>
      </c>
      <c r="C379" s="3">
        <v>1303.49</v>
      </c>
      <c r="D379" t="s">
        <v>808</v>
      </c>
      <c r="E379" t="s">
        <v>8</v>
      </c>
      <c r="F379" t="s">
        <v>809</v>
      </c>
      <c r="G379" t="str">
        <f>IF(ISNUMBER(SEARCH("BLM",Table2[[#This Row],[Name]])), "Y", "N")</f>
        <v>Y</v>
      </c>
    </row>
    <row r="380" spans="1:7" ht="28.5" hidden="1">
      <c r="A380" s="8">
        <v>36833</v>
      </c>
      <c r="B380" s="7" t="s">
        <v>810</v>
      </c>
      <c r="C380" s="10">
        <v>39418.6</v>
      </c>
      <c r="D380" s="9" t="s">
        <v>811</v>
      </c>
      <c r="E380" s="9" t="s">
        <v>8</v>
      </c>
      <c r="F380" s="9" t="s">
        <v>809</v>
      </c>
      <c r="G380" s="9" t="str">
        <f>IF(ISNUMBER(SEARCH("BLM",Table2[[#This Row],[Name]])), "Y", "N")</f>
        <v>N</v>
      </c>
    </row>
    <row r="381" spans="1:7" hidden="1">
      <c r="A381" s="4">
        <v>35952</v>
      </c>
      <c r="B381" t="s">
        <v>812</v>
      </c>
      <c r="C381" s="3">
        <v>10427.98</v>
      </c>
      <c r="D381" t="s">
        <v>813</v>
      </c>
      <c r="E381" t="s">
        <v>8</v>
      </c>
      <c r="F381" t="s">
        <v>809</v>
      </c>
      <c r="G381" t="str">
        <f>IF(ISNUMBER(SEARCH("BLM",Table2[[#This Row],[Name]])), "Y", "N")</f>
        <v>Y</v>
      </c>
    </row>
    <row r="382" spans="1:7" hidden="1">
      <c r="A382" s="4">
        <v>35951</v>
      </c>
      <c r="B382" t="s">
        <v>814</v>
      </c>
      <c r="C382" s="3">
        <v>6445.27</v>
      </c>
      <c r="D382" t="s">
        <v>815</v>
      </c>
      <c r="E382" t="s">
        <v>8</v>
      </c>
      <c r="F382" t="s">
        <v>809</v>
      </c>
      <c r="G382" t="str">
        <f>IF(ISNUMBER(SEARCH("BLM",Table2[[#This Row],[Name]])), "Y", "N")</f>
        <v>Y</v>
      </c>
    </row>
    <row r="383" spans="1:7" hidden="1">
      <c r="A383" s="4">
        <v>35950</v>
      </c>
      <c r="B383" t="s">
        <v>816</v>
      </c>
      <c r="C383" s="3">
        <v>16538.62</v>
      </c>
      <c r="D383" t="s">
        <v>817</v>
      </c>
      <c r="E383" t="s">
        <v>8</v>
      </c>
      <c r="F383" t="s">
        <v>809</v>
      </c>
      <c r="G383" t="str">
        <f>IF(ISNUMBER(SEARCH("BLM",Table2[[#This Row],[Name]])), "Y", "N")</f>
        <v>Y</v>
      </c>
    </row>
    <row r="384" spans="1:7" hidden="1">
      <c r="A384" s="4">
        <v>35949</v>
      </c>
      <c r="B384" t="s">
        <v>818</v>
      </c>
      <c r="C384" s="3">
        <v>16224.64</v>
      </c>
      <c r="D384" t="s">
        <v>819</v>
      </c>
      <c r="E384" t="s">
        <v>8</v>
      </c>
      <c r="F384" t="s">
        <v>809</v>
      </c>
      <c r="G384" t="str">
        <f>IF(ISNUMBER(SEARCH("BLM",Table2[[#This Row],[Name]])), "Y", "N")</f>
        <v>Y</v>
      </c>
    </row>
    <row r="385" spans="1:7" hidden="1">
      <c r="A385" s="4">
        <v>35948</v>
      </c>
      <c r="B385" t="s">
        <v>820</v>
      </c>
      <c r="C385" s="3">
        <v>2748.19</v>
      </c>
      <c r="D385" t="s">
        <v>821</v>
      </c>
      <c r="E385" t="s">
        <v>8</v>
      </c>
      <c r="F385" t="s">
        <v>809</v>
      </c>
      <c r="G385" t="str">
        <f>IF(ISNUMBER(SEARCH("BLM",Table2[[#This Row],[Name]])), "Y", "N")</f>
        <v>Y</v>
      </c>
    </row>
    <row r="386" spans="1:7" hidden="1">
      <c r="A386" s="4">
        <v>35947</v>
      </c>
      <c r="B386" t="s">
        <v>822</v>
      </c>
      <c r="C386" s="3">
        <v>1526.48</v>
      </c>
      <c r="D386" t="s">
        <v>823</v>
      </c>
      <c r="E386" t="s">
        <v>8</v>
      </c>
      <c r="F386" t="s">
        <v>809</v>
      </c>
      <c r="G386" t="str">
        <f>IF(ISNUMBER(SEARCH("BLM",Table2[[#This Row],[Name]])), "Y", "N")</f>
        <v>Y</v>
      </c>
    </row>
    <row r="387" spans="1:7" hidden="1">
      <c r="A387" s="4">
        <v>35946</v>
      </c>
      <c r="B387" t="s">
        <v>824</v>
      </c>
      <c r="C387" s="3">
        <v>5039.04</v>
      </c>
      <c r="D387" t="s">
        <v>825</v>
      </c>
      <c r="E387" t="s">
        <v>8</v>
      </c>
      <c r="F387" t="s">
        <v>809</v>
      </c>
      <c r="G387" t="str">
        <f>IF(ISNUMBER(SEARCH("BLM",Table2[[#This Row],[Name]])), "Y", "N")</f>
        <v>Y</v>
      </c>
    </row>
    <row r="388" spans="1:7" hidden="1">
      <c r="A388" s="4">
        <v>35945</v>
      </c>
      <c r="B388" t="s">
        <v>826</v>
      </c>
      <c r="C388" s="3">
        <v>1808.43</v>
      </c>
      <c r="D388" t="s">
        <v>827</v>
      </c>
      <c r="E388" t="s">
        <v>8</v>
      </c>
      <c r="F388" t="s">
        <v>809</v>
      </c>
      <c r="G388" t="str">
        <f>IF(ISNUMBER(SEARCH("BLM",Table2[[#This Row],[Name]])), "Y", "N")</f>
        <v>Y</v>
      </c>
    </row>
    <row r="389" spans="1:7" hidden="1">
      <c r="A389" s="4">
        <v>35944</v>
      </c>
      <c r="B389" t="s">
        <v>828</v>
      </c>
      <c r="C389" s="3">
        <v>3173.23</v>
      </c>
      <c r="D389" t="s">
        <v>829</v>
      </c>
      <c r="E389" t="s">
        <v>8</v>
      </c>
      <c r="F389" t="s">
        <v>809</v>
      </c>
      <c r="G389" t="str">
        <f>IF(ISNUMBER(SEARCH("BLM",Table2[[#This Row],[Name]])), "Y", "N")</f>
        <v>Y</v>
      </c>
    </row>
    <row r="390" spans="1:7" hidden="1">
      <c r="A390" s="4">
        <v>35943</v>
      </c>
      <c r="B390" t="s">
        <v>830</v>
      </c>
      <c r="C390" s="3">
        <v>5348.82</v>
      </c>
      <c r="D390" t="s">
        <v>831</v>
      </c>
      <c r="E390" t="s">
        <v>8</v>
      </c>
      <c r="F390" t="s">
        <v>809</v>
      </c>
      <c r="G390" t="str">
        <f>IF(ISNUMBER(SEARCH("BLM",Table2[[#This Row],[Name]])), "Y", "N")</f>
        <v>Y</v>
      </c>
    </row>
    <row r="391" spans="1:7" hidden="1">
      <c r="A391" s="4">
        <v>35942</v>
      </c>
      <c r="B391" t="s">
        <v>832</v>
      </c>
      <c r="C391" s="3">
        <v>2292.79</v>
      </c>
      <c r="D391" t="s">
        <v>833</v>
      </c>
      <c r="E391" t="s">
        <v>8</v>
      </c>
      <c r="F391" t="s">
        <v>809</v>
      </c>
      <c r="G391" t="str">
        <f>IF(ISNUMBER(SEARCH("BLM",Table2[[#This Row],[Name]])), "Y", "N")</f>
        <v>Y</v>
      </c>
    </row>
    <row r="392" spans="1:7" hidden="1">
      <c r="A392" s="4">
        <v>35941</v>
      </c>
      <c r="B392" t="s">
        <v>834</v>
      </c>
      <c r="C392" s="3">
        <v>3666.58</v>
      </c>
      <c r="D392" t="s">
        <v>835</v>
      </c>
      <c r="E392" t="s">
        <v>8</v>
      </c>
      <c r="F392" t="s">
        <v>809</v>
      </c>
      <c r="G392" t="str">
        <f>IF(ISNUMBER(SEARCH("BLM",Table2[[#This Row],[Name]])), "Y", "N")</f>
        <v>Y</v>
      </c>
    </row>
    <row r="393" spans="1:7" hidden="1">
      <c r="A393" s="4">
        <v>35940</v>
      </c>
      <c r="B393" t="s">
        <v>836</v>
      </c>
      <c r="C393" s="3">
        <v>2817.68</v>
      </c>
      <c r="D393" t="s">
        <v>837</v>
      </c>
      <c r="E393" t="s">
        <v>8</v>
      </c>
      <c r="F393" t="s">
        <v>809</v>
      </c>
      <c r="G393" t="str">
        <f>IF(ISNUMBER(SEARCH("BLM",Table2[[#This Row],[Name]])), "Y", "N")</f>
        <v>Y</v>
      </c>
    </row>
    <row r="394" spans="1:7" hidden="1">
      <c r="A394" s="4">
        <v>35939</v>
      </c>
      <c r="B394" t="s">
        <v>838</v>
      </c>
      <c r="C394" s="3">
        <v>3237.4</v>
      </c>
      <c r="D394" t="s">
        <v>839</v>
      </c>
      <c r="E394" t="s">
        <v>8</v>
      </c>
      <c r="F394" t="s">
        <v>809</v>
      </c>
      <c r="G394" t="str">
        <f>IF(ISNUMBER(SEARCH("BLM",Table2[[#This Row],[Name]])), "Y", "N")</f>
        <v>Y</v>
      </c>
    </row>
    <row r="395" spans="1:7" ht="28.5" hidden="1">
      <c r="A395" s="8">
        <v>36546</v>
      </c>
      <c r="B395" s="7" t="s">
        <v>840</v>
      </c>
      <c r="C395" s="10">
        <v>11673.79</v>
      </c>
      <c r="D395" s="9" t="s">
        <v>841</v>
      </c>
      <c r="E395" s="9" t="s">
        <v>8</v>
      </c>
      <c r="F395" s="9" t="s">
        <v>809</v>
      </c>
      <c r="G395" s="9" t="str">
        <f>IF(ISNUMBER(SEARCH("BLM",Table2[[#This Row],[Name]])), "Y", "N")</f>
        <v>N</v>
      </c>
    </row>
    <row r="396" spans="1:7" ht="42.75" hidden="1">
      <c r="A396" s="8">
        <v>33500</v>
      </c>
      <c r="B396" s="7" t="s">
        <v>842</v>
      </c>
      <c r="C396" s="10">
        <v>16800</v>
      </c>
      <c r="D396" s="9" t="s">
        <v>843</v>
      </c>
      <c r="E396" s="9" t="s">
        <v>8</v>
      </c>
      <c r="F396" s="9" t="s">
        <v>809</v>
      </c>
      <c r="G396" s="9" t="str">
        <f>IF(ISNUMBER(SEARCH("BLM",Table2[[#This Row],[Name]])), "Y", "N")</f>
        <v>N</v>
      </c>
    </row>
    <row r="397" spans="1:7" ht="42.75" hidden="1">
      <c r="A397" s="8">
        <v>33507</v>
      </c>
      <c r="B397" s="7" t="s">
        <v>844</v>
      </c>
      <c r="C397" s="10">
        <v>16800</v>
      </c>
      <c r="D397" s="9" t="s">
        <v>843</v>
      </c>
      <c r="E397" s="9" t="s">
        <v>8</v>
      </c>
      <c r="F397" s="9" t="s">
        <v>809</v>
      </c>
      <c r="G397" s="9" t="str">
        <f>IF(ISNUMBER(SEARCH("BLM",Table2[[#This Row],[Name]])), "Y", "N")</f>
        <v>N</v>
      </c>
    </row>
    <row r="398" spans="1:7" ht="42.75" hidden="1">
      <c r="A398" s="8">
        <v>33477</v>
      </c>
      <c r="B398" s="7" t="s">
        <v>845</v>
      </c>
      <c r="C398" s="10">
        <v>82400</v>
      </c>
      <c r="D398" s="9" t="s">
        <v>846</v>
      </c>
      <c r="E398" s="9" t="s">
        <v>8</v>
      </c>
      <c r="F398" s="9" t="s">
        <v>809</v>
      </c>
      <c r="G398" s="9" t="str">
        <f>IF(ISNUMBER(SEARCH("BLM",Table2[[#This Row],[Name]])), "Y", "N")</f>
        <v>N</v>
      </c>
    </row>
    <row r="399" spans="1:7" ht="42.75" hidden="1">
      <c r="A399" s="8">
        <v>33437</v>
      </c>
      <c r="B399" s="7" t="s">
        <v>847</v>
      </c>
      <c r="C399" s="10">
        <v>168000</v>
      </c>
      <c r="D399" s="9" t="s">
        <v>848</v>
      </c>
      <c r="E399" s="9" t="s">
        <v>8</v>
      </c>
      <c r="F399" s="9" t="s">
        <v>809</v>
      </c>
      <c r="G399" s="9" t="str">
        <f>IF(ISNUMBER(SEARCH("BLM",Table2[[#This Row],[Name]])), "Y", "N")</f>
        <v>N</v>
      </c>
    </row>
    <row r="400" spans="1:7" ht="42.75" hidden="1">
      <c r="A400" s="8">
        <v>33439</v>
      </c>
      <c r="B400" s="7" t="s">
        <v>849</v>
      </c>
      <c r="C400" s="10">
        <v>50400</v>
      </c>
      <c r="D400" s="9" t="s">
        <v>848</v>
      </c>
      <c r="E400" s="9" t="s">
        <v>8</v>
      </c>
      <c r="F400" s="9" t="s">
        <v>809</v>
      </c>
      <c r="G400" s="9" t="str">
        <f>IF(ISNUMBER(SEARCH("BLM",Table2[[#This Row],[Name]])), "Y", "N")</f>
        <v>N</v>
      </c>
    </row>
    <row r="401" spans="1:12" ht="42.75" hidden="1">
      <c r="A401" s="8">
        <v>33446</v>
      </c>
      <c r="B401" s="7" t="s">
        <v>850</v>
      </c>
      <c r="C401" s="10">
        <v>56000</v>
      </c>
      <c r="D401" s="9" t="s">
        <v>848</v>
      </c>
      <c r="E401" s="9" t="s">
        <v>8</v>
      </c>
      <c r="F401" s="9" t="s">
        <v>809</v>
      </c>
      <c r="G401" s="9" t="str">
        <f>IF(ISNUMBER(SEARCH("BLM",Table2[[#This Row],[Name]])), "Y", "N")</f>
        <v>N</v>
      </c>
    </row>
    <row r="402" spans="1:12" ht="42.75" hidden="1">
      <c r="A402" s="8">
        <v>33453</v>
      </c>
      <c r="B402" s="7" t="s">
        <v>851</v>
      </c>
      <c r="C402" s="10">
        <v>16800</v>
      </c>
      <c r="D402" s="9" t="s">
        <v>848</v>
      </c>
      <c r="E402" s="9" t="s">
        <v>8</v>
      </c>
      <c r="F402" s="9" t="s">
        <v>809</v>
      </c>
      <c r="G402" s="9" t="str">
        <f>IF(ISNUMBER(SEARCH("BLM",Table2[[#This Row],[Name]])), "Y", "N")</f>
        <v>N</v>
      </c>
    </row>
    <row r="403" spans="1:12" ht="42.75" hidden="1">
      <c r="A403" s="8">
        <v>33455</v>
      </c>
      <c r="B403" s="7" t="s">
        <v>852</v>
      </c>
      <c r="C403" s="10">
        <v>61610</v>
      </c>
      <c r="D403" s="9" t="s">
        <v>848</v>
      </c>
      <c r="E403" s="9" t="s">
        <v>8</v>
      </c>
      <c r="F403" s="9" t="s">
        <v>809</v>
      </c>
      <c r="G403" s="9" t="str">
        <f>IF(ISNUMBER(SEARCH("BLM",Table2[[#This Row],[Name]])), "Y", "N")</f>
        <v>N</v>
      </c>
    </row>
    <row r="404" spans="1:12" ht="42.75">
      <c r="A404" s="8">
        <v>25270</v>
      </c>
      <c r="B404" s="7" t="s">
        <v>853</v>
      </c>
      <c r="C404" s="10">
        <v>33295</v>
      </c>
      <c r="D404" s="9" t="s">
        <v>854</v>
      </c>
      <c r="E404" s="9" t="s">
        <v>188</v>
      </c>
      <c r="F404" s="9" t="s">
        <v>809</v>
      </c>
      <c r="G404" s="11" t="str">
        <f>IF(ISNUMBER(SEARCH("BLM",Table2[[#This Row],[Name]])), "Y", "N")</f>
        <v>N</v>
      </c>
      <c r="H404" s="2"/>
      <c r="I404" s="2"/>
      <c r="J404" s="2"/>
      <c r="K404" s="2"/>
      <c r="L404" s="14"/>
    </row>
    <row r="405" spans="1:12" ht="71.25">
      <c r="A405" s="8">
        <v>24005</v>
      </c>
      <c r="B405" s="7" t="s">
        <v>855</v>
      </c>
      <c r="C405" s="10">
        <v>32650</v>
      </c>
      <c r="D405" s="9" t="s">
        <v>856</v>
      </c>
      <c r="E405" s="9" t="s">
        <v>142</v>
      </c>
      <c r="F405" s="9" t="s">
        <v>809</v>
      </c>
      <c r="G405" s="11" t="str">
        <f>IF(ISNUMBER(SEARCH("BLM",Table2[[#This Row],[Name]])), "Y", "N")</f>
        <v>N</v>
      </c>
      <c r="H405" s="2"/>
      <c r="I405" s="2"/>
      <c r="J405" s="2"/>
      <c r="K405" s="2"/>
      <c r="L405" s="14"/>
    </row>
    <row r="406" spans="1:12" ht="28.5">
      <c r="A406" s="8">
        <v>18225</v>
      </c>
      <c r="B406" s="7" t="s">
        <v>857</v>
      </c>
      <c r="C406" s="10">
        <v>246080</v>
      </c>
      <c r="D406" s="9" t="s">
        <v>858</v>
      </c>
      <c r="E406" s="9" t="s">
        <v>188</v>
      </c>
      <c r="F406" s="9" t="s">
        <v>809</v>
      </c>
      <c r="G406" s="11" t="str">
        <f>IF(ISNUMBER(SEARCH("BLM",Table2[[#This Row],[Name]])), "Y", "N")</f>
        <v>N</v>
      </c>
      <c r="H406" s="2"/>
      <c r="I406" s="2"/>
      <c r="J406" s="2"/>
      <c r="K406" s="2"/>
      <c r="L406" s="14"/>
    </row>
    <row r="407" spans="1:12" ht="42.75">
      <c r="A407" s="8">
        <v>17982</v>
      </c>
      <c r="B407" s="7" t="s">
        <v>859</v>
      </c>
      <c r="C407" s="10">
        <v>15185</v>
      </c>
      <c r="D407" s="9" t="s">
        <v>860</v>
      </c>
      <c r="E407" s="9" t="s">
        <v>188</v>
      </c>
      <c r="F407" s="9" t="s">
        <v>809</v>
      </c>
      <c r="G407" s="11" t="str">
        <f>IF(ISNUMBER(SEARCH("BLM",Table2[[#This Row],[Name]])), "Y", "N")</f>
        <v>N</v>
      </c>
      <c r="H407" s="2"/>
      <c r="I407" s="2"/>
      <c r="J407" s="2"/>
      <c r="K407" s="2"/>
      <c r="L407" s="14"/>
    </row>
    <row r="408" spans="1:12" ht="71.25">
      <c r="A408" s="8">
        <v>16663</v>
      </c>
      <c r="B408" s="7" t="s">
        <v>861</v>
      </c>
      <c r="C408" s="10">
        <v>20590</v>
      </c>
      <c r="D408" s="9" t="s">
        <v>862</v>
      </c>
      <c r="E408" s="9" t="s">
        <v>188</v>
      </c>
      <c r="F408" s="9" t="s">
        <v>809</v>
      </c>
      <c r="G408" s="11" t="str">
        <f>IF(ISNUMBER(SEARCH("BLM",Table2[[#This Row],[Name]])), "Y", "N")</f>
        <v>N</v>
      </c>
      <c r="H408" s="2"/>
      <c r="I408" s="2"/>
      <c r="J408" s="2"/>
      <c r="K408" s="2"/>
      <c r="L408" s="14"/>
    </row>
    <row r="409" spans="1:12" ht="57">
      <c r="A409" s="8">
        <v>14319</v>
      </c>
      <c r="B409" s="7" t="s">
        <v>863</v>
      </c>
      <c r="C409" s="10">
        <v>90675</v>
      </c>
      <c r="D409" s="9" t="s">
        <v>864</v>
      </c>
      <c r="E409" s="9" t="s">
        <v>188</v>
      </c>
      <c r="F409" s="9" t="s">
        <v>809</v>
      </c>
      <c r="G409" s="11" t="str">
        <f>IF(ISNUMBER(SEARCH("BLM",Table2[[#This Row],[Name]])), "Y", "N")</f>
        <v>N</v>
      </c>
      <c r="H409" s="2"/>
      <c r="I409" s="2"/>
      <c r="J409" s="2"/>
      <c r="K409" s="2"/>
      <c r="L409" s="14"/>
    </row>
    <row r="410" spans="1:12" ht="42.75">
      <c r="A410" s="8">
        <v>14129</v>
      </c>
      <c r="B410" s="7" t="s">
        <v>865</v>
      </c>
      <c r="C410" s="10">
        <v>101115</v>
      </c>
      <c r="D410" s="9" t="s">
        <v>866</v>
      </c>
      <c r="E410" s="9" t="s">
        <v>188</v>
      </c>
      <c r="F410" s="9" t="s">
        <v>809</v>
      </c>
      <c r="G410" s="11" t="str">
        <f>IF(ISNUMBER(SEARCH("BLM",Table2[[#This Row],[Name]])), "Y", "N")</f>
        <v>N</v>
      </c>
      <c r="H410" s="2"/>
      <c r="I410" s="2"/>
      <c r="J410" s="2"/>
      <c r="K410" s="2"/>
      <c r="L410" s="14"/>
    </row>
    <row r="411" spans="1:12" ht="42.75">
      <c r="A411" s="8">
        <v>13305</v>
      </c>
      <c r="B411" s="7" t="s">
        <v>867</v>
      </c>
      <c r="C411" s="10">
        <v>25585</v>
      </c>
      <c r="D411" s="9" t="s">
        <v>868</v>
      </c>
      <c r="E411" s="9" t="s">
        <v>188</v>
      </c>
      <c r="F411" s="9" t="s">
        <v>809</v>
      </c>
      <c r="G411" s="11" t="str">
        <f>IF(ISNUMBER(SEARCH("BLM",Table2[[#This Row],[Name]])), "Y", "N")</f>
        <v>N</v>
      </c>
      <c r="H411" s="2"/>
      <c r="I411" s="2"/>
      <c r="J411" s="2"/>
      <c r="K411" s="2"/>
      <c r="L411" s="14"/>
    </row>
    <row r="412" spans="1:12" ht="42.75">
      <c r="A412" s="8">
        <v>12527</v>
      </c>
      <c r="B412" s="7" t="s">
        <v>869</v>
      </c>
      <c r="C412" s="10">
        <v>115125</v>
      </c>
      <c r="D412" s="9" t="s">
        <v>870</v>
      </c>
      <c r="E412" s="9" t="s">
        <v>188</v>
      </c>
      <c r="F412" s="9" t="s">
        <v>809</v>
      </c>
      <c r="G412" s="11" t="str">
        <f>IF(ISNUMBER(SEARCH("BLM",Table2[[#This Row],[Name]])), "Y", "N")</f>
        <v>N</v>
      </c>
      <c r="H412" s="2"/>
      <c r="I412" s="2"/>
      <c r="J412" s="2"/>
      <c r="K412" s="2"/>
      <c r="L412" s="14"/>
    </row>
    <row r="413" spans="1:12" ht="85.5">
      <c r="A413" s="8">
        <v>11511</v>
      </c>
      <c r="B413" s="7" t="s">
        <v>871</v>
      </c>
      <c r="C413" s="10">
        <v>555595</v>
      </c>
      <c r="D413" s="9" t="s">
        <v>872</v>
      </c>
      <c r="E413" s="9" t="s">
        <v>188</v>
      </c>
      <c r="F413" s="9" t="s">
        <v>809</v>
      </c>
      <c r="G413" s="11" t="str">
        <f>IF(ISNUMBER(SEARCH("BLM",Table2[[#This Row],[Name]])), "Y", "N")</f>
        <v>N</v>
      </c>
      <c r="H413" s="2"/>
      <c r="I413" s="2"/>
      <c r="J413" s="2"/>
      <c r="K413" s="2"/>
      <c r="L413" s="14"/>
    </row>
    <row r="414" spans="1:12" ht="57">
      <c r="A414" s="8">
        <v>11405</v>
      </c>
      <c r="B414" s="7" t="s">
        <v>873</v>
      </c>
      <c r="C414" s="10">
        <v>52175</v>
      </c>
      <c r="D414" s="9" t="s">
        <v>874</v>
      </c>
      <c r="E414" s="9" t="s">
        <v>188</v>
      </c>
      <c r="F414" s="9" t="s">
        <v>809</v>
      </c>
      <c r="G414" s="11" t="str">
        <f>IF(ISNUMBER(SEARCH("BLM",Table2[[#This Row],[Name]])), "Y", "N")</f>
        <v>N</v>
      </c>
      <c r="H414" s="2"/>
      <c r="I414" s="2"/>
      <c r="J414" s="2"/>
      <c r="K414" s="2"/>
      <c r="L414" s="14"/>
    </row>
    <row r="415" spans="1:12" ht="28.5">
      <c r="A415" s="8">
        <v>11421</v>
      </c>
      <c r="B415" s="7" t="s">
        <v>875</v>
      </c>
      <c r="C415" s="10">
        <v>97950</v>
      </c>
      <c r="D415" s="9" t="s">
        <v>876</v>
      </c>
      <c r="E415" s="9" t="s">
        <v>188</v>
      </c>
      <c r="F415" s="9" t="s">
        <v>809</v>
      </c>
      <c r="G415" s="11" t="str">
        <f>IF(ISNUMBER(SEARCH("BLM",Table2[[#This Row],[Name]])), "Y", "N")</f>
        <v>N</v>
      </c>
      <c r="H415" s="2"/>
      <c r="I415" s="2"/>
      <c r="J415" s="2"/>
      <c r="K415" s="2"/>
      <c r="L415" s="14"/>
    </row>
    <row r="416" spans="1:12" ht="28.5">
      <c r="A416" s="8">
        <v>11417</v>
      </c>
      <c r="B416" s="7" t="s">
        <v>877</v>
      </c>
      <c r="C416" s="10">
        <v>92550</v>
      </c>
      <c r="D416" s="9" t="s">
        <v>878</v>
      </c>
      <c r="E416" s="9" t="s">
        <v>188</v>
      </c>
      <c r="F416" s="9" t="s">
        <v>809</v>
      </c>
      <c r="G416" s="11" t="str">
        <f>IF(ISNUMBER(SEARCH("BLM",Table2[[#This Row],[Name]])), "Y", "N")</f>
        <v>N</v>
      </c>
      <c r="H416" s="2"/>
      <c r="I416" s="2"/>
      <c r="J416" s="2"/>
      <c r="K416" s="2"/>
      <c r="L416" s="14"/>
    </row>
    <row r="417" spans="1:12" ht="28.5">
      <c r="A417" s="8">
        <v>11415</v>
      </c>
      <c r="B417" s="7" t="s">
        <v>879</v>
      </c>
      <c r="C417" s="10">
        <v>38850</v>
      </c>
      <c r="D417" s="9" t="s">
        <v>880</v>
      </c>
      <c r="E417" s="9" t="s">
        <v>188</v>
      </c>
      <c r="F417" s="9" t="s">
        <v>809</v>
      </c>
      <c r="G417" s="11" t="str">
        <f>IF(ISNUMBER(SEARCH("BLM",Table2[[#This Row],[Name]])), "Y", "N")</f>
        <v>N</v>
      </c>
      <c r="H417" s="2"/>
      <c r="I417" s="2"/>
      <c r="J417" s="2"/>
      <c r="K417" s="2"/>
      <c r="L417" s="14"/>
    </row>
    <row r="418" spans="1:12" ht="28.5">
      <c r="A418" s="8">
        <v>11379</v>
      </c>
      <c r="B418" s="7" t="s">
        <v>881</v>
      </c>
      <c r="C418" s="10">
        <v>61450</v>
      </c>
      <c r="D418" s="9" t="s">
        <v>882</v>
      </c>
      <c r="E418" s="9" t="s">
        <v>188</v>
      </c>
      <c r="F418" s="9" t="s">
        <v>809</v>
      </c>
      <c r="G418" s="11" t="str">
        <f>IF(ISNUMBER(SEARCH("BLM",Table2[[#This Row],[Name]])), "Y", "N")</f>
        <v>N</v>
      </c>
      <c r="H418" s="2"/>
      <c r="I418" s="2"/>
      <c r="J418" s="2"/>
      <c r="K418" s="2"/>
      <c r="L418" s="14"/>
    </row>
    <row r="419" spans="1:12" ht="28.5">
      <c r="A419" s="8">
        <v>11376</v>
      </c>
      <c r="B419" s="7" t="s">
        <v>883</v>
      </c>
      <c r="C419" s="10">
        <v>10855.6</v>
      </c>
      <c r="D419" s="9" t="s">
        <v>884</v>
      </c>
      <c r="E419" s="9" t="s">
        <v>188</v>
      </c>
      <c r="F419" s="9" t="s">
        <v>809</v>
      </c>
      <c r="G419" s="11" t="str">
        <f>IF(ISNUMBER(SEARCH("BLM",Table2[[#This Row],[Name]])), "Y", "N")</f>
        <v>N</v>
      </c>
      <c r="H419" s="2"/>
      <c r="I419" s="2"/>
      <c r="J419" s="2"/>
      <c r="K419" s="2"/>
      <c r="L419" s="14"/>
    </row>
    <row r="420" spans="1:12" ht="28.5">
      <c r="A420" s="8">
        <v>11232</v>
      </c>
      <c r="B420" s="7" t="s">
        <v>885</v>
      </c>
      <c r="C420" s="10">
        <v>218350</v>
      </c>
      <c r="D420" s="9" t="s">
        <v>886</v>
      </c>
      <c r="E420" s="9" t="s">
        <v>188</v>
      </c>
      <c r="F420" s="9" t="s">
        <v>809</v>
      </c>
      <c r="G420" s="11" t="str">
        <f>IF(ISNUMBER(SEARCH("BLM",Table2[[#This Row],[Name]])), "Y", "N")</f>
        <v>N</v>
      </c>
      <c r="H420" s="2"/>
      <c r="I420" s="2"/>
      <c r="J420" s="2"/>
      <c r="K420" s="2"/>
      <c r="L420" s="14"/>
    </row>
    <row r="421" spans="1:12" ht="28.5">
      <c r="A421" s="8">
        <v>11231</v>
      </c>
      <c r="B421" s="7" t="s">
        <v>887</v>
      </c>
      <c r="C421" s="10">
        <v>8200</v>
      </c>
      <c r="D421" s="9" t="s">
        <v>888</v>
      </c>
      <c r="E421" s="9" t="s">
        <v>188</v>
      </c>
      <c r="F421" s="9" t="s">
        <v>809</v>
      </c>
      <c r="G421" s="11" t="str">
        <f>IF(ISNUMBER(SEARCH("BLM",Table2[[#This Row],[Name]])), "Y", "N")</f>
        <v>N</v>
      </c>
      <c r="H421" s="2"/>
      <c r="I421" s="2"/>
      <c r="J421" s="2"/>
      <c r="K421" s="2"/>
      <c r="L421" s="14"/>
    </row>
    <row r="422" spans="1:12" ht="28.5">
      <c r="A422" s="8">
        <v>11230</v>
      </c>
      <c r="B422" s="7" t="s">
        <v>889</v>
      </c>
      <c r="C422" s="10">
        <v>100550</v>
      </c>
      <c r="D422" s="9" t="s">
        <v>890</v>
      </c>
      <c r="E422" s="9" t="s">
        <v>188</v>
      </c>
      <c r="F422" s="9" t="s">
        <v>809</v>
      </c>
      <c r="G422" s="11" t="str">
        <f>IF(ISNUMBER(SEARCH("BLM",Table2[[#This Row],[Name]])), "Y", "N")</f>
        <v>N</v>
      </c>
      <c r="H422" s="2"/>
      <c r="I422" s="2"/>
      <c r="J422" s="2"/>
      <c r="K422" s="2"/>
      <c r="L422" s="14"/>
    </row>
    <row r="423" spans="1:12" ht="28.5">
      <c r="A423" s="8">
        <v>11228</v>
      </c>
      <c r="B423" s="7" t="s">
        <v>891</v>
      </c>
      <c r="C423" s="10">
        <v>10300</v>
      </c>
      <c r="D423" s="9" t="s">
        <v>892</v>
      </c>
      <c r="E423" s="9" t="s">
        <v>188</v>
      </c>
      <c r="F423" s="9" t="s">
        <v>809</v>
      </c>
      <c r="G423" s="11" t="str">
        <f>IF(ISNUMBER(SEARCH("BLM",Table2[[#This Row],[Name]])), "Y", "N")</f>
        <v>N</v>
      </c>
      <c r="H423" s="2"/>
      <c r="I423" s="2"/>
      <c r="J423" s="2"/>
      <c r="K423" s="2"/>
      <c r="L423" s="14"/>
    </row>
    <row r="424" spans="1:12" ht="28.5">
      <c r="A424" s="8">
        <v>11225</v>
      </c>
      <c r="B424" s="7" t="s">
        <v>893</v>
      </c>
      <c r="C424" s="10">
        <v>21550</v>
      </c>
      <c r="D424" s="9" t="s">
        <v>894</v>
      </c>
      <c r="E424" s="9" t="s">
        <v>188</v>
      </c>
      <c r="F424" s="9" t="s">
        <v>809</v>
      </c>
      <c r="G424" s="11" t="str">
        <f>IF(ISNUMBER(SEARCH("BLM",Table2[[#This Row],[Name]])), "Y", "N")</f>
        <v>N</v>
      </c>
      <c r="H424" s="2"/>
      <c r="I424" s="2"/>
      <c r="J424" s="2"/>
      <c r="K424" s="2"/>
      <c r="L424" s="14"/>
    </row>
    <row r="425" spans="1:12" ht="28.5">
      <c r="A425" s="8">
        <v>11224</v>
      </c>
      <c r="B425" s="7" t="s">
        <v>895</v>
      </c>
      <c r="C425" s="10">
        <v>8362.75</v>
      </c>
      <c r="D425" s="9" t="s">
        <v>896</v>
      </c>
      <c r="E425" s="9" t="s">
        <v>188</v>
      </c>
      <c r="F425" s="9" t="s">
        <v>809</v>
      </c>
      <c r="G425" s="11" t="str">
        <f>IF(ISNUMBER(SEARCH("BLM",Table2[[#This Row],[Name]])), "Y", "N")</f>
        <v>N</v>
      </c>
      <c r="H425" s="2"/>
      <c r="I425" s="2"/>
      <c r="J425" s="2"/>
      <c r="K425" s="2"/>
      <c r="L425" s="14"/>
    </row>
    <row r="426" spans="1:12" ht="42.75">
      <c r="A426" s="8">
        <v>11223</v>
      </c>
      <c r="B426" s="7" t="s">
        <v>897</v>
      </c>
      <c r="C426" s="10">
        <v>77175</v>
      </c>
      <c r="D426" s="9" t="s">
        <v>898</v>
      </c>
      <c r="E426" s="9" t="s">
        <v>188</v>
      </c>
      <c r="F426" s="9" t="s">
        <v>809</v>
      </c>
      <c r="G426" s="11" t="str">
        <f>IF(ISNUMBER(SEARCH("BLM",Table2[[#This Row],[Name]])), "Y", "N")</f>
        <v>N</v>
      </c>
      <c r="H426" s="2"/>
      <c r="I426" s="2"/>
      <c r="J426" s="2"/>
      <c r="K426" s="2"/>
      <c r="L426" s="14"/>
    </row>
    <row r="427" spans="1:12" ht="57">
      <c r="A427" s="8">
        <v>10877</v>
      </c>
      <c r="B427" s="7" t="s">
        <v>899</v>
      </c>
      <c r="C427" s="10">
        <v>85115</v>
      </c>
      <c r="D427" s="9" t="s">
        <v>900</v>
      </c>
      <c r="E427" s="9" t="s">
        <v>188</v>
      </c>
      <c r="F427" s="9" t="s">
        <v>809</v>
      </c>
      <c r="G427" s="11" t="str">
        <f>IF(ISNUMBER(SEARCH("BLM",Table2[[#This Row],[Name]])), "Y", "N")</f>
        <v>N</v>
      </c>
      <c r="H427" s="2"/>
      <c r="I427" s="2"/>
      <c r="J427" s="2"/>
      <c r="K427" s="2"/>
      <c r="L427" s="14"/>
    </row>
    <row r="428" spans="1:12" ht="57">
      <c r="A428" s="8">
        <v>10878</v>
      </c>
      <c r="B428" s="7" t="s">
        <v>901</v>
      </c>
      <c r="C428" s="10">
        <v>77615</v>
      </c>
      <c r="D428" s="9" t="s">
        <v>900</v>
      </c>
      <c r="E428" s="9" t="s">
        <v>188</v>
      </c>
      <c r="F428" s="9" t="s">
        <v>809</v>
      </c>
      <c r="G428" s="11" t="str">
        <f>IF(ISNUMBER(SEARCH("BLM",Table2[[#This Row],[Name]])), "Y", "N")</f>
        <v>N</v>
      </c>
      <c r="H428" s="2"/>
      <c r="I428" s="2"/>
      <c r="J428" s="2"/>
      <c r="K428" s="2"/>
      <c r="L428" s="14"/>
    </row>
    <row r="429" spans="1:12" ht="57">
      <c r="A429" s="8">
        <v>10881</v>
      </c>
      <c r="B429" s="7" t="s">
        <v>902</v>
      </c>
      <c r="C429" s="10">
        <v>300175</v>
      </c>
      <c r="D429" s="9" t="s">
        <v>900</v>
      </c>
      <c r="E429" s="9" t="s">
        <v>142</v>
      </c>
      <c r="F429" s="9" t="s">
        <v>809</v>
      </c>
      <c r="G429" s="11" t="str">
        <f>IF(ISNUMBER(SEARCH("BLM",Table2[[#This Row],[Name]])), "Y", "N")</f>
        <v>N</v>
      </c>
      <c r="H429" s="2"/>
      <c r="I429" s="2"/>
      <c r="J429" s="2"/>
      <c r="K429" s="2"/>
      <c r="L429" s="14"/>
    </row>
    <row r="430" spans="1:12" ht="71.25">
      <c r="A430" s="8">
        <v>10882</v>
      </c>
      <c r="B430" s="7" t="s">
        <v>903</v>
      </c>
      <c r="C430" s="10">
        <v>65790</v>
      </c>
      <c r="D430" s="9" t="s">
        <v>904</v>
      </c>
      <c r="E430" s="9" t="s">
        <v>142</v>
      </c>
      <c r="F430" s="9" t="s">
        <v>809</v>
      </c>
      <c r="G430" s="11" t="str">
        <f>IF(ISNUMBER(SEARCH("BLM",Table2[[#This Row],[Name]])), "Y", "N")</f>
        <v>N</v>
      </c>
      <c r="H430" s="2"/>
      <c r="I430" s="2"/>
      <c r="J430" s="2"/>
      <c r="K430" s="2"/>
      <c r="L430" s="14"/>
    </row>
    <row r="431" spans="1:12" ht="71.25">
      <c r="A431" s="8">
        <v>10880</v>
      </c>
      <c r="B431" s="7" t="s">
        <v>905</v>
      </c>
      <c r="C431" s="10">
        <v>6115</v>
      </c>
      <c r="D431" s="9" t="s">
        <v>906</v>
      </c>
      <c r="E431" s="9" t="s">
        <v>188</v>
      </c>
      <c r="F431" s="9" t="s">
        <v>809</v>
      </c>
      <c r="G431" s="11" t="str">
        <f>IF(ISNUMBER(SEARCH("BLM",Table2[[#This Row],[Name]])), "Y", "N")</f>
        <v>N</v>
      </c>
      <c r="H431" s="2"/>
      <c r="I431" s="2"/>
      <c r="J431" s="2"/>
      <c r="K431" s="2"/>
      <c r="L431" s="14"/>
    </row>
    <row r="432" spans="1:12" ht="42.75">
      <c r="A432" s="8">
        <v>10657</v>
      </c>
      <c r="B432" s="7" t="s">
        <v>907</v>
      </c>
      <c r="C432" s="10">
        <v>10155</v>
      </c>
      <c r="D432" s="9" t="s">
        <v>908</v>
      </c>
      <c r="E432" s="9" t="s">
        <v>188</v>
      </c>
      <c r="F432" s="9" t="s">
        <v>809</v>
      </c>
      <c r="G432" s="11" t="str">
        <f>IF(ISNUMBER(SEARCH("BLM",Table2[[#This Row],[Name]])), "Y", "N")</f>
        <v>N</v>
      </c>
      <c r="H432" s="2"/>
      <c r="I432" s="2"/>
      <c r="J432" s="2"/>
      <c r="K432" s="2"/>
      <c r="L432" s="14"/>
    </row>
    <row r="433" spans="1:12" ht="42.75">
      <c r="A433" s="8">
        <v>10655</v>
      </c>
      <c r="B433" s="7" t="s">
        <v>909</v>
      </c>
      <c r="C433" s="10">
        <v>16115</v>
      </c>
      <c r="D433" s="9" t="s">
        <v>910</v>
      </c>
      <c r="E433" s="9" t="s">
        <v>188</v>
      </c>
      <c r="F433" s="9" t="s">
        <v>809</v>
      </c>
      <c r="G433" s="11" t="str">
        <f>IF(ISNUMBER(SEARCH("BLM",Table2[[#This Row],[Name]])), "Y", "N")</f>
        <v>N</v>
      </c>
      <c r="H433" s="2"/>
      <c r="I433" s="2"/>
      <c r="J433" s="2"/>
      <c r="K433" s="2"/>
      <c r="L433" s="14"/>
    </row>
    <row r="434" spans="1:12" ht="42.75">
      <c r="A434" s="8">
        <v>10205</v>
      </c>
      <c r="B434" s="7" t="s">
        <v>911</v>
      </c>
      <c r="C434" s="10">
        <v>1385</v>
      </c>
      <c r="D434" s="9" t="s">
        <v>912</v>
      </c>
      <c r="E434" s="9" t="s">
        <v>188</v>
      </c>
      <c r="F434" s="9" t="s">
        <v>809</v>
      </c>
      <c r="G434" s="11" t="str">
        <f>IF(ISNUMBER(SEARCH("BLM",Table2[[#This Row],[Name]])), "Y", "N")</f>
        <v>N</v>
      </c>
      <c r="H434" s="2"/>
      <c r="I434" s="2"/>
      <c r="J434" s="2"/>
      <c r="K434" s="2"/>
      <c r="L434" s="14"/>
    </row>
    <row r="435" spans="1:12" ht="57">
      <c r="A435" s="8">
        <v>10204</v>
      </c>
      <c r="B435" s="7" t="s">
        <v>913</v>
      </c>
      <c r="C435" s="10">
        <v>2245</v>
      </c>
      <c r="D435" s="9" t="s">
        <v>914</v>
      </c>
      <c r="E435" s="9" t="s">
        <v>188</v>
      </c>
      <c r="F435" s="9" t="s">
        <v>809</v>
      </c>
      <c r="G435" s="11" t="str">
        <f>IF(ISNUMBER(SEARCH("BLM",Table2[[#This Row],[Name]])), "Y", "N")</f>
        <v>N</v>
      </c>
      <c r="H435" s="2"/>
      <c r="I435" s="2"/>
      <c r="J435" s="2"/>
      <c r="K435" s="2"/>
      <c r="L435" s="14"/>
    </row>
    <row r="436" spans="1:12" ht="28.5">
      <c r="A436" s="8">
        <v>9497</v>
      </c>
      <c r="B436" s="7" t="s">
        <v>915</v>
      </c>
      <c r="C436" s="10">
        <v>25150</v>
      </c>
      <c r="D436" s="9" t="s">
        <v>916</v>
      </c>
      <c r="E436" s="9" t="s">
        <v>188</v>
      </c>
      <c r="F436" s="9" t="s">
        <v>809</v>
      </c>
      <c r="G436" s="11" t="str">
        <f>IF(ISNUMBER(SEARCH("BLM",Table2[[#This Row],[Name]])), "Y", "N")</f>
        <v>N</v>
      </c>
      <c r="H436" s="2"/>
      <c r="I436" s="2"/>
      <c r="J436" s="2"/>
      <c r="K436" s="2"/>
      <c r="L436" s="14"/>
    </row>
    <row r="437" spans="1:12" ht="57">
      <c r="A437" s="8">
        <v>8658</v>
      </c>
      <c r="B437" s="7" t="s">
        <v>917</v>
      </c>
      <c r="C437" s="10">
        <v>25160</v>
      </c>
      <c r="D437" s="9" t="s">
        <v>918</v>
      </c>
      <c r="E437" s="9" t="s">
        <v>188</v>
      </c>
      <c r="F437" s="9" t="s">
        <v>809</v>
      </c>
      <c r="G437" s="11" t="str">
        <f>IF(ISNUMBER(SEARCH("BLM",Table2[[#This Row],[Name]])), "Y", "N")</f>
        <v>N</v>
      </c>
      <c r="H437" s="2"/>
      <c r="I437" s="2"/>
      <c r="J437" s="2"/>
      <c r="K437" s="2"/>
      <c r="L437" s="14"/>
    </row>
    <row r="438" spans="1:12" ht="28.5">
      <c r="A438" s="8">
        <v>8659</v>
      </c>
      <c r="B438" s="7" t="s">
        <v>919</v>
      </c>
      <c r="C438" s="10">
        <v>10490</v>
      </c>
      <c r="D438" s="9" t="s">
        <v>920</v>
      </c>
      <c r="E438" s="9" t="s">
        <v>188</v>
      </c>
      <c r="F438" s="9" t="s">
        <v>809</v>
      </c>
      <c r="G438" s="11" t="str">
        <f>IF(ISNUMBER(SEARCH("BLM",Table2[[#This Row],[Name]])), "Y", "N")</f>
        <v>N</v>
      </c>
      <c r="H438" s="2"/>
      <c r="I438" s="2"/>
      <c r="J438" s="2"/>
      <c r="K438" s="2"/>
      <c r="L438" s="14"/>
    </row>
    <row r="439" spans="1:12" ht="28.5">
      <c r="A439" s="8">
        <v>8475</v>
      </c>
      <c r="B439" s="7" t="s">
        <v>921</v>
      </c>
      <c r="C439" s="10">
        <v>10050</v>
      </c>
      <c r="D439" s="9" t="s">
        <v>922</v>
      </c>
      <c r="E439" s="9" t="s">
        <v>188</v>
      </c>
      <c r="F439" s="9" t="s">
        <v>809</v>
      </c>
      <c r="G439" s="11" t="str">
        <f>IF(ISNUMBER(SEARCH("BLM",Table2[[#This Row],[Name]])), "Y", "N")</f>
        <v>N</v>
      </c>
      <c r="H439" s="2"/>
      <c r="I439" s="2"/>
      <c r="J439" s="2"/>
      <c r="K439" s="2"/>
      <c r="L439" s="14"/>
    </row>
    <row r="440" spans="1:12" ht="42.75">
      <c r="A440" s="8">
        <v>8315</v>
      </c>
      <c r="B440" s="7" t="s">
        <v>923</v>
      </c>
      <c r="C440" s="10">
        <v>25650</v>
      </c>
      <c r="D440" s="9" t="s">
        <v>924</v>
      </c>
      <c r="E440" s="9" t="s">
        <v>188</v>
      </c>
      <c r="F440" s="9" t="s">
        <v>809</v>
      </c>
      <c r="G440" s="11" t="str">
        <f>IF(ISNUMBER(SEARCH("BLM",Table2[[#This Row],[Name]])), "Y", "N")</f>
        <v>N</v>
      </c>
      <c r="H440" s="2"/>
      <c r="I440" s="2"/>
      <c r="J440" s="2"/>
      <c r="K440" s="2"/>
      <c r="L440" s="14"/>
    </row>
    <row r="441" spans="1:12" ht="28.5">
      <c r="A441" s="8">
        <v>8414</v>
      </c>
      <c r="B441" s="7" t="s">
        <v>925</v>
      </c>
      <c r="C441" s="10">
        <v>20350</v>
      </c>
      <c r="D441" s="9" t="s">
        <v>926</v>
      </c>
      <c r="E441" s="9" t="s">
        <v>188</v>
      </c>
      <c r="F441" s="9" t="s">
        <v>809</v>
      </c>
      <c r="G441" s="11" t="str">
        <f>IF(ISNUMBER(SEARCH("BLM",Table2[[#This Row],[Name]])), "Y", "N")</f>
        <v>N</v>
      </c>
      <c r="H441" s="2"/>
      <c r="I441" s="2"/>
      <c r="J441" s="2"/>
      <c r="K441" s="2"/>
      <c r="L441" s="14"/>
    </row>
    <row r="442" spans="1:12" ht="57">
      <c r="A442" s="8">
        <v>7800</v>
      </c>
      <c r="B442" s="7" t="s">
        <v>927</v>
      </c>
      <c r="C442" s="10">
        <v>140150</v>
      </c>
      <c r="D442" s="9" t="s">
        <v>928</v>
      </c>
      <c r="E442" s="9" t="s">
        <v>188</v>
      </c>
      <c r="F442" s="9" t="s">
        <v>809</v>
      </c>
      <c r="G442" s="11" t="str">
        <f>IF(ISNUMBER(SEARCH("BLM",Table2[[#This Row],[Name]])), "Y", "N")</f>
        <v>N</v>
      </c>
      <c r="H442" s="2"/>
      <c r="I442" s="2"/>
      <c r="J442" s="2"/>
      <c r="K442" s="2"/>
      <c r="L442" s="14"/>
    </row>
    <row r="443" spans="1:12" ht="42.75">
      <c r="A443" s="8">
        <v>7897</v>
      </c>
      <c r="B443" s="7" t="s">
        <v>929</v>
      </c>
      <c r="C443" s="10">
        <v>56550</v>
      </c>
      <c r="D443" s="9" t="s">
        <v>930</v>
      </c>
      <c r="E443" s="9" t="s">
        <v>188</v>
      </c>
      <c r="F443" s="9" t="s">
        <v>809</v>
      </c>
      <c r="G443" s="11" t="str">
        <f>IF(ISNUMBER(SEARCH("BLM",Table2[[#This Row],[Name]])), "Y", "N")</f>
        <v>N</v>
      </c>
      <c r="H443" s="2"/>
      <c r="I443" s="2"/>
      <c r="J443" s="2"/>
      <c r="K443" s="2"/>
      <c r="L443" s="14"/>
    </row>
    <row r="444" spans="1:12" ht="28.5">
      <c r="A444" s="8">
        <v>7425</v>
      </c>
      <c r="B444" s="7" t="s">
        <v>931</v>
      </c>
      <c r="C444" s="10">
        <v>140150</v>
      </c>
      <c r="D444" s="9" t="s">
        <v>932</v>
      </c>
      <c r="E444" s="9" t="s">
        <v>188</v>
      </c>
      <c r="F444" s="9" t="s">
        <v>809</v>
      </c>
      <c r="G444" s="11" t="str">
        <f>IF(ISNUMBER(SEARCH("BLM",Table2[[#This Row],[Name]])), "Y", "N")</f>
        <v>N</v>
      </c>
      <c r="H444" s="2"/>
      <c r="I444" s="2"/>
      <c r="J444" s="2"/>
      <c r="K444" s="2"/>
      <c r="L444" s="14"/>
    </row>
    <row r="445" spans="1:12" ht="57">
      <c r="A445" s="8">
        <v>7219</v>
      </c>
      <c r="B445" s="7" t="s">
        <v>933</v>
      </c>
      <c r="C445" s="10">
        <v>4800</v>
      </c>
      <c r="D445" s="9" t="s">
        <v>934</v>
      </c>
      <c r="E445" s="9" t="s">
        <v>188</v>
      </c>
      <c r="F445" s="9" t="s">
        <v>809</v>
      </c>
      <c r="G445" s="11" t="str">
        <f>IF(ISNUMBER(SEARCH("BLM",Table2[[#This Row],[Name]])), "Y", "N")</f>
        <v>N</v>
      </c>
      <c r="H445" s="2"/>
      <c r="I445" s="2"/>
      <c r="J445" s="2"/>
      <c r="K445" s="2"/>
      <c r="L445" s="14"/>
    </row>
    <row r="446" spans="1:12" ht="28.5">
      <c r="A446" s="8">
        <v>7399</v>
      </c>
      <c r="B446" s="7" t="s">
        <v>935</v>
      </c>
      <c r="C446" s="10">
        <v>62950</v>
      </c>
      <c r="D446" s="9" t="s">
        <v>936</v>
      </c>
      <c r="E446" s="9" t="s">
        <v>188</v>
      </c>
      <c r="F446" s="9" t="s">
        <v>809</v>
      </c>
      <c r="G446" s="11" t="str">
        <f>IF(ISNUMBER(SEARCH("BLM",Table2[[#This Row],[Name]])), "Y", "N")</f>
        <v>N</v>
      </c>
      <c r="H446" s="2"/>
      <c r="I446" s="2"/>
      <c r="J446" s="2"/>
      <c r="K446" s="2"/>
      <c r="L446" s="14"/>
    </row>
    <row r="447" spans="1:12" ht="28.5">
      <c r="A447" s="8">
        <v>7342</v>
      </c>
      <c r="B447" s="7" t="s">
        <v>937</v>
      </c>
      <c r="C447" s="10">
        <v>182150</v>
      </c>
      <c r="D447" s="9" t="s">
        <v>938</v>
      </c>
      <c r="E447" s="9" t="s">
        <v>188</v>
      </c>
      <c r="F447" s="9" t="s">
        <v>809</v>
      </c>
      <c r="G447" s="11" t="str">
        <f>IF(ISNUMBER(SEARCH("BLM",Table2[[#This Row],[Name]])), "Y", "N")</f>
        <v>N</v>
      </c>
      <c r="H447" s="2"/>
      <c r="I447" s="2"/>
      <c r="J447" s="2"/>
      <c r="K447" s="2"/>
      <c r="L447" s="14"/>
    </row>
    <row r="448" spans="1:12" ht="28.5">
      <c r="A448" s="8">
        <v>7341</v>
      </c>
      <c r="B448" s="7" t="s">
        <v>939</v>
      </c>
      <c r="C448" s="10">
        <v>8350</v>
      </c>
      <c r="D448" s="9" t="s">
        <v>940</v>
      </c>
      <c r="E448" s="9" t="s">
        <v>188</v>
      </c>
      <c r="F448" s="9" t="s">
        <v>809</v>
      </c>
      <c r="G448" s="11" t="str">
        <f>IF(ISNUMBER(SEARCH("BLM",Table2[[#This Row],[Name]])), "Y", "N")</f>
        <v>N</v>
      </c>
      <c r="H448" s="2"/>
      <c r="I448" s="2"/>
      <c r="J448" s="2"/>
      <c r="K448" s="2"/>
      <c r="L448" s="14"/>
    </row>
    <row r="449" spans="1:12" ht="28.5">
      <c r="A449" s="8">
        <v>7297</v>
      </c>
      <c r="B449" s="7" t="s">
        <v>941</v>
      </c>
      <c r="C449" s="10">
        <v>17750</v>
      </c>
      <c r="D449" s="9" t="s">
        <v>942</v>
      </c>
      <c r="E449" s="9" t="s">
        <v>188</v>
      </c>
      <c r="F449" s="9" t="s">
        <v>809</v>
      </c>
      <c r="G449" s="11" t="str">
        <f>IF(ISNUMBER(SEARCH("BLM",Table2[[#This Row],[Name]])), "Y", "N")</f>
        <v>N</v>
      </c>
      <c r="H449" s="2"/>
      <c r="I449" s="2"/>
      <c r="J449" s="2"/>
      <c r="K449" s="2"/>
      <c r="L449" s="14"/>
    </row>
    <row r="450" spans="1:12" ht="28.5">
      <c r="A450" s="8">
        <v>7296</v>
      </c>
      <c r="B450" s="7" t="s">
        <v>943</v>
      </c>
      <c r="C450" s="10">
        <v>1750</v>
      </c>
      <c r="D450" s="9" t="s">
        <v>944</v>
      </c>
      <c r="E450" s="9" t="s">
        <v>188</v>
      </c>
      <c r="F450" s="9" t="s">
        <v>809</v>
      </c>
      <c r="G450" s="11" t="str">
        <f>IF(ISNUMBER(SEARCH("BLM",Table2[[#This Row],[Name]])), "Y", "N")</f>
        <v>N</v>
      </c>
      <c r="H450" s="2"/>
      <c r="I450" s="2"/>
      <c r="J450" s="2"/>
      <c r="K450" s="2"/>
      <c r="L450" s="14"/>
    </row>
    <row r="451" spans="1:12" ht="28.5">
      <c r="A451" s="8">
        <v>7295</v>
      </c>
      <c r="B451" s="7" t="s">
        <v>945</v>
      </c>
      <c r="C451" s="10">
        <v>975</v>
      </c>
      <c r="D451" s="9" t="s">
        <v>946</v>
      </c>
      <c r="E451" s="9" t="s">
        <v>188</v>
      </c>
      <c r="F451" s="9" t="s">
        <v>809</v>
      </c>
      <c r="G451" s="11" t="str">
        <f>IF(ISNUMBER(SEARCH("BLM",Table2[[#This Row],[Name]])), "Y", "N")</f>
        <v>N</v>
      </c>
      <c r="H451" s="2"/>
      <c r="I451" s="2"/>
      <c r="J451" s="2"/>
      <c r="K451" s="2"/>
      <c r="L451" s="14"/>
    </row>
    <row r="452" spans="1:12" ht="28.5">
      <c r="A452" s="8">
        <v>7290</v>
      </c>
      <c r="B452" s="7" t="s">
        <v>947</v>
      </c>
      <c r="C452" s="10">
        <v>1450</v>
      </c>
      <c r="D452" s="9" t="s">
        <v>948</v>
      </c>
      <c r="E452" s="9" t="s">
        <v>188</v>
      </c>
      <c r="F452" s="9" t="s">
        <v>809</v>
      </c>
      <c r="G452" s="11" t="str">
        <f>IF(ISNUMBER(SEARCH("BLM",Table2[[#This Row],[Name]])), "Y", "N")</f>
        <v>N</v>
      </c>
      <c r="H452" s="2"/>
      <c r="I452" s="2"/>
      <c r="J452" s="2"/>
      <c r="K452" s="2"/>
      <c r="L452" s="14"/>
    </row>
    <row r="453" spans="1:12" ht="28.5">
      <c r="A453" s="8">
        <v>7101</v>
      </c>
      <c r="B453" s="7" t="s">
        <v>949</v>
      </c>
      <c r="C453" s="10">
        <v>75200</v>
      </c>
      <c r="D453" s="9" t="s">
        <v>950</v>
      </c>
      <c r="E453" s="9" t="s">
        <v>188</v>
      </c>
      <c r="F453" s="9" t="s">
        <v>809</v>
      </c>
      <c r="G453" s="11" t="str">
        <f>IF(ISNUMBER(SEARCH("BLM",Table2[[#This Row],[Name]])), "Y", "N")</f>
        <v>N</v>
      </c>
      <c r="H453" s="2"/>
      <c r="I453" s="2"/>
      <c r="J453" s="2"/>
      <c r="K453" s="2"/>
      <c r="L453" s="14"/>
    </row>
    <row r="454" spans="1:12" ht="28.5">
      <c r="A454" s="8">
        <v>7097</v>
      </c>
      <c r="B454" s="7" t="s">
        <v>951</v>
      </c>
      <c r="C454" s="10">
        <v>4350</v>
      </c>
      <c r="D454" s="9" t="s">
        <v>952</v>
      </c>
      <c r="E454" s="9" t="s">
        <v>188</v>
      </c>
      <c r="F454" s="9" t="s">
        <v>809</v>
      </c>
      <c r="G454" s="11" t="str">
        <f>IF(ISNUMBER(SEARCH("BLM",Table2[[#This Row],[Name]])), "Y", "N")</f>
        <v>N</v>
      </c>
      <c r="H454" s="2"/>
      <c r="I454" s="2"/>
      <c r="J454" s="2"/>
      <c r="K454" s="2"/>
      <c r="L454" s="14"/>
    </row>
    <row r="455" spans="1:12" ht="28.5">
      <c r="A455" s="8">
        <v>7094</v>
      </c>
      <c r="B455" s="7" t="s">
        <v>953</v>
      </c>
      <c r="C455" s="10">
        <v>24550</v>
      </c>
      <c r="D455" s="9" t="s">
        <v>954</v>
      </c>
      <c r="E455" s="9" t="s">
        <v>188</v>
      </c>
      <c r="F455" s="9" t="s">
        <v>809</v>
      </c>
      <c r="G455" s="11" t="str">
        <f>IF(ISNUMBER(SEARCH("BLM",Table2[[#This Row],[Name]])), "Y", "N")</f>
        <v>N</v>
      </c>
      <c r="H455" s="2"/>
      <c r="I455" s="2"/>
      <c r="J455" s="2"/>
      <c r="K455" s="2"/>
      <c r="L455" s="14"/>
    </row>
    <row r="456" spans="1:12" ht="28.5">
      <c r="A456" s="8">
        <v>6879</v>
      </c>
      <c r="B456" s="7" t="s">
        <v>955</v>
      </c>
      <c r="C456" s="10">
        <v>3800</v>
      </c>
      <c r="D456" s="9" t="s">
        <v>956</v>
      </c>
      <c r="E456" s="9" t="s">
        <v>188</v>
      </c>
      <c r="F456" s="9" t="s">
        <v>809</v>
      </c>
      <c r="G456" s="11" t="str">
        <f>IF(ISNUMBER(SEARCH("BLM",Table2[[#This Row],[Name]])), "Y", "N")</f>
        <v>N</v>
      </c>
      <c r="H456" s="2"/>
      <c r="I456" s="2"/>
      <c r="J456" s="2"/>
      <c r="K456" s="2"/>
      <c r="L456" s="14"/>
    </row>
    <row r="457" spans="1:12" ht="28.5">
      <c r="A457" s="8">
        <v>6878</v>
      </c>
      <c r="B457" s="7" t="s">
        <v>957</v>
      </c>
      <c r="C457" s="10">
        <v>6700</v>
      </c>
      <c r="D457" s="9" t="s">
        <v>958</v>
      </c>
      <c r="E457" s="9" t="s">
        <v>188</v>
      </c>
      <c r="F457" s="9" t="s">
        <v>809</v>
      </c>
      <c r="G457" s="11" t="str">
        <f>IF(ISNUMBER(SEARCH("BLM",Table2[[#This Row],[Name]])), "Y", "N")</f>
        <v>N</v>
      </c>
      <c r="H457" s="2"/>
      <c r="I457" s="2"/>
      <c r="J457" s="2"/>
      <c r="K457" s="2"/>
      <c r="L457" s="14"/>
    </row>
    <row r="458" spans="1:12" ht="28.5">
      <c r="A458" s="8">
        <v>6848</v>
      </c>
      <c r="B458" s="7" t="s">
        <v>959</v>
      </c>
      <c r="C458" s="10">
        <v>32550</v>
      </c>
      <c r="D458" s="9" t="s">
        <v>960</v>
      </c>
      <c r="E458" s="9" t="s">
        <v>188</v>
      </c>
      <c r="F458" s="9" t="s">
        <v>809</v>
      </c>
      <c r="G458" s="11" t="str">
        <f>IF(ISNUMBER(SEARCH("BLM",Table2[[#This Row],[Name]])), "Y", "N")</f>
        <v>N</v>
      </c>
      <c r="H458" s="2"/>
      <c r="I458" s="2"/>
      <c r="J458" s="2"/>
      <c r="K458" s="2"/>
      <c r="L458" s="14"/>
    </row>
    <row r="459" spans="1:12" ht="28.5">
      <c r="A459" s="8">
        <v>6752</v>
      </c>
      <c r="B459" s="7" t="s">
        <v>961</v>
      </c>
      <c r="C459" s="10">
        <v>10250</v>
      </c>
      <c r="D459" s="9" t="s">
        <v>962</v>
      </c>
      <c r="E459" s="9" t="s">
        <v>188</v>
      </c>
      <c r="F459" s="9" t="s">
        <v>809</v>
      </c>
      <c r="G459" s="11" t="str">
        <f>IF(ISNUMBER(SEARCH("BLM",Table2[[#This Row],[Name]])), "Y", "N")</f>
        <v>N</v>
      </c>
      <c r="H459" s="2"/>
      <c r="I459" s="2"/>
      <c r="J459" s="2"/>
      <c r="K459" s="2"/>
      <c r="L459" s="14"/>
    </row>
    <row r="460" spans="1:12" ht="28.5">
      <c r="A460" s="8">
        <v>6744</v>
      </c>
      <c r="B460" s="7" t="s">
        <v>963</v>
      </c>
      <c r="C460" s="10">
        <v>14950</v>
      </c>
      <c r="D460" s="9" t="s">
        <v>964</v>
      </c>
      <c r="E460" s="9" t="s">
        <v>188</v>
      </c>
      <c r="F460" s="9" t="s">
        <v>809</v>
      </c>
      <c r="G460" s="11" t="str">
        <f>IF(ISNUMBER(SEARCH("BLM",Table2[[#This Row],[Name]])), "Y", "N")</f>
        <v>N</v>
      </c>
      <c r="H460" s="2"/>
      <c r="I460" s="2"/>
      <c r="J460" s="2"/>
      <c r="K460" s="2"/>
      <c r="L460" s="14"/>
    </row>
    <row r="461" spans="1:12" ht="42.75">
      <c r="A461" s="8">
        <v>6294</v>
      </c>
      <c r="B461" s="7" t="s">
        <v>965</v>
      </c>
      <c r="C461" s="10">
        <v>21320</v>
      </c>
      <c r="D461" s="9" t="s">
        <v>966</v>
      </c>
      <c r="E461" s="9" t="s">
        <v>142</v>
      </c>
      <c r="F461" s="9" t="s">
        <v>809</v>
      </c>
      <c r="G461" s="11" t="str">
        <f>IF(ISNUMBER(SEARCH("BLM",Table2[[#This Row],[Name]])), "Y", "N")</f>
        <v>N</v>
      </c>
      <c r="H461" s="2"/>
      <c r="I461" s="2"/>
      <c r="J461" s="2"/>
      <c r="K461" s="2"/>
      <c r="L461" s="14"/>
    </row>
    <row r="462" spans="1:12" ht="42.75">
      <c r="A462" s="8">
        <v>6293</v>
      </c>
      <c r="B462" s="7" t="s">
        <v>967</v>
      </c>
      <c r="C462" s="10">
        <v>7095</v>
      </c>
      <c r="D462" s="9" t="s">
        <v>968</v>
      </c>
      <c r="E462" s="9" t="s">
        <v>188</v>
      </c>
      <c r="F462" s="9" t="s">
        <v>809</v>
      </c>
      <c r="G462" s="11" t="str">
        <f>IF(ISNUMBER(SEARCH("BLM",Table2[[#This Row],[Name]])), "Y", "N")</f>
        <v>N</v>
      </c>
      <c r="H462" s="2"/>
      <c r="I462" s="2"/>
      <c r="J462" s="2"/>
      <c r="K462" s="2"/>
      <c r="L462" s="14"/>
    </row>
    <row r="463" spans="1:12" ht="42.75">
      <c r="A463" s="8">
        <v>6292</v>
      </c>
      <c r="B463" s="7" t="s">
        <v>969</v>
      </c>
      <c r="C463" s="10">
        <v>66285</v>
      </c>
      <c r="D463" s="9" t="s">
        <v>970</v>
      </c>
      <c r="E463" s="9" t="s">
        <v>188</v>
      </c>
      <c r="F463" s="9" t="s">
        <v>809</v>
      </c>
      <c r="G463" s="11" t="str">
        <f>IF(ISNUMBER(SEARCH("BLM",Table2[[#This Row],[Name]])), "Y", "N")</f>
        <v>N</v>
      </c>
      <c r="H463" s="2"/>
      <c r="I463" s="2"/>
      <c r="J463" s="2"/>
      <c r="K463" s="2"/>
      <c r="L463" s="14"/>
    </row>
    <row r="464" spans="1:12" ht="42.75">
      <c r="A464" s="8">
        <v>6291</v>
      </c>
      <c r="B464" s="7" t="s">
        <v>971</v>
      </c>
      <c r="C464" s="10">
        <v>416885</v>
      </c>
      <c r="D464" s="9" t="s">
        <v>972</v>
      </c>
      <c r="E464" s="9" t="s">
        <v>188</v>
      </c>
      <c r="F464" s="9" t="s">
        <v>809</v>
      </c>
      <c r="G464" s="11" t="str">
        <f>IF(ISNUMBER(SEARCH("BLM",Table2[[#This Row],[Name]])), "Y", "N")</f>
        <v>N</v>
      </c>
      <c r="H464" s="2"/>
      <c r="I464" s="2"/>
      <c r="J464" s="2"/>
      <c r="K464" s="2"/>
      <c r="L464" s="14"/>
    </row>
    <row r="465" spans="1:12" ht="42.75">
      <c r="A465" s="8">
        <v>6290</v>
      </c>
      <c r="B465" s="7" t="s">
        <v>973</v>
      </c>
      <c r="C465" s="10">
        <v>22185</v>
      </c>
      <c r="D465" s="9" t="s">
        <v>974</v>
      </c>
      <c r="E465" s="9" t="s">
        <v>188</v>
      </c>
      <c r="F465" s="9" t="s">
        <v>809</v>
      </c>
      <c r="G465" s="11" t="str">
        <f>IF(ISNUMBER(SEARCH("BLM",Table2[[#This Row],[Name]])), "Y", "N")</f>
        <v>N</v>
      </c>
      <c r="H465" s="2"/>
      <c r="I465" s="2"/>
      <c r="J465" s="2"/>
      <c r="K465" s="2"/>
      <c r="L465" s="14"/>
    </row>
    <row r="466" spans="1:12" ht="57">
      <c r="A466" s="8">
        <v>6289</v>
      </c>
      <c r="B466" s="7" t="s">
        <v>975</v>
      </c>
      <c r="C466" s="10">
        <v>5780</v>
      </c>
      <c r="D466" s="9" t="s">
        <v>976</v>
      </c>
      <c r="E466" s="9" t="s">
        <v>142</v>
      </c>
      <c r="F466" s="9" t="s">
        <v>809</v>
      </c>
      <c r="G466" s="11" t="str">
        <f>IF(ISNUMBER(SEARCH("BLM",Table2[[#This Row],[Name]])), "Y", "N")</f>
        <v>N</v>
      </c>
      <c r="H466" s="2"/>
      <c r="I466" s="2"/>
      <c r="J466" s="2"/>
      <c r="K466" s="2"/>
      <c r="L466" s="14"/>
    </row>
    <row r="467" spans="1:12" ht="42.75">
      <c r="A467" s="8">
        <v>6288</v>
      </c>
      <c r="B467" s="7" t="s">
        <v>977</v>
      </c>
      <c r="C467" s="10">
        <v>68285</v>
      </c>
      <c r="D467" s="9" t="s">
        <v>978</v>
      </c>
      <c r="E467" s="9" t="s">
        <v>188</v>
      </c>
      <c r="F467" s="9" t="s">
        <v>809</v>
      </c>
      <c r="G467" s="11" t="str">
        <f>IF(ISNUMBER(SEARCH("BLM",Table2[[#This Row],[Name]])), "Y", "N")</f>
        <v>N</v>
      </c>
      <c r="H467" s="2"/>
      <c r="I467" s="2"/>
      <c r="J467" s="2"/>
      <c r="K467" s="2"/>
      <c r="L467" s="14"/>
    </row>
    <row r="468" spans="1:12" ht="42.75">
      <c r="A468" s="8">
        <v>6286</v>
      </c>
      <c r="B468" s="7" t="s">
        <v>979</v>
      </c>
      <c r="C468" s="10">
        <v>10770</v>
      </c>
      <c r="D468" s="9" t="s">
        <v>980</v>
      </c>
      <c r="E468" s="9" t="s">
        <v>188</v>
      </c>
      <c r="F468" s="9" t="s">
        <v>809</v>
      </c>
      <c r="G468" s="11" t="str">
        <f>IF(ISNUMBER(SEARCH("BLM",Table2[[#This Row],[Name]])), "Y", "N")</f>
        <v>N</v>
      </c>
      <c r="H468" s="2"/>
      <c r="I468" s="2"/>
      <c r="J468" s="2"/>
      <c r="K468" s="2"/>
      <c r="L468" s="14"/>
    </row>
    <row r="469" spans="1:12" ht="42.75">
      <c r="A469" s="8">
        <v>6285</v>
      </c>
      <c r="B469" s="7" t="s">
        <v>981</v>
      </c>
      <c r="C469" s="10">
        <v>11510</v>
      </c>
      <c r="D469" s="9" t="s">
        <v>982</v>
      </c>
      <c r="E469" s="9" t="s">
        <v>188</v>
      </c>
      <c r="F469" s="9" t="s">
        <v>809</v>
      </c>
      <c r="G469" s="11" t="str">
        <f>IF(ISNUMBER(SEARCH("BLM",Table2[[#This Row],[Name]])), "Y", "N")</f>
        <v>N</v>
      </c>
      <c r="H469" s="2"/>
      <c r="I469" s="2"/>
      <c r="J469" s="2"/>
      <c r="K469" s="2"/>
      <c r="L469" s="14"/>
    </row>
    <row r="470" spans="1:12" ht="42.75">
      <c r="A470" s="8">
        <v>6284</v>
      </c>
      <c r="B470" s="7" t="s">
        <v>983</v>
      </c>
      <c r="C470" s="10">
        <v>64085</v>
      </c>
      <c r="D470" s="9" t="s">
        <v>984</v>
      </c>
      <c r="E470" s="9" t="s">
        <v>188</v>
      </c>
      <c r="F470" s="9" t="s">
        <v>809</v>
      </c>
      <c r="G470" s="11" t="str">
        <f>IF(ISNUMBER(SEARCH("BLM",Table2[[#This Row],[Name]])), "Y", "N")</f>
        <v>N</v>
      </c>
      <c r="H470" s="2"/>
      <c r="I470" s="2"/>
      <c r="J470" s="2"/>
      <c r="K470" s="2"/>
      <c r="L470" s="14"/>
    </row>
    <row r="471" spans="1:12" ht="42.75">
      <c r="A471" s="8">
        <v>6283</v>
      </c>
      <c r="B471" s="7" t="s">
        <v>985</v>
      </c>
      <c r="C471" s="10">
        <v>4745</v>
      </c>
      <c r="D471" s="9" t="s">
        <v>986</v>
      </c>
      <c r="E471" s="9" t="s">
        <v>188</v>
      </c>
      <c r="F471" s="9" t="s">
        <v>809</v>
      </c>
      <c r="G471" s="11" t="str">
        <f>IF(ISNUMBER(SEARCH("BLM",Table2[[#This Row],[Name]])), "Y", "N")</f>
        <v>N</v>
      </c>
      <c r="H471" s="2"/>
      <c r="I471" s="2"/>
      <c r="J471" s="2"/>
      <c r="K471" s="2"/>
      <c r="L471" s="14"/>
    </row>
    <row r="472" spans="1:12" ht="42.75">
      <c r="A472" s="8">
        <v>6282</v>
      </c>
      <c r="B472" s="7" t="s">
        <v>987</v>
      </c>
      <c r="C472" s="10">
        <v>16035</v>
      </c>
      <c r="D472" s="9" t="s">
        <v>988</v>
      </c>
      <c r="E472" s="9" t="s">
        <v>142</v>
      </c>
      <c r="F472" s="9" t="s">
        <v>809</v>
      </c>
      <c r="G472" s="11" t="str">
        <f>IF(ISNUMBER(SEARCH("BLM",Table2[[#This Row],[Name]])), "Y", "N")</f>
        <v>N</v>
      </c>
      <c r="H472" s="2"/>
      <c r="I472" s="2"/>
      <c r="J472" s="2"/>
      <c r="K472" s="2"/>
      <c r="L472" s="14"/>
    </row>
    <row r="473" spans="1:12" ht="28.5">
      <c r="A473" s="8">
        <v>6607</v>
      </c>
      <c r="B473" s="7" t="s">
        <v>989</v>
      </c>
      <c r="C473" s="10">
        <v>5950</v>
      </c>
      <c r="D473" s="9" t="s">
        <v>990</v>
      </c>
      <c r="E473" s="9" t="s">
        <v>142</v>
      </c>
      <c r="F473" s="9" t="s">
        <v>809</v>
      </c>
      <c r="G473" s="11" t="str">
        <f>IF(ISNUMBER(SEARCH("BLM",Table2[[#This Row],[Name]])), "Y", "N")</f>
        <v>N</v>
      </c>
      <c r="H473" s="2"/>
      <c r="I473" s="2"/>
      <c r="J473" s="2"/>
      <c r="K473" s="2"/>
      <c r="L473" s="14"/>
    </row>
    <row r="474" spans="1:12" ht="28.5">
      <c r="A474" s="8">
        <v>6598</v>
      </c>
      <c r="B474" s="7" t="s">
        <v>991</v>
      </c>
      <c r="C474" s="10">
        <v>8450</v>
      </c>
      <c r="D474" s="9" t="s">
        <v>992</v>
      </c>
      <c r="E474" s="9" t="s">
        <v>188</v>
      </c>
      <c r="F474" s="9" t="s">
        <v>809</v>
      </c>
      <c r="G474" s="11" t="str">
        <f>IF(ISNUMBER(SEARCH("BLM",Table2[[#This Row],[Name]])), "Y", "N")</f>
        <v>N</v>
      </c>
      <c r="H474" s="2"/>
      <c r="I474" s="2"/>
      <c r="J474" s="2"/>
      <c r="K474" s="2"/>
      <c r="L474" s="14"/>
    </row>
    <row r="475" spans="1:12" ht="28.5">
      <c r="A475" s="8">
        <v>6597</v>
      </c>
      <c r="B475" s="7" t="s">
        <v>993</v>
      </c>
      <c r="C475" s="10">
        <v>11950</v>
      </c>
      <c r="D475" s="9" t="s">
        <v>994</v>
      </c>
      <c r="E475" s="9" t="s">
        <v>188</v>
      </c>
      <c r="F475" s="9" t="s">
        <v>809</v>
      </c>
      <c r="G475" s="11" t="str">
        <f>IF(ISNUMBER(SEARCH("BLM",Table2[[#This Row],[Name]])), "Y", "N")</f>
        <v>N</v>
      </c>
      <c r="H475" s="2"/>
      <c r="I475" s="2"/>
      <c r="J475" s="2"/>
      <c r="K475" s="2"/>
      <c r="L475" s="14"/>
    </row>
    <row r="476" spans="1:12" ht="28.5">
      <c r="A476" s="8">
        <v>6596</v>
      </c>
      <c r="B476" s="7" t="s">
        <v>995</v>
      </c>
      <c r="C476" s="10">
        <v>8650</v>
      </c>
      <c r="D476" s="9" t="s">
        <v>996</v>
      </c>
      <c r="E476" s="9" t="s">
        <v>188</v>
      </c>
      <c r="F476" s="9" t="s">
        <v>809</v>
      </c>
      <c r="G476" s="11" t="str">
        <f>IF(ISNUMBER(SEARCH("BLM",Table2[[#This Row],[Name]])), "Y", "N")</f>
        <v>N</v>
      </c>
      <c r="H476" s="2"/>
      <c r="I476" s="2"/>
      <c r="J476" s="2"/>
      <c r="K476" s="2"/>
      <c r="L476" s="14"/>
    </row>
    <row r="477" spans="1:12" ht="28.5">
      <c r="A477" s="8">
        <v>6591</v>
      </c>
      <c r="B477" s="7" t="s">
        <v>997</v>
      </c>
      <c r="C477" s="10">
        <v>31550</v>
      </c>
      <c r="D477" s="9" t="s">
        <v>998</v>
      </c>
      <c r="E477" s="9" t="s">
        <v>188</v>
      </c>
      <c r="F477" s="9" t="s">
        <v>809</v>
      </c>
      <c r="G477" s="11" t="str">
        <f>IF(ISNUMBER(SEARCH("BLM",Table2[[#This Row],[Name]])), "Y", "N")</f>
        <v>N</v>
      </c>
      <c r="H477" s="2"/>
      <c r="I477" s="2"/>
      <c r="J477" s="2"/>
      <c r="K477" s="2"/>
      <c r="L477" s="14"/>
    </row>
    <row r="478" spans="1:12" ht="42.75">
      <c r="A478" s="8">
        <v>6476</v>
      </c>
      <c r="B478" s="7" t="s">
        <v>999</v>
      </c>
      <c r="C478" s="10">
        <v>3400</v>
      </c>
      <c r="D478" s="9" t="s">
        <v>1000</v>
      </c>
      <c r="E478" s="9" t="s">
        <v>188</v>
      </c>
      <c r="F478" s="9" t="s">
        <v>809</v>
      </c>
      <c r="G478" s="11" t="str">
        <f>IF(ISNUMBER(SEARCH("BLM",Table2[[#This Row],[Name]])), "Y", "N")</f>
        <v>N</v>
      </c>
      <c r="H478" s="2"/>
      <c r="I478" s="2"/>
      <c r="J478" s="2"/>
      <c r="K478" s="2"/>
      <c r="L478" s="14"/>
    </row>
    <row r="479" spans="1:12" ht="57">
      <c r="A479" s="8">
        <v>6473</v>
      </c>
      <c r="B479" s="7" t="s">
        <v>1001</v>
      </c>
      <c r="C479" s="10">
        <v>39650</v>
      </c>
      <c r="D479" s="9" t="s">
        <v>1002</v>
      </c>
      <c r="E479" s="9" t="s">
        <v>188</v>
      </c>
      <c r="F479" s="9" t="s">
        <v>809</v>
      </c>
      <c r="G479" s="11" t="str">
        <f>IF(ISNUMBER(SEARCH("BLM",Table2[[#This Row],[Name]])), "Y", "N")</f>
        <v>N</v>
      </c>
      <c r="H479" s="2"/>
      <c r="I479" s="2"/>
      <c r="J479" s="2"/>
      <c r="K479" s="2"/>
      <c r="L479" s="14"/>
    </row>
    <row r="480" spans="1:12" ht="28.5">
      <c r="A480" s="8">
        <v>6508</v>
      </c>
      <c r="B480" s="7" t="s">
        <v>1003</v>
      </c>
      <c r="C480" s="10">
        <v>1552.25</v>
      </c>
      <c r="D480" s="9" t="s">
        <v>1004</v>
      </c>
      <c r="E480" s="9" t="s">
        <v>188</v>
      </c>
      <c r="F480" s="9" t="s">
        <v>809</v>
      </c>
      <c r="G480" s="11" t="str">
        <f>IF(ISNUMBER(SEARCH("BLM",Table2[[#This Row],[Name]])), "Y", "N")</f>
        <v>N</v>
      </c>
      <c r="H480" s="2"/>
      <c r="I480" s="2"/>
      <c r="J480" s="2"/>
      <c r="K480" s="2"/>
      <c r="L480" s="14"/>
    </row>
    <row r="481" spans="1:12" ht="28.5">
      <c r="A481" s="8">
        <v>6507</v>
      </c>
      <c r="B481" s="7" t="s">
        <v>1005</v>
      </c>
      <c r="C481" s="10">
        <v>2007.5</v>
      </c>
      <c r="D481" s="9" t="s">
        <v>1006</v>
      </c>
      <c r="E481" s="9" t="s">
        <v>188</v>
      </c>
      <c r="F481" s="9" t="s">
        <v>809</v>
      </c>
      <c r="G481" s="11" t="str">
        <f>IF(ISNUMBER(SEARCH("BLM",Table2[[#This Row],[Name]])), "Y", "N")</f>
        <v>N</v>
      </c>
      <c r="H481" s="2"/>
      <c r="I481" s="2"/>
      <c r="J481" s="2"/>
      <c r="K481" s="2"/>
      <c r="L481" s="14"/>
    </row>
    <row r="482" spans="1:12" ht="57">
      <c r="A482" s="8">
        <v>5636</v>
      </c>
      <c r="B482" s="7" t="s">
        <v>1007</v>
      </c>
      <c r="C482" s="10">
        <v>25125</v>
      </c>
      <c r="D482" s="9" t="s">
        <v>1008</v>
      </c>
      <c r="E482" s="9" t="s">
        <v>188</v>
      </c>
      <c r="F482" s="9" t="s">
        <v>809</v>
      </c>
      <c r="G482" s="11" t="str">
        <f>IF(ISNUMBER(SEARCH("BLM",Table2[[#This Row],[Name]])), "Y", "N")</f>
        <v>N</v>
      </c>
      <c r="H482" s="2"/>
      <c r="I482" s="2"/>
      <c r="J482" s="2"/>
      <c r="K482" s="2"/>
      <c r="L482" s="14"/>
    </row>
    <row r="483" spans="1:12" ht="42.75">
      <c r="A483" s="8">
        <v>5776</v>
      </c>
      <c r="B483" s="7" t="s">
        <v>1009</v>
      </c>
      <c r="C483" s="10">
        <v>6185</v>
      </c>
      <c r="D483" s="9" t="s">
        <v>1010</v>
      </c>
      <c r="E483" s="9" t="s">
        <v>142</v>
      </c>
      <c r="F483" s="9" t="s">
        <v>809</v>
      </c>
      <c r="G483" s="11" t="str">
        <f>IF(ISNUMBER(SEARCH("BLM",Table2[[#This Row],[Name]])), "Y", "N")</f>
        <v>N</v>
      </c>
      <c r="H483" s="2"/>
      <c r="I483" s="2"/>
      <c r="J483" s="2"/>
      <c r="K483" s="2"/>
      <c r="L483" s="14"/>
    </row>
    <row r="484" spans="1:12" ht="42.75">
      <c r="A484" s="8">
        <v>5774</v>
      </c>
      <c r="B484" s="7" t="s">
        <v>1011</v>
      </c>
      <c r="C484" s="10">
        <v>6220</v>
      </c>
      <c r="D484" s="9" t="s">
        <v>1012</v>
      </c>
      <c r="E484" s="9" t="s">
        <v>142</v>
      </c>
      <c r="F484" s="9" t="s">
        <v>809</v>
      </c>
      <c r="G484" s="11" t="str">
        <f>IF(ISNUMBER(SEARCH("BLM",Table2[[#This Row],[Name]])), "Y", "N")</f>
        <v>N</v>
      </c>
      <c r="H484" s="2"/>
      <c r="I484" s="2"/>
      <c r="J484" s="2"/>
      <c r="K484" s="2"/>
      <c r="L484" s="14"/>
    </row>
    <row r="485" spans="1:12" ht="42.75">
      <c r="A485" s="8">
        <v>5773</v>
      </c>
      <c r="B485" s="7" t="s">
        <v>1013</v>
      </c>
      <c r="C485" s="10">
        <v>2890</v>
      </c>
      <c r="D485" s="9" t="s">
        <v>1014</v>
      </c>
      <c r="E485" s="9" t="s">
        <v>188</v>
      </c>
      <c r="F485" s="9" t="s">
        <v>809</v>
      </c>
      <c r="G485" s="11" t="str">
        <f>IF(ISNUMBER(SEARCH("BLM",Table2[[#This Row],[Name]])), "Y", "N")</f>
        <v>N</v>
      </c>
      <c r="H485" s="2"/>
      <c r="I485" s="2"/>
      <c r="J485" s="2"/>
      <c r="K485" s="2"/>
      <c r="L485" s="14"/>
    </row>
    <row r="486" spans="1:12" ht="42.75">
      <c r="A486" s="8">
        <v>5772</v>
      </c>
      <c r="B486" s="7" t="s">
        <v>1015</v>
      </c>
      <c r="C486" s="10">
        <v>3385</v>
      </c>
      <c r="D486" s="9" t="s">
        <v>1016</v>
      </c>
      <c r="E486" s="9" t="s">
        <v>188</v>
      </c>
      <c r="F486" s="9" t="s">
        <v>809</v>
      </c>
      <c r="G486" s="11" t="str">
        <f>IF(ISNUMBER(SEARCH("BLM",Table2[[#This Row],[Name]])), "Y", "N")</f>
        <v>N</v>
      </c>
      <c r="H486" s="2"/>
      <c r="I486" s="2"/>
      <c r="J486" s="2"/>
      <c r="K486" s="2"/>
      <c r="L486" s="14"/>
    </row>
    <row r="487" spans="1:12" ht="57">
      <c r="A487" s="8">
        <v>5770</v>
      </c>
      <c r="B487" s="7" t="s">
        <v>1017</v>
      </c>
      <c r="C487" s="10">
        <v>4125</v>
      </c>
      <c r="D487" s="9" t="s">
        <v>1018</v>
      </c>
      <c r="E487" s="9" t="s">
        <v>142</v>
      </c>
      <c r="F487" s="9" t="s">
        <v>809</v>
      </c>
      <c r="G487" s="11" t="str">
        <f>IF(ISNUMBER(SEARCH("BLM",Table2[[#This Row],[Name]])), "Y", "N")</f>
        <v>N</v>
      </c>
      <c r="H487" s="2"/>
      <c r="I487" s="2"/>
      <c r="J487" s="2"/>
      <c r="K487" s="2"/>
      <c r="L487" s="14"/>
    </row>
    <row r="488" spans="1:12" ht="42.75">
      <c r="A488" s="8">
        <v>5768</v>
      </c>
      <c r="B488" s="7" t="s">
        <v>1019</v>
      </c>
      <c r="C488" s="10">
        <v>20170</v>
      </c>
      <c r="D488" s="9" t="s">
        <v>1020</v>
      </c>
      <c r="E488" s="9" t="s">
        <v>142</v>
      </c>
      <c r="F488" s="9" t="s">
        <v>809</v>
      </c>
      <c r="G488" s="11" t="str">
        <f>IF(ISNUMBER(SEARCH("BLM",Table2[[#This Row],[Name]])), "Y", "N")</f>
        <v>N</v>
      </c>
      <c r="H488" s="2"/>
      <c r="I488" s="2"/>
      <c r="J488" s="2"/>
      <c r="K488" s="2"/>
      <c r="L488" s="14"/>
    </row>
    <row r="489" spans="1:12" ht="42.75">
      <c r="A489" s="8">
        <v>5765</v>
      </c>
      <c r="B489" s="7" t="s">
        <v>1021</v>
      </c>
      <c r="C489" s="10">
        <v>17640</v>
      </c>
      <c r="D489" s="9" t="s">
        <v>1022</v>
      </c>
      <c r="E489" s="9" t="s">
        <v>188</v>
      </c>
      <c r="F489" s="9" t="s">
        <v>809</v>
      </c>
      <c r="G489" s="11" t="str">
        <f>IF(ISNUMBER(SEARCH("BLM",Table2[[#This Row],[Name]])), "Y", "N")</f>
        <v>N</v>
      </c>
      <c r="H489" s="2"/>
      <c r="I489" s="2"/>
      <c r="J489" s="2"/>
      <c r="K489" s="2"/>
      <c r="L489" s="14"/>
    </row>
    <row r="490" spans="1:12" ht="42.75">
      <c r="A490" s="8">
        <v>5764</v>
      </c>
      <c r="B490" s="7" t="s">
        <v>1023</v>
      </c>
      <c r="C490" s="10">
        <v>21185</v>
      </c>
      <c r="D490" s="9" t="s">
        <v>1024</v>
      </c>
      <c r="E490" s="9" t="s">
        <v>188</v>
      </c>
      <c r="F490" s="9" t="s">
        <v>809</v>
      </c>
      <c r="G490" s="11" t="str">
        <f>IF(ISNUMBER(SEARCH("BLM",Table2[[#This Row],[Name]])), "Y", "N")</f>
        <v>N</v>
      </c>
      <c r="H490" s="2"/>
      <c r="I490" s="2"/>
      <c r="J490" s="2"/>
      <c r="K490" s="2"/>
      <c r="L490" s="14"/>
    </row>
    <row r="491" spans="1:12" ht="42.75">
      <c r="A491" s="8">
        <v>5763</v>
      </c>
      <c r="B491" s="7" t="s">
        <v>1025</v>
      </c>
      <c r="C491" s="10">
        <v>10150</v>
      </c>
      <c r="D491" s="9" t="s">
        <v>1026</v>
      </c>
      <c r="E491" s="9" t="s">
        <v>142</v>
      </c>
      <c r="F491" s="9" t="s">
        <v>809</v>
      </c>
      <c r="G491" s="11" t="str">
        <f>IF(ISNUMBER(SEARCH("BLM",Table2[[#This Row],[Name]])), "Y", "N")</f>
        <v>N</v>
      </c>
      <c r="H491" s="2"/>
      <c r="I491" s="2"/>
      <c r="J491" s="2"/>
      <c r="K491" s="2"/>
      <c r="L491" s="14"/>
    </row>
    <row r="492" spans="1:12" ht="42.75">
      <c r="A492" s="8">
        <v>5762</v>
      </c>
      <c r="B492" s="7" t="s">
        <v>1027</v>
      </c>
      <c r="C492" s="10">
        <v>5195</v>
      </c>
      <c r="D492" s="9" t="s">
        <v>1028</v>
      </c>
      <c r="E492" s="9" t="s">
        <v>188</v>
      </c>
      <c r="F492" s="9" t="s">
        <v>809</v>
      </c>
      <c r="G492" s="11" t="str">
        <f>IF(ISNUMBER(SEARCH("BLM",Table2[[#This Row],[Name]])), "Y", "N")</f>
        <v>N</v>
      </c>
      <c r="H492" s="2"/>
      <c r="I492" s="2"/>
      <c r="J492" s="2"/>
      <c r="K492" s="2"/>
      <c r="L492" s="14"/>
    </row>
    <row r="493" spans="1:12" ht="28.5">
      <c r="A493" s="8">
        <v>4971</v>
      </c>
      <c r="B493" s="7" t="s">
        <v>1029</v>
      </c>
      <c r="C493" s="10">
        <v>66900</v>
      </c>
      <c r="D493" s="9" t="s">
        <v>1030</v>
      </c>
      <c r="E493" s="9" t="s">
        <v>188</v>
      </c>
      <c r="F493" s="9" t="s">
        <v>809</v>
      </c>
      <c r="G493" s="11" t="str">
        <f>IF(ISNUMBER(SEARCH("BLM",Table2[[#This Row],[Name]])), "Y", "N")</f>
        <v>N</v>
      </c>
      <c r="H493" s="2"/>
      <c r="I493" s="2"/>
      <c r="J493" s="2"/>
      <c r="K493" s="2"/>
      <c r="L493" s="14"/>
    </row>
    <row r="494" spans="1:12" ht="28.5">
      <c r="A494" s="8">
        <v>4950</v>
      </c>
      <c r="B494" s="7" t="s">
        <v>1031</v>
      </c>
      <c r="C494" s="10">
        <v>41700</v>
      </c>
      <c r="D494" s="9" t="s">
        <v>1032</v>
      </c>
      <c r="E494" s="9" t="s">
        <v>188</v>
      </c>
      <c r="F494" s="9" t="s">
        <v>809</v>
      </c>
      <c r="G494" s="11" t="str">
        <f>IF(ISNUMBER(SEARCH("BLM",Table2[[#This Row],[Name]])), "Y", "N")</f>
        <v>N</v>
      </c>
      <c r="H494" s="2"/>
      <c r="I494" s="2"/>
      <c r="J494" s="2"/>
      <c r="K494" s="2"/>
      <c r="L494" s="14"/>
    </row>
    <row r="495" spans="1:12" ht="28.5">
      <c r="A495" s="8">
        <v>4947</v>
      </c>
      <c r="B495" s="7" t="s">
        <v>1031</v>
      </c>
      <c r="C495" s="10">
        <v>40800</v>
      </c>
      <c r="D495" s="9" t="s">
        <v>1033</v>
      </c>
      <c r="E495" s="9" t="s">
        <v>188</v>
      </c>
      <c r="F495" s="9" t="s">
        <v>809</v>
      </c>
      <c r="G495" s="11" t="str">
        <f>IF(ISNUMBER(SEARCH("BLM",Table2[[#This Row],[Name]])), "Y", "N")</f>
        <v>N</v>
      </c>
      <c r="H495" s="2"/>
      <c r="I495" s="2"/>
      <c r="J495" s="2"/>
      <c r="K495" s="2"/>
      <c r="L495" s="14"/>
    </row>
    <row r="496" spans="1:12" ht="28.5">
      <c r="A496" s="8">
        <v>4946</v>
      </c>
      <c r="B496" s="7" t="s">
        <v>1031</v>
      </c>
      <c r="C496" s="10">
        <v>32700</v>
      </c>
      <c r="D496" s="9" t="s">
        <v>1034</v>
      </c>
      <c r="E496" s="9" t="s">
        <v>188</v>
      </c>
      <c r="F496" s="9" t="s">
        <v>809</v>
      </c>
      <c r="G496" s="11" t="str">
        <f>IF(ISNUMBER(SEARCH("BLM",Table2[[#This Row],[Name]])), "Y", "N")</f>
        <v>N</v>
      </c>
      <c r="H496" s="2"/>
      <c r="I496" s="2"/>
      <c r="J496" s="2"/>
      <c r="K496" s="2"/>
      <c r="L496" s="14"/>
    </row>
    <row r="497" spans="1:12" ht="71.25">
      <c r="A497" s="8">
        <v>4217</v>
      </c>
      <c r="B497" s="7" t="s">
        <v>1035</v>
      </c>
      <c r="C497" s="10">
        <v>1695</v>
      </c>
      <c r="D497" s="9" t="s">
        <v>1036</v>
      </c>
      <c r="E497" s="9" t="s">
        <v>188</v>
      </c>
      <c r="F497" s="9" t="s">
        <v>809</v>
      </c>
      <c r="G497" s="11" t="str">
        <f>IF(ISNUMBER(SEARCH("BLM",Table2[[#This Row],[Name]])), "Y", "N")</f>
        <v>N</v>
      </c>
      <c r="H497" s="2"/>
      <c r="I497" s="2"/>
      <c r="J497" s="2"/>
      <c r="K497" s="2"/>
      <c r="L497" s="14"/>
    </row>
    <row r="498" spans="1:12" ht="57">
      <c r="A498" s="8">
        <v>4223</v>
      </c>
      <c r="B498" s="7" t="s">
        <v>1037</v>
      </c>
      <c r="C498" s="10">
        <v>2145</v>
      </c>
      <c r="D498" s="9" t="s">
        <v>1038</v>
      </c>
      <c r="E498" s="9" t="s">
        <v>142</v>
      </c>
      <c r="F498" s="9" t="s">
        <v>809</v>
      </c>
      <c r="G498" s="11" t="str">
        <f>IF(ISNUMBER(SEARCH("BLM",Table2[[#This Row],[Name]])), "Y", "N")</f>
        <v>N</v>
      </c>
      <c r="H498" s="2"/>
      <c r="I498" s="2"/>
      <c r="J498" s="2"/>
      <c r="K498" s="2"/>
      <c r="L498" s="14"/>
    </row>
    <row r="499" spans="1:12" ht="57">
      <c r="A499" s="8">
        <v>4216</v>
      </c>
      <c r="B499" s="7" t="s">
        <v>1039</v>
      </c>
      <c r="C499" s="10">
        <v>2105</v>
      </c>
      <c r="D499" s="9" t="s">
        <v>1040</v>
      </c>
      <c r="E499" s="9" t="s">
        <v>142</v>
      </c>
      <c r="F499" s="9" t="s">
        <v>809</v>
      </c>
      <c r="G499" s="11" t="str">
        <f>IF(ISNUMBER(SEARCH("BLM",Table2[[#This Row],[Name]])), "Y", "N")</f>
        <v>N</v>
      </c>
      <c r="H499" s="2"/>
      <c r="I499" s="2"/>
      <c r="J499" s="2"/>
      <c r="K499" s="2"/>
      <c r="L499" s="14"/>
    </row>
    <row r="500" spans="1:12" ht="57">
      <c r="A500" s="8">
        <v>2121</v>
      </c>
      <c r="B500" s="7" t="s">
        <v>1041</v>
      </c>
      <c r="C500" s="10">
        <v>227210</v>
      </c>
      <c r="D500" s="9" t="s">
        <v>1042</v>
      </c>
      <c r="E500" s="9" t="s">
        <v>597</v>
      </c>
      <c r="F500" s="9" t="s">
        <v>809</v>
      </c>
      <c r="G500" s="11" t="str">
        <f>IF(ISNUMBER(SEARCH("BLM",Table2[[#This Row],[Name]])), "Y", "N")</f>
        <v>N</v>
      </c>
      <c r="H500" s="2"/>
      <c r="I500" s="2"/>
      <c r="J500" s="2"/>
      <c r="K500" s="2"/>
      <c r="L500" s="14"/>
    </row>
    <row r="501" spans="1:12">
      <c r="A501" t="s">
        <v>1043</v>
      </c>
      <c r="B501">
        <f>SUBTOTAL(103,Table2[Name])</f>
        <v>109</v>
      </c>
      <c r="E501">
        <f>SUBTOTAL(103,Table2[Conveyance])</f>
        <v>109</v>
      </c>
      <c r="F501">
        <f>SUBTOTAL(103,Table2[Invoice])</f>
        <v>109</v>
      </c>
    </row>
  </sheetData>
  <mergeCells count="2">
    <mergeCell ref="A4:G4"/>
    <mergeCell ref="A2:K2"/>
  </mergeCells>
  <conditionalFormatting sqref="A6:D500">
    <cfRule type="expression" dxfId="10" priority="1">
      <formula>I70="Y"</formula>
    </cfRule>
  </conditionalFormatting>
  <conditionalFormatting sqref="F6:L500">
    <cfRule type="expression" dxfId="9" priority="3">
      <formula>M70="Y"</formula>
    </cfRule>
  </conditionalFormatting>
  <conditionalFormatting sqref="E6:E500">
    <cfRule type="expression" dxfId="8" priority="4">
      <formula>#REF!="Y"</formula>
    </cfRule>
  </conditionalFormatting>
  <pageMargins left="0.75" right="0.75" top="1" bottom="1" header="0.5" footer="0.5"/>
  <pageSetup orientation="portrait" horizontalDpi="30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 Control'!$B$3:$B$5</xm:f>
          </x14:formula1>
          <xm:sqref>I6:I500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D23" sqref="D23"/>
    </sheetView>
  </sheetViews>
  <sheetFormatPr defaultColWidth="11.46484375" defaultRowHeight="14.25"/>
  <cols>
    <col min="1" max="1" width="12.796875" customWidth="1"/>
    <col min="2" max="2" width="5" customWidth="1"/>
    <col min="3" max="3" width="94.33203125" bestFit="1" customWidth="1"/>
    <col min="4" max="27" width="63.6640625" bestFit="1" customWidth="1"/>
    <col min="28" max="31" width="65.1328125" bestFit="1" customWidth="1"/>
    <col min="32" max="48" width="85" bestFit="1" customWidth="1"/>
    <col min="49" max="49" width="84.796875" bestFit="1" customWidth="1"/>
    <col min="50" max="50" width="62.33203125" bestFit="1" customWidth="1"/>
    <col min="51" max="67" width="81.796875" bestFit="1" customWidth="1"/>
    <col min="68" max="68" width="56.1328125" bestFit="1" customWidth="1"/>
    <col min="69" max="86" width="78.46484375" bestFit="1" customWidth="1"/>
    <col min="87" max="89" width="72" bestFit="1" customWidth="1"/>
    <col min="90" max="91" width="79.33203125" bestFit="1" customWidth="1"/>
    <col min="92" max="92" width="79.46484375" bestFit="1" customWidth="1"/>
    <col min="93" max="100" width="80.1328125" bestFit="1" customWidth="1"/>
    <col min="101" max="101" width="82.46484375" bestFit="1" customWidth="1"/>
    <col min="102" max="105" width="82.33203125" bestFit="1" customWidth="1"/>
    <col min="106" max="108" width="82.46484375" bestFit="1" customWidth="1"/>
    <col min="109" max="112" width="82.33203125" bestFit="1" customWidth="1"/>
    <col min="113" max="113" width="82.796875" bestFit="1" customWidth="1"/>
    <col min="114" max="116" width="82.33203125" bestFit="1" customWidth="1"/>
    <col min="117" max="118" width="56.796875" bestFit="1" customWidth="1"/>
    <col min="119" max="119" width="66.796875" bestFit="1" customWidth="1"/>
    <col min="120" max="132" width="67.46484375" bestFit="1" customWidth="1"/>
    <col min="133" max="133" width="81.6640625" bestFit="1" customWidth="1"/>
    <col min="134" max="134" width="82.1328125" bestFit="1" customWidth="1"/>
    <col min="135" max="135" width="82.33203125" bestFit="1" customWidth="1"/>
    <col min="136" max="136" width="81.796875" bestFit="1" customWidth="1"/>
    <col min="137" max="137" width="82.6640625" bestFit="1" customWidth="1"/>
    <col min="138" max="138" width="82.46484375" bestFit="1" customWidth="1"/>
    <col min="139" max="139" width="82.796875" bestFit="1" customWidth="1"/>
    <col min="140" max="141" width="82.1328125" bestFit="1" customWidth="1"/>
    <col min="142" max="142" width="82.796875" bestFit="1" customWidth="1"/>
    <col min="143" max="143" width="82.1328125" bestFit="1" customWidth="1"/>
    <col min="144" max="144" width="81.796875" bestFit="1" customWidth="1"/>
    <col min="145" max="145" width="62.33203125" bestFit="1" customWidth="1"/>
    <col min="146" max="146" width="62.46484375" bestFit="1" customWidth="1"/>
    <col min="147" max="148" width="63" bestFit="1" customWidth="1"/>
    <col min="149" max="149" width="63.1328125" bestFit="1" customWidth="1"/>
    <col min="150" max="153" width="64.1328125" bestFit="1" customWidth="1"/>
    <col min="154" max="162" width="65" bestFit="1" customWidth="1"/>
    <col min="163" max="163" width="65.796875" bestFit="1" customWidth="1"/>
    <col min="164" max="164" width="65.1328125" bestFit="1" customWidth="1"/>
    <col min="165" max="165" width="65.6640625" bestFit="1" customWidth="1"/>
    <col min="166" max="166" width="65.33203125" bestFit="1" customWidth="1"/>
    <col min="167" max="168" width="66.1328125" bestFit="1" customWidth="1"/>
    <col min="169" max="169" width="65.796875" bestFit="1" customWidth="1"/>
    <col min="170" max="170" width="65.6640625" bestFit="1" customWidth="1"/>
    <col min="171" max="171" width="65.796875" bestFit="1" customWidth="1"/>
    <col min="172" max="172" width="65.6640625" bestFit="1" customWidth="1"/>
    <col min="173" max="173" width="65.46484375" bestFit="1" customWidth="1"/>
    <col min="174" max="174" width="65.1328125" bestFit="1" customWidth="1"/>
    <col min="175" max="176" width="65.6640625" bestFit="1" customWidth="1"/>
    <col min="177" max="177" width="65.1328125" bestFit="1" customWidth="1"/>
    <col min="178" max="179" width="65.46484375" bestFit="1" customWidth="1"/>
    <col min="180" max="180" width="65" bestFit="1" customWidth="1"/>
    <col min="181" max="181" width="65.1328125" bestFit="1" customWidth="1"/>
    <col min="182" max="182" width="68.796875" bestFit="1" customWidth="1"/>
    <col min="183" max="183" width="64.796875" bestFit="1" customWidth="1"/>
    <col min="184" max="184" width="65.46484375" bestFit="1" customWidth="1"/>
    <col min="185" max="185" width="64.796875" bestFit="1" customWidth="1"/>
    <col min="186" max="186" width="64.6640625" bestFit="1" customWidth="1"/>
    <col min="187" max="187" width="64.46484375" bestFit="1" customWidth="1"/>
    <col min="188" max="192" width="64.796875" bestFit="1" customWidth="1"/>
    <col min="193" max="194" width="64.6640625" bestFit="1" customWidth="1"/>
    <col min="195" max="196" width="49.1328125" bestFit="1" customWidth="1"/>
    <col min="197" max="204" width="66" bestFit="1" customWidth="1"/>
    <col min="205" max="205" width="68.1328125" bestFit="1" customWidth="1"/>
    <col min="206" max="216" width="61.1328125" bestFit="1" customWidth="1"/>
    <col min="217" max="231" width="61.6640625" bestFit="1" customWidth="1"/>
    <col min="232" max="242" width="57.1328125" bestFit="1" customWidth="1"/>
    <col min="243" max="260" width="73.46484375" bestFit="1" customWidth="1"/>
    <col min="261" max="263" width="70.46484375" bestFit="1" customWidth="1"/>
    <col min="264" max="264" width="73.796875" bestFit="1" customWidth="1"/>
    <col min="265" max="265" width="73.1328125" bestFit="1" customWidth="1"/>
    <col min="266" max="266" width="73.46484375" bestFit="1" customWidth="1"/>
    <col min="267" max="267" width="73.796875" bestFit="1" customWidth="1"/>
    <col min="268" max="268" width="73.33203125" bestFit="1" customWidth="1"/>
    <col min="269" max="269" width="74.33203125" bestFit="1" customWidth="1"/>
    <col min="270" max="270" width="75" bestFit="1" customWidth="1"/>
    <col min="271" max="271" width="73.46484375" bestFit="1" customWidth="1"/>
    <col min="272" max="272" width="73.1328125" bestFit="1" customWidth="1"/>
    <col min="273" max="273" width="73.46484375" bestFit="1" customWidth="1"/>
    <col min="274" max="274" width="73.796875" bestFit="1" customWidth="1"/>
    <col min="275" max="276" width="73.1328125" bestFit="1" customWidth="1"/>
    <col min="277" max="277" width="73" bestFit="1" customWidth="1"/>
    <col min="278" max="278" width="73.33203125" bestFit="1" customWidth="1"/>
    <col min="279" max="279" width="73.1328125" bestFit="1" customWidth="1"/>
    <col min="280" max="280" width="72.6640625" bestFit="1" customWidth="1"/>
    <col min="281" max="281" width="73.46484375" bestFit="1" customWidth="1"/>
    <col min="282" max="287" width="62.796875" bestFit="1" customWidth="1"/>
    <col min="288" max="288" width="59.1328125" bestFit="1" customWidth="1"/>
    <col min="289" max="296" width="63.33203125" bestFit="1" customWidth="1"/>
    <col min="297" max="298" width="56.1328125" bestFit="1" customWidth="1"/>
    <col min="299" max="299" width="68.33203125" bestFit="1" customWidth="1"/>
    <col min="300" max="318" width="59.1328125" bestFit="1" customWidth="1"/>
    <col min="319" max="338" width="56.33203125" bestFit="1" customWidth="1"/>
    <col min="339" max="361" width="53.796875" bestFit="1" customWidth="1"/>
    <col min="362" max="367" width="62.33203125" bestFit="1" customWidth="1"/>
    <col min="368" max="374" width="53.796875" bestFit="1" customWidth="1"/>
    <col min="375" max="375" width="109.46484375" bestFit="1" customWidth="1"/>
    <col min="376" max="376" width="68.1328125" bestFit="1" customWidth="1"/>
    <col min="377" max="377" width="80.1328125" bestFit="1" customWidth="1"/>
    <col min="378" max="378" width="48.1328125" bestFit="1" customWidth="1"/>
    <col min="379" max="379" width="45.6640625" bestFit="1" customWidth="1"/>
    <col min="380" max="380" width="45.1328125" bestFit="1" customWidth="1"/>
    <col min="381" max="381" width="59" bestFit="1" customWidth="1"/>
    <col min="382" max="382" width="79.33203125" bestFit="1" customWidth="1"/>
    <col min="383" max="383" width="86.796875" bestFit="1" customWidth="1"/>
    <col min="384" max="384" width="44.46484375" bestFit="1" customWidth="1"/>
    <col min="385" max="385" width="46.796875" bestFit="1" customWidth="1"/>
    <col min="386" max="387" width="43.46484375" bestFit="1" customWidth="1"/>
    <col min="388" max="388" width="43.6640625" bestFit="1" customWidth="1"/>
    <col min="389" max="389" width="42" bestFit="1" customWidth="1"/>
    <col min="390" max="390" width="43.6640625" bestFit="1" customWidth="1"/>
    <col min="391" max="391" width="43" bestFit="1" customWidth="1"/>
    <col min="392" max="392" width="46" bestFit="1" customWidth="1"/>
    <col min="393" max="393" width="44.1328125" bestFit="1" customWidth="1"/>
    <col min="394" max="394" width="44.33203125" bestFit="1" customWidth="1"/>
    <col min="395" max="395" width="55" bestFit="1" customWidth="1"/>
    <col min="396" max="396" width="45.46484375" bestFit="1" customWidth="1"/>
    <col min="397" max="397" width="43.1328125" bestFit="1" customWidth="1"/>
    <col min="398" max="399" width="43" bestFit="1" customWidth="1"/>
    <col min="400" max="400" width="44.1328125" bestFit="1" customWidth="1"/>
    <col min="401" max="401" width="45.1328125" bestFit="1" customWidth="1"/>
    <col min="402" max="402" width="44.46484375" bestFit="1" customWidth="1"/>
    <col min="403" max="403" width="44.796875" bestFit="1" customWidth="1"/>
    <col min="404" max="404" width="43.33203125" bestFit="1" customWidth="1"/>
    <col min="405" max="405" width="44" bestFit="1" customWidth="1"/>
    <col min="406" max="406" width="44.33203125" bestFit="1" customWidth="1"/>
    <col min="407" max="407" width="43.33203125" bestFit="1" customWidth="1"/>
    <col min="408" max="408" width="44.796875" bestFit="1" customWidth="1"/>
    <col min="409" max="409" width="43" bestFit="1" customWidth="1"/>
    <col min="410" max="410" width="44.33203125" bestFit="1" customWidth="1"/>
    <col min="411" max="411" width="44.796875" bestFit="1" customWidth="1"/>
    <col min="412" max="412" width="48.33203125" bestFit="1" customWidth="1"/>
    <col min="413" max="413" width="41.33203125" bestFit="1" customWidth="1"/>
    <col min="414" max="417" width="42.33203125" bestFit="1" customWidth="1"/>
    <col min="418" max="418" width="47" bestFit="1" customWidth="1"/>
    <col min="419" max="419" width="68.33203125" bestFit="1" customWidth="1"/>
    <col min="420" max="420" width="41.796875" bestFit="1" customWidth="1"/>
    <col min="421" max="421" width="91.33203125" bestFit="1" customWidth="1"/>
    <col min="422" max="422" width="90.1328125" bestFit="1" customWidth="1"/>
    <col min="423" max="423" width="63.33203125" bestFit="1" customWidth="1"/>
    <col min="424" max="424" width="92.1328125" bestFit="1" customWidth="1"/>
    <col min="425" max="425" width="45.46484375" bestFit="1" customWidth="1"/>
    <col min="426" max="426" width="111.796875" bestFit="1" customWidth="1"/>
    <col min="427" max="427" width="95.6640625" bestFit="1" customWidth="1"/>
    <col min="428" max="428" width="99.796875" bestFit="1" customWidth="1"/>
    <col min="429" max="429" width="116.33203125" bestFit="1" customWidth="1"/>
    <col min="430" max="430" width="101.46484375" bestFit="1" customWidth="1"/>
    <col min="431" max="431" width="76" bestFit="1" customWidth="1"/>
    <col min="432" max="432" width="77.1328125" bestFit="1" customWidth="1"/>
    <col min="433" max="433" width="80.6640625" bestFit="1" customWidth="1"/>
    <col min="434" max="434" width="126" bestFit="1" customWidth="1"/>
    <col min="435" max="435" width="98.6640625" bestFit="1" customWidth="1"/>
    <col min="436" max="436" width="108.33203125" bestFit="1" customWidth="1"/>
    <col min="437" max="437" width="173.33203125" bestFit="1" customWidth="1"/>
    <col min="438" max="439" width="41.796875" bestFit="1" customWidth="1"/>
    <col min="440" max="440" width="61.1328125" bestFit="1" customWidth="1"/>
    <col min="441" max="442" width="55.33203125" bestFit="1" customWidth="1"/>
    <col min="443" max="443" width="113" bestFit="1" customWidth="1"/>
    <col min="444" max="444" width="99.796875" bestFit="1" customWidth="1"/>
    <col min="445" max="445" width="75.33203125" bestFit="1" customWidth="1"/>
    <col min="446" max="446" width="85.1328125" bestFit="1" customWidth="1"/>
    <col min="447" max="448" width="83.33203125" bestFit="1" customWidth="1"/>
    <col min="449" max="449" width="110.46484375" bestFit="1" customWidth="1"/>
    <col min="450" max="450" width="101.1328125" bestFit="1" customWidth="1"/>
    <col min="451" max="451" width="72.6640625" bestFit="1" customWidth="1"/>
    <col min="452" max="452" width="110.796875" bestFit="1" customWidth="1"/>
    <col min="453" max="453" width="73.1328125" bestFit="1" customWidth="1"/>
    <col min="454" max="454" width="107.1328125" bestFit="1" customWidth="1"/>
    <col min="455" max="455" width="85.33203125" bestFit="1" customWidth="1"/>
    <col min="456" max="456" width="56.6640625" bestFit="1" customWidth="1"/>
    <col min="457" max="462" width="60.33203125" bestFit="1" customWidth="1"/>
    <col min="463" max="464" width="60.796875" bestFit="1" customWidth="1"/>
    <col min="465" max="465" width="72.33203125" bestFit="1" customWidth="1"/>
    <col min="466" max="466" width="71.33203125" bestFit="1" customWidth="1"/>
    <col min="467" max="467" width="82.6640625" bestFit="1" customWidth="1"/>
    <col min="468" max="468" width="100" bestFit="1" customWidth="1"/>
    <col min="469" max="469" width="76.33203125" bestFit="1" customWidth="1"/>
    <col min="470" max="470" width="74" bestFit="1" customWidth="1"/>
    <col min="471" max="471" width="73.33203125" bestFit="1" customWidth="1"/>
    <col min="472" max="472" width="63.46484375" bestFit="1" customWidth="1"/>
    <col min="473" max="473" width="65.1328125" bestFit="1" customWidth="1"/>
    <col min="474" max="474" width="61.1328125" bestFit="1" customWidth="1"/>
    <col min="475" max="475" width="70.796875" bestFit="1" customWidth="1"/>
    <col min="476" max="476" width="64.1328125" bestFit="1" customWidth="1"/>
    <col min="477" max="477" width="67" bestFit="1" customWidth="1"/>
    <col min="478" max="479" width="66" bestFit="1" customWidth="1"/>
    <col min="480" max="480" width="65.33203125" bestFit="1" customWidth="1"/>
    <col min="481" max="481" width="74.33203125" bestFit="1" customWidth="1"/>
    <col min="482" max="482" width="64.46484375" bestFit="1" customWidth="1"/>
    <col min="483" max="483" width="73.1328125" bestFit="1" customWidth="1"/>
    <col min="484" max="484" width="78.1328125" bestFit="1" customWidth="1"/>
    <col min="485" max="485" width="77.46484375" bestFit="1" customWidth="1"/>
    <col min="486" max="486" width="68.1328125" bestFit="1" customWidth="1"/>
    <col min="487" max="487" width="83" bestFit="1" customWidth="1"/>
    <col min="488" max="488" width="87.6640625" bestFit="1" customWidth="1"/>
    <col min="489" max="489" width="70.796875" bestFit="1" customWidth="1"/>
    <col min="490" max="490" width="70.33203125" bestFit="1" customWidth="1"/>
    <col min="491" max="491" width="87.796875" bestFit="1" customWidth="1"/>
    <col min="492" max="492" width="151" bestFit="1" customWidth="1"/>
    <col min="493" max="494" width="61" bestFit="1" customWidth="1"/>
    <col min="495" max="495" width="10.1328125" customWidth="1"/>
  </cols>
  <sheetData>
    <row r="3" spans="1:2">
      <c r="A3" s="5" t="s">
        <v>1049</v>
      </c>
    </row>
    <row r="4" spans="1:2">
      <c r="A4" s="5" t="s">
        <v>1045</v>
      </c>
      <c r="B4" t="s">
        <v>1043</v>
      </c>
    </row>
    <row r="5" spans="1:2">
      <c r="A5" s="1" t="s">
        <v>1047</v>
      </c>
      <c r="B5" s="6">
        <v>124</v>
      </c>
    </row>
    <row r="6" spans="1:2">
      <c r="A6" s="1" t="s">
        <v>1048</v>
      </c>
      <c r="B6" s="6">
        <v>371</v>
      </c>
    </row>
    <row r="7" spans="1:2">
      <c r="A7" s="1" t="s">
        <v>1046</v>
      </c>
      <c r="B7" s="6">
        <v>495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5"/>
  <sheetViews>
    <sheetView workbookViewId="0">
      <selection activeCell="B4" sqref="B4"/>
    </sheetView>
  </sheetViews>
  <sheetFormatPr defaultColWidth="11.46484375" defaultRowHeight="14.25"/>
  <cols>
    <col min="2" max="2" width="17.1328125" bestFit="1" customWidth="1"/>
  </cols>
  <sheetData>
    <row r="2" spans="2:2">
      <c r="B2" t="s">
        <v>1058</v>
      </c>
    </row>
    <row r="3" spans="2:2">
      <c r="B3" s="17" t="s">
        <v>1048</v>
      </c>
    </row>
    <row r="4" spans="2:2">
      <c r="B4" t="s">
        <v>1047</v>
      </c>
    </row>
    <row r="5" spans="2:2">
      <c r="B5" t="s">
        <v>1057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Draft Minerals Spreadsheet</vt:lpstr>
      <vt:lpstr>EnergyNet Export</vt:lpstr>
      <vt:lpstr>Summary Table</vt:lpstr>
      <vt:lpstr>Dropdown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Avinash</cp:lastModifiedBy>
  <dcterms:created xsi:type="dcterms:W3CDTF">2020-06-11T20:17:01Z</dcterms:created>
  <dcterms:modified xsi:type="dcterms:W3CDTF">2020-06-26T17:15:24Z</dcterms:modified>
</cp:coreProperties>
</file>