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8"/>
  <workbookPr showInkAnnotation="0" autoCompressPictures="0"/>
  <mc:AlternateContent xmlns:mc="http://schemas.openxmlformats.org/markup-compatibility/2006">
    <mc:Choice Requires="x15">
      <x15ac:absPath xmlns:x15ac="http://schemas.microsoft.com/office/spreadsheetml/2010/11/ac" url="C:\Users\anish\OneDrive\Desktop\Magnum Work\"/>
    </mc:Choice>
  </mc:AlternateContent>
  <xr:revisionPtr revIDLastSave="0" documentId="8_{3E5121C6-DF32-B94D-A1F5-143D00CD080A}" xr6:coauthVersionLast="45" xr6:coauthVersionMax="45" xr10:uidLastSave="{00000000-0000-0000-0000-000000000000}"/>
  <bookViews>
    <workbookView xWindow="0" yWindow="0" windowWidth="23040" windowHeight="9660" tabRatio="500" xr2:uid="{00000000-000D-0000-FFFF-FFFF00000000}"/>
  </bookViews>
  <sheets>
    <sheet name="Draft Minerals Spreadsheet" sheetId="4" r:id="rId1"/>
    <sheet name="EnergyNet Export" sheetId="1" r:id="rId2"/>
    <sheet name="Summary Table" sheetId="2" r:id="rId3"/>
    <sheet name="Dropdown Control" sheetId="3" r:id="rId4"/>
  </sheets>
  <calcPr calcId="191028" concurrentCalc="0"/>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N97" i="4" l="1"/>
  <c r="N96" i="4"/>
  <c r="N95" i="4"/>
  <c r="N102" i="4"/>
  <c r="N101" i="4"/>
  <c r="N100" i="4"/>
  <c r="N99" i="4"/>
  <c r="N111" i="4"/>
  <c r="N110" i="4"/>
  <c r="N109" i="4"/>
  <c r="N108" i="4"/>
  <c r="N119" i="4"/>
  <c r="N118" i="4"/>
  <c r="N117" i="4"/>
  <c r="N116" i="4"/>
  <c r="N115" i="4"/>
  <c r="N114" i="4"/>
  <c r="N127" i="4"/>
  <c r="N126" i="4"/>
  <c r="N125" i="4"/>
  <c r="N124" i="4"/>
  <c r="N123" i="4"/>
  <c r="N122" i="4"/>
  <c r="N121" i="4"/>
  <c r="N137" i="4"/>
  <c r="N140" i="4"/>
  <c r="N141" i="4"/>
  <c r="N144" i="4"/>
  <c r="N147" i="4"/>
  <c r="N148" i="4"/>
  <c r="N149" i="4"/>
  <c r="N150" i="4"/>
  <c r="N151" i="4"/>
  <c r="N152" i="4"/>
  <c r="N153" i="4"/>
  <c r="N155" i="4"/>
  <c r="N156" i="4"/>
  <c r="N157" i="4"/>
  <c r="N158" i="4"/>
  <c r="N159" i="4"/>
  <c r="N161" i="4"/>
  <c r="N162" i="4"/>
  <c r="N163" i="4"/>
  <c r="N164" i="4"/>
  <c r="N167"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8" i="4"/>
  <c r="N103" i="4"/>
  <c r="N104" i="4"/>
  <c r="N105" i="4"/>
  <c r="N106" i="4"/>
  <c r="N107" i="4"/>
  <c r="N112" i="4"/>
  <c r="N113" i="4"/>
  <c r="N120" i="4"/>
  <c r="N128" i="4"/>
  <c r="N129" i="4"/>
  <c r="N130" i="4"/>
  <c r="N131" i="4"/>
  <c r="N132" i="4"/>
  <c r="N133" i="4"/>
  <c r="N134" i="4"/>
  <c r="N135" i="4"/>
  <c r="N136" i="4"/>
  <c r="N138" i="4"/>
  <c r="N139" i="4"/>
  <c r="N142" i="4"/>
  <c r="N143" i="4"/>
  <c r="N145" i="4"/>
  <c r="N146" i="4"/>
  <c r="N154" i="4"/>
  <c r="N160" i="4"/>
  <c r="N165" i="4"/>
  <c r="N166" i="4"/>
  <c r="N168" i="4"/>
  <c r="N169" i="4"/>
  <c r="N170" i="4"/>
  <c r="N171" i="4"/>
  <c r="N172" i="4"/>
  <c r="N173" i="4"/>
  <c r="N174" i="4"/>
  <c r="N175" i="4"/>
  <c r="N176" i="4"/>
  <c r="N177" i="4"/>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E501" i="1"/>
  <c r="B501" i="1"/>
  <c r="F501" i="1"/>
</calcChain>
</file>

<file path=xl/sharedStrings.xml><?xml version="1.0" encoding="utf-8"?>
<sst xmlns="http://schemas.openxmlformats.org/spreadsheetml/2006/main" count="3292" uniqueCount="1227">
  <si>
    <t>Lot #</t>
  </si>
  <si>
    <t>Name</t>
  </si>
  <si>
    <t>Sale Price *</t>
  </si>
  <si>
    <t>Sale Date</t>
  </si>
  <si>
    <t>Conveyance</t>
  </si>
  <si>
    <t>Invoice</t>
  </si>
  <si>
    <t>BLM Wyoming Federal Lease Sale, March 24, 2020 - WY-2020-03-6401</t>
  </si>
  <si>
    <t>3/24/2020 12:54 PM</t>
  </si>
  <si>
    <t>N/A</t>
  </si>
  <si>
    <t>PaidInvoice #16011 ($2,088,352.50)</t>
  </si>
  <si>
    <t>BLM Wyoming Federal Lease Sale, March 24, 2020 - WY-2020-03-6403</t>
  </si>
  <si>
    <t>3/24/2020 12:44 PM</t>
  </si>
  <si>
    <t>BLM Wyoming Federal Lease Sale, March 24, 2020 - WY-2020-03-6229</t>
  </si>
  <si>
    <t>3/24/2020 12:42 PM</t>
  </si>
  <si>
    <t>BLM Wyoming Federal Lease Sale, March 24, 2020 - WY-2020-03-6655</t>
  </si>
  <si>
    <t>3/24/2020 12:40 PM</t>
  </si>
  <si>
    <t>BLM Wyoming Federal Lease Sale, March 24, 2020 - WY-2020-03-6230</t>
  </si>
  <si>
    <t>3/24/2020 11:22 AM</t>
  </si>
  <si>
    <t>BLM Wyoming Federal Lease Sale, March 24, 2020 - WY-2020-03-6183</t>
  </si>
  <si>
    <t>3/24/2020 11:20 AM</t>
  </si>
  <si>
    <t>BLM Wyoming Federal Lease Sale, March 24, 2020 - WY-2020-03-6231</t>
  </si>
  <si>
    <t>3/24/2020 10:40 AM</t>
  </si>
  <si>
    <t>BLM Wyoming Federal Lease Sale, March 24, 2020 - WY-2020-03-6264</t>
  </si>
  <si>
    <t>3/24/2020 10:34 AM</t>
  </si>
  <si>
    <t>BLM Wyoming Federal Lease Sale, March 24, 2020 - WY-2020-03-6358</t>
  </si>
  <si>
    <t>3/24/2020 10:32 AM</t>
  </si>
  <si>
    <t>BLM Wyoming Federal Lease Sale, March 24, 2020 - WY-2020-03-6399</t>
  </si>
  <si>
    <t>3/24/2020 10:30 AM</t>
  </si>
  <si>
    <t>BLM Wyoming Federal Lease Sale, March 24, 2020 - WY-2020-03-6402</t>
  </si>
  <si>
    <t>3/24/2020 10:24 AM</t>
  </si>
  <si>
    <t>BLM Wyoming Federal Lease Sale, March 24, 2020 - WY-2020-03-6400</t>
  </si>
  <si>
    <t>3/24/2020 10:22 AM</t>
  </si>
  <si>
    <t>BLM Wyoming Federal Lease Sale, March 24, 2020 - WY-2020-03-6398</t>
  </si>
  <si>
    <t>3/24/2020 10:20 AM</t>
  </si>
  <si>
    <t>BLM Wyoming Federal Lease Sale, March 24, 2020 - WY-2020-03-6024</t>
  </si>
  <si>
    <t>3/24/2020 10:18 AM</t>
  </si>
  <si>
    <t>BLM Wyoming Federal Lease Sale, March 24, 2020 - WY-2020-03-6342</t>
  </si>
  <si>
    <t>3/24/2020 10:12 AM</t>
  </si>
  <si>
    <t>BLM Wyoming Federal Lease Sale, March 24, 2020 - WY-2020-03-6321</t>
  </si>
  <si>
    <t>3/24/2020 10:10 AM</t>
  </si>
  <si>
    <t>BLM Wyoming Federal Lease Sale, March 24, 2020 - WY-2020-03-6335</t>
  </si>
  <si>
    <t>3/24/2020 10:08 AM</t>
  </si>
  <si>
    <t>BLM Wyoming Federal Lease Sale, March 24, 2020 - WY-2020-03-6333</t>
  </si>
  <si>
    <t>3/24/2020 10:04 AM</t>
  </si>
  <si>
    <t>BLM Wyoming Federal Lease Sale, March 24, 2020 - WY-2020-03-6331</t>
  </si>
  <si>
    <t>3/24/2020 10:02 AM</t>
  </si>
  <si>
    <t>BLM Wyoming Federal Lease Sale, March 24, 2020 - WY-2020-03-6324</t>
  </si>
  <si>
    <t>3/24/2020 9:58 AM</t>
  </si>
  <si>
    <t>BLM Wyoming Federal Lease Sale, March 24, 2020 - WY-2020-03-6317</t>
  </si>
  <si>
    <t>3/24/2020 9:56 AM</t>
  </si>
  <si>
    <t>BLM Wyoming Federal Lease Sale, March 24, 2020 - WY-2020-03-6607</t>
  </si>
  <si>
    <t>3/24/2020 9:44 AM</t>
  </si>
  <si>
    <t>BLM Wyoming Federal Lease Sale, March 24, 2020 - WY-2020-03-6601</t>
  </si>
  <si>
    <t>3/24/2020 9:42 AM</t>
  </si>
  <si>
    <t>BLM Eastern States Federal Lease Sale, March 19, 2020 - MS-2020-03-0347Serial: MSES059541</t>
  </si>
  <si>
    <t>3/19/2020 10:04 AM</t>
  </si>
  <si>
    <t>PaidInvoice #16001 ($12,857.50)</t>
  </si>
  <si>
    <t>BLM Eastern States Federal Lease Sale, March 19, 2020 - MS-2020-03-0353Serial: MSES059540</t>
  </si>
  <si>
    <t>3/19/2020 10:02 AM</t>
  </si>
  <si>
    <t>BLM Eastern States Federal Lease Sale, March 19, 2020 - MS-2020-03-0110Serial: MSES059539</t>
  </si>
  <si>
    <t>3/19/2020 10:00 AM</t>
  </si>
  <si>
    <t>BLM Utah Federal Lease Sale, March 10, 2020 - UTU94822 (UT0320 - 023)</t>
  </si>
  <si>
    <t>3/10/2020 11:10 AM</t>
  </si>
  <si>
    <t>PaidInvoice #15974 ($162,440.00)</t>
  </si>
  <si>
    <t>BLM Utah Federal Lease Sale, March 10, 2020 - UTU94821 (UT0320 - 022)</t>
  </si>
  <si>
    <t>3/10/2020 11:08 AM</t>
  </si>
  <si>
    <t>BLM New Mexico, Oklahoma and Kansas Federal Lease Sale, February 6, 2020 - NM-2020-02-052</t>
  </si>
  <si>
    <t>2/6/2020 12:36 PM</t>
  </si>
  <si>
    <t>PaidInvoice #15940 ($1,141,964.50)Invoice #23817 ($16,933.92)</t>
  </si>
  <si>
    <t>BLM New Mexico, Oklahoma and Kansas Federal Lease Sale, February 6, 2020 - NM-2020-02-048</t>
  </si>
  <si>
    <t>2/6/2020 12:28 PM</t>
  </si>
  <si>
    <t>BLM New Mexico, Oklahoma and Kansas Federal Lease Sale, February 6, 2020 - NM-2020-02-047</t>
  </si>
  <si>
    <t>2/6/2020 12:26 PM</t>
  </si>
  <si>
    <t>BLM New Mexico, Oklahoma and Kansas Federal Lease Sale, February 6, 2020 - NM-2020-02-046</t>
  </si>
  <si>
    <t>2/6/2020 12:24 PM</t>
  </si>
  <si>
    <t>BLM New Mexico, Oklahoma and Kansas Federal Lease Sale, February 6, 2020 - NM-2020-02-030</t>
  </si>
  <si>
    <t>2/6/2020 11:54 AM</t>
  </si>
  <si>
    <t>BLM New Mexico, Oklahoma and Kansas Federal Lease Sale, February 6, 2020 - NM-2020-02-026</t>
  </si>
  <si>
    <t>2/6/2020 11:52 AM</t>
  </si>
  <si>
    <t>BLM New Mexico, Oklahoma and Kansas Federal Lease Sale, February 6, 2020 - NM-2020-02-023</t>
  </si>
  <si>
    <t>2/6/2020 11:46 AM</t>
  </si>
  <si>
    <t>BLM New Mexico, Oklahoma and Kansas Federal Lease Sale, February 6, 2020 - NM-2020-02-022</t>
  </si>
  <si>
    <t>2/6/2020 11:44 AM</t>
  </si>
  <si>
    <t>BLM New Mexico, Oklahoma and Kansas Federal Lease Sale, February 6, 2020 - NM-2020-02-021</t>
  </si>
  <si>
    <t>2/6/2020 11:42 AM</t>
  </si>
  <si>
    <t>BLM New Mexico, Oklahoma and Kansas Federal Lease Sale, February 6, 2020 - NM-2020-02-020</t>
  </si>
  <si>
    <t>2/6/2020 11:40 AM</t>
  </si>
  <si>
    <t>BLM New Mexico, Oklahoma and Kansas Federal Lease Sale, February 6, 2020 - NM-2020-02-019</t>
  </si>
  <si>
    <t>2/6/2020 11:38 AM</t>
  </si>
  <si>
    <t>BLM New Mexico, Oklahoma and Kansas Federal Lease Sale, February 6, 2020 - NM-2020-02-018</t>
  </si>
  <si>
    <t>2/6/2020 11:36 AM</t>
  </si>
  <si>
    <t>BLM New Mexico, Oklahoma and Kansas Federal Lease Sale, February 6, 2020 - NM-2020-02-017</t>
  </si>
  <si>
    <t>2/6/2020 11:34 AM</t>
  </si>
  <si>
    <t>BLM New Mexico, Oklahoma and Kansas Federal Lease Sale, February 6, 2020 - NM-2020-02-013</t>
  </si>
  <si>
    <t>2/6/2020 11:26 AM</t>
  </si>
  <si>
    <t>BLM New Mexico, Oklahoma and Kansas Federal Lease Sale, February 6, 2020 - NM-2020-02-012</t>
  </si>
  <si>
    <t>2/6/2020 11:24 AM</t>
  </si>
  <si>
    <t>BLM New Mexico, Oklahoma and Kansas Federal Lease Sale, February 6, 2020 - NM-2020-02-011</t>
  </si>
  <si>
    <t>2/6/2020 11:22 AM</t>
  </si>
  <si>
    <t>BLM New Mexico, Oklahoma and Kansas Federal Lease Sale, February 6, 2020 - NM-2020-02-010</t>
  </si>
  <si>
    <t>2/6/2020 11:20 AM</t>
  </si>
  <si>
    <t>BLM New Mexico, Oklahoma and Kansas Federal Lease Sale, February 6, 2020 - NM-2020-02-009</t>
  </si>
  <si>
    <t>2/6/2020 11:18 AM</t>
  </si>
  <si>
    <t>BLM Eastern States Federal Lease Sale, December 12, 2019 - Parcel #: OH-2019-12-0291  / Serial #: OHES059522</t>
  </si>
  <si>
    <t>12/12/2019 10:38 AM</t>
  </si>
  <si>
    <t>PaidInvoice #15809 ($89,612.50)Invoice #23581 ($1,155.98)</t>
  </si>
  <si>
    <t>BLM Eastern States Federal Lease Sale, December 12, 2019 - Parcel #: MS-2019-12-0364  / Serial #: MSES059519</t>
  </si>
  <si>
    <t>12/12/2019 10:32 AM</t>
  </si>
  <si>
    <t>BLM Eastern States Federal Lease Sale, December 12, 2019 - Parcel #: MS-2019-12-0363  / Serial #: MSES059518</t>
  </si>
  <si>
    <t>12/12/2019 10:30 AM</t>
  </si>
  <si>
    <t>BLM Eastern States Federal Lease Sale, December 12, 2019 - Parcel #: MS-2019-12-0362  / Serial #: MSES059517</t>
  </si>
  <si>
    <t>12/12/2019 10:28 AM</t>
  </si>
  <si>
    <t>BLM Eastern States Federal Lease Sale, December 12, 2019 - Parcel #: MS-2019-12-0361  / Serial #: MSES059516</t>
  </si>
  <si>
    <t>12/12/2019 10:26 AM</t>
  </si>
  <si>
    <t>BLM Eastern States Federal Lease Sale, December 12, 2019 - Parcel #: MS-2019-12-0360  / Serial #: MSES059515</t>
  </si>
  <si>
    <t>12/12/2019 10:24 AM</t>
  </si>
  <si>
    <t>BLM Eastern States Federal Lease Sale, December 12, 2019 - Parcel #: MS-2019-12-0359  / Serial #: MSES059514</t>
  </si>
  <si>
    <t>12/12/2019 10:22 AM</t>
  </si>
  <si>
    <t>BLM Eastern States Federal Lease Sale, December 12, 2019 - Parcel #: MS-2019-12-0358  / Serial #: MSES059513</t>
  </si>
  <si>
    <t>12/12/2019 10:20 AM</t>
  </si>
  <si>
    <t>BLM Eastern States Federal Lease Sale, December 12, 2019 - Parcel #: MS-2019-12-0357  / Serial #: MSES059512</t>
  </si>
  <si>
    <t>12/12/2019 10:18 AM</t>
  </si>
  <si>
    <t>BLM Eastern States Federal Lease Sale, December 12, 2019 - Parcel #: MS-2019-12-0356  / Serial #: MSES059511</t>
  </si>
  <si>
    <t>12/12/2019 10:16 AM</t>
  </si>
  <si>
    <t>BLM Eastern States Federal Lease Sale, December 12, 2019 - Parcel #: MS-2019-12-0355  / Serial #: MSES059510</t>
  </si>
  <si>
    <t>12/12/2019 10:14 AM</t>
  </si>
  <si>
    <t>BLM Eastern States Federal Lease Sale, December 12, 2019 - Parcel #: MS-2019-12-0354  / Serial #: MSES059509</t>
  </si>
  <si>
    <t>12/12/2019 10:12 AM</t>
  </si>
  <si>
    <t>BLM Eastern States Federal Lease Sale, December 12, 2019 - Parcel #: MS-2019-12-0352  / Serial #: MSES059508</t>
  </si>
  <si>
    <t>12/12/2019 10:10 AM</t>
  </si>
  <si>
    <t>BLM Eastern States Federal Lease Sale, December 12, 2019 - Parcel #: MS-2019-12-0350  / Serial #: MSES059507</t>
  </si>
  <si>
    <t>12/12/2019 10:08 AM</t>
  </si>
  <si>
    <t>BLM Eastern States Federal Lease Sale, December 12, 2019 - Parcel #: MS-2019-12-0297  / Serial #: MSES059506</t>
  </si>
  <si>
    <t>12/12/2019 10:06 AM</t>
  </si>
  <si>
    <t>BLM Eastern States Federal Lease Sale, December 12, 2019 - Parcel #: MS-2019-12-0096  / Serial #: MSES059505</t>
  </si>
  <si>
    <t>12/12/2019 10:04 AM</t>
  </si>
  <si>
    <t>BLM Eastern States Federal Lease Sale, December 12, 2019 - Parcel #: MS-2019-12-0095  / Serial #: MSES059504</t>
  </si>
  <si>
    <t>12/12/2019 10:02 AM</t>
  </si>
  <si>
    <t>BLM Eastern States Federal Lease Sale, December 12, 2019 - Parcel #: MS-2019-12-0293  / Serial #: MSES059503</t>
  </si>
  <si>
    <t>12/12/2019 10:00 AM</t>
  </si>
  <si>
    <t>Laurentide E&amp;P, LLC, a SWEPI LP affiliate, both are owned by Royal Dutch Shell - Austin Chalk - Non-Producing Leasehold (102,060.86 Net Acres) - Forrest, George, Harrison, Jackson, Pearl River, Perry and Stone Counties, Mississippi</t>
  </si>
  <si>
    <t>12/11/2019 2:15 PM</t>
  </si>
  <si>
    <t>Multiple Recordings</t>
  </si>
  <si>
    <t>PaidInvoice #23564 ($7,500.00)</t>
  </si>
  <si>
    <t>BLM Wyoming Federal Lease Sale, December 10 and 11, 2019 - WY-194Q-149</t>
  </si>
  <si>
    <t>12/11/2019 10:56 AM</t>
  </si>
  <si>
    <t>PaidInvoice #15778 ($827,551.50)Invoice #23513 ($12,309.57)Invoice #15803 ($551,513.50)Invoice #23554 ($7,629.88)</t>
  </si>
  <si>
    <t>BLM Wyoming Federal Lease Sale, December 10 and 11, 2019 - WY-194Q-148</t>
  </si>
  <si>
    <t>12/11/2019 10:54 AM</t>
  </si>
  <si>
    <t>BLM Wyoming Federal Lease Sale, December 10 and 11, 2019 - WY-194Q-143</t>
  </si>
  <si>
    <t>12/11/2019 10:44 AM</t>
  </si>
  <si>
    <t>BLM Wyoming Federal Lease Sale, December 10 and 11, 2019 - WY-194Q-141</t>
  </si>
  <si>
    <t>12/11/2019 10:40 AM</t>
  </si>
  <si>
    <t>BLM Wyoming Federal Lease Sale, December 10 and 11, 2019 - WY-194Q-140</t>
  </si>
  <si>
    <t>12/11/2019 10:38 AM</t>
  </si>
  <si>
    <t>BLM Wyoming Federal Lease Sale, December 10 and 11, 2019 - WY-194Q-139</t>
  </si>
  <si>
    <t>12/11/2019 10:36 AM</t>
  </si>
  <si>
    <t>BLM Wyoming Federal Lease Sale, December 10 and 11, 2019 - WY-194Q-138</t>
  </si>
  <si>
    <t>12/11/2019 10:34 AM</t>
  </si>
  <si>
    <t>BLM Wyoming Federal Lease Sale, December 10 and 11, 2019 - WY-194Q-137</t>
  </si>
  <si>
    <t>12/11/2019 10:32 AM</t>
  </si>
  <si>
    <t>BLM Wyoming Federal Lease Sale, December 10 and 11, 2019 - WY-194Q-136</t>
  </si>
  <si>
    <t>12/11/2019 10:30 AM</t>
  </si>
  <si>
    <t>BLM Wyoming Federal Lease Sale, December 10 and 11, 2019 - WY-194Q-135</t>
  </si>
  <si>
    <t>12/11/2019 10:28 AM</t>
  </si>
  <si>
    <t>BLM Wyoming Federal Lease Sale, December 10 and 11, 2019 - WY-194Q-134</t>
  </si>
  <si>
    <t>12/11/2019 10:26 AM</t>
  </si>
  <si>
    <t>BLM Wyoming Federal Lease Sale, December 10 and 11, 2019 - WY-194Q-130</t>
  </si>
  <si>
    <t>12/11/2019 10:18 AM</t>
  </si>
  <si>
    <t>BLM Wyoming Federal Lease Sale, December 10 and 11, 2019 - WY-194Q-126</t>
  </si>
  <si>
    <t>12/11/2019 10:10 AM</t>
  </si>
  <si>
    <t>BLM Wyoming Federal Lease Sale, December 10 and 11, 2019 - WY-194Q-050</t>
  </si>
  <si>
    <t>12/10/2019 11:08 AM</t>
  </si>
  <si>
    <t>BLM Wyoming Federal Lease Sale, December 10 and 11, 2019 - WY-194Q-046</t>
  </si>
  <si>
    <t>12/10/2019 11:00 AM</t>
  </si>
  <si>
    <t>BLM Wyoming Federal Lease Sale, December 10 and 11, 2019 - WY-194Q-045</t>
  </si>
  <si>
    <t>12/10/2019 10:58 AM</t>
  </si>
  <si>
    <t>BLM Wyoming Federal Lease Sale, December 10 and 11, 2019 - WY-194Q-038</t>
  </si>
  <si>
    <t>12/10/2019 10:44 AM</t>
  </si>
  <si>
    <t>BLM Utah Federal Lease Sale, December 10, 2019 - UTU94660 (UT1219 - 002)</t>
  </si>
  <si>
    <t>12/10/2019 10:30 AM</t>
  </si>
  <si>
    <t>PaidInvoice #15763 ($1,088.00)Invoice #23498 ($9.18)</t>
  </si>
  <si>
    <t>BLM Wyoming Federal Lease Sale, December 10 and 11, 2019 - WY-194Q-016</t>
  </si>
  <si>
    <t>12/10/2019 10:00 AM</t>
  </si>
  <si>
    <t>BLM Wyoming Federal Lease Sale, December 10 and 11, 2019 - WY-194Q-014</t>
  </si>
  <si>
    <t>12/10/2019 9:56 AM</t>
  </si>
  <si>
    <t>Sabine Oil &amp; Gas Corporation - Surface Acreage (121.44 Gross / 6.072 Net Acres) - C.M. Creanor Survey, A-149 - Victoria County, Texas</t>
  </si>
  <si>
    <t>11/21/2019 3:35 PM</t>
  </si>
  <si>
    <t>Original to Buyer (Recorded)</t>
  </si>
  <si>
    <t>PaidInvoice #23428 ($1,060.00)</t>
  </si>
  <si>
    <t>Sabine Oil &amp; Gas Corporation - Surface Acreage (1.33 Gross / Net Acres) - Section 64, Block 35, H &amp; TC RR Co Survey, A-1019 - Upton County, Texas</t>
  </si>
  <si>
    <t>11/21/2019 3:25 PM</t>
  </si>
  <si>
    <t>PaidInvoice #23427 ($710.00)</t>
  </si>
  <si>
    <t>Sabine Oil &amp; Gas Corporation - Surface Acreage (4.00 Gross / Net Acres) - De Witt County, Texas</t>
  </si>
  <si>
    <t>11/21/2019 3:15 PM</t>
  </si>
  <si>
    <t>PaidInvoice #23424 ($37,810.00)</t>
  </si>
  <si>
    <t>Sabine Oil &amp; Gas Corporation - HBP Leasehold Acreage (1,206.88 Gross Acres) - Ector County, Texas</t>
  </si>
  <si>
    <t>11/20/2019 2:59:11 PM</t>
  </si>
  <si>
    <t>PaidInvoice #23336 ($8,000.00)</t>
  </si>
  <si>
    <t>BLM New Mexico and Oklahoma Federal Lease Sale, November 7, 2019 - NM-201911-016</t>
  </si>
  <si>
    <t>11/7/2019 11:30 AM</t>
  </si>
  <si>
    <t>PaidInvoice #15737 ($4,930.00)Invoice #23066 ($40.80)</t>
  </si>
  <si>
    <t>BLM Eastern States Federal Lease Sale, September 12, 2019 - ES-023 09/2019-0286/Serial #: OHES059483</t>
  </si>
  <si>
    <t>9/12/2019 10:44 AM</t>
  </si>
  <si>
    <t>PaidInvoice #15502 ($27,206.50)Invoice #22520 ($359.79)</t>
  </si>
  <si>
    <t>BLM Eastern States Federal Lease Sale, September 12, 2019 - ES-017 09/2019-0303/Serial #: MSES059477</t>
  </si>
  <si>
    <t>9/12/2019 10:32 AM</t>
  </si>
  <si>
    <t>BLM Eastern States Federal Lease Sale, September 12, 2019 - ES-016 09/2019-0302/Serial #: MSES059476</t>
  </si>
  <si>
    <t>9/12/2019 10:30 AM</t>
  </si>
  <si>
    <t>BLM Eastern States Federal Lease Sale, September 12, 2019 - ES-014 09/2019-0366/Serial #: MSES059474</t>
  </si>
  <si>
    <t>9/12/2019 10:26 AM</t>
  </si>
  <si>
    <t>BLM Eastern States Federal Lease Sale, September 12, 2019 - ES-013 09/2019-0373/Serial #: MSES059473</t>
  </si>
  <si>
    <t>9/12/2019 10:24 AM</t>
  </si>
  <si>
    <t>BLM Eastern States Federal Lease Sale, September 12, 2019 - ES-010 09/2019-0369/Serial #: MSES059470</t>
  </si>
  <si>
    <t>9/12/2019 10:18 AM</t>
  </si>
  <si>
    <t>BLM Eastern States Federal Lease Sale, September 12, 2019 - ES-009 09/2019-0348/Serial #: MSES059469</t>
  </si>
  <si>
    <t>9/12/2019 10:16 AM</t>
  </si>
  <si>
    <t>BLM Eastern States Federal Lease Sale, September 12, 2019 - ES-008 09/2019-0375/Serial #: MSES059468</t>
  </si>
  <si>
    <t>9/12/2019 10:14 AM</t>
  </si>
  <si>
    <t>BLM Eastern States Federal Lease Sale, September 12, 2019 - ES-002 09/2019-1947/Serial #: LAES059462</t>
  </si>
  <si>
    <t>9/12/2019 10:02 AM</t>
  </si>
  <si>
    <t>BLM New Mexico, Oklahoma and Kansas Federal Lease Sale, June 20, 2019 - NM-201906-005</t>
  </si>
  <si>
    <t>6/20/2019 11:08 AM</t>
  </si>
  <si>
    <t>PaidInvoice #14936 ($3,062.00)Invoice #21637 ($24.06)</t>
  </si>
  <si>
    <t>BLM New Mexico, Oklahoma and Kansas Federal Lease Sale, June 20, 2019 - NM-201906-004</t>
  </si>
  <si>
    <t>6/20/2019 11:06 AM</t>
  </si>
  <si>
    <t>BLM New Mexico, Oklahoma and Kansas Federal Lease Sale, June 20, 2019 - NM-201906-001</t>
  </si>
  <si>
    <t>6/20/2019 11:00 AM</t>
  </si>
  <si>
    <t>BLM New Mexico and Oklahoma Federal Lease Sale, March 28, 2019 - NM-201903-046</t>
  </si>
  <si>
    <t>3/28/2019 11:36 AM</t>
  </si>
  <si>
    <t>PaidInvoice #14415 ($156,887.00)Invoice #20961 ($2,264.70)</t>
  </si>
  <si>
    <t>BLM New Mexico and Oklahoma Federal Lease Sale, March 28, 2019 - NM-201903-045</t>
  </si>
  <si>
    <t>3/28/2019 11:35 AM</t>
  </si>
  <si>
    <t>BLM New Mexico and Oklahoma Federal Lease Sale, March 28, 2019 - NM-201903-044</t>
  </si>
  <si>
    <t>3/28/2019 11:34 AM</t>
  </si>
  <si>
    <t>BLM New Mexico and Oklahoma Federal Lease Sale, March 28, 2019 - NM-201903-043</t>
  </si>
  <si>
    <t>3/28/2019 11:33 AM</t>
  </si>
  <si>
    <t>BLM New Mexico and Oklahoma Federal Lease Sale, March 28, 2019 - NM-201903-042</t>
  </si>
  <si>
    <t>3/28/2019 11:32 AM</t>
  </si>
  <si>
    <t>BLM New Mexico and Oklahoma Federal Lease Sale, March 28, 2019 - NM-201903-038</t>
  </si>
  <si>
    <t>3/28/2019 11:28 AM</t>
  </si>
  <si>
    <t>BLM New Mexico and Oklahoma Federal Lease Sale, March 28, 2019 - NM-201903-037</t>
  </si>
  <si>
    <t>3/28/2019 11:27 AM</t>
  </si>
  <si>
    <t>BLM New Mexico and Oklahoma Federal Lease Sale, March 28, 2019 - NM-201903-009</t>
  </si>
  <si>
    <t>3/28/2019 11:08 AM</t>
  </si>
  <si>
    <t>BLM Montana and South Dakota Federal Lease Sale, March 25 through 27, 2019 - 03-19-246 MTM 108952-LB</t>
  </si>
  <si>
    <t>3/27/2019 11:03 AM</t>
  </si>
  <si>
    <t>PaidInvoice #14379 ($54,118.50)Invoice #14402 ($74,495.00)Invoice #20896 ($708.62)Invoice #20944 ($1,048.80)</t>
  </si>
  <si>
    <t>BLM Montana and South Dakota Federal Lease Sale, March 25 through 27, 2019 - 03-19-221 MTM 108952-LK</t>
  </si>
  <si>
    <t>3/27/2019 9:48 AM</t>
  </si>
  <si>
    <t>BLM Montana and South Dakota Federal Lease Sale, March 25 through 27, 2019 - 03-19-220 MTM 108952-JL</t>
  </si>
  <si>
    <t>3/27/2019 9:45 AM</t>
  </si>
  <si>
    <t>BLM Montana and South Dakota Federal Lease Sale, March 25 through 27, 2019 - 03-19-27 MTM 108952-LE</t>
  </si>
  <si>
    <t>3/25/2019 10:15 AM</t>
  </si>
  <si>
    <t>BLM Montana and South Dakota Federal Lease Sale, March 25 through 27, 2019 - 03-19-26 MTM 108952-H4</t>
  </si>
  <si>
    <t>3/25/2019 10:12 AM</t>
  </si>
  <si>
    <t>BLM Montana and South Dakota Federal Lease Sale, March 25 through 27, 2019 - 03-19-24 MTM 108952-KD</t>
  </si>
  <si>
    <t>3/25/2019 10:06 AM</t>
  </si>
  <si>
    <t>BLM Montana and South Dakota Federal Lease Sale, March 25 through 27, 2019 - 03-19-23 MTM 108952-KV</t>
  </si>
  <si>
    <t>3/25/2019 10:03 AM</t>
  </si>
  <si>
    <t>BLM Montana and South Dakota Federal Lease Sale, March 25 through 27, 2019 - 03-19-06 MTM 108952-KM</t>
  </si>
  <si>
    <t>3/25/2019 9:15 AM</t>
  </si>
  <si>
    <t>BLM Montana and South Dakota Federal Lease Sale, March 25 through 27, 2019 - 03-19-05 MTM 108952-KL</t>
  </si>
  <si>
    <t>3/25/2019 9:12 AM</t>
  </si>
  <si>
    <t>BLM Montana and South Dakota Federal Lease Sale, March 25 through 27, 2019 - 03-19-04 MTM 108952-KH</t>
  </si>
  <si>
    <t>3/25/2019 9:09 AM</t>
  </si>
  <si>
    <t>BLM Montana and South Dakota Federal Lease Sale, March 25 through 27, 2019 - 03-19-03 MTM 108952-KK</t>
  </si>
  <si>
    <t>3/25/2019 9:06 AM</t>
  </si>
  <si>
    <t>BLM Montana and South Dakota Federal Lease Sale, March 25 through 27, 2019 - 03-19-02 MTM 108952-KJ</t>
  </si>
  <si>
    <t>3/25/2019 9:03 AM</t>
  </si>
  <si>
    <t>BLM Wyoming Federal Lease Sale, March 19 and 20, 2019 - WY-191Q-060</t>
  </si>
  <si>
    <t>3/19/2019 11:28 AM</t>
  </si>
  <si>
    <t>PaidInvoice #14345 ($268,380.00)Invoice #20806 ($3,904.93)</t>
  </si>
  <si>
    <t>BLM Wyoming Federal Lease Sale, March 19 and 20, 2019 - WY-191Q-059</t>
  </si>
  <si>
    <t>3/19/2019 11:26 AM</t>
  </si>
  <si>
    <t>BLM Wyoming Federal Lease Sale, March 19 and 20, 2019 - WY-191Q-055</t>
  </si>
  <si>
    <t>3/19/2019 11:18 AM</t>
  </si>
  <si>
    <t>BLM Wyoming Federal Lease Sale, March 19 and 20, 2019 - WY-191Q-053</t>
  </si>
  <si>
    <t>3/19/2019 11:14 AM</t>
  </si>
  <si>
    <t>BLM Wyoming Federal Lease Sale, March 19 and 20, 2019 - WY-191Q-052</t>
  </si>
  <si>
    <t>3/19/2019 11:12 AM</t>
  </si>
  <si>
    <t>BLM Wyoming Federal Lease Sale, March 19 and 20, 2019 - WY-191Q-039</t>
  </si>
  <si>
    <t>3/19/2019 10:46 AM</t>
  </si>
  <si>
    <t>BLM Wyoming Federal Lease Sale, March 19 and 20, 2019 - WY-191Q-037</t>
  </si>
  <si>
    <t>3/19/2019 10:42 AM</t>
  </si>
  <si>
    <t>BLM Wyoming Federal Lease Sale, March 19 and 20, 2019 - WY-191Q-035</t>
  </si>
  <si>
    <t>3/19/2019 10:38 AM</t>
  </si>
  <si>
    <t>BLM Wyoming Federal Lease Sale, March 19 and 20, 2019 - WY-191Q-033</t>
  </si>
  <si>
    <t>3/19/2019 10:34 AM</t>
  </si>
  <si>
    <t>BLM Wyoming Federal Lease Sale, March 19 and 20, 2019 - WY-191Q-032</t>
  </si>
  <si>
    <t>3/19/2019 10:32 AM</t>
  </si>
  <si>
    <t>BLM Eastern States Federal Lease Sale, December 13, 2018 - Parcel #: ES-024-12/2018/Serial#: OHES059389</t>
  </si>
  <si>
    <t>12/13/2018 10:48 AM</t>
  </si>
  <si>
    <t>PaidInvoice #14011 ($22,636.00)Invoice #19650 ($267.73)</t>
  </si>
  <si>
    <t>BLM Eastern States Federal Lease Sale, December 13, 2018 - Parcel #: ES-023-12/2018/Serial#: OHES059388</t>
  </si>
  <si>
    <t>12/13/2018 10:46 AM</t>
  </si>
  <si>
    <t>BLM Eastern States Federal Lease Sale, December 13, 2018 - Parcel #: ES-018-12/2018/Serial#: MIES 059383</t>
  </si>
  <si>
    <t>12/13/2018 10:36 AM</t>
  </si>
  <si>
    <t>BLM Eastern States Federal Lease Sale, December 13, 2018 - Parcel #: ES-017-12/2018/Serial#: MSES059382</t>
  </si>
  <si>
    <t>12/13/2018 10:34 AM</t>
  </si>
  <si>
    <t>BLM Eastern States Federal Lease Sale, December 13, 2018 - Parcel #: ES-016-12/2018/Serial#: MSES059381</t>
  </si>
  <si>
    <t>12/13/2018 10:32 AM</t>
  </si>
  <si>
    <t>BLM Eastern States Federal Lease Sale, December 13, 2018 - Parcel #: ES-015-12/2018/Serial#: MSES059380</t>
  </si>
  <si>
    <t>12/13/2018 10:30 AM</t>
  </si>
  <si>
    <t>BLM Eastern States Federal Lease Sale, December 13, 2018 - Parcel #: ES-014-12/2018/Serial#: MSES059379</t>
  </si>
  <si>
    <t>12/13/2018 10:28 AM</t>
  </si>
  <si>
    <t>BLM Eastern States Federal Lease Sale, December 13, 2018 - Parcel #: ES-013-12/2018/Serial#: MSES059378</t>
  </si>
  <si>
    <t>12/13/2018 10:26 AM</t>
  </si>
  <si>
    <t>BLM Eastern States Federal Lease Sale, December 13, 2018 - Parcel #: ES-012-12/2018/Serial#: MSES059377</t>
  </si>
  <si>
    <t>12/13/2018 10:24 AM</t>
  </si>
  <si>
    <t>BLM Eastern States Federal Lease Sale, December 13, 2018 - Parcel #: ES-011-12/2018/Serial#: MSES059376</t>
  </si>
  <si>
    <t>12/13/2018 10:22 AM</t>
  </si>
  <si>
    <t>BLM Eastern States Federal Lease Sale, December 13, 2018 - Parcel #: ES-010-12/2018/Serial#: MSES059375</t>
  </si>
  <si>
    <t>12/13/2018 10:20 AM</t>
  </si>
  <si>
    <t>BLM Eastern States Federal Lease Sale, December 13, 2018 - Parcel #: ES-009-12/2018/Serial#: MSES059374</t>
  </si>
  <si>
    <t>12/13/2018 10:18 AM</t>
  </si>
  <si>
    <t>BLM Eastern States Federal Lease Sale, December 13, 2018 - Parcel #: ES-008-12/2018/Serial#: MSES059373</t>
  </si>
  <si>
    <t>12/13/2018 10:16 AM</t>
  </si>
  <si>
    <t>BLM Eastern States Federal Lease Sale, December 13, 2018 - Parcel #: ES-007-12/2018/Serial#: MSES059372</t>
  </si>
  <si>
    <t>12/13/2018 10:14 AM</t>
  </si>
  <si>
    <t>BLM Eastern States Federal Lease Sale, December 13, 2018 - Parcel #: ES-006-12/2018/Serial#: MSES059371</t>
  </si>
  <si>
    <t>12/13/2018 10:12 AM</t>
  </si>
  <si>
    <t>BLM Eastern States Federal Lease Sale, December 13, 2018 - Parcel #: ES-005-12/2018/Serial#: MSES059370</t>
  </si>
  <si>
    <t>12/13/2018 10:10 AM</t>
  </si>
  <si>
    <t>BLM Eastern States Federal Lease Sale, December 13, 2018 - Parcel #: ES-004-12/2018/Serial#: MSES059369</t>
  </si>
  <si>
    <t>12/13/2018 10:08 AM</t>
  </si>
  <si>
    <t>BLM Montana Federal Lease Sale, December 11, 2018 - 12-18-19/MTM 108952-HD</t>
  </si>
  <si>
    <t>12/11/2018 9:54 AM</t>
  </si>
  <si>
    <t>PaidInvoice #13986 ($231,244.50)Invoice #19592 ($3,423.74)</t>
  </si>
  <si>
    <t>BLM Montana Federal Lease Sale, December 11, 2018 - 12-18-16/MTM 108952-HX</t>
  </si>
  <si>
    <t>12/11/2018 9:45 AM</t>
  </si>
  <si>
    <t>BLM Montana Federal Lease Sale, December 11, 2018 - 12-18-15/MTM 108952-KA</t>
  </si>
  <si>
    <t>12/11/2018 9:42 AM</t>
  </si>
  <si>
    <t>BLM Montana Federal Lease Sale, December 11, 2018 - 12-18-14/MTM 108952-JX</t>
  </si>
  <si>
    <t>12/11/2018 9:39 AM</t>
  </si>
  <si>
    <t>BLM Montana Federal Lease Sale, December 11, 2018 - 12-18-07/MTM 108952-J7</t>
  </si>
  <si>
    <t>12/11/2018 9:18 AM</t>
  </si>
  <si>
    <t>BLM New Mexico Federal Lease Sale, December 5 and 6, 2018 - NM-201812-112</t>
  </si>
  <si>
    <t>12/6/2018 11:54 AM</t>
  </si>
  <si>
    <t>PaidInvoice #13962 ($289,493.00)Invoice #13973 ($155,565.00)Invoice #19518 ($4,255.28)Invoice #19538 ($2,294.29)</t>
  </si>
  <si>
    <t>BLM New Mexico Federal Lease Sale, December 5 and 6, 2018 - NM-201812-104</t>
  </si>
  <si>
    <t>12/6/2018 11:46 AM</t>
  </si>
  <si>
    <t>BLM New Mexico Federal Lease Sale, December 5 and 6, 2018 - NM-201812-103</t>
  </si>
  <si>
    <t>12/6/2018 11:45 AM</t>
  </si>
  <si>
    <t>BLM New Mexico Federal Lease Sale, December 5 and 6, 2018 - NM-201812-100</t>
  </si>
  <si>
    <t>12/6/2018 11:42 AM</t>
  </si>
  <si>
    <t>BLM New Mexico Federal Lease Sale, December 5 and 6, 2018 - NM-201812-097</t>
  </si>
  <si>
    <t>12/6/2018 11:39 AM</t>
  </si>
  <si>
    <t>BLM New Mexico Federal Lease Sale, December 5 and 6, 2018 - NM-201812-059</t>
  </si>
  <si>
    <t>12/6/2018 11:01 AM</t>
  </si>
  <si>
    <t>BLM New Mexico Federal Lease Sale, December 5 and 6, 2018 - NM-201812-050</t>
  </si>
  <si>
    <t>12/5/2018 11:49 AM</t>
  </si>
  <si>
    <t>BLM New Mexico Federal Lease Sale, December 5 and 6, 2018 - NM-201812-045</t>
  </si>
  <si>
    <t>12/5/2018 11:44 AM</t>
  </si>
  <si>
    <t>BLM New Mexico Federal Lease Sale, December 5 and 6, 2018 - NM-201812-009</t>
  </si>
  <si>
    <t>12/5/2018 11:08 AM</t>
  </si>
  <si>
    <t>BLM New Mexico Federal Lease Sale, December 5 and 6, 2018 - NM-201812-005</t>
  </si>
  <si>
    <t>12/5/2018 11:04 AM</t>
  </si>
  <si>
    <t>BLM New Mexico Federal Lease Sale, December 5 and 6, 2018 - NM-201812-001</t>
  </si>
  <si>
    <t>12/5/2018 11:00 AM</t>
  </si>
  <si>
    <t>BLM Eastern States Federal Lease Sale, September 20, 2018 - Parcel#: ES-016-09/2018 / Serial#: MIES059353</t>
  </si>
  <si>
    <t>9/20/2018 10:30 AM</t>
  </si>
  <si>
    <t>PaidInvoice #13784 ($13,483.50)Invoice #18400 ($93.63)</t>
  </si>
  <si>
    <t>BLM Eastern States Federal Lease Sale, September 20, 2018 - Parcel#: ES-015-09/2018 / Serial#: MIES059352</t>
  </si>
  <si>
    <t>9/20/2018 10:28 AM</t>
  </si>
  <si>
    <t>BLM Eastern States Federal Lease Sale, September 20, 2018 - Parcel#: ES-014-09/2018 / Serial#: MIES059351</t>
  </si>
  <si>
    <t>9/20/2018 10:26 AM</t>
  </si>
  <si>
    <t>BLM Eastern States Federal Lease Sale, September 20, 2018 - Parcel#: ES-013-09/2018 / Serial#: MIES 059349</t>
  </si>
  <si>
    <t>9/20/2018 10:24 AM</t>
  </si>
  <si>
    <t>BLM Eastern States Federal Lease Sale, September 20, 2018 - Parcel#: ES-012-09/2018 / Serial#: MIES059341</t>
  </si>
  <si>
    <t>9/20/2018 10:22 AM</t>
  </si>
  <si>
    <t>BLM Eastern States Federal Lease Sale, September 20, 2018 - Parcel#: ES-011-09/2018 / Serial#: MIES059340</t>
  </si>
  <si>
    <t>9/20/2018 10:20 AM</t>
  </si>
  <si>
    <t>BLM Eastern States Federal Lease Sale, September 20, 2018 - Parcel#: ES-010-09/2018 / Serial#: MIES059339</t>
  </si>
  <si>
    <t>9/20/2018 10:18 AM</t>
  </si>
  <si>
    <t>BLM Eastern States Federal Lease Sale, September 20, 2018 - Parcel#: ES-009-09/2018 / Serial#: MIES059338</t>
  </si>
  <si>
    <t>9/20/2018 10:16 AM</t>
  </si>
  <si>
    <t>BLM Eastern States Federal Lease Sale, September 20, 2018 - Parcel#: ES-008-09/2018 / Serial#: ARES059348</t>
  </si>
  <si>
    <t>9/20/2018 10:14 AM</t>
  </si>
  <si>
    <t>BLM Eastern States Federal Lease Sale, September 20, 2018 - Parcel#: ES-007-09/2018 / Serial#: ARES059347</t>
  </si>
  <si>
    <t>9/20/2018 10:12 AM</t>
  </si>
  <si>
    <t>BLM Eastern States Federal Lease Sale, September 20, 2018 - Parcel#: ES-006-09/2018 / Serial#: ARES059346</t>
  </si>
  <si>
    <t>9/20/2018 10:10 AM</t>
  </si>
  <si>
    <t>BLM Eastern States Federal Lease Sale, September 20, 2018 - Parcel#: ES-005-09/2018 / Serial#: ARES0S9337</t>
  </si>
  <si>
    <t>9/20/2018 10:08 AM</t>
  </si>
  <si>
    <t>BLM Eastern States Federal Lease Sale, September 20, 2018 - Parcel#: ES-004-09/2018 / Serial#: ARES0S9336</t>
  </si>
  <si>
    <t>9/20/2018 10:06 AM</t>
  </si>
  <si>
    <t>BLM Eastern States Federal Lease Sale, September 20, 2018 - Parcel#: ES-003-09/2018 / Serial#: ARES0S9335</t>
  </si>
  <si>
    <t>9/20/2018 10:04 AM</t>
  </si>
  <si>
    <t>BLM Eastern States Federal Lease Sale, September 20, 2018 - Parcel#: ES-002-09/2018 / Serial#: ARES0S9334</t>
  </si>
  <si>
    <t>9/20/2018 10:02 AM</t>
  </si>
  <si>
    <t>BLM Eastern States Federal Lease Sale, September 20, 2018 - Parcel#: ES-001-09/2018 / Serial#: ARES059333</t>
  </si>
  <si>
    <t>9/20/2018 10:00 AM</t>
  </si>
  <si>
    <t>BLM Wyoming Federal Lease Sale, September 18, 19 and 20, 2018 - WY-183Q-047</t>
  </si>
  <si>
    <t>9/18/2018 11:02 AM</t>
  </si>
  <si>
    <t>PaidInvoice #13690 ($138,860.00)Invoice #18254 ($2,041.42)</t>
  </si>
  <si>
    <t>BLM Wyoming Federal Lease Sale, September 18, 19 and 20, 2018 - WY-183Q-030</t>
  </si>
  <si>
    <t>9/18/2018 10:28 AM</t>
  </si>
  <si>
    <t>BLM Wyoming Federal Lease Sale, September 18, 19 and 20, 2018 - WY-183Q-029</t>
  </si>
  <si>
    <t>9/18/2018 10:26 AM</t>
  </si>
  <si>
    <t>BLM Wyoming Federal Lease Sale, September 18, 19 and 20, 2018 - WY-183Q-011</t>
  </si>
  <si>
    <t>9/18/2018 9:50 AM</t>
  </si>
  <si>
    <t>BLM Wyoming Federal Lease Sale, September 18, 19 and 20, 2018 - WY-183Q-006</t>
  </si>
  <si>
    <t>9/18/2018 9:40 AM</t>
  </si>
  <si>
    <t>BLM Wyoming Federal Lease Sale, September 18, 19 and 20, 2018 - WY-183Q-003</t>
  </si>
  <si>
    <t>9/18/2018 9:34 AM</t>
  </si>
  <si>
    <t>BLM Utah Federal Lease Sale, September 11, 2018 - Lease UTU93534/Parcel UT0918 - 106</t>
  </si>
  <si>
    <t>9/11/2018 12:52 PM</t>
  </si>
  <si>
    <t>PaidInvoice #13665 ($4,196.50)Invoice #18165 ($40.37)</t>
  </si>
  <si>
    <t>BLM North Dakota &amp; South Dakota Federal Lease Sale, Sept. 11, 2018 - 09-18-30/SDM 97300-TM</t>
  </si>
  <si>
    <t>9/11/2018 10:27 AM</t>
  </si>
  <si>
    <t>PaidInvoice #13662 ($97,642.00)Invoice #18162 ($1,191.18)</t>
  </si>
  <si>
    <t>BLM North Dakota &amp; South Dakota Federal Lease Sale, Sept. 11, 2018 - 09-18-29/SDM 97300-TL</t>
  </si>
  <si>
    <t>9/11/2018 10:24 AM</t>
  </si>
  <si>
    <t>BLM North Dakota &amp; South Dakota Federal Lease Sale, Sept. 11, 2018 - 09-18-28/SDM 97300-TQ</t>
  </si>
  <si>
    <t>9/11/2018 10:21 AM</t>
  </si>
  <si>
    <t>BLM North Dakota &amp; South Dakota Federal Lease Sale, Sept. 11, 2018 - 09-18-21/NDM 97300-4B</t>
  </si>
  <si>
    <t>9/11/2018 10:00 AM</t>
  </si>
  <si>
    <t>BLM North Dakota &amp; South Dakota Federal Lease Sale, Sept. 11, 2018 - 09-18-18/NDM 97300-EL</t>
  </si>
  <si>
    <t>9/11/2018 9:51 AM</t>
  </si>
  <si>
    <t>BLM North Dakota &amp; South Dakota Federal Lease Sale, Sept. 11, 2018 - 09-18-16/NDM 97300-ES</t>
  </si>
  <si>
    <t>9/11/2018 9:45 AM</t>
  </si>
  <si>
    <t>BLM North Dakota &amp; South Dakota Federal Lease Sale, Sept. 11, 2018 - 09-18-15/NDM 97300-ER</t>
  </si>
  <si>
    <t>9/11/2018 9:42 AM</t>
  </si>
  <si>
    <t>BLM North Dakota &amp; South Dakota Federal Lease Sale, Sept. 11, 2018 - 09-18-14/NDM 97300-EM</t>
  </si>
  <si>
    <t>9/11/2018 9:39 AM</t>
  </si>
  <si>
    <t>BLM North Dakota &amp; South Dakota Federal Lease Sale, Sept. 11, 2018 - 09-18-12/NDM 97300-EQ</t>
  </si>
  <si>
    <t>9/11/2018 9:33 AM</t>
  </si>
  <si>
    <t>BLM North Dakota &amp; South Dakota Federal Lease Sale, Sept. 11, 2018 - 09-18-11/NDM 97300-EP</t>
  </si>
  <si>
    <t>9/11/2018 9:30 AM</t>
  </si>
  <si>
    <t>BLM North Dakota &amp; South Dakota Federal Lease Sale, Sept. 11, 2018 - 09-18-10/NDM 97300-EO</t>
  </si>
  <si>
    <t>9/11/2018 9:27 AM</t>
  </si>
  <si>
    <t>BLM North Dakota &amp; South Dakota Federal Lease Sale, Sept. 11, 2018 - 09-18-09/NDM 102757-WA</t>
  </si>
  <si>
    <t>9/11/2018 9:24 AM</t>
  </si>
  <si>
    <t>BLM North Dakota &amp; South Dakota Federal Lease Sale, Sept. 11, 2018 - 09-18-08/NDM 102757-BB</t>
  </si>
  <si>
    <t>9/11/2018 9:21 AM</t>
  </si>
  <si>
    <t>BLM North Dakota &amp; South Dakota Federal Lease Sale, Sept. 11, 2018 - 09-18-07/NDM 97300-EV</t>
  </si>
  <si>
    <t>9/11/2018 9:18 AM</t>
  </si>
  <si>
    <t>BLM North Dakota &amp; South Dakota Federal Lease Sale, Sept. 11, 2018 - 09-18-06/NDM 97300-EW</t>
  </si>
  <si>
    <t>9/11/2018 9:15 AM</t>
  </si>
  <si>
    <t>BLM North Dakota &amp; South Dakota Federal Lease Sale, Sept. 11, 2018 - 09-18-05/NDM 97300-EU</t>
  </si>
  <si>
    <t>9/11/2018 9:12 AM</t>
  </si>
  <si>
    <t>BLM North Dakota &amp; South Dakota Federal Lease Sale, Sept. 11, 2018 - 09-18-04/NDM 97300-ET</t>
  </si>
  <si>
    <t>9/11/2018 9:09 AM</t>
  </si>
  <si>
    <t>BLM North Dakota &amp; South Dakota Federal Lease Sale, Sept. 11, 2018 - 09-18-02/NDM 97300-LW</t>
  </si>
  <si>
    <t>9/11/2018 9:03 AM</t>
  </si>
  <si>
    <t>BLM New Mexico Federal Lease Sale, September 5 and 6, 2018 - NM-201809-134</t>
  </si>
  <si>
    <t>9/6/2018 12:02 PM</t>
  </si>
  <si>
    <t>PaidInvoice #13556 ($224,822.50)Invoice #13600 ($224,822.50)Invoice #13621 ($259,745.00)Invoice #18077 ($3,292.34)Invoice #18111 ($3,844.35)</t>
  </si>
  <si>
    <t>BLM New Mexico Federal Lease Sale, September 5 and 6, 2018 - NM-201809-127</t>
  </si>
  <si>
    <t>9/6/2018 11:55 AM</t>
  </si>
  <si>
    <t>BLM New Mexico Federal Lease Sale, September 5 and 6, 2018 - NM-201809-113</t>
  </si>
  <si>
    <t>9/6/2018 11:41 AM</t>
  </si>
  <si>
    <t>BLM New Mexico Federal Lease Sale, September 5 and 6, 2018 - NM-201809-112</t>
  </si>
  <si>
    <t>9/6/2018 11:40 AM</t>
  </si>
  <si>
    <t>BLM New Mexico Federal Lease Sale, September 5 and 6, 2018 - NM-201809-089</t>
  </si>
  <si>
    <t>9/6/2018 11:17 AM</t>
  </si>
  <si>
    <t>BLM New Mexico Federal Lease Sale, September 5 and 6, 2018 - NM-201809-088</t>
  </si>
  <si>
    <t>9/6/2018 11:16 AM</t>
  </si>
  <si>
    <t>BLM New Mexico Federal Lease Sale, September 5 and 6, 2018 - NM-201809-076</t>
  </si>
  <si>
    <t>9/6/2018 11:04 AM</t>
  </si>
  <si>
    <t>BLM New Mexico Federal Lease Sale, September 5 and 6, 2018 - NM-201809-075</t>
  </si>
  <si>
    <t>9/6/2018 11:03 AM</t>
  </si>
  <si>
    <t>BLM New Mexico Federal Lease Sale, September 5 and 6, 2018 - NM-201809-069</t>
  </si>
  <si>
    <t>9/5/2018 12:08 PM</t>
  </si>
  <si>
    <t>BLM New Mexico Federal Lease Sale, September 5 and 6, 2018 - NM-201809-064</t>
  </si>
  <si>
    <t>9/5/2018 12:03 PM</t>
  </si>
  <si>
    <t>BLM New Mexico Federal Lease Sale, September 5 and 6, 2018 - NM-201809-063</t>
  </si>
  <si>
    <t>9/5/2018 12:02 PM</t>
  </si>
  <si>
    <t>BLM New Mexico Federal Lease Sale, September 5 and 6, 2018 - NM-201809-060</t>
  </si>
  <si>
    <t>9/5/2018 11:59 AM</t>
  </si>
  <si>
    <t>BLM New Mexico Federal Lease Sale, September 5 and 6, 2018 - NM-201809-059</t>
  </si>
  <si>
    <t>9/5/2018 11:58 AM</t>
  </si>
  <si>
    <t>BLM New Mexico Federal Lease Sale, September 5 and 6, 2018 - NM-201809-009</t>
  </si>
  <si>
    <t>9/5/2018 11:08 AM</t>
  </si>
  <si>
    <t>BLM New Mexico Federal Lease Sale, September 5 and 6, 2018 - NM-201809-001</t>
  </si>
  <si>
    <t>9/5/2018 11:00 AM</t>
  </si>
  <si>
    <t>BLM Eastern States Federal Lease Sale, June 21, 2018 - Parcel #: ES-026-06/2018 / Serial #: ARES059293</t>
  </si>
  <si>
    <t>6/21/2018 10:48 AM</t>
  </si>
  <si>
    <t>PaidInvoice #13400 ($12,010.50)Invoice #17091 ($99.32)</t>
  </si>
  <si>
    <t>BLM Eastern States Federal Lease Sale, June 21, 2018 - Parcel #: ES-025-06/2018 / Serial #: ARES059292</t>
  </si>
  <si>
    <t>6/21/2018 10:46 AM</t>
  </si>
  <si>
    <t>BLM Eastern States Federal Lease Sale, June 21, 2018 - Parcel #: ES-024-06/2018 / Serial #: ARES059291</t>
  </si>
  <si>
    <t>6/21/2018 10:44 AM</t>
  </si>
  <si>
    <t>BLM Eastern States Federal Lease Sale, June 21, 2018 - Parcel #: ES-023-06/2018 / Serial #: ARES059290</t>
  </si>
  <si>
    <t>6/21/2018 10:42 AM</t>
  </si>
  <si>
    <t>BLM Eastern States Federal Lease Sale, June 21, 2018 - Parcel #: ES-022-06/2018 / Serial #: ARES059289</t>
  </si>
  <si>
    <t>6/21/2018 10:40 AM</t>
  </si>
  <si>
    <t>BLM Eastern States Federal Lease Sale, June 21, 2018 - Parcel #: ES-021-06/2018 / Serial #: ARES059288</t>
  </si>
  <si>
    <t>6/21/2018 10:38 AM</t>
  </si>
  <si>
    <t>BLM Eastern States Federal Lease Sale, June 21, 2018 - Parcel #: ES-020-06/2018 / Serial #: ARES059287</t>
  </si>
  <si>
    <t>6/21/2018 10:36 AM</t>
  </si>
  <si>
    <t>BLM Eastern States Federal Lease Sale, June 21, 2018 - Parcel #: ES-019-06/2018 / Serial #: ARES059286</t>
  </si>
  <si>
    <t>6/21/2018 10:34 AM</t>
  </si>
  <si>
    <t>BLM Eastern States Federal Lease Sale, June 21, 2018 - Parcel #: ES-018-06/2018 / Serial #: ARES059285</t>
  </si>
  <si>
    <t>6/21/2018 10:32 AM</t>
  </si>
  <si>
    <t>BLM Eastern States Federal Lease Sale, June 21, 2018 - Parcel #: ES-016-06/2018 / Serial #: ARES059283</t>
  </si>
  <si>
    <t>6/21/2018 10:28 AM</t>
  </si>
  <si>
    <t>BLM Eastern States Federal Lease Sale, June 21, 2018 - Parcel #: ES-015-06/2018 / Serial #: ARES059282</t>
  </si>
  <si>
    <t>6/21/2018 10:26 AM</t>
  </si>
  <si>
    <t>BLM Eastern States Federal Lease Sale, June 21, 2018 - Parcel #: ES-014-06/2018 / Serial #: ARES059281</t>
  </si>
  <si>
    <t>6/21/2018 10:24 AM</t>
  </si>
  <si>
    <t>BLM Eastern States Federal Lease Sale, June 21, 2018 - Parcel #: ES-013-06/2018 / Serial #: ARES059280</t>
  </si>
  <si>
    <t>6/21/2018 10:22 AM</t>
  </si>
  <si>
    <t>BLM Eastern States Federal Lease Sale, June 21, 2018 - Parcel #: ES-012-06/2018 / Serial #: ARES059299</t>
  </si>
  <si>
    <t>6/21/2018 10:20 AM</t>
  </si>
  <si>
    <t>BLM Eastern States Federal Lease Sale, June 21, 2018 - Parcel #: ES-011-06/2018 / Serial #: ARES059279</t>
  </si>
  <si>
    <t>6/21/2018 10:18 AM</t>
  </si>
  <si>
    <t>BLM Eastern States Federal Lease Sale, June 21, 2018 - Parcel #: ES-010-06/2018 / Serial #: ARES059278</t>
  </si>
  <si>
    <t>6/21/2018 10:16 AM</t>
  </si>
  <si>
    <t>BLM Eastern States Federal Lease Sale, June 21, 2018 - Parcel #: ES-009-06/2018 / Serial #: ARES059277</t>
  </si>
  <si>
    <t>6/21/2018 10:14 AM</t>
  </si>
  <si>
    <t>BLM Eastern States Federal Lease Sale, June 21, 2018 - Parcel #: ES-008-06/2018 / Serial #: ARES059276</t>
  </si>
  <si>
    <t>6/21/2018 10:12 AM</t>
  </si>
  <si>
    <t>BLM Eastern States Federal Lease Sale, March 22, 2018 - Parcel #: ES-005-03/2018/Serial #: OHES059252</t>
  </si>
  <si>
    <t>3/22/2018 10:08 AM</t>
  </si>
  <si>
    <t>PaidInvoice #13164 ($1,837.00)Invoice #13166 ($1,837.00)Invoice #15959 ($14.97)</t>
  </si>
  <si>
    <t>BLM Eastern States Federal Lease Sale, March 22, 2018 - Parcel #: ES-004-03/2018/Serial #: OHES059251</t>
  </si>
  <si>
    <t>3/22/2018 10:06 AM</t>
  </si>
  <si>
    <t>BLM Wyoming Federal Lease Sale, March 21 and 22, 2018 - WY-181Q-067</t>
  </si>
  <si>
    <t>3/21/2018 11:42 AM</t>
  </si>
  <si>
    <t>PaidInvoice #13143 ($58,851.50)Invoice #15936 ($779.97)</t>
  </si>
  <si>
    <t>BLM Wyoming Federal Lease Sale, March 21 and 22, 2018 - WY-181Q-064</t>
  </si>
  <si>
    <t>3/21/2018 11:36 AM</t>
  </si>
  <si>
    <t>BLM Wyoming Federal Lease Sale, March 21 and 22, 2018 - WY-181Q-057</t>
  </si>
  <si>
    <t>3/21/2018 11:22 AM</t>
  </si>
  <si>
    <t>BLM Wyoming Federal Lease Sale, March 21 and 22, 2018 - WY-181Q-056</t>
  </si>
  <si>
    <t>3/21/2018 11:20 AM</t>
  </si>
  <si>
    <t>BLM Wyoming Federal Lease Sale, March 21 and 22, 2018 - WY-181Q-055</t>
  </si>
  <si>
    <t>3/21/2018 11:18 AM</t>
  </si>
  <si>
    <t>BLM Wyoming Federal Lease Sale, March 21 and 22, 2018 - WY-181Q-054</t>
  </si>
  <si>
    <t>3/21/2018 11:16 AM</t>
  </si>
  <si>
    <t>BLM Wyoming Federal Lease Sale, March 21 and 22, 2018 - WY-181Q-053</t>
  </si>
  <si>
    <t>3/21/2018 11:14 AM</t>
  </si>
  <si>
    <t>BLM Wyoming Federal Lease Sale, March 21 and 22, 2018 - WY-181Q-050</t>
  </si>
  <si>
    <t>3/21/2018 11:08 AM</t>
  </si>
  <si>
    <t>BLM Wyoming Federal Lease Sale, March 21 and 22, 2018 - WY-181Q-049</t>
  </si>
  <si>
    <t>3/21/2018 11:06 AM</t>
  </si>
  <si>
    <t>BLM Wyoming Federal Lease Sale, March 21 and 22, 2018 - WY-181Q-040</t>
  </si>
  <si>
    <t>3/21/2018 10:48 AM</t>
  </si>
  <si>
    <t>BLM Montana Federal Lease Sale, March 12 and 13, 2018 - 03-18-109/MTM 79010-CI</t>
  </si>
  <si>
    <t>3/13/2018 11:39 AM</t>
  </si>
  <si>
    <t>PaidInvoice #13098 ($29,640.00)Invoice #13109 ($110,887.50)Invoice #15637 ($314.40)Invoice #15650 ($1,310.55)</t>
  </si>
  <si>
    <t>BLM Montana Federal Lease Sale, March 12 and 13, 2018 - PRESALE 03-18-86/MTM 93096</t>
  </si>
  <si>
    <t>3/13/2018 10:30 AM</t>
  </si>
  <si>
    <t>BLM Montana Federal Lease Sale, March 12 and 13, 2018 - 03-18-76/MTM 108952-FL</t>
  </si>
  <si>
    <t>3/13/2018 10:00 AM</t>
  </si>
  <si>
    <t>BLM Montana Federal Lease Sale, March 12 and 13, 2018 - 03-18-74/MTM 108952-FJ</t>
  </si>
  <si>
    <t>3/13/2018 9:54 AM</t>
  </si>
  <si>
    <t>BLM Montana Federal Lease Sale, March 12 and 13, 2018 - 03-18-73/MTM 108952-FH</t>
  </si>
  <si>
    <t>3/13/2018 9:51 AM</t>
  </si>
  <si>
    <t>BLM Montana Federal Lease Sale, March 12 and 13, 2018 - 03-18-72/MTM 108952-FG</t>
  </si>
  <si>
    <t>3/13/2018 9:48 AM</t>
  </si>
  <si>
    <t>BLM Montana Federal Lease Sale, March 12 and 13, 2018 - 03-18-71/MTM 108952-FF</t>
  </si>
  <si>
    <t>3/13/2018 9:45 AM</t>
  </si>
  <si>
    <t>BLM Montana Federal Lease Sale, March 12 and 13, 2018 - 03-18-70/MTM 105431-KG</t>
  </si>
  <si>
    <t>3/13/2018 9:42 AM</t>
  </si>
  <si>
    <t>BLM Montana Federal Lease Sale, March 12 and 13, 2018 - 03-18-69/MTM 105431-KQ</t>
  </si>
  <si>
    <t>3/13/2018 9:39 AM</t>
  </si>
  <si>
    <t>BLM Montana Federal Lease Sale, March 12 and 13, 2018 - 03-18-68/MTM 108952-FE</t>
  </si>
  <si>
    <t>3/13/2018 9:36 AM</t>
  </si>
  <si>
    <t>BLM Montana Federal Lease Sale, March 12 and 13, 2018 - 03-18-67/MTM 108952-FD</t>
  </si>
  <si>
    <t>3/13/2018 9:33 AM</t>
  </si>
  <si>
    <t>BLM Montana Federal Lease Sale, March 12 and 13, 2018 - 03-18-42/MTM 108952-DR</t>
  </si>
  <si>
    <t>3/12/2018 11:03 AM</t>
  </si>
  <si>
    <t>BLM Montana Federal Lease Sale, March 12 and 13, 2018 - 03-18-41/MTM 108952-DQ</t>
  </si>
  <si>
    <t>3/12/2018 11:00 AM</t>
  </si>
  <si>
    <t>BLM Montana Federal Lease Sale, March 12 and 13, 2018 - 03-18-40/MTM 108952-DP</t>
  </si>
  <si>
    <t>3/12/2018 10:57 AM</t>
  </si>
  <si>
    <t>BLM Montana Federal Lease Sale, March 12 and 13, 2018 - 03-18-39/MTM 108952-DN</t>
  </si>
  <si>
    <t>3/12/2018 10:54 AM</t>
  </si>
  <si>
    <t>BLM Montana Federal Lease Sale, March 12 and 13, 2018 - 03-18-38/MTM 108952-DM</t>
  </si>
  <si>
    <t>3/12/2018 10:51 AM</t>
  </si>
  <si>
    <t>BLM Montana Federal Lease Sale, March 12 and 13, 2018 - 03-18-37/MTM 105431-WK</t>
  </si>
  <si>
    <t>3/12/2018 10:48 AM</t>
  </si>
  <si>
    <t>BLM Montana Federal Lease Sale, March 12 and 13, 2018 - 03-18-36/MTM 108952-DL</t>
  </si>
  <si>
    <t>3/12/2018 10:45 AM</t>
  </si>
  <si>
    <t>BLM Montana Federal Lease Sale, March 12 and 13, 2018 - 03-18-35/MTM 108952-DK</t>
  </si>
  <si>
    <t>3/12/2018 10:42 AM</t>
  </si>
  <si>
    <t>BLM Montana Federal Lease Sale, March 12 and 13, 2018 - 03-18-25/MTM 108952-DJ</t>
  </si>
  <si>
    <t>3/12/2018 10:12 AM</t>
  </si>
  <si>
    <t>BLM Montana Federal Lease Sale, March 12 and 13, 2018 - 03-18-24/MTM 108952-DH</t>
  </si>
  <si>
    <t>3/12/2018 10:09 AM</t>
  </si>
  <si>
    <t>BLM Colorado Federal Lease Sale, March 8, 2018 - Parcel ID: 7986/Serial #: COC78806</t>
  </si>
  <si>
    <t>3/8/2018 12:12 PM</t>
  </si>
  <si>
    <t>PaidInvoice #13097 ($10,063.50)Invoice #15611 ($109.83)</t>
  </si>
  <si>
    <t>BLM Colorado Federal Lease Sale, March 8, 2018 - Parcel ID: 7982/Serial #: COC78802</t>
  </si>
  <si>
    <t>3/8/2018 12:04 PM</t>
  </si>
  <si>
    <t>BLM Colorado Federal Lease Sale, March 8, 2018 - Parcel ID: 7981/Serial #: COC78801</t>
  </si>
  <si>
    <t>3/8/2018 12:02 PM</t>
  </si>
  <si>
    <t>BLM Colorado Federal Lease Sale, March 8, 2018 - Parcel ID: 6434/Serial #: COC78800</t>
  </si>
  <si>
    <t>3/8/2018 12:00 PM</t>
  </si>
  <si>
    <t>BLM Eastern States Federal Lease Sale, December 14, 2017 - LAES 058318</t>
  </si>
  <si>
    <t>12/14/2017 10:12 AM</t>
  </si>
  <si>
    <t>PaidInvoice #12827 ($24,385.00)Invoice #15093 ($351.90)</t>
  </si>
  <si>
    <t>BP America Production Company - 4 Well Package (100% GWI w/Operations) plus Leasehold Acreage (1,280.00 Net Acres) - Hardin County, Texas</t>
  </si>
  <si>
    <t>12/1/2017 4:03 PM</t>
  </si>
  <si>
    <t>Data Unavailable</t>
  </si>
  <si>
    <t>PaidInvoice #14946 ($4,800.00)Invoice #14948 ($4,800.00)</t>
  </si>
  <si>
    <t>Wyoming Office of State Lands and Investments, November 8, 2017 - Parcel #58</t>
  </si>
  <si>
    <t>11/8/2017 9:57 AM</t>
  </si>
  <si>
    <t>PaidInvoice #14617 ($2,257.20)</t>
  </si>
  <si>
    <t>Wyoming Office of State Lands and Investments, November 8, 2017 - Parcel #45</t>
  </si>
  <si>
    <t>11/8/2017 9:44 AM</t>
  </si>
  <si>
    <t>PaidInvoice #14604 ($24,872.40)</t>
  </si>
  <si>
    <t>New Mexico State Land Office Sealed Bid and Auction Lease Sale - 018 VC-O-002</t>
  </si>
  <si>
    <t>10/17/2017 11:32 AM</t>
  </si>
  <si>
    <t>PaidInvoice #12624 ($6,650.00)Invoice #14390 ($127.80)</t>
  </si>
  <si>
    <t>BLM Wyoming Federal Lease Sale, September 21, 2017 - WY-1708-070</t>
  </si>
  <si>
    <t>9/21/2017 1:18 PM</t>
  </si>
  <si>
    <t>PaidInvoice #12573 ($133,384.50)Invoice #14244 ($1,933.87)</t>
  </si>
  <si>
    <t>BLM Wyoming Federal Lease Sale, September 21, 2017 - WY-1708-068</t>
  </si>
  <si>
    <t>9/21/2017 1:14 PM</t>
  </si>
  <si>
    <t>BLM Wyoming Federal Lease Sale, September 21, 2017 - WY-1708-059</t>
  </si>
  <si>
    <t>9/21/2017 12:56 PM</t>
  </si>
  <si>
    <t>BLM Wyoming Federal Lease Sale, September 21, 2017 - WY-1708-058</t>
  </si>
  <si>
    <t>9/21/2017 12:54 PM</t>
  </si>
  <si>
    <t>BLM Wyoming Federal Lease Sale, September 21, 2017 - WY-1708-057</t>
  </si>
  <si>
    <t>9/21/2017 12:52 PM</t>
  </si>
  <si>
    <t>BLM Wyoming Federal Lease Sale, September 21, 2017 - WY-1708-054</t>
  </si>
  <si>
    <t>9/21/2017 12:46 PM</t>
  </si>
  <si>
    <t>BLM Wyoming Federal Lease Sale, September 21, 2017 - WY-1708-053</t>
  </si>
  <si>
    <t>9/21/2017 12:44 PM</t>
  </si>
  <si>
    <t>BLM Eastern States Federal Lease Sale, September 21, 2017 - LAES 058293</t>
  </si>
  <si>
    <t>9/21/2017 10:08 AM</t>
  </si>
  <si>
    <t>PaidInvoice #12558 ($451.50)Invoice #14225 ($1.73)</t>
  </si>
  <si>
    <t>BLM Eastern States Federal Lease Sale, September 21, 2017 - LAES 058292</t>
  </si>
  <si>
    <t>9/21/2017 10:06 AM</t>
  </si>
  <si>
    <t>BLM Montana Federal Lease Sale, September 12, 2017 - SDM 109699/SDM 97300-TC</t>
  </si>
  <si>
    <t>9/12/2017 8:58 AM</t>
  </si>
  <si>
    <t>PaidInvoice #12524 ($279,634.50)Invoice #13976 ($4,071.29)</t>
  </si>
  <si>
    <t>BLM Montana Federal Lease Sale, September 12, 2017 - SDM 109698/SDM 97300-TB</t>
  </si>
  <si>
    <t>9/12/2017 8:56 AM</t>
  </si>
  <si>
    <t>BLM Montana Federal Lease Sale, September 12, 2017 - SDM 109697/SDM 97300-TA</t>
  </si>
  <si>
    <t>9/12/2017 8:54 AM</t>
  </si>
  <si>
    <t>BLM Montana Federal Lease Sale, September 12, 2017 - SDM 109696/SDM 97300-R9</t>
  </si>
  <si>
    <t>9/12/2017 8:52 AM</t>
  </si>
  <si>
    <t>BLM Montana Federal Lease Sale, September 12, 2017 - SDM 109695/SDM 97300-R8</t>
  </si>
  <si>
    <t>9/12/2017 8:50 AM</t>
  </si>
  <si>
    <t>BLM Montana Federal Lease Sale, September 12, 2017 - SDM 109694/SDM 97300-R7</t>
  </si>
  <si>
    <t>9/12/2017 8:48 AM</t>
  </si>
  <si>
    <t>BLM Montana Federal Lease Sale, September 12, 2017 - SDM 109693/SDM 97300-TG</t>
  </si>
  <si>
    <t>9/12/2017 8:46 AM</t>
  </si>
  <si>
    <t>BLM Montana Federal Lease Sale, September 12, 2017 - SDM 109692/SDM 97300-TF</t>
  </si>
  <si>
    <t>9/12/2017 8:44 AM</t>
  </si>
  <si>
    <t>BLM Montana Federal Lease Sale, September 12, 2017 - SDM 109691/SDM 97300-TE</t>
  </si>
  <si>
    <t>9/12/2017 8:42 AM</t>
  </si>
  <si>
    <t>BLM Montana Federal Lease Sale, September 12, 2017 - SDM 109690/SDM 97300-RX</t>
  </si>
  <si>
    <t>9/12/2017 8:40 AM</t>
  </si>
  <si>
    <t>BLM Montana Federal Lease Sale, September 12, 2017 - SDM 109689/SDM 97300-RW</t>
  </si>
  <si>
    <t>9/12/2017 8:38 AM</t>
  </si>
  <si>
    <t>BLM Montana Federal Lease Sale, September 12, 2017 - SDM 109688/SDM 97300-RV</t>
  </si>
  <si>
    <t>9/12/2017 8:36 AM</t>
  </si>
  <si>
    <t>SunTrust Bank, Inc., as Trustee of the Lewis Marital Trust - 8 Well Package (ORRI) - San Juan County, New Mexico</t>
  </si>
  <si>
    <t>9/7/2017 1:55 PM</t>
  </si>
  <si>
    <t>PaidInvoice #13954 ($11,850.00)</t>
  </si>
  <si>
    <t>BLM New Mexico Federal Lease Sale, September 7, 2017 - NM-201707-062</t>
  </si>
  <si>
    <t>9/7/2017 1:01 PM</t>
  </si>
  <si>
    <t>PaidInvoice #12490 ($567,990.00)Invoice #13938 ($8,438.24)</t>
  </si>
  <si>
    <t>BLM New Mexico Federal Lease Sale, September 7, 2017 - NM-201707-061</t>
  </si>
  <si>
    <t>9/7/2017 1:00 PM</t>
  </si>
  <si>
    <t>BLM New Mexico Federal Lease Sale, September 7, 2017 - NM-201707-060</t>
  </si>
  <si>
    <t>9/7/2017 12:59 PM</t>
  </si>
  <si>
    <t>BLM New Mexico Federal Lease Sale, September 7, 2017 - NM-201707-058</t>
  </si>
  <si>
    <t>9/7/2017 12:57 PM</t>
  </si>
  <si>
    <t>BLM New Mexico Federal Lease Sale, September 7, 2017 - NM-201707-057</t>
  </si>
  <si>
    <t>9/7/2017 12:56 PM</t>
  </si>
  <si>
    <t>BLM New Mexico Federal Lease Sale, September 7, 2017 - NM-201707-056</t>
  </si>
  <si>
    <t>9/7/2017 12:55 PM</t>
  </si>
  <si>
    <t>BLM New Mexico Federal Lease Sale, September 7, 2017 - NM-201707-034</t>
  </si>
  <si>
    <t>9/7/2017 12:33 PM</t>
  </si>
  <si>
    <t>BLM New Mexico Federal Lease Sale, September 7, 2017 - NM-201707-029</t>
  </si>
  <si>
    <t>9/7/2017 12:28 PM</t>
  </si>
  <si>
    <t>BLM New Mexico Federal Lease Sale, September 7, 2017 - NM-201707-028</t>
  </si>
  <si>
    <t>9/7/2017 12:27 PM</t>
  </si>
  <si>
    <t>BLM New Mexico Federal Lease Sale, September 7, 2017 - NM-201707-027</t>
  </si>
  <si>
    <t>9/7/2017 12:26 PM</t>
  </si>
  <si>
    <t>BLM New Mexico Federal Lease Sale, September 7, 2017 - NM-201707-013</t>
  </si>
  <si>
    <t>9/7/2017 12:12 PM</t>
  </si>
  <si>
    <t>North Dakota Oil and Gas Lease Sale, August 1, 2017 - Lease OG1700565</t>
  </si>
  <si>
    <t>8/1/2017 11:54 AM</t>
  </si>
  <si>
    <t>PaidInvoice #12310 ($4,726.80)</t>
  </si>
  <si>
    <t>North Dakota Oil and Gas Lease Sale, August 1, 2017 - Lease OG1700564</t>
  </si>
  <si>
    <t>8/1/2017 11:52 AM</t>
  </si>
  <si>
    <t>PaidInvoice #12309 ($3,421.20)</t>
  </si>
  <si>
    <t>Federal Deposit Insurance Corporation - HA RA SUCC; Baker 7-11-14 H1 (RI) - DeSoto Parish, Louisiana</t>
  </si>
  <si>
    <t>7/27/2017 1:35 PM</t>
  </si>
  <si>
    <t>PaidInvoice #13433 ($10,671.25)</t>
  </si>
  <si>
    <t>Federal Deposit Insurance Corporation - Non-Producing Minerals (20.125 NMA) - Robertson County, Texas</t>
  </si>
  <si>
    <t>7/27/2017 1:30 PM</t>
  </si>
  <si>
    <t>PaidInvoice #13432 ($38,345.00)</t>
  </si>
  <si>
    <t>Sabine Oil &amp; Gas Corporation - Permian Basin - Surface Acreage (40.00 Gross/Net Acres) - Pecos County, Texas</t>
  </si>
  <si>
    <t>7/11/2017 4:44 PM</t>
  </si>
  <si>
    <t>PaidInvoice #13129 ($18,150.00)</t>
  </si>
  <si>
    <t>Sabine OIl &amp; Gas Corporation - Permian Basin - Surface Acreage (319.00 Gross / Net Acres) - Pecos County, Texas</t>
  </si>
  <si>
    <t>7/11/2017 4:33 PM</t>
  </si>
  <si>
    <t>PaidInvoice #13128 ($201,645.00)</t>
  </si>
  <si>
    <t>Sabine Oil &amp; Gas Corporation - Permian Basin - Surface Acreage (84.50 Gross/Net Acres) - Pecos County, Texas</t>
  </si>
  <si>
    <t>7/11/2017 2:55 PM</t>
  </si>
  <si>
    <t>PaidInvoice #13118 ($57,150.00)</t>
  </si>
  <si>
    <t>BLM Montana Federal Lease Sale, June 13, 2017 - Parcel No. 06-17-156/MTM 109359</t>
  </si>
  <si>
    <t>6/13/2017 1:40 PM</t>
  </si>
  <si>
    <t>PaidInvoice #11619 ($59,958.50)Invoice #12975 ($799.46)</t>
  </si>
  <si>
    <t>BLM Montana Federal Lease Sale, June 13, 2017 - Parcel No. 06-17-154/MTM 109357</t>
  </si>
  <si>
    <t>6/13/2017 1:36 PM</t>
  </si>
  <si>
    <t>BLM Utah Federal Lease Sale, June 13, 2017 - Lease UTU92330/Parcel UT-0517-029</t>
  </si>
  <si>
    <t>6/13/2017 12:38 PM</t>
  </si>
  <si>
    <t>PaidInvoice #11616 ($48,027.00)Invoice #12972 ($532.86)</t>
  </si>
  <si>
    <t>BLM Montana Federal Lease Sale, June 13, 2017 - Parcel No. 06-17-125/MTM 109328</t>
  </si>
  <si>
    <t>BLM Montana Federal Lease Sale, June 13, 2017 - Parcel No. 06-17-124/MTM 109327</t>
  </si>
  <si>
    <t>6/13/2017 12:36 PM</t>
  </si>
  <si>
    <t>BLM Utah Federal Lease Sale, June 13, 2017 - Lease UTU92328/Parcel UT-0517-026</t>
  </si>
  <si>
    <t>6/13/2017 12:34 PM</t>
  </si>
  <si>
    <t>BLM Montana Federal Lease Sale, June 13, 2017 - Parcel No. 06-17-123/MTM 109326</t>
  </si>
  <si>
    <t>BLM Montana Federal Lease Sale, June 13, 2017 - Parcel No. 06-17-122/MTM 109325</t>
  </si>
  <si>
    <t>6/13/2017 12:32 PM</t>
  </si>
  <si>
    <t>BLM Montana Federal Lease Sale, June 13, 2017 - Parcel No. 06-17-121/MTM 109324</t>
  </si>
  <si>
    <t>6/13/2017 12:30 PM</t>
  </si>
  <si>
    <t>BLM Montana Federal Lease Sale, June 13, 2017 - Parcel No. 06-17-120/MTM 109323</t>
  </si>
  <si>
    <t>6/13/2017 12:28 PM</t>
  </si>
  <si>
    <t>BLM Utah Federal Lease Sale, June 13, 2017 - Lease UTU92316/Parcel UT-0517-006</t>
  </si>
  <si>
    <t>6/13/2017 12:10 PM</t>
  </si>
  <si>
    <t>BLM Utah Federal Lease Sale, June 13, 2017 - Lease UTU92315/Parcel UT-0517-005</t>
  </si>
  <si>
    <t>6/13/2017 12:08 PM</t>
  </si>
  <si>
    <t>BLM Utah Federal Lease Sale, June 13, 2017 - Lease UTU92314/Parcel UT-0517-004</t>
  </si>
  <si>
    <t>6/13/2017 12:06 PM</t>
  </si>
  <si>
    <t>BLM Utah Federal Lease Sale, June 13, 2017 - Lease UTU92313/Parcel UT-0517-003</t>
  </si>
  <si>
    <t>6/13/2017 12:04 PM</t>
  </si>
  <si>
    <t>BLM Utah Federal Lease Sale, June 13, 2017 - Lease UTU92312/Parcel UT-0517-002</t>
  </si>
  <si>
    <t>6/13/2017 12:02 PM</t>
  </si>
  <si>
    <t>BLM Utah Federal Lease Sale, June 13, 2017 - Lease UTU92311/Parcel UT-0517-001</t>
  </si>
  <si>
    <t>6/13/2017 12:00 PM</t>
  </si>
  <si>
    <t>BLM Montana Federal Lease Sale, June 13, 2017 - Parcel No. 06-17-04/MTM 109207</t>
  </si>
  <si>
    <t>6/13/2017 8:36 AM</t>
  </si>
  <si>
    <t>BLM Montana Federal Lease Sale, June 13, 2017 - Parcel No. 06-17-03/MTM 109206</t>
  </si>
  <si>
    <t>6/13/2017 8:34 AM</t>
  </si>
  <si>
    <t>BLM Montana Federal Lease Sale, June 13, 2017 - Parcel No. 06-17-02/MTM 109205</t>
  </si>
  <si>
    <t>6/13/2017 8:32 AM</t>
  </si>
  <si>
    <t>BLM Montana Federal Lease Sale, June 13, 2017 - Parcel No. 06-17-01/MTM 109204</t>
  </si>
  <si>
    <t>6/13/2017 8:30 AM</t>
  </si>
  <si>
    <t>BLM Colorado Federal Lease Sale, June 8, 2017 - Parcel ID: 7886/Serial #: COC78374</t>
  </si>
  <si>
    <t>6/8/2017 2:50 PM</t>
  </si>
  <si>
    <t>PaidInvoice #11602 ($114,801.00)Invoice #12959 ($973.13)</t>
  </si>
  <si>
    <t>BLM Colorado Federal Lease Sale, June 8, 2017 - Parcel ID: 6574/Serial #: COC78372</t>
  </si>
  <si>
    <t>6/8/2017 2:46 PM</t>
  </si>
  <si>
    <t>BLM Colorado Federal Lease Sale, June 8, 2017 - Parcel ID: 6566/Serial #: COC78371</t>
  </si>
  <si>
    <t>6/8/2017 2:44 PM</t>
  </si>
  <si>
    <t>BLM Colorado Federal Lease Sale, June 8, 2017 - Parcel ID: 7904/Serial #: COC78370</t>
  </si>
  <si>
    <t>6/8/2017 2:42 PM</t>
  </si>
  <si>
    <t>BLM Colorado Federal Lease Sale, June 8, 2017 - Parcel ID: 7902/Serial #: COC78369</t>
  </si>
  <si>
    <t>6/8/2017 2:40 PM</t>
  </si>
  <si>
    <t>BLM Colorado Federal Lease Sale, June 8, 2017 - Parcel ID: 7893/Serial #: COC78368</t>
  </si>
  <si>
    <t>6/8/2017 2:38 PM</t>
  </si>
  <si>
    <t>BLM Colorado Federal Lease Sale, June 8, 2017 - Parcel ID: 7890/Serial #: COC78367</t>
  </si>
  <si>
    <t>6/8/2017 2:36 PM</t>
  </si>
  <si>
    <t>BLM Colorado Federal Lease Sale, June 8, 2017 - Parcel ID: 7090/Serial #: COC78366</t>
  </si>
  <si>
    <t>6/8/2017 2:34 PM</t>
  </si>
  <si>
    <t>BLM Colorado Federal Lease Sale, June 8, 2017 - Parcel ID: 6571/Serial #: COC78365</t>
  </si>
  <si>
    <t>6/8/2017 2:32 PM</t>
  </si>
  <si>
    <t>BLM Colorado Federal Lease Sale, June 8, 2017 - Parcel ID: 7892/Serial #: COC78363</t>
  </si>
  <si>
    <t>6/8/2017 2:28 PM</t>
  </si>
  <si>
    <t>BLM Colorado Federal Lease Sale, June 8, 2017 - Parcel ID: 7891/Serial #: COC78362</t>
  </si>
  <si>
    <t>6/8/2017 2:26 PM</t>
  </si>
  <si>
    <t>BLM Colorado Federal Lease Sale, June 8, 2017 - Parcel ID: 6560/Serial #: COC78361</t>
  </si>
  <si>
    <t>6/8/2017 2:24 PM</t>
  </si>
  <si>
    <t>BLM Colorado Federal Lease Sale, June 8, 2017 - Parcel ID: 7096/Serial #: COC78360</t>
  </si>
  <si>
    <t>6/8/2017 2:22 PM</t>
  </si>
  <si>
    <t>BLM Colorado Federal Lease Sale, June 8, 2017 - Parcel ID: 7124/Serial #: COC78359</t>
  </si>
  <si>
    <t>6/8/2017 2:20 PM</t>
  </si>
  <si>
    <t>BLM Colorado Federal Lease Sale, June 8, 2017 - Parcel ID: 7108/Serial #: COC78358</t>
  </si>
  <si>
    <t>6/8/2017 2:18 PM</t>
  </si>
  <si>
    <t>BLM Colorado Federal Lease Sale, June 8, 2017 - Parcel ID: 7107/Serial #: COC78357</t>
  </si>
  <si>
    <t>6/8/2017 2:16 PM</t>
  </si>
  <si>
    <t>BLM Colorado Federal Lease Sale, June 8, 2017 - Parcel ID: 7105/Serial #: COC78356</t>
  </si>
  <si>
    <t>6/8/2017 2:14 PM</t>
  </si>
  <si>
    <t>BLM Colorado Federal Lease Sale, June 8, 2017 - Parcel ID: 7877/Serial #: COC78355</t>
  </si>
  <si>
    <t>6/8/2017 2:12 PM</t>
  </si>
  <si>
    <t>BLM Colorado Federal Lease Sale, June 8, 2017 - Parcel ID: 7114/Serial #: COC78353</t>
  </si>
  <si>
    <t>6/8/2017 2:08 PM</t>
  </si>
  <si>
    <t>BLM Colorado Federal Lease Sale, June 8, 2017 - Parcel ID: 7111/Serial #: COC78352</t>
  </si>
  <si>
    <t>6/8/2017 2:06 PM</t>
  </si>
  <si>
    <t>BLM Colorado Federal Lease Sale, June 8, 2017 - Parcel ID: 7110/Serial #: COC78351</t>
  </si>
  <si>
    <t>6/8/2017 2:04 PM</t>
  </si>
  <si>
    <t>BLM Colorado Federal Lease Sale, June 8, 2017 - Parcel ID: 7109/Serial #: COC78350</t>
  </si>
  <si>
    <t>6/8/2017 2:02 PM</t>
  </si>
  <si>
    <t>BLM Colorado Federal Lease Sale, June 8, 2017 - Parcel ID: 7099/Serial #: COC78349</t>
  </si>
  <si>
    <t>6/8/2017 2:00 PM</t>
  </si>
  <si>
    <t>BLM Colorado Federal Lease Sale, June 8, 2017 - Parcel ID: 7098/Serial #: COC78348</t>
  </si>
  <si>
    <t>6/8/2017 1:58 PM</t>
  </si>
  <si>
    <t>BLM Oklahoma &amp; Texas Federal Lease Sale (NMSO) June 8, 2017 - NM-201704-017</t>
  </si>
  <si>
    <t>6/8/2017 1:32 PM</t>
  </si>
  <si>
    <t>PaidInvoice #11570 ($70,228.00)Invoice #12950 ($1,021.61)</t>
  </si>
  <si>
    <t>BLM Oklahoma &amp; Texas Federal Lease Sale (NMSO) June 8, 2017 - NM-201704-016</t>
  </si>
  <si>
    <t>6/8/2017 1:30 PM</t>
  </si>
  <si>
    <t>BLM Oklahoma &amp; Texas Federal Lease Sale (NMSO) June 8, 2017 - NM-201704-015</t>
  </si>
  <si>
    <t>6/8/2017 1:28 PM</t>
  </si>
  <si>
    <t>BLM Oklahoma &amp; Texas Federal Lease Sale (NMSO) June 8, 2017 - NM-201704-014</t>
  </si>
  <si>
    <t>6/8/2017 1:26 PM</t>
  </si>
  <si>
    <t>BLM Oklahoma &amp; Texas Federal Lease Sale (NMSO) June 8, 2017 - NM-201704-008</t>
  </si>
  <si>
    <t>6/8/2017 1:14 PM</t>
  </si>
  <si>
    <t>BLM Oklahoma &amp; Texas Federal Lease Sale (NMSO) June 8, 2017 - NM-201704-007</t>
  </si>
  <si>
    <t>6/8/2017 1:12 PM</t>
  </si>
  <si>
    <t>BLM Nevada Federal Lease Sale, March 14, 2017 - NV-17-03-002</t>
  </si>
  <si>
    <t>3/14/2017 11:02 AM</t>
  </si>
  <si>
    <t>PaidInvoice #11172 ($10,200.50)Invoice #11576 ($84.69)</t>
  </si>
  <si>
    <t>BLM Nevada Federal Lease Sale, March 14, 2017 - NV-17-03-001</t>
  </si>
  <si>
    <t>3/14/2017 11:00 AM</t>
  </si>
  <si>
    <t>BLM Eastern States Federal Lease Sale, December 13, 2016 - MSES 058184 ES-002</t>
  </si>
  <si>
    <t>12/13/2016 10:05 AM</t>
  </si>
  <si>
    <t>-</t>
  </si>
  <si>
    <t>New Mexico State Land Office Lease Sale - 010 VB-010</t>
  </si>
  <si>
    <t>10/18/2016 9:18 AM</t>
  </si>
  <si>
    <t>BLM Eastern States Lease Sale, September 20, 2016 - ES-014-09/2016 MSES 058161 ACQ</t>
  </si>
  <si>
    <t>9/20/2016 12:35 PM</t>
  </si>
  <si>
    <t>BLM Eastern States Lease Sale, September 20, 2016 - ES-013-09/2016 MSES 058160 ACQ</t>
  </si>
  <si>
    <t>9/20/2016 12:30 PM</t>
  </si>
  <si>
    <t>BLM Eastern States Lease Sale, September 20, 2016 - ES-012-09/2016 MSES 058159 ACQ</t>
  </si>
  <si>
    <t>9/20/2016 12:25 PM</t>
  </si>
  <si>
    <t>BLM Eastern States Lease Sale, September 20, 2016 - ES-011-09/2016 MSES 058158 ACQ</t>
  </si>
  <si>
    <t>9/20/2016 12:20 PM</t>
  </si>
  <si>
    <t>BLM Eastern States Lease Sale, September 20, 2016 - ES-010-09/2016 MSES 058157 ACQ</t>
  </si>
  <si>
    <t>9/20/2016 12:15 PM</t>
  </si>
  <si>
    <t>BLM Eastern States Lease Sale, September 20, 2016 - ES-009-09/2016 MSES 058156 ACQ</t>
  </si>
  <si>
    <t>9/20/2016 12:10 PM</t>
  </si>
  <si>
    <t>BLM Eastern States Lease Sale, September 20, 2016 - ES-008-09/2016 MSES 058155 ACQ</t>
  </si>
  <si>
    <t>9/20/2016 12:05 PM</t>
  </si>
  <si>
    <t>BLM Eastern States Lease Sale, September 20, 2016 - ES-007-09/2016 MSES 058154 ACQ</t>
  </si>
  <si>
    <t>9/20/2016 12:00 PM</t>
  </si>
  <si>
    <t>BLM Eastern States Lease Sale, September 20, 2016 - ES-006-09/2016 MSES 058153 ACQ</t>
  </si>
  <si>
    <t>9/20/2016 11:55 AM</t>
  </si>
  <si>
    <t>BLM Eastern States Lease Sale, September 20, 2016 - ES-005-09/2016 MSES 058152 ACQ</t>
  </si>
  <si>
    <t>9/20/2016 11:50 AM</t>
  </si>
  <si>
    <t>BLM Eastern States Lease Sale, September 20, 2016 - ES-004-09/2016 MSES 058151 ACQ</t>
  </si>
  <si>
    <t>9/20/2016 11:45 AM</t>
  </si>
  <si>
    <t>BLM Eastern States Lease Sale, September 20, 2016 - ES-003-09/2016 MSES 058150 ACQ</t>
  </si>
  <si>
    <t>9/20/2016 11:40 AM</t>
  </si>
  <si>
    <t>BLM Eastern States Lease Sale, September 20, 2016 - ES-002-09/2016 MSES 058149 ACQ</t>
  </si>
  <si>
    <t>9/20/2016 11:35 AM</t>
  </si>
  <si>
    <t>BLM Eastern States Lease Sale, September 20, 2016 - ES-001-09/2016 KYES 058148 ACQ</t>
  </si>
  <si>
    <t>9/20/2016 11:30 AM</t>
  </si>
  <si>
    <t>New Mexico State Land Office Lease Sale - 014 VB-012</t>
  </si>
  <si>
    <t>9/20/2016 9:14 AM</t>
  </si>
  <si>
    <t>Texas General Land Office Oil and Gas Lease Sale, August 4, 2015 - MGL No.  82</t>
  </si>
  <si>
    <t>8/5/2015 8:28:29 AM</t>
  </si>
  <si>
    <t>Texas General Land Office Oil and Gas Lease Sale, August 4, 2015 - MGL No.  81</t>
  </si>
  <si>
    <t>Texas General Land Office Oil and Gas Lease Sale, August 4, 2015 - MGL No.  87</t>
  </si>
  <si>
    <t>8/5/2015 8:28:28 AM</t>
  </si>
  <si>
    <t>Texas General Land Office Oil and Gas Lease Sale, August 4, 2015 - MGL No. 100</t>
  </si>
  <si>
    <t>8/5/2015 8:28:27 AM</t>
  </si>
  <si>
    <t>Texas General Land Office Oil and Gas Lease Sale, August 4, 2015 - MGL No.  90</t>
  </si>
  <si>
    <t>Texas General Land Office Oil and Gas Lease Sale, August 4, 2015 - MGL No. 101</t>
  </si>
  <si>
    <t>Texas General Land Office Oil and Gas Lease Sale, August 4, 2015 - MGL No.  86</t>
  </si>
  <si>
    <t>Texas General Land Office Oil and Gas Lease Sale, August 4, 2015 - MGL No.  13</t>
  </si>
  <si>
    <t>American Heart Association, Inc. - Bakken Shale - Goodman 1-36 H (RI) - Williams County, North Dakota</t>
  </si>
  <si>
    <t>3/8/2012 1:30 PM</t>
  </si>
  <si>
    <t>Shell Onshore Ventures Inc. - HBP Leasehold Acreage (Deep Rights) and Non-Participating Royalty Interest (NPRI) - Polk and Liberty Counties, Texas</t>
  </si>
  <si>
    <t>6/15/2011 2:05 PM</t>
  </si>
  <si>
    <t>Direct Placement, PRE-SOLD.  82 mna, Williams County, ND</t>
  </si>
  <si>
    <t>7/6/2010 10:05 AM</t>
  </si>
  <si>
    <t>Tim Metz - Bakken Shale- Non-Producing Minerals (5.00 NMA) - Williams County, North Dakota</t>
  </si>
  <si>
    <t>6/8/2010 1:45 PM</t>
  </si>
  <si>
    <t>Northern Trust, NA, Trustee of the Robert S. Wirtz and Roberta M. Wirtz Living Trust - Non-Producing Minerals (108.33 NMA) - Brazoria County, Texas</t>
  </si>
  <si>
    <t>12/29/2009 1:35 PM</t>
  </si>
  <si>
    <t>Chevron Corp. (UNOCAL) - Moreland Field (Producing ORRI &amp; Non-producing WI) - Pope County, Arkansas</t>
  </si>
  <si>
    <t>5/1/2008 10:00 AM</t>
  </si>
  <si>
    <t>EnCana Oil &amp; Gas (USA) Inc. - Lindley 1, 2, 3 &amp; 4 (Non-Operated WI &amp; ORRI) - Andrews County, Texas</t>
  </si>
  <si>
    <t>4/23/2008 2:10 PM</t>
  </si>
  <si>
    <t>Shell Onshore Ventures, Inc. - Non-Producing Leasehold (Deep Rights) - McMullen County, Texas</t>
  </si>
  <si>
    <t>12/20/2007 2:35 PM</t>
  </si>
  <si>
    <t>Burns Production Corporation - 7 Well Package (Non-Operated WI) - Austin County, Texas</t>
  </si>
  <si>
    <t>6/28/2007 12:00 AM</t>
  </si>
  <si>
    <t>U.S. Trust Company, N.A. and Frederick F. Moon, Co-Trustees of the Trust u/w/o John E. Andrus - Non-Producing Minerals (Approx. 50,201.83 Gross/Net Mineral Acres) - Rio Arriba County, New Mexico</t>
  </si>
  <si>
    <t>12/28/2006 1:35 PM</t>
  </si>
  <si>
    <t>Chevron U.S.A. Inc. - Lovington Northeast Field - Producing ORRI And Non-Producing Leasehold - Lea County, New Mexico</t>
  </si>
  <si>
    <t>12/5/2006 10:45 AM</t>
  </si>
  <si>
    <t>Chevron U.S.A. Inc. - 300.00 NMA - Newton County, Texas</t>
  </si>
  <si>
    <t>12/5/2006 10:35 AM</t>
  </si>
  <si>
    <t>Chevron U.S.A. Inc. - 446.36 NMA - Montgomery County, Texas</t>
  </si>
  <si>
    <t>12/5/2006 10:15 AM</t>
  </si>
  <si>
    <t>Chevron U.S.A. Inc. - 64.18 NMA - Jasper County, Texas</t>
  </si>
  <si>
    <t>12/5/2006 10:05 AM</t>
  </si>
  <si>
    <t>Chevron U.S.A. Inc. - 257.62 NMA - Jackson County, Texas</t>
  </si>
  <si>
    <t>11/28/2006 10:15 AM</t>
  </si>
  <si>
    <t>Chevron U.S.A. Inc. - 70.00 NMA - Greene County, Mississippi</t>
  </si>
  <si>
    <t>11/28/2006 10:00 AM</t>
  </si>
  <si>
    <t>Chevron U.S.A. Inc. - 400.00 NMA - Webb County, Texas</t>
  </si>
  <si>
    <t>10/24/2006 10:45 AM</t>
  </si>
  <si>
    <t>Chevron U.S.A. Inc. - 15.00 NMA - Webb County, Texas</t>
  </si>
  <si>
    <t>10/24/2006 10:40 AM</t>
  </si>
  <si>
    <t>Chevron U.S.A. Inc. - 394.35 NMA - Waller County, Texas</t>
  </si>
  <si>
    <t>10/24/2006 10:35 AM</t>
  </si>
  <si>
    <t>Chevron U.S.A. Inc. - 21.44 NMA - Nueces County, Texas</t>
  </si>
  <si>
    <t>10/24/2006 10:25 AM</t>
  </si>
  <si>
    <t>Chevron U.S.A. Inc. - 176.00 NMA - Fayette County, Texas</t>
  </si>
  <si>
    <t>10/24/2006 10:10 AM</t>
  </si>
  <si>
    <t>Chevron U.S.A. Inc. - 40.00 NMA - Tulsa County, Oklahoma</t>
  </si>
  <si>
    <t>10/24/2006 10:05 AM</t>
  </si>
  <si>
    <t>Chevron U.S.A. Inc. - 8.3333% ORRI - Romere Pass Fieldwide Unit - Plaquemines Parish, LA</t>
  </si>
  <si>
    <t>10/24/2006 10:00 AM</t>
  </si>
  <si>
    <t>Dominion Oklahoma Texas Exploration &amp; Production, Inc. - Pawnee Field - 3 Well Package (Non-Operated WI) - Live Oak County, Texas</t>
  </si>
  <si>
    <t>9/28/2006 12:00 AM</t>
  </si>
  <si>
    <t>Dominion Oklahoma Texas Exploration &amp; Production, Inc. - El Grullo Field - Siete Velas #1 (Non-Operated WI) - Zapata County, Texas</t>
  </si>
  <si>
    <t>Dominion Exploration &amp; Production, Inc. - Nordheim SW Field - 2 Well Package (Operations) - DeWitt &amp; Karnes Counties, Texas</t>
  </si>
  <si>
    <t>Dominion Exploration &amp; Production, Inc. - Katy Field - Multiple Well Package (Non-Operated WI &amp; ORRI) - Harris, Fort Bend &amp; Waller Counties, Texas</t>
  </si>
  <si>
    <t>9/27/2006 3:05 PM</t>
  </si>
  <si>
    <t>Dominion Oklahoma Texas Exploration &amp; Production, Inc. - Patteson Ranch Field - 4 Well Package (Non-Operated &amp; Operated WI) - Live Oak County, Texas</t>
  </si>
  <si>
    <t>9/27/2006 2:45 PM</t>
  </si>
  <si>
    <t>Total E&amp;P USA, Inc. - Gulf Coast Basin Non-Producing Leasehold Acreage - Hidalgo County, Texas</t>
  </si>
  <si>
    <t>8/23/2006 1:55 PM</t>
  </si>
  <si>
    <t>Total E&amp;P USA, Inc. - Gulf Coast Basin Non-Producing Overriding Royalty (ORRI) - Hidalgo County, Texas</t>
  </si>
  <si>
    <t>8/23/2006 1:45 PM</t>
  </si>
  <si>
    <t>Total E&amp;P USA, Inc. - Arkla Basin Non-Producing Leasehold Acreage - Jackson Parish, Louisiana</t>
  </si>
  <si>
    <t>6/29/2006 10:30 AM</t>
  </si>
  <si>
    <t>Total E&amp;P USA, Inc. - North Louisiana Non-Producing Leasehold (116.35 Gross/Net Acres) - De Soto Parish, Louisiana</t>
  </si>
  <si>
    <t>6/29/2006 10:25 AM</t>
  </si>
  <si>
    <t>Chevron U.S.A. Inc. - 27.66 NMA - Freestone County, Texas</t>
  </si>
  <si>
    <t>3/14/2006 10:10 AM</t>
  </si>
  <si>
    <t>Shell Onshore Ventures, Inc. and Shell Oil Company - Brushy Creek Non-Producing Leasehold (Deep Rights) - Lavaca &amp; De Witt Counties, Texas</t>
  </si>
  <si>
    <t>11/2/2005 1:45 PM</t>
  </si>
  <si>
    <t>SWEPI LP - Non-Producing Minerals (236.39 NMA) - Bastrop County, Texas</t>
  </si>
  <si>
    <t>11/2/2005 1:40 PM</t>
  </si>
  <si>
    <t>Chevron Corporation - 74.61 NMA - Brazoria County, Texas</t>
  </si>
  <si>
    <t>10/14/2005 10:15 AM</t>
  </si>
  <si>
    <t>Chevron Corporation - Pearsall Field - Producing ORRI And Non-Producing Leasehold - Frio County, Texas</t>
  </si>
  <si>
    <t>10/6/2005 10:25 AM</t>
  </si>
  <si>
    <t>Chevron Corporation - 100.00 NMA - Matagorda County, Texas</t>
  </si>
  <si>
    <t>10/5/2005 11:15 AM</t>
  </si>
  <si>
    <t>Chevron Corporation - Ramsey East Field - Producing ORRI And Non-Producing Leasehold - Colorado County, Texas</t>
  </si>
  <si>
    <t>8/20/2005 5:00 AM</t>
  </si>
  <si>
    <t>Chevron Corporation - Heyser Field - Producing ORRI - Calhoun County, Texas</t>
  </si>
  <si>
    <t>8/4/2005 10:50 AM</t>
  </si>
  <si>
    <t>Chevron Corporation - 736.82 NMA - Victoria County, Texas</t>
  </si>
  <si>
    <t>6/28/2005 10:10 AM</t>
  </si>
  <si>
    <t>Chevron U.S.A. Inc. - Chocolate Bayou Field - Producing ORRI And Non-Producing HBP Leasehold - Brazoria County, Texas</t>
  </si>
  <si>
    <t>6/9/2005 10:05 AM</t>
  </si>
  <si>
    <t>Chevron U.S.A. Inc. - 91.81 NMA - Smith County, Texas</t>
  </si>
  <si>
    <t>6/6/2005 10:50 AM</t>
  </si>
  <si>
    <t>Chevron U.S.A. Inc. - 1,000.00 NMA - Tyler County, Texas</t>
  </si>
  <si>
    <t>5/31/2005 10:55 AM</t>
  </si>
  <si>
    <t>Chevron U.S.A. Inc. - 50.00 NMA - Tyler County, Texas</t>
  </si>
  <si>
    <t>5/31/2005 10:50 AM</t>
  </si>
  <si>
    <t>Chevron U.S.A. Inc - 205.50 NMA - San Patricio County, Texas</t>
  </si>
  <si>
    <t>5/31/2005 10:35 AM</t>
  </si>
  <si>
    <t>Chevron U.S.A. Inc - 9.42 NMA - Fort Bend County, Texas</t>
  </si>
  <si>
    <t>5/31/2005 10:30 AM</t>
  </si>
  <si>
    <t>Chevron U.S.A. Inc - 5.00 NMA - Fort Bend County, Texas</t>
  </si>
  <si>
    <t>5/31/2005 10:25 AM</t>
  </si>
  <si>
    <t>Chevron U.S.A. Inc - 10.00 NMA - Fort Bend County, Texas</t>
  </si>
  <si>
    <t>5/31/2005 10:00 AM</t>
  </si>
  <si>
    <t>Chevron U.S.A. Inc. - 34.812 NMA - Tarrant County, Texas</t>
  </si>
  <si>
    <t>5/5/2005 10:40 AM</t>
  </si>
  <si>
    <t>Chevron U.S.A. Inc. - 20.00 NMA - Kleberg County, Texas</t>
  </si>
  <si>
    <t>5/5/2005 10:20 AM</t>
  </si>
  <si>
    <t>Chevron U.S.A. Inc. - 197.50 NMA - Jim Wells County, Texas</t>
  </si>
  <si>
    <t>5/5/2005 10:05 AM</t>
  </si>
  <si>
    <t>Chevron U.S.A. Inc. - 18.50 NMA - Colorado County, Texas</t>
  </si>
  <si>
    <t>4/5/2005 11:00 AM</t>
  </si>
  <si>
    <t>Chevron U.S.A. Inc. - 37.25 NMA - Colorado County, Texas</t>
  </si>
  <si>
    <t>4/5/2005 10:55 AM</t>
  </si>
  <si>
    <t>Chevron U.S.A. Inc. - 175.40 NMA - Chambers County, Texas</t>
  </si>
  <si>
    <t>3/31/2005 10:25 AM</t>
  </si>
  <si>
    <t>Chevron U.S.A. Inc. - 160.00 NMA - Carson County, Texas</t>
  </si>
  <si>
    <t>3/29/2005 10:40 AM</t>
  </si>
  <si>
    <t>Chevron U.S.A. Inc. - 320.00 NMA - Brown County, Texas</t>
  </si>
  <si>
    <t>3/29/2005 10:00 AM</t>
  </si>
  <si>
    <t>Total E&amp;P USA, Inc. - Gulf Coast Basin Minerals (190.00 NMA) - Liberty &amp; Polk Counties, Texas</t>
  </si>
  <si>
    <t>3/10/2005 2:30 PM</t>
  </si>
  <si>
    <t>Total E&amp;P USA, Inc. - Non-Participating Royalty &amp; Royalty Interests - Liberty County, Texas</t>
  </si>
  <si>
    <t>3/10/2005 2:25 PM</t>
  </si>
  <si>
    <t>Total E&amp;P USA, Inc. - Gulf Coast Basin Minerals (304.674 NMA) - Jefferson County, Texas</t>
  </si>
  <si>
    <t>3/10/2005 2:20 PM</t>
  </si>
  <si>
    <t>Total E&amp;P USA, Inc. - Gulf Coast Basin Minerals (344.82 NMA) - Jefferson County, Texas</t>
  </si>
  <si>
    <t>3/10/2005 2:15 PM</t>
  </si>
  <si>
    <t>Total E&amp;P USA, Inc. - Gulf Coast Basin Minerals (148.775 NMA) - Hardin County, Texas</t>
  </si>
  <si>
    <t>3/10/2005 2:10 PM</t>
  </si>
  <si>
    <t>Total E&amp;P USA, Inc. - Gulf Coast Basin - Non-Participating Royalty &amp; Royalty Interests - Hardin, Jefferson &amp; Chambers Counties, Texas</t>
  </si>
  <si>
    <t>3/10/2005 2:05 PM</t>
  </si>
  <si>
    <t>Total E&amp;P USA, Inc. - Gulf Coast Basin Minerals (270.67 NMA) - Hardin County, Texas</t>
  </si>
  <si>
    <t>3/10/2005 2:00 PM</t>
  </si>
  <si>
    <t>Total E&amp;P USA, Inc. - Gulf Coast Basin - Non-Producing Leasehold Interests - Galveston County, Texas</t>
  </si>
  <si>
    <t>3/10/2005 1:50 PM</t>
  </si>
  <si>
    <t>Total E&amp;P USA, Inc. - Gulf Coast Basin Minerals (79.78 NMA) - Chambers &amp; Liberty Counties, Texas</t>
  </si>
  <si>
    <t>3/10/2005 1:45 PM</t>
  </si>
  <si>
    <t>Total E&amp;P USA, Inc. - Gulf Coast Basin Minerals (400.00 NMA) - Brazoria County, Texas</t>
  </si>
  <si>
    <t>3/10/2005 1:40 PM</t>
  </si>
  <si>
    <t>Total E&amp;P USA, Inc. - Gulf Coast Basin - Non-Participating Royalty &amp; Royalty Interests - Brazoria County, Texas</t>
  </si>
  <si>
    <t>3/10/2005 1:35 PM</t>
  </si>
  <si>
    <t>Total E&amp;P USA, Inc. - Gulf Coast Basin Minerals (91.00 NMA) - Brazoria County, Texas</t>
  </si>
  <si>
    <t>3/10/2005 1:30 PM</t>
  </si>
  <si>
    <t>Chevron U.S.A. Inc. - 180.00 NMA - Bandera And Uvalde Counties, Texas</t>
  </si>
  <si>
    <t>3/10/2005 10:55 AM</t>
  </si>
  <si>
    <t>Chevron U.S.A. Inc. - 63.66 NMA - Austin County, Texas</t>
  </si>
  <si>
    <t>3/10/2005 10:50 AM</t>
  </si>
  <si>
    <t>Chevron U.S.A. Inc. - 63.25 NMA - Austin County, Texas</t>
  </si>
  <si>
    <t>3/10/2005 10:45 AM</t>
  </si>
  <si>
    <t>Chevron U.S.A. Inc. - 52.12 NMA - Austin County, Texas</t>
  </si>
  <si>
    <t>3/10/2005 10:40 AM</t>
  </si>
  <si>
    <t>Chevron U.S.A. Inc. - 404.00 NMA - Aransas County, Texas</t>
  </si>
  <si>
    <t>3/10/2005 10:25 AM</t>
  </si>
  <si>
    <t>Chevron U.S.A. Inc. - Killam Field - Producing Royalty Interest - Webb County, Texas</t>
  </si>
  <si>
    <t>3/10/2005 10:10 AM</t>
  </si>
  <si>
    <t>Chevron U.S.A. Inc. - Hankamer SE Field - Producing ORRI And Non-Producing HBP Leasehold - Chambers County, Texas</t>
  </si>
  <si>
    <t>3/10/2005 10:00 AM</t>
  </si>
  <si>
    <t>Chevron U.S.A. Inc. - 32.20 NMA - Tulsa County, Oklahoma</t>
  </si>
  <si>
    <t>2/24/2005 11:05 AM</t>
  </si>
  <si>
    <t>Chevron U.S.A. Inc. - 41.04 NMA - Tulsa County, Oklahoma</t>
  </si>
  <si>
    <t>2/24/2005 11:00 AM</t>
  </si>
  <si>
    <t>American Heart Association, Inc., Texas Affiliate - Non-Producing Mineral Interest (57.84625 NMA) - Fort Bend County, Texas</t>
  </si>
  <si>
    <t>1/26/2005 2:25 PM</t>
  </si>
  <si>
    <t>Total E&amp;P USA, Inc. - Non-Participating Royalty &amp; Royalty - Bee, Live Oak &amp; Matagorda Counties, Texas</t>
  </si>
  <si>
    <t>11/17/2004 10:35 AM</t>
  </si>
  <si>
    <t>Total E&amp;P USA, Inc. - Non-Producing Leasehold Acreage (Deep Rights) - Harris &amp; Montgomery Counties, Texas</t>
  </si>
  <si>
    <t>11/17/2004 10:25 AM</t>
  </si>
  <si>
    <t>Total E&amp;P USA, Inc. - Non-Producing Leasehold Acreage (Deep Rights) - Lavaca County, Texas</t>
  </si>
  <si>
    <t>11/17/2004 10:20 AM</t>
  </si>
  <si>
    <t>Total E&amp;P USA, Inc. - Non-Producing Leasehold Acreage (Deep Rights) - La Salle County, Texas</t>
  </si>
  <si>
    <t>11/17/2004 10:15 AM</t>
  </si>
  <si>
    <t>Total E&amp;P USA, Inc. - Non-Producing Leasehold Acreage (Deep Rights) - Jackson, Victoria &amp; Wharton Counties, Texas</t>
  </si>
  <si>
    <t>11/17/2004 10:05 AM</t>
  </si>
  <si>
    <t>Total E&amp;P USA, Inc. - Gulf Coast Basin Minerals (109.45 NMA) - Lavaca &amp; Victoria Counties, Texas</t>
  </si>
  <si>
    <t>11/16/2004 10:30 AM</t>
  </si>
  <si>
    <t>Total E&amp;P USA, Inc. - Gulf Coast Basin Minerals (138.25 NMA) - Duval County, Texas</t>
  </si>
  <si>
    <t>11/16/2004 10:15 AM</t>
  </si>
  <si>
    <t>Total E&amp;P USA, Inc. - Gulf Coast Basin Minerals (338.50 NMA) - Colorado County, Texas</t>
  </si>
  <si>
    <t>11/16/2004 10:10 AM</t>
  </si>
  <si>
    <t>Total E&amp;P USA, Inc. - Gulf Coast Basin Minerals (101.51 NMA) - Burleson &amp; Waller Counties, Texas</t>
  </si>
  <si>
    <t>11/16/2004 10:05 AM</t>
  </si>
  <si>
    <t>Total E&amp;P USA, Inc. - Gulf Coast Basin Minerals (19.55 NMA) - Bee County, Texas</t>
  </si>
  <si>
    <t>11/16/2004 10:00 AM</t>
  </si>
  <si>
    <t>Chevron U.S.A. Inc. - 240.00 NMA - Nolan County, Texas</t>
  </si>
  <si>
    <t>7/29/2004 2:00 PM</t>
  </si>
  <si>
    <t>Chevron U.S.A. Inc. - 160.00 NMA - Nolan County, Texas</t>
  </si>
  <si>
    <t>7/29/2004 10:20 AM</t>
  </si>
  <si>
    <t>7/29/2004 10:05 AM</t>
  </si>
  <si>
    <t>7/29/2004 10:00 AM</t>
  </si>
  <si>
    <t>JPMorgan Chase Bank, Agent for M. D. Anderson Foundation - Non-Producing Minerals (2.13802 NMA) &amp; 5 Non-Producing Royalty Interests (RI) - Hardin County, Texas</t>
  </si>
  <si>
    <t>7/21/2004 10:30 AM</t>
  </si>
  <si>
    <t>JPMorgan Chase Bank, Agent for M. D. Anderson Foundation - Non-Producing Minerals (4.697 NMA) - Polk &amp; Tyler Counties, Texas</t>
  </si>
  <si>
    <t>7/21/2004 10:10 AM</t>
  </si>
  <si>
    <t>JPMorgan Chase Bank, Agent for M. D. Anderson Foundation - Non-Producing Minerals (5.2636 NMA) - Galveston &amp; Matagorda Counties, Texas</t>
  </si>
  <si>
    <t>7/21/2004 10:05 AM</t>
  </si>
  <si>
    <t>Questar Exploration &amp; Production, Tulsa - 8 Well Package (Operated &amp; Non-Operated WI) - Austin &amp; Lavaca Counties, Texas Update!</t>
  </si>
  <si>
    <t>11/20/2002 10:30 AM</t>
  </si>
  <si>
    <t>Total</t>
  </si>
  <si>
    <t>Contains "BLM" Y/N</t>
  </si>
  <si>
    <t>Row Labels</t>
  </si>
  <si>
    <t>Grand Total</t>
  </si>
  <si>
    <t>N</t>
  </si>
  <si>
    <t>Y</t>
  </si>
  <si>
    <t>Count of Name</t>
  </si>
  <si>
    <t>*To only view potential Mineral Deals - Filter "BLM" column to No, and Filter conveyance to exclude N/A. (N/A will remove state lease parcels)</t>
  </si>
  <si>
    <t>EnergyNet - Won Lots -  Thu Jun 11 2020</t>
  </si>
  <si>
    <t>Mishaun/Anish Comments</t>
  </si>
  <si>
    <t>Description</t>
  </si>
  <si>
    <t>Mishaun: BLM leases bought back from shell - do not need to plot</t>
  </si>
  <si>
    <t>Mishaun: Surface acreage - no mineral rights - do not plot?</t>
  </si>
  <si>
    <t>Plot (Y/N/Maybe)</t>
  </si>
  <si>
    <t>Maybe</t>
  </si>
  <si>
    <t>Dropdown Controller</t>
  </si>
  <si>
    <t>Gross Mineral Acreage</t>
  </si>
  <si>
    <t>Net Mineral Acreage</t>
  </si>
  <si>
    <t>Mishaun: appears to be leasehold acreage and not mineral rights</t>
  </si>
  <si>
    <t>Mishaun: Ticonderoga well package - do not need to plot</t>
  </si>
  <si>
    <t>Mishaun:  Appears to to be an ORRI we purchased - not mineral ownership</t>
  </si>
  <si>
    <t>Decimal Interest</t>
  </si>
  <si>
    <t>Mishaun: Purchased Royalty Interest</t>
  </si>
  <si>
    <t>Section Seven (7), Township Eleven (11) North, Range Fourteen (14) West, DeSoto Parish, Louisiana, containing 640.00 acres, more or less.</t>
  </si>
  <si>
    <t>Tract Number</t>
  </si>
  <si>
    <t>38.50 acres of land, more or less, out of the Jeremiah Tinnan Survey, A-45, and
being more particularly described as the Fourth Tract in that certain Warranty Deed
dated October 21, 1930 from Ernest T. Closs and wife Louis Closs, S. F. Holidy and
wife Una Holidy to R. M. Coleman filed in Volume 99, Page 555, Deed Records of
Robertson County Texas;</t>
  </si>
  <si>
    <t>38.00 acres of land, more or less, out of the Jeremiah Tinnan Survey, A-45, and
being more particularly described as the Fifth Tract in that certain Warranty Deed
dated October 21, 1930 from Ernest T. Closs and wife Louis Closs, S. F. Holidy and
wife Una Holidy to R. M. Coleman filed in Volume 99, Page 555, Deed Records of
Robertson County</t>
  </si>
  <si>
    <t>Mishaun: Purchased Mineral Acreage</t>
  </si>
  <si>
    <t>4.00 acres of land, more or less, out of the G. L. Hebgen Survey, A-189, and being
that same tract more particularly described as Tract No. 3 in that certain Warranty
Deed dated December 28, 195 I from Jack Holidy and wife Juanita Holidy to Albert
Closs, recorded in Volume 166, page 45, Deed Records of Robertson County, Texas</t>
  </si>
  <si>
    <t>Township 155 North, Range 103 West of the 5th P.M.
Section 25: NE¼NE¼</t>
  </si>
  <si>
    <t>Mishaun: appear to have obtained all title, rights, and interest from purchase - *unclear about how much mineral interest they own - the only data we have is 1/5th royalty from 40 acre lease - energynet syas 0.062932% Royalty Interest</t>
  </si>
  <si>
    <t>Mishaun: skipping - hard to find document that convers data of intereset</t>
  </si>
  <si>
    <t>Township 156 North, Range 101 West; Section 8: NE/4 - 3.33333 NMA</t>
  </si>
  <si>
    <t>Township 156 North, Range 101 West; Section 9: SE/4 - 3.33333 NMA</t>
  </si>
  <si>
    <t>Township 156 North, Range 101 West; Se.ction 10: SW/4 - 3.33333 NMA</t>
  </si>
  <si>
    <t>Township 156 North, Range 101 West; Section 3:. SE/4 - 12 NMA</t>
  </si>
  <si>
    <t>Township 156 North, Range 101 West; Section 4: SE/4 - 12 NMA</t>
  </si>
  <si>
    <t>Township 156 North, Range 101 West; Section-3: SW/4-12 NMA</t>
  </si>
  <si>
    <t>Township 156 North, Range 101 West; Section 9:·NW/_4 - 12 NNiA</t>
  </si>
  <si>
    <t>Township 156 North, Range 101 West; Section 10: NE/4 - 12 NMA</t>
  </si>
  <si>
    <t>Township 156 North, Range 101 West; Section 10: NW/4 -12 NMA</t>
  </si>
  <si>
    <t>Mishaun : copied descriptions from mineral deed</t>
  </si>
  <si>
    <t>Township 156 North, Range 101 West: Section 3: S/2</t>
  </si>
  <si>
    <t>Township 156 North, Range 101 West: Section 4: SE/4</t>
  </si>
  <si>
    <t>Township 156 North, Range 101 West: Section 8: NE/4</t>
  </si>
  <si>
    <t>Township 156 North, Range 101 West: Section 9: NW/4, SE/4</t>
  </si>
  <si>
    <t>Township 156 North, Range 101 West: Section 10: SW/4, N/2</t>
  </si>
  <si>
    <t xml:space="preserve">Mishaun:  Mineral Deed does not say mineral interest - caluclated equal percentage in each tract based on sale listings 5 NMA </t>
  </si>
  <si>
    <t>An undivided one-half mineral Interest in 216.66 acres of land, more or less, being the
South 2/3rds of the W-112 of the H.T.B.R.R. Survey, Section 37, A-253, Brazoria County,
Texas and being the same land more particularly described in that certain deed dated
August 13, 1979, from David Relsley et al to Anna Raisley et al, recorded In Volume 1477,
Page 260, Deed records, Brazoria County, Texas</t>
  </si>
  <si>
    <t>Mishaun: copied mineral deed description</t>
  </si>
  <si>
    <t>Mishaun: Multiple referalls back to source deeds - will take a long time to complete this package</t>
  </si>
  <si>
    <t>R&amp;R Mineral Purchases</t>
  </si>
  <si>
    <t>Mishaun: ORRI in tract at 2 different depths</t>
  </si>
  <si>
    <t>S/2 Section 21, T16S-R37E, N.M.P.M., Lea County, New Mexico
SURFACE TO THE BASE OF THE ATOKA FORMATION</t>
  </si>
  <si>
    <t>S/2 Section 21, T16S-R37E, N.M.P.M., Lea County, New Mexico
BELOW THE BASE OF THE ATOKA FORMATION</t>
  </si>
  <si>
    <t>300 acres of land, more or less, being a part of the
Northwest Quarter of the Peter D. Moyer Survey, A-303,
Newton County, Texas, and being the same land more
particularly described as follows: Beginning at the Northwest corner of the Peter D. Moyer Survey, A-303;
Thence South 1297.9 varas to a stake; Thence East 1305
varas to a point in the West line of a tract conveyed by
Peter D. Moyer to Sarah Jane Frazier; Thence North
1297.9 varas to the North line of said Survey; Thence
West 1305 varas to the point of beginning.</t>
  </si>
  <si>
    <t>Mishaun:  See plat in the package folder for plotting this lease - mineral percentage ownership is unknown</t>
  </si>
  <si>
    <t>512.72 acres of land, more or less, in the William Massey Survey, A-342, and the William Birch Survey, A-74, Montgomery County, Texas, being more particularly described in Deed dated July 2, 1971, from William H. Craig, Trustee to Texaco Inc., recorded in Volume 742,
Page 872, Deed Records of said County.</t>
  </si>
  <si>
    <t>64.18 acres of land, more or less, in the John Bevil Headright League, A-2,
Jasper County, Texas, being the same land described in Deed dated
November 18, 1944, from The Texas Pipeline Company to The Texas
Company, recorded in Volume 82, Page 503, Deed Records of said County.</t>
  </si>
  <si>
    <t>Mishaun:  See plat in the package folder for plotting this lease</t>
  </si>
  <si>
    <t>257.62 acres of land, more or less, being Lots 1 to 26 inclusive, Lots 39 to 44
inclusive, Lots 48 to 63 inclusive and Lots 45 to 47 inclusive, all in Block 5 of
Schwind and Maher's Subdivision of Ward Lands West of Francitas Farms,
according to plat of said Subdivision recorded in plat record Volume 1, Page
22, in the Office of County Clerk of Jackson County, Texas.</t>
  </si>
  <si>
    <t>3200 acres of land, more or less, being all of the following Surveys: the S.M.&amp;
S. Survey, A-1932, the H.&amp; O.B.R.R. Co. Survey, A-2232, the J. Poitevent
Survey, A-2597, the H.&amp; O.B.R.R. Co. Survey, A-1397, and the H. &amp; O.B.R.R.
Co. Survey, A-1399, Webb County, Texas, said land being more particularly
described in Deed dated July 10, 1924, from R. F. Duggan to Associated Oil
Company, recorded in Volume 91, Page 458, Deed Records of said County,
reference being made to said Deed for descriptive purposes only.</t>
  </si>
  <si>
    <t>30 acres of land, more or less, being all of the Claiborne Hughes Survey, No.
262, A-1493, Webb County, Texas.</t>
  </si>
  <si>
    <t>1577.4 acres of land, more or less, Jared Groce Two League Survey, A-30,
and the John Irons League, A-39, Waller County, Texas, being the same land
described in Deed dated January 29, 1935, from Employers Reinsurance
Corporation to W. N. Blanton et al, recorded in Volume 66, Page 129, Deed
Records of said County.</t>
  </si>
  <si>
    <t>0.43 acre of land, more or less, in the Wm. R. Roberts Survey, A-1457,
Nueces County, Texas, and being the same land described in Deed dated
June 14, 1911, from Wm. R. Roberts to The Texas Company, recorded in
Volume 73, Page 169, Deed Records of said County.</t>
  </si>
  <si>
    <t>80 acres of land, more or less, being the W/2 of the NW/4 of Section 131 of the
George H. Paul Subdivision of the Driscoll Ranch, as shown by map thereof
recorded in Volume A, Page 81, of the Map Records, Nueces County, Texas.</t>
  </si>
  <si>
    <t>176 acres of land, more or less, in the Walter F. Hamilton League, A-52, Fayette County, Texas, being of Lots or tracts numbered 86, 87, 88, and 89, and that portion of lots or tracts. numbered 85 and 90, lying west of the old S.A &amp; A.P. R.R.  line, (now S.P.R.R. line), said lots or tracts of land beingshown on map or plat of said Hamilton League, recorded in
Book Y, Page 500, Deed Records said County.</t>
  </si>
  <si>
    <t>Anish:  Copied descriptions and NMA from Leasehold description. (No plat on record)</t>
  </si>
  <si>
    <t>T14N R15: 1) 100 acres in NE/4 of Section 15; 2) 16.35 acres in S/2 and NW/4.</t>
  </si>
  <si>
    <t>Anish: Reference to 29 different tracts- will take a long time to complete this package</t>
  </si>
  <si>
    <t>Anish:  Copied descriptions from deed and assignment. NMA from Lease Information. (No plat on record)</t>
  </si>
  <si>
    <t>This property is situated in the Joseph Black League in Bastrop County, Texas and is described in that certain Deed and Assignment from Shell Oil Company to Shell Western E&amp;P Inc., dated April 22, 1988, which recorded in Book 551 at Page 652 of the Public Records of Bastrop County, Texas as follows: BEGINNING at Northwest corner of the Twin Oaks Cemetery (Kellermeier Church and Graveyard Tract); THENCE, with fenceline N 44 deg. 30'W, 1929.15' to a corner fence post for Northwest corner hereof; THENCE, with fenceline N 30 deg. 10' E, 3772.99' to a corner fence post for Northeast corner hereof; THENCE, with fenceline S 45 deg. 30' E, 3308.23 1 to a corner fence post for Southeast corner hereof; THENCE, with fenceline ~ 44 deg. 75' W, 3490.99' to corner fence post; THENCE, with fenceline along aforementioned church and grave yard tract N 44 deg. 30' E, 416.37' to a corner fence post; THENCE, with fence1ine S 44 deg. 57'W, 206.48' to PLACE OF BEGINNING.</t>
  </si>
  <si>
    <t>Anish:  Copied descriptions from mineral deed. NMA copied from spreadsheet. (See plats in the package folder for plotting this lease)</t>
  </si>
  <si>
    <t>74.61 acres of land, more or less, in the Thomas. W. Grayson League, A-196, being the same land described in Deed dated July 11, 1919, from R. E. Breeding to The Texas Company, recorded in Volume 156, Page 258, Deed Records, Brazoria County, Texas.</t>
  </si>
  <si>
    <t>100 acres of land, more or less, in the Ira Ingram Survey, A-49, Matagorda County, Texas, and being the same land more particularly described in Deed dated September 20, 1916, from J.C. Wood et al to Producers Oil Company, recorded in Volume 49, Page 537, Deed Records of said County.</t>
  </si>
  <si>
    <t>700 acres of land, more or less, in the Jose Maria Carrubias League, A-9, and the James Reynolds Grant, A-101, Victoria County, Texas, being the same land described in Deed dated July 31, 1935, from Adolph Fetters et ux to The Texas Company, recorded in Volume 150, Page 83, Deed Records of said County.</t>
  </si>
  <si>
    <t>35.5 acres of land, more or less, in the John Hughes Survey, A-182, Victoria County, Texas, being the same described in deed executed by Charles F. Starr et ux in favor of J. W. Neal et ux under date of August 23, 1924, recorded in Volume 107, Page 212, Deed Records of said County.</t>
  </si>
  <si>
    <t>1.32 acres of land, more or less, partly in Farm Lot 2 and partly in Farm Lot 3, Block 3, Range 4, East Above Town, in the Original Four League Grant to the Town of Victoria, Victoria County, Texas, being the same land described in Deed dated May 25, 1982 from Crossroads Investment Co. to Getty Oil Company, recorded in Volume 1149, Page 690, Deed Records of said County.</t>
  </si>
  <si>
    <t>2000 acres of land, more or less, located in the N. Tatman Lge., A-631, Brice Wheat Sur., A-658, Robert Conn Sur., A-171, R. White Sur., A-656, G. W. Pullen Sur., A-512, B. Bentley Sur., A-86, Porter Green Sur., A-918, M. Granger Sur., A-285, E. B. Grissum Sur., A-303, J. C. Robertson Sur., A-551, Jno. Works Sur., A-684, W. Phelps Sur., A-264, T. Ard Sur., A-52, J. R. Jordan Sur., A-768, Porter Green Sur., A-961, C. C. Young Sur., A-972, l&amp;GNRR Sur., A-720, Tyler County, Texas, being the same land described in seventeen (17) tracts in Mineral Deed dated August 27, 1930, from J.B. Reid et ux to Mineral Investing Corporation, recorded in Volume 64, Page 443, Deed Records of said County.</t>
  </si>
  <si>
    <t>Anish:  Copied descriptions from mineral deed. NMA copied from spreadsheet. (See plat in the package folder for plotting this lease)</t>
  </si>
  <si>
    <t>50 acres of land, more or less, in the J. J. Pemberton League, A-502, Tyler County, Texas, being the same land described in Mineral Deed dated October 10, 1932, from D. D. Ford to Simms Oil Company, recorded in Volume 71, Page 354, Deed records in said County.</t>
  </si>
  <si>
    <t>2 acres of land, more or less, being a part of the SE/4 of the SE/4 of Section No. 29 of the Geo. H. Paul Subdivision of the J. J. Welder Ranch as shown on a plat or map of said Subdivision known as "Map A", recorded in Book 2, Page 12, Map Records of San Patricio County, Texas, and being more particularly described in Mineral Deed dated May 2, 1939, from E.T. Gillett et ux to Seaboard Oil Company, recorded in Volume 34, Page 101, Oil and Gas Lease records of said County.</t>
  </si>
  <si>
    <t>204.63 acres of land, more or less, in the John Smith Survey, A-244, and the S. S. Gilette Survey, A-133, being Lot 6 of 104.63 acres and Lot 17 containing 100 acres of the Roos Brothers Subdivision of the Anna S. Taft Lands, as platted in Volume 1, Page 26, Map Records of San Patricio County, Texas.</t>
  </si>
  <si>
    <t>__</t>
  </si>
  <si>
    <t>Anish: Multiple reference to assignments leases, wells and ORRI - it will take time to complete this package</t>
  </si>
  <si>
    <t>160 ACRES, MORE OR LESS, NW/4 SECTION 59, BLOCK 20, T &amp; P RR CO SURVEY, NOLAN COUNTY, TEXAS.</t>
  </si>
  <si>
    <t>160 ACRES, MORE OR LESS, SE/4 SECTION 59, BLOCK 20, T &amp; P RR CO SURVEY, NOLAN COUNTY, TEXAS.</t>
  </si>
  <si>
    <t>160 ACRES, MORE OR LESS, NW/4 SECTION 63, BLOCK 20, T &amp; P RR CO SURVEY, NOLAN COUNTY, TEXAS.</t>
  </si>
  <si>
    <t>240 ACRES, MORE OR LESS,NE/4 AND E/2 OF SE/4 OF SECTION 63, BLOCK X, T &amp; P RR CO SURVEY, NOLAN COUNTY, TEXAS.</t>
  </si>
  <si>
    <t xml:space="preserve">Anish:  Copied descriptions from mineral deed. </t>
  </si>
  <si>
    <t>104.26 acres of land, Being a part of the Geo. A. Kerr Survey, A-209, more fully described in the Mineral Deed.</t>
  </si>
  <si>
    <t>20 acres, being the E/2 of the N/2 of the N/2 of the SE/4 of I.&amp;G.N. Survey No. 58, Certificate No. 3778, A-310, Colorado County, Texas, and being the same land conveyed to the Houston Oil Band &amp; Trust Co. by Claude Kavanaugh by deed dated January 18, 1917, recorded in Vol. 61, Pg. 389, Deed Records.</t>
  </si>
  <si>
    <t>7.0 acres out of the J. McFarl Survey, A-473, as more particularly described in said deed.</t>
  </si>
  <si>
    <t>201.86 acres of land described as: Tract No. 1, being 201 acres of land out of the Joshua Parker Original Grant, A-290 and being the same tract conveyed from E. A. Camp, et ux, to Harry S. Stanley, by Deed dated May 26, 1934, recorded in Vol. 209, Pages 535-536 of the Deed Records, Milam County, Texas, and Tract 2, being 0.86 acres of land, a part of the Van Iron Survey, out of the 109 acre O. E. Wolverton Tract, as surveyed by E. F. Matejowsky on May 13, 1952, and being the same tract conveyed by Deed from O. E. Wolverton to J. R. Slover and by Contract of Sale from J. R. Slover to J. D. Parrish, LESS AND EXCEPT the proration unit for the Supak-Roall Unit from the Surface to 50' below the base of the Buda.</t>
  </si>
  <si>
    <t>20 acres of land, being the W/2 NW/4 NE/4 of Survey 44, Certificate 1/100, issued to J. Poitevent, patented by the State of Ignacio Rodrigues, on March 18, 1919, by Patent 113, Volume 2A, of record in Book G, Page 485, Deed Records.</t>
  </si>
  <si>
    <t xml:space="preserve">
120 acres of land, being the N/2 SW/4 and the S/2 S/2 NW/4 of Section 42, Certificate No. 1/99, J. Poitevent, Original Grantee, A-1672, more fully described in the Mineral Deed.</t>
  </si>
  <si>
    <t>1024 acres of land, being 605 acres of land out of Sec. 61, Certificate 1/393, J. Poitevent, A-426, Patent 301, Volume 24, and 419 acres of land, being Lots 16, 17, 18, 22 thru 29 of Section 250, Certificate 167, A-1660, G.G.&amp;C.N.G. RR Co. Survey, more fully described in the Mineral Deed and said interest being subject to the following: 1) OGL between C. W. Hahl Company and F. V. Faulkner dated 12/27/22 and recorded in Volume 1, Page 56 of the Deed Records; 2) OGL between C. W. Hahl Company and H. B. Schlesigner dated 8/27/26 and recorded in Volume 76, Page 762 of the Deed Records of Duval County, Texas</t>
  </si>
  <si>
    <t>Anish:  Copied descriptions from mineral deed. (See plats in the package folder for plotting this lease)</t>
  </si>
  <si>
    <t xml:space="preserve">
74.95 acres out of the Rafael Manchola Survey, A-87 as more particularly described in said deed</t>
  </si>
  <si>
    <t>18.4 acres of land out of the Rafael Manchola Two Leagues Grant west of the Guadalupe River and being described as all of the 21.932-acre tract conveyed as Tract No. 2 to the Trustees of the Victoria Baptist Church by W.F. Heath by Deed dated 2/8/33 and recorded in Volume 139, Page 326, less a certain tract of land approximately 3.5 acres conveyed to Eula Mae Marthiljohni by said Victoria Baptist Church by Deed dated 7/5/35 and recorded in Volume 147, Page 546 to which reference is here made.</t>
  </si>
  <si>
    <t>Tract 1: 102.7 acres, more or less, out of the northeast end of a tract of 150 acres, out of a part of the Rafael Manchola Two Leagues Grant, A-87 and said 102.7 acres more particularly described by metes and bounds in that certain Deed from Frank H. Sheffield to Rupert Cox, et al recorded in Volume 232, Page 57 of the Deed Records of Victoria County, Texas. Tract 2: 18.4 acres of land out of the Rafael Manchola Two Leagues Grant, west of the Guadalupe River and being described as all of the 21.932-acre tract conveyed as Tract No. 2 to the Trustees of the Victoria Baptist Church by W.F. Heath by Deed dated 2/8/33 and recorded in Volume 139, Page 326, less a certain tract of land approximately 3.5 acres conveyed to Eula Mae Marthiljohni by said Victoria Baptist Church by Deed dated 7/5/35 and recorded in Volume 147, Page 546 to which reference is here made. Tract 3: 74.95 acres, more or less, out of the southeast portion of the Rafael Manchola Survey, A-87 and more particularly described in that certain Deed from Victor A. Urban, et ux to Rupert Cox, et al dated 6/28/47 and recorded in Volume 223, Page 516 of the Deed Records of Victoria County, Texas</t>
  </si>
  <si>
    <t>758.05 acres of land out of the Thomas G. Burnham Survey, A-132 and being all of the following: Block 25, containing 117.03 acres; Block 28, containing 120 acres; Block 29, containing 140 acres; Block 30, containing 120 acres; Block 34, containing 120.02 acres. All of the Lee B. Farrer Subdivision as shown by map and plat of said subdivision of record in Volume 60, Page 450 of the deed records of Victoria County, Texas.</t>
  </si>
  <si>
    <t>99.5 acres, more or less, out of the Valentine Garcia Grant, A-45 and being more particularly described by metes and bounds in that certain Deed from Ed Slotnick, et ux to G. L. Rowsey dated 12/22/37 and recorded in Volume 161, Page 437 of the Deed Records of Victoria County, Texas.</t>
  </si>
  <si>
    <t>616 acres, more or less, being 100 acres out of the Patrick Bradley A-79, 100 acres out of Moses Townsend A-447, 116 acres being all of I. Qualls A-372, and 300 acres being a part of Moses Townsend A-447. All tracts being more fully described in the Mineral Deed.</t>
  </si>
  <si>
    <t>Anish:  Copied descriptions from Assignment of O&amp;G Lease. (No plat attached). Deep rights: Below 5,500'</t>
  </si>
  <si>
    <t>200 acres, more or less, being a part of the Original Four League Grant to the Town of Victoria and being portions for Farm Lots H, I, G and P, West of the Guadalupe River and more particularly described by metes and bounds in said lease.</t>
  </si>
  <si>
    <t>90 acres, more or less, out of the Fram Lots M, N and L on the West side of the Guadalupe River on the Four League Grant to the Town of Victoria, all as more particularly described by metes and bounds in said lease.</t>
  </si>
  <si>
    <t>90 acres in the S.F. Austin 3-1/6 League Grant, being part of a 419.5 acre tract described in Deed 12/31/07, Vol. 18, Page 419, and more fully described by Surveyor's Field Notes referenced in the Lease and limited to rights below 5,500'.</t>
  </si>
  <si>
    <t>90 acres in S.F. Austin 3-1/6 League Grant, being part of a 419.5 acre tract described in Deed 12/31/07, Vol. 18, Page 419, and more fully described by Surveyor's Field Notes referenced in the Lease and limited to rights below 5,500'.</t>
  </si>
  <si>
    <t>90 acres in S.F. Austin 3-1/6 League Grant, being part of a 419.5 acre tract described in Deed 12/31/07, Vol. 18, Page 419, and more fully described by Surveyor's Field Notes referenced in the lease and limited to right below 5500'.</t>
  </si>
  <si>
    <t>200 acres, more or less, out of the W/2 of the Morris &amp; Cummings Svy., A-312, Jackson County, Texas.</t>
  </si>
  <si>
    <t>10.81 acres of land, being a strip of land 100' wide and 4,300' in length together with an adjoining strip of land 20' wide and 2,042' in length in length, in S. F. Austin Survey and John Huff Survey, more fully described by metes and bounds in the lease and limited to rights below 5500'.</t>
  </si>
  <si>
    <t>20 acres, more or less, out of the East 100 acres out of the W/2 of the Morris &amp; Cummings Survey #22, A-312 and as more particularly described in said lease.</t>
  </si>
  <si>
    <t>640 acres of land described as: Beginning in the SE corner of the Atascosa County School Land Survey 299, A-706, La Salle County, Texas, Thence North along the SE boundary line of said Survey 1420 for the starting point; Thence West 5280'; Thence North 5280'; Thence East 5280'; Thence South 5280' to the starting point, insofar and only insofar as said lease covers rights below 7500'.</t>
  </si>
  <si>
    <t>Anish:  Copied descriptions from Assignment of O&amp;G Lease. (See plat in the package folder for plotting this lease - Pg 5 of Source Assignment). Deep rights: Below 7,500'</t>
  </si>
  <si>
    <t>616 acres, more or less, being a part of the P. Bradley 1/3 League A-79, the M. Townsend 1/3 League A-447 and the Isham Qualls Survey A-372, being the same land described in Mineral Deed dated 2/3/88 from Rbt. D. Ragsdale to Fina Oil and Chemical Co., recorded Volume 400, Page 562, Deed Records, Lavaca County, Texas and rights limited to 100' below the deepest depth drilled in the El Paso Brau #1 (42-285-32577)</t>
  </si>
  <si>
    <t xml:space="preserve">Anish:  Copied descriptions from Assignment of O&amp;G Lease. (No plat attached). </t>
  </si>
  <si>
    <t>Anish: Reference to 20 different tracts- will take a long time to complete this package</t>
  </si>
  <si>
    <t>149.45 acres out of the J. Poitevent Survey, A-331, and more particularly described in said deed</t>
  </si>
  <si>
    <t>Anish: Copied descriptions from Assignment of O&amp;G Lease. (RI - 50%)</t>
  </si>
  <si>
    <t>80 acres out of the H. Goslin Survey, A-TX321, being more particularly described in said deed dated 3/9/40 recorded Book 133, Page 377, Matagorda County, Texas</t>
  </si>
  <si>
    <t>The East 172 acres of the 332 acres of the Thomas B. Barton Survey, Patent No. 214, Vol. 3, A-114, Bee County, more fully described in the Royalty Deed</t>
  </si>
  <si>
    <t>Anish: Copied descriptions from Assignment of O&amp;G Lease. (Non-Participitating RI - 
1/24 of 1/8 (0.52083%))</t>
  </si>
  <si>
    <t>Anish: Copied descriptions from Assignment of O&amp;G Lease. (Non-Participitating RI -
1/32 of 8/8ths (3.125%))</t>
  </si>
  <si>
    <t>462.77 acres, more or less, out of the John McDonald Survey, A-291, Fort Bend County, Texas and being more particularly described as follows, to wit: BEGINNING at a point in the East line of said John McDonald Survey, said point of beginning being 50 feet North of the Southeast corner of said Survey; THENCE North 1 deg. 5 min. East 3124 feet to a post and thence continuing North 0 deg. 40 min. West 1458 feet to a point for corner; THENCE South 89 deg. 45 nJin. West 4399 feet to a point for corner in the East line of a 60 foot public road numing South from Clodine, same being 30 feet from the center line of said public Road; THENCE South along the East line of said 60 foot Public road 4564 feet to a point for corner same being 50 feet North of the South line of said John McDonald Survey; THENCE East 4347 feet to the PLACE OF BEGINNING, containing 462. 77 acres of land, more or less, being the same land deeded by Minnie Gerdes Temus to Leslie E. Hall and recorded in Volume 255, al Page 415 of the Deed Records of Fort Bend County, Texas, and being the same land deeded by American Canal Company to Leslie E. Hall and recorded in Volume 256, at Page 631 of the Deed Records of Fort Bend County, Texas.</t>
  </si>
  <si>
    <t>Anish: Copied descriptions from Mineral Deed. (See plats in the package folder for plotting this lease)</t>
  </si>
  <si>
    <t>1.04 acre of land, more or less, described in two tracts as follows: TRACT ONE: 0.14 acre of land, being Lot 12 in Block 4 in the original townsite of Glenpool, Oklahoma, according to recorded plat thereof; TRACT TWO: 0.90 acre of land described as Commencing at the SW corner of the NW/4 of Section 14, T17N-R12E; thence north along the west line of said Section 14 to a point in the center line of Glenn Avenue in the Townsite of Glenpool; thence east along the center line of Glenn Avenue to the west line of the Midland Valley Railroad Company right-of-way; thence southerly along the west line of said Midland Valley Railroad right-of-way to the South line of the NW/4 of said Section 14; thence west along the south line of the NW/4 of said Section 14 to the place of beginning, all of the above land in Tulsa County, Oklahoma.</t>
  </si>
  <si>
    <t>40 acres of land, more or less, being the NE/4 of the NW/4 of Section 20, T20N-R13E, Tulsa County, Oklahoma.</t>
  </si>
  <si>
    <t>32.20 acres of land, more or less, described in two tracts as follows: TRACT ONE: 0.19 acre of land, described as Beginning at a point 240 feet North and 128 feet West of the SE corner of the W/2 of the SE/4, Section 14,T19N-R12E, thence West 87 feet, thence North 93 feet, thence East 87 feet, thence South 93 feet to point of beginning; TRACT TWO: 32.01 acres of land, described as Beginning at a point 304 feet North of the SW corner of the E/2 of the SW/4 of Section 14, T19N-R12E, thence North 1218 feet, thence East 1055 feet, thence South 1218 feet, thence West 400 feet, thence South 286 feet, thence West 382 feet, thence North 286 feet, thence West 273 feet to point of beginning, all in Tulsa County, Oklahoma.</t>
  </si>
  <si>
    <t xml:space="preserve">
141.59 ACRES BEING DESCRIBED AS TRACT 1: 117.79 ACRES, M/L, BEING A PART OF THE ANDREW WEAVER LEAGUE, DESCRIBED AS FOLLOWS: BEGINNING AT A STAKE IN THE EAST LINE OF THE SAID ANDREW WEAVER LEAGUE AND ON THE OLD COUNTY LINE BETWEEN LIBERTY &amp; CHAMBERS COUNTY AND IS 1581.0 FT SOUTH OF THE NE CORNER OF THE SAID LEAGUE AND IS ALSO THE SE CORNER OF THE W. B. HARRIS RAY 41 ACRE TRACT AS SUBDIVIDED IN THE ESTATE OF J. L. WEAVER; THENCE S. 89 DEG. 21' WEST WITH THE SAID OLD COUNTY LINE 8219.0 FT TO A POINT WHERE THE SAID COUNTY LINE DEFLECTS: THENCE WITH THE SAID LINE S. 89 DEG. 53' WEST AT 2900 FT CROSS A FORK OF WHITES BAYOU (WEST FORK) AT 3654.7 FT TO THE NE CORNER OF THE WIGGINS 30 ACRE TRACT AN IRON STAKE FOR CORNER; THENCE S. 0 DEG. 15' EAST WITH THE EAST LINE OF THE WIGGINS TRACT 470.3 FT TO ITS SE CORNER A BUGGY AXLE FROM WHICH A 20" PINE TREE MARKED X BEARS N. 18 DEG. 25' EAST 26 FT AND A 12" PINE TREE MARKED X BEARS N. 82 DEG. 25' WEST 15.5 FT SAID STAKE BEING IN THE NORTH LINE OF GEO. WILBURN TRACT; THENCE N. 89 DEG. 34' EAST AT 855.0 FEET THE CENTER OF WHITES BAYOU AT 3654.7 FT THE NW CORNER OF THE WM. MEITHER 125 ACRE TRACT; THENCE WITH THE NORTH LINE OF THE MEITHER AND ALBRITTON TRACT N. 89 DEG. 09 EAST 8219.0 FT TO THE EAST LINE OF THE SAID WEAVER LEAGUE AND IS THE NE CORNER OF THE ALBRITTON 117.0 ACRE TRACT; THENCE N. 0 DEG. 15' WEST WITH THE EAST LINE OF THE SAID LEAGUE 409.7 FT TO THE PLACE OF BEGINNING ENCLOSING WITHIN SAID BOUNDARIES 117.79 ACRES OF LAND AND TRACT 2: 23.8 ACRES OF LAND OFF THE WEST END OF THE ABOVE STEPHENSON TRACT IS WEST OF AND JOINING THE ABOVE MENTIONED WIGGINS TRACT DESCRIBED AS FOLLOWS: BEGINNING AT THE NW CORNER OF THE D. L. WIGGINS 26.82 ACRE TRACT AN IRON STAKE IN THE OLD LIBERTY CHAMBERS COUNTY LINE; THENCE N. 89 DEG. 53' WEST WITH THE SAID COUNTY LINE 676.7 FT TO THE SW CORNER OF THE ANDREW WEAVER 30 ACRE TRACT A PINE KNOT FOR CORNER; THENCE WITH THE SAID COUNTY LINE AND THE SOUTH LINE OF A TRACT OWNED BY R. S. STERLING NO. 89 DEG. 26' WEST 1092.4 FT TO THE NE CORNER OF ANOTHER TRACT OF 460 ACS OWNED BY R. S. STERLING, AN IRON STAKE FOR CORNER; THENCE WITH THE EAST LINE OF THE SAID STERLING TRACT S. 1 DEG. 58' EAST 521.4 FT SET A STAKE FOR THE SW CORNER OF THIS TRACT AND THE NW CORNER OF THE WILBORN TRACT FROM WHICH A 4" PINE TREE MARKED X BRS. N. 30 DEG. W. 16 FT AND A 5" PINE TREE MARKED X BRS. N. 62 DEG. EAST 16.5 FT; THENCE WITH THE NORTH LINE OF THE SAID WILBORN TRACT N. 89 DEG. 24' EAST AT 1133 FT THE CENTER OF THE ANAHUAC DEVERS ROAD COURSE S. 32 DEG. 15' WEST AT 3053.4 THE SW CORNER OF THE ABOVE MENTIONED WIGGINS TRACT A STAKE FROM WHICH AN 8" PINE TREE MARKED X BRS. N. 10 DEG. 20" EAST 11 FT AND A 6" PINE TREE MARKED X BEARS S. 29 DEG. WEST 19 FT; THENCE WITH THE WEST LINE OF THE WIGGINS TRACT N. 0 DEG. 15' WEST 490.9 FT TO THE PLACE OF BEGINNING ENCLOSING WITHIN SAID BOUNDARIES 23.8 ACRES OF LAND.</t>
  </si>
  <si>
    <t>Anish: Copied descriptioin from Assignment and BOS. (1.5625% RI) (See plat in the package folder for plotting this lease)</t>
  </si>
  <si>
    <t>SOUTH 320 ACRES, IN THE FORM OF A RECTANGLE RUNNING LENGTHWISE EAST AND WEST, OUT OF THE H &amp; O B RR CO SVY. 1099, ABST. 1399, WEBB COUNTY, TX</t>
  </si>
  <si>
    <t>404 acres of land, more or less, in the Alfred Morris Survey, A-151, the Samuel Highland Survey, A-73, and the Elizabeth Talley Survey, A-201, and being the same land described as ""First Tract"", ""Second Tract"" and ""Third Tract"" in that certain Mineral Deed dated May 9, 1927, from J. M. Head, Trustee to The Texas Company, recorded in Volume L-2, Page 471, Deed Records, Aransas County, Texas.</t>
  </si>
  <si>
    <t>Anish: Copied descriptions from Mineral Deed. (See plat in the package folder for plotting this lease)</t>
  </si>
  <si>
    <t>139 acres of land, more or less, in the Wm. Smeathers League, and being the same land more particularly described in that certain Deed of Trust dated January 27, 1923, from John Fila to L. A. Machemehl, Trustee, recorded in Volume 7, Page 225, of the Mortgage Records of Austin County, Texas, to which instrument and the record thereof reference is hereby made for descriptive purposes only, Austin County, TX</t>
  </si>
  <si>
    <t>253 acres of land, more or less, in the S. F. Austin League, A-7, the Thomas Westall Labor No. 6, A-100, and the Thomas Westall Labor No. 7, A-99, and the S. F. Austin Labor, A-8, and being the same land more particularly described in Mineral Deed dated September 14, 1928 from C. M. Frost to The Texas Company, recorded in Volume 79, Page 404, Deed Records, Austin County, Texas.</t>
  </si>
  <si>
    <t>254.63 acres of land, more or less, in the Arthur Lott Survey, A-254, and being the same land more particularly described in Correction Mineral Deed dated October 2, 1948, from Alvin Meissner to Skelly Oil Company, recorded in Volume 171, Page 14, Deed Records, Austin County, Texas.</t>
  </si>
  <si>
    <t>360 acres of land, more or less, in the Josefa Franco Survey No. 936, A-187, Bandera County, Texas and the Valentine Perez Survey No. 934, Uvalde County, Texas, and being the same land described in Deed dated April 19, 1924, from W. J. Cooper to The Texas Company, recorded in Volume Q-1, Page 383, Deed Records of Bandera County, Texas, and recorded in Volume 64, Page 254, Deed Records of Uvalde County, Texas.</t>
  </si>
  <si>
    <t>128.6 acres out of the Mattie Shappard Survey A-668, being that portion of said survey lying North of the St. LB &amp; MRR ROW, Brazoria County, TX</t>
  </si>
  <si>
    <t>319 acres being Lots 1 &amp; 2 in Sturgeon and Carrington Subdivision of West portion of Andrew Robinson League, A-125, less 1 acre in SE corner of Lot 2, more particularly described in 9/30/09 deed from R.W. Sturgeon, et al to C.W. Chapman, et al Volume 95, Page 7, Brazoria County Deed Records.</t>
  </si>
  <si>
    <t>10 acres known as the NW/4 NE/4 SE/4 of Section 69, A-280, HT &amp; B RR Co Survey, Brazoria County, TX</t>
  </si>
  <si>
    <t>20 acres known as Tracts 7 &amp; 8, Section 67, A-281, HT&amp;B RR Co. Survey of Emigration Land Co.'s Subdivision of Iowa Colony, Plat Book 2, Page 81-82, Map/Plat Records of Brazoria County, Texas.</t>
  </si>
  <si>
    <t>23.4 acres known as Tracts 1 &amp; 2, Section 67, A-281, HT&amp;B RR Co. Survey, of Emigration Land Co.'s Subdivision of Iowa Colony, Plat Book 2, Page 81-82, Map/Plat Records of Brazoria County, Texas.</t>
  </si>
  <si>
    <t>12.5 acres out of that certain 100 acre tract in the CG, HA and HC Alsbury one and one-half League Grant, A-4, Brazoria County being out of the upper one-half of a 200 acre homestead tract of Wm. Alston and Millie Alston in said Alsbury Survey, and being part of the interest heretofore conveyed to E. Eichenberg by Millie McKinney, Brazoria County, TX</t>
  </si>
  <si>
    <t>20 acres being the H.A. Perry Homestead tract situated at Perry's landing, and being out of S.F. Austin 7 1/3 League Grant, A-20, more particularly described in Conveyance dated 2/9/35 from J.K. Cammack and wife Sarah P. Cammack to L.H. Follett, recorded in Volume 260, Page 69, Deed Records, Brazoria County, Texas.</t>
  </si>
  <si>
    <t>100 acres more or less, out of the Henry Austin League 5, A-13, from the deepest depth drilled in the Korenek #1 (#4203932795) being 8823' to the center of the earth, Brazoria County, TX</t>
  </si>
  <si>
    <t>80 acres out of the John McNeel League, A-92; also being the same 80 acres remaining out of the 100 acre tract described in the Deed from Mahala McNeel to Samuel Moore recorded in Volume S, Page 800, Deed Records, after deducting from said 100 acres the 20 acres conveyed by Samuel Moore to Irene Moore by Deed dated January 14, 1895, recorded in Volume 29, Page 434, Deed Records, Brazoria County, Texas.</t>
  </si>
  <si>
    <t>Anish: Copied descriptions from Royalty Deed. (No Plat) (1/256 of 8/8 non-participating royalty)</t>
  </si>
  <si>
    <t>264.94 acres in a Robinson League, A-125, more particularly described by metes and bounds in the subject Royalty Deed, Brazoria County, TX</t>
  </si>
  <si>
    <t>Anish: Copied descriptions from Royalty Deed. (No Plat) (1/128 Royalty Interest)</t>
  </si>
  <si>
    <t>200.14 acres of land out of the Henry Austin Survey No. 5, A-13, and the Henry Austin Survey No. 6, A-14, and the HT&amp;BR Co. Survey No. 13, A-265, Brazoria County, TX</t>
  </si>
  <si>
    <t>Anish: Copied descriptions from Royalty Deed. (No Plat) (1/3 of 1/32 of 8/8 non-participating royalty)</t>
  </si>
  <si>
    <t>300 acres, more or less, being the East 300 acres of 401.72 acres out of Tract No. 19 in the John W. Cloud Survey, A-169, being a part of the same land described in Deed from the Federal Land Bank of Houston to R.H. Carr, et ux, dated 2/12/1935, recorded in Volume 259, Page 577, Deed Records, Brazoria County, TX</t>
  </si>
  <si>
    <t>Anish: Copied descriptions from Royalty Deed. (No Plat) (1/3 of 1/32 non-participating royalty interest)</t>
  </si>
  <si>
    <t>100.5 acres out of the S.F. Austin 7 1/3 League Grant A-20, more particularly described by metes and bounds in the Royalty Deed, Brazoria County, TX</t>
  </si>
  <si>
    <t>Anish: Copied descriptions from Royalty Deed. (No Plat) (1/2 of 1/32 non-participating royalty interest)</t>
  </si>
  <si>
    <t>The North 200 acres of a 323.54 acre tract in S.F. Austin 7 1/3 League Grant, A-20, more particularly described in the Deed, Brazoria County, TX.</t>
  </si>
  <si>
    <t>Anish: Copied descriptions from Royalty Deed. (No Plat) (1/96 non-participating royalty interest)</t>
  </si>
  <si>
    <t>158.8 acres more or less, out of the Henry Burt Survey, A-151, more particularly described in Decree of Partition recorded Volume 2, Page 556, Probate Records of Brazoria County, Texas.</t>
  </si>
  <si>
    <t>Anish: Copied descriptions from Royalty Deed. (No Plat) (1/8 of 2/3 of 1/8 non-participating royalty)</t>
  </si>
  <si>
    <t>400 acres, more or less, being out of the league of land originally granted by the Mexican Government to Andrew Robinson, lying on the west side of Oyster Creek and being more particularly described by metes and bounds in said Deed, Brazoria County, TX.</t>
  </si>
  <si>
    <t>120 acres out of Section 112, being the SW/4 SW/4, A-593 and E/2 SW/4, A-586, Survey, H&amp;TB RR Co. Survey, Chambers County, TX</t>
  </si>
  <si>
    <t>10 acres in N/2 of the Andrew Weaver League, A-397 and A-311 respectively, situated in Liberty and Chambers Counties, Texas.</t>
  </si>
  <si>
    <t>9.53 acres of land, part of the Wm. Bloodgood League, A-4, being the South 9.53 acres of the Forrest Barrow 17.2 acre tract, as conveyed by 9/9/11 Deed from Forrest Barrow to F.P. Kalb, Volume 3, Page 20, Deed Records, Chambers County, Texas.</t>
  </si>
  <si>
    <t>Five acres of land, part of the Wm Bloodgood League, A-4, being the South five acres of a 9.53 acre tract, better described in 12/8/21 Deed from Forrest Barrow to F.P. Kalb, Volume 13, Page 194, Deed Records, Chambers County, Texas</t>
  </si>
  <si>
    <t>Eight acres, more or less, out of Wm Bloodgood League, A-4, more fully described in 8/31/21 Deed from Forrest Barrow to R.A. Welch, Volume 14, Page 594, Deed Records of Chambers County, Texas.</t>
  </si>
  <si>
    <t>Tract 1: 32.4 acres, more or less, Lots 3, 25, 28 and Lots 33-36 out of the William Wiess Subdivision out of the Henry Williams Survey, A-489; Tract 2: 617.67 acres, more or less, being out of the Day Land and Cattle Company Survey, A-607 and being Lots 15-32, 40, 45-69, 73-115 in the South and the East half being Lots 5, 6, 27, 30, 32-40, N/2 Lot 10, W/2 Lot 20 and SE/4 Lot 16; Tract 3: 19.10 acres, out of the NW corner of the Mary Jones Survey, A-336, Hardin County, TX</t>
  </si>
  <si>
    <t>Anish: Copied descriptions from Energynet. (See plat in the package folder for plotting this lease)</t>
  </si>
  <si>
    <t xml:space="preserve">
Being the NE/4 of the SE/4 of Section 25, Block OW, TC RR Co. Survey, Pecos County, TX</t>
  </si>
  <si>
    <t>Anish: Surface acreage - no mineral rights See plat in the package folder for plotting this lease</t>
  </si>
  <si>
    <t>Anish: Surface acreage - no mineral rights. See plat in the package folder for plotting this lease</t>
  </si>
  <si>
    <t xml:space="preserve">
N/2 of Section 20, Block 49, Township 9, T&amp;P Ry Co. Survey in Pecos County, TX; save and except one acre in the form of a square in the NW corner thereof.</t>
  </si>
  <si>
    <t>Being a tract of land out of Survey #7, Block OW, GC&amp;SF Ry Co Survey, Pecos County, TX containing 84.5 acres being more particularly described by metes and bounds in Warranty Deed recorded at Bk 351 Pg 53, between Horace Smith and Forest Oil Corporation.</t>
  </si>
  <si>
    <t>Anish: Multiple tracts- will take a long time to complete this package</t>
  </si>
  <si>
    <t>All of Lots 1, 2, 3, 7, 11, 12, 13, S/2 of Lot 5 and S/2 &amp; NW/4 of Lot 6, All in R.S. Sterling Subdivision of HT&amp;B Ry. Survey 69, as shown in Hardin County Plat Records, Volume 1, Page 232.</t>
  </si>
  <si>
    <t>640 acres being the E/2 of Section 172, T&amp;NO RR Co. Survey (Seth Davis Survey, A-492); and E/2 of Section 174, T&amp;NO RR. Co. Survey (Seth Davis Survey, A-493), Jefferson County, Texas.</t>
  </si>
  <si>
    <t>329.15 acres out of the W.B. Burton League, A-8, described as: Beginning at the SE corner of the William Burton League a post for corner; thence west along the south line of the said League 2500 varas a post for corner; thence north 799.5 varas stake for corner; thence east 2500 varas stake for corner; thence south 799.5 varas to place of beginning, containing 354.15 acres, save and except 25 acres out of the NW corner to be as near as possible in the form of a square; save and except an undivided 1/32 interest in and to all of the oil and other minerals in, on and under the herein conveyed.</t>
  </si>
  <si>
    <t>413.05 ACS MORE OR LESS OUT OF THE A HORTON SY BEING COMPRISED OF 3 TRACTS: 1) 246.05 ACS.; 2) 142 ACS; AND 3) 25 ACS, MORE FULLY DESCRIBED IN SAID DEED DTD 7-21-33, RECORDED IN VOLUME 377, PAGE 419, DEED RECORDS, JEFFERSON COUNTY, TEXAS.</t>
  </si>
  <si>
    <t>19.17 acres out of the John A. Veatch Survey A-55, Spindle Top Heights Subdivision, being 10 acres out of Block 8; 3.33 acres being the north one-third of Block 9; 5 acres out of Block 43; 2.25 acres out of Block 22 being a one acre tract in Lot 7 and a 1.25 acre tract in Lot 9; all as described in that certain General Warranty Deed dated 5/2/1935, from Paraffine Oil Company and Reliance Oil Company, recorded in Volume 401, Page 135, Deed Records, Jefferson County, Texas.</t>
  </si>
  <si>
    <t>160 acres being 67 acres out of the T&amp;NO Ry Survey, A-743, and 93 acres out of the T&amp;NO Ry Survey, A-742, Jefferson County, Texas, the same being the J.M. Carpenter Tract #2 and described in the Deed from John J. Gannon to William Wiess, recorded May 25, 1903, in Volume 71, Page 600, Deed Records, Jefferson County, Texas</t>
  </si>
  <si>
    <t>1,107.50 acres out of the William Carroll Survey, A-13, as described in the second tract of that certain Deed dated December 30, 1944, from H. C. Wiess to Paraffine Oil Corporation, recorded in Volume 568, Page 380, Deed Records, Jefferson County, Texas.</t>
  </si>
  <si>
    <t>528.28 acres out of the Burr &amp; Caswell Survey, A-406, as described in the first tract of that certain Deed dated December 30, 1944, from H. C. Wiess to Paraffine Oil Corporation, recorded in Volume 568, Page 380, Deed Records, Jefferson County, Texas.</t>
  </si>
  <si>
    <t>126.10 acres out of the John Montez Survey, A-175, as described in the third tract of that certain Deed dated December 30, 1944, from H. C. Wiess to Paraffine Oil Corporation, recorded in Volume 568, Page 380, Deed Records, Jefferson County, Texas.</t>
  </si>
  <si>
    <t xml:space="preserve">
1,013.255 acres out of the M. Pevito Survey, A-43, described in Four Tracts; First Tract being 569.16 acres beginning at a point on east boundary line of Pevito League 1463.4 varas from the SE corner thereof; thence north 1 degree, 10 minutes west 1483.2 varas to corner of said line of said league; thence west 2151.5 varas to the division line between the east and west one-half of said league; thence south with north line of said Blevins Tract 2182 varas to place of beginning; Second Tract being 227.665 acres beginning at NE corner of the 569.16 acre tract described above as Tract One; thence north 1 degree 10 minutes west with the east line of Pevito League 599.4 varas; thence west 2139.6 varas to the division line of east and west one-half of said league; thence south on said division line 599.2 varas to the NW corner of Tract No. 1; thence east on north line of said No. 1 Tract, 2151.5 varas to place of beginning; Third Tract being 113.83 acres beginning at the NE corner of Tract 2 described above on east line of said Pevito League; thence north 300.4 varas to corner; thence west 2133.4 varas to division line of east and west one-half league; thence along said division line 300.6 varas to the NW corner of Tract 2; thence east along said line of said tract 2139.6 varas to place of beginning, containing 113.83 acres, save and except a 60 foot strip on south side of this tract to the 60 foot Quicksall Road on the west side thereof; Fourth Tract being 102.6 acres beginning at SE corner of the A.D. Curtis subdivision of the northern part of the M. Pevito Grant; thence west 2134 varas to west boundary line; thence south 271.2 varas to the NE corner of A. Oswald 113 acre tract; thence east 2134 varas to the last boundary line; thence north 271.3 varas to place of beginning, Jefferson County, Texas.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</si>
</sst>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0000]#,##0.00"/>
    <numFmt numFmtId="165" formatCode="0.00000000"/>
  </numFmts>
  <fonts count="12" x14ac:knownFonts="1">
    <font>
      <sz val="11"/>
      <name val="Calibri"/>
    </font>
    <font>
      <sz val="16"/>
      <name val="Calibri"/>
    </font>
    <font>
      <b/>
      <sz val="18"/>
      <name val="Calibri"/>
    </font>
    <font>
      <sz val="18"/>
      <name val="Calibri"/>
    </font>
    <font>
      <b/>
      <u/>
      <sz val="20"/>
      <name val="Calibri"/>
    </font>
    <font>
      <sz val="11"/>
      <color theme="1"/>
      <name val="Calibri"/>
      <family val="2"/>
    </font>
    <font>
      <sz val="11"/>
      <name val="Calibri"/>
      <family val="2"/>
    </font>
    <font>
      <b/>
      <sz val="11"/>
      <color theme="0"/>
      <name val="Calibri"/>
      <family val="2"/>
    </font>
    <font>
      <b/>
      <sz val="18"/>
      <color theme="0"/>
      <name val="Calibri"/>
      <family val="2"/>
    </font>
    <font>
      <u/>
      <sz val="11"/>
      <color theme="10"/>
      <name val="Calibri"/>
    </font>
    <font>
      <u/>
      <sz val="11"/>
      <color theme="11"/>
      <name val="Calibri"/>
    </font>
    <font>
      <b/>
      <u/>
      <sz val="28"/>
      <name val="Calibri"/>
    </font>
  </fonts>
  <fills count="16">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rgb="FFFFFF00"/>
        <bgColor theme="4" tint="0.59999389629810485"/>
      </patternFill>
    </fill>
    <fill>
      <patternFill patternType="solid">
        <fgColor rgb="FFFFFF00"/>
        <bgColor theme="4" tint="0.79998168889431442"/>
      </patternFill>
    </fill>
    <fill>
      <patternFill patternType="solid">
        <fgColor theme="6" tint="0.39997558519241921"/>
        <bgColor theme="4" tint="0.79998168889431442"/>
      </patternFill>
    </fill>
    <fill>
      <patternFill patternType="solid">
        <fgColor theme="6" tint="0.39997558519241921"/>
        <bgColor theme="4" tint="0.59999389629810485"/>
      </patternFill>
    </fill>
    <fill>
      <patternFill patternType="solid">
        <fgColor theme="0" tint="-4.9989318521683403E-2"/>
        <bgColor theme="4" tint="0.59999389629810485"/>
      </patternFill>
    </fill>
    <fill>
      <patternFill patternType="solid">
        <fgColor theme="0" tint="-4.9989318521683403E-2"/>
        <bgColor theme="4" tint="0.79998168889431442"/>
      </patternFill>
    </fill>
    <fill>
      <patternFill patternType="solid">
        <fgColor theme="0" tint="-4.9989318521683403E-2"/>
        <bgColor indexed="64"/>
      </patternFill>
    </fill>
    <fill>
      <patternFill patternType="solid">
        <fgColor theme="0" tint="-4.9989318521683403E-2"/>
        <bgColor theme="4"/>
      </patternFill>
    </fill>
    <fill>
      <patternFill patternType="solid">
        <fgColor theme="9" tint="0.39997558519241921"/>
        <bgColor theme="4" tint="0.79998168889431442"/>
      </patternFill>
    </fill>
    <fill>
      <patternFill patternType="solid">
        <fgColor theme="9" tint="0.39997558519241921"/>
        <bgColor theme="4" tint="0.59999389629810485"/>
      </patternFill>
    </fill>
  </fills>
  <borders count="27">
    <border>
      <left/>
      <right/>
      <top/>
      <bottom/>
      <diagonal/>
    </border>
    <border>
      <left/>
      <right style="thin">
        <color auto="1"/>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auto="1"/>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ck">
        <color theme="0"/>
      </top>
      <bottom/>
      <diagonal/>
    </border>
    <border>
      <left style="thin">
        <color theme="0"/>
      </left>
      <right style="thin">
        <color theme="0"/>
      </right>
      <top style="thick">
        <color theme="0"/>
      </top>
      <bottom/>
      <diagonal/>
    </border>
    <border>
      <left style="thin">
        <color theme="0"/>
      </left>
      <right/>
      <top style="thick">
        <color theme="0"/>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style="thin">
        <color auto="1"/>
      </right>
      <top style="thin">
        <color theme="0"/>
      </top>
      <bottom/>
      <diagonal/>
    </border>
    <border>
      <left style="thin">
        <color theme="0"/>
      </left>
      <right/>
      <top style="thin">
        <color theme="0"/>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style="thin">
        <color auto="1"/>
      </right>
      <top/>
      <bottom style="thin">
        <color theme="0"/>
      </bottom>
      <diagonal/>
    </border>
    <border>
      <left style="thin">
        <color theme="0"/>
      </left>
      <right/>
      <top/>
      <bottom style="thin">
        <color theme="0"/>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theme="0"/>
      </left>
      <right style="thin">
        <color auto="1"/>
      </right>
      <top style="thin">
        <color auto="1"/>
      </top>
      <bottom style="thin">
        <color theme="0"/>
      </bottom>
      <diagonal/>
    </border>
    <border>
      <left style="thin">
        <color auto="1"/>
      </left>
      <right style="thin">
        <color theme="0"/>
      </right>
      <top style="thin">
        <color theme="0"/>
      </top>
      <bottom style="thin">
        <color theme="0"/>
      </bottom>
      <diagonal/>
    </border>
    <border>
      <left style="thin">
        <color auto="1"/>
      </left>
      <right style="thin">
        <color theme="0"/>
      </right>
      <top style="thin">
        <color theme="0"/>
      </top>
      <bottom style="thin">
        <color auto="1"/>
      </bottom>
      <diagonal/>
    </border>
    <border>
      <left style="thin">
        <color theme="0"/>
      </left>
      <right style="thin">
        <color theme="0"/>
      </right>
      <top style="thin">
        <color theme="0"/>
      </top>
      <bottom style="thin">
        <color auto="1"/>
      </bottom>
      <diagonal/>
    </border>
    <border>
      <left style="thin">
        <color theme="0"/>
      </left>
      <right style="thin">
        <color auto="1"/>
      </right>
      <top style="thin">
        <color theme="0"/>
      </top>
      <bottom style="thin">
        <color auto="1"/>
      </bottom>
      <diagonal/>
    </border>
  </borders>
  <cellStyleXfs count="25">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37">
    <xf numFmtId="0" fontId="0" fillId="0" borderId="0" xfId="0" applyFont="1" applyFill="1" applyBorder="1"/>
    <xf numFmtId="0" fontId="0" fillId="0" borderId="0" xfId="0" applyFont="1" applyFill="1" applyBorder="1" applyAlignment="1">
      <alignment horizontal="left"/>
    </xf>
    <xf numFmtId="0" fontId="0" fillId="0" borderId="0" xfId="0" applyFont="1" applyFill="1" applyBorder="1" applyAlignment="1">
      <alignment wrapText="1"/>
    </xf>
    <xf numFmtId="164" fontId="0" fillId="0" borderId="0" xfId="0" applyNumberFormat="1" applyFont="1" applyFill="1" applyBorder="1"/>
    <xf numFmtId="1" fontId="0" fillId="0" borderId="0" xfId="0" applyNumberFormat="1" applyFont="1" applyFill="1" applyBorder="1"/>
    <xf numFmtId="0" fontId="0" fillId="0" borderId="0" xfId="0" pivotButton="1" applyFont="1" applyFill="1" applyBorder="1"/>
    <xf numFmtId="0" fontId="0" fillId="0" borderId="0" xfId="0" applyNumberFormat="1" applyFont="1" applyFill="1" applyBorder="1"/>
    <xf numFmtId="0" fontId="0" fillId="0" borderId="0" xfId="0" applyFont="1" applyFill="1" applyBorder="1" applyAlignment="1">
      <alignment horizontal="left" wrapText="1"/>
    </xf>
    <xf numFmtId="1" fontId="0" fillId="0" borderId="0" xfId="0" applyNumberFormat="1" applyFont="1" applyFill="1" applyBorder="1" applyAlignment="1">
      <alignment horizontal="center" wrapText="1"/>
    </xf>
    <xf numFmtId="0" fontId="0" fillId="0" borderId="0" xfId="0" applyFont="1" applyFill="1" applyBorder="1" applyAlignment="1">
      <alignment horizontal="center" wrapText="1"/>
    </xf>
    <xf numFmtId="164" fontId="0" fillId="0" borderId="0" xfId="0" applyNumberFormat="1" applyFont="1" applyFill="1" applyBorder="1" applyAlignment="1">
      <alignment horizontal="center" wrapText="1"/>
    </xf>
    <xf numFmtId="0" fontId="0" fillId="0" borderId="1" xfId="0" applyFont="1" applyFill="1" applyBorder="1" applyAlignment="1">
      <alignment horizontal="center" wrapText="1"/>
    </xf>
    <xf numFmtId="0" fontId="2" fillId="0"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2" fontId="0" fillId="0" borderId="0" xfId="0" applyNumberFormat="1" applyFont="1" applyFill="1" applyBorder="1" applyAlignment="1">
      <alignment wrapText="1"/>
    </xf>
    <xf numFmtId="165" fontId="0" fillId="0" borderId="0" xfId="0" applyNumberFormat="1" applyFont="1" applyFill="1" applyBorder="1" applyAlignment="1">
      <alignment wrapText="1"/>
    </xf>
    <xf numFmtId="0" fontId="6" fillId="0" borderId="0" xfId="0" applyFont="1" applyFill="1" applyBorder="1" applyAlignment="1">
      <alignment wrapText="1"/>
    </xf>
    <xf numFmtId="0" fontId="6" fillId="0" borderId="0" xfId="0" applyFont="1" applyFill="1" applyBorder="1"/>
    <xf numFmtId="0" fontId="7" fillId="3" borderId="9" xfId="0" applyFont="1" applyFill="1" applyBorder="1"/>
    <xf numFmtId="0" fontId="7" fillId="3" borderId="10" xfId="0" applyFont="1" applyFill="1" applyBorder="1"/>
    <xf numFmtId="0" fontId="7" fillId="3" borderId="11" xfId="0" applyFont="1" applyFill="1" applyBorder="1"/>
    <xf numFmtId="0" fontId="8" fillId="3"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1" fontId="5" fillId="5" borderId="6" xfId="0" applyNumberFormat="1" applyFont="1" applyFill="1" applyBorder="1" applyAlignment="1">
      <alignment horizontal="center" wrapText="1"/>
    </xf>
    <xf numFmtId="0" fontId="5" fillId="5" borderId="5" xfId="0" applyFont="1" applyFill="1" applyBorder="1" applyAlignment="1">
      <alignment horizontal="left" wrapText="1"/>
    </xf>
    <xf numFmtId="164" fontId="5" fillId="5" borderId="5" xfId="0" applyNumberFormat="1" applyFont="1" applyFill="1" applyBorder="1" applyAlignment="1">
      <alignment horizontal="center" wrapText="1"/>
    </xf>
    <xf numFmtId="0" fontId="5" fillId="5" borderId="5" xfId="0" applyFont="1" applyFill="1" applyBorder="1" applyAlignment="1">
      <alignment horizontal="center" wrapText="1"/>
    </xf>
    <xf numFmtId="0" fontId="5" fillId="5" borderId="7" xfId="0" applyFont="1" applyFill="1" applyBorder="1" applyAlignment="1">
      <alignment horizontal="center" wrapText="1"/>
    </xf>
    <xf numFmtId="0" fontId="5" fillId="5" borderId="5" xfId="0" applyFont="1" applyFill="1" applyBorder="1" applyAlignment="1">
      <alignment wrapText="1"/>
    </xf>
    <xf numFmtId="2" fontId="5" fillId="5" borderId="5" xfId="0" applyNumberFormat="1" applyFont="1" applyFill="1" applyBorder="1" applyAlignment="1">
      <alignment wrapText="1"/>
    </xf>
    <xf numFmtId="0" fontId="5" fillId="5" borderId="8" xfId="0" applyFont="1" applyFill="1" applyBorder="1" applyAlignment="1">
      <alignment wrapText="1"/>
    </xf>
    <xf numFmtId="1" fontId="5" fillId="4" borderId="6" xfId="0" applyNumberFormat="1" applyFont="1" applyFill="1" applyBorder="1" applyAlignment="1">
      <alignment horizontal="center" wrapText="1"/>
    </xf>
    <xf numFmtId="0" fontId="5" fillId="4" borderId="5" xfId="0" applyFont="1" applyFill="1" applyBorder="1" applyAlignment="1">
      <alignment horizontal="left" wrapText="1"/>
    </xf>
    <xf numFmtId="164" fontId="5" fillId="4" borderId="5" xfId="0" applyNumberFormat="1" applyFont="1" applyFill="1" applyBorder="1" applyAlignment="1">
      <alignment horizontal="center" wrapText="1"/>
    </xf>
    <xf numFmtId="0" fontId="5" fillId="4" borderId="5" xfId="0" applyFont="1" applyFill="1" applyBorder="1" applyAlignment="1">
      <alignment horizontal="center" wrapText="1"/>
    </xf>
    <xf numFmtId="0" fontId="5" fillId="4" borderId="7" xfId="0" applyFont="1" applyFill="1" applyBorder="1" applyAlignment="1">
      <alignment horizontal="center" wrapText="1"/>
    </xf>
    <xf numFmtId="0" fontId="5" fillId="4" borderId="5" xfId="0" applyFont="1" applyFill="1" applyBorder="1" applyAlignment="1">
      <alignment wrapText="1"/>
    </xf>
    <xf numFmtId="2" fontId="5" fillId="4" borderId="5" xfId="0" applyNumberFormat="1" applyFont="1" applyFill="1" applyBorder="1" applyAlignment="1">
      <alignment wrapText="1"/>
    </xf>
    <xf numFmtId="0" fontId="5" fillId="4" borderId="8" xfId="0" applyFont="1" applyFill="1" applyBorder="1" applyAlignment="1">
      <alignment wrapText="1"/>
    </xf>
    <xf numFmtId="1" fontId="5" fillId="4" borderId="12" xfId="0" applyNumberFormat="1" applyFont="1" applyFill="1" applyBorder="1" applyAlignment="1">
      <alignment horizontal="center" wrapText="1"/>
    </xf>
    <xf numFmtId="0" fontId="5" fillId="4" borderId="13" xfId="0" applyFont="1" applyFill="1" applyBorder="1" applyAlignment="1">
      <alignment horizontal="left" wrapText="1"/>
    </xf>
    <xf numFmtId="164" fontId="5" fillId="4" borderId="13" xfId="0" applyNumberFormat="1" applyFont="1" applyFill="1" applyBorder="1" applyAlignment="1">
      <alignment horizontal="center" wrapText="1"/>
    </xf>
    <xf numFmtId="0" fontId="5" fillId="4" borderId="13" xfId="0" applyFont="1" applyFill="1" applyBorder="1" applyAlignment="1">
      <alignment horizontal="center" wrapText="1"/>
    </xf>
    <xf numFmtId="0" fontId="5" fillId="4" borderId="14" xfId="0" applyFont="1" applyFill="1" applyBorder="1" applyAlignment="1">
      <alignment horizontal="center" wrapText="1"/>
    </xf>
    <xf numFmtId="0" fontId="5" fillId="4" borderId="13" xfId="0" applyFont="1" applyFill="1" applyBorder="1" applyAlignment="1">
      <alignment wrapText="1"/>
    </xf>
    <xf numFmtId="165" fontId="5" fillId="4" borderId="13" xfId="0" applyNumberFormat="1" applyFont="1" applyFill="1" applyBorder="1" applyAlignment="1">
      <alignment wrapText="1"/>
    </xf>
    <xf numFmtId="0" fontId="5" fillId="4" borderId="15" xfId="0" applyFont="1" applyFill="1" applyBorder="1" applyAlignment="1">
      <alignment wrapText="1"/>
    </xf>
    <xf numFmtId="1" fontId="5" fillId="5" borderId="20" xfId="0" applyNumberFormat="1" applyFont="1" applyFill="1" applyBorder="1" applyAlignment="1">
      <alignment horizontal="center" wrapText="1"/>
    </xf>
    <xf numFmtId="0" fontId="5" fillId="5" borderId="21" xfId="0" applyFont="1" applyFill="1" applyBorder="1" applyAlignment="1">
      <alignment horizontal="left" wrapText="1"/>
    </xf>
    <xf numFmtId="164" fontId="5" fillId="5" borderId="21" xfId="0" applyNumberFormat="1" applyFont="1" applyFill="1" applyBorder="1" applyAlignment="1">
      <alignment horizontal="center" wrapText="1"/>
    </xf>
    <xf numFmtId="0" fontId="5" fillId="5" borderId="21" xfId="0" applyFont="1" applyFill="1" applyBorder="1" applyAlignment="1">
      <alignment horizontal="center" wrapText="1"/>
    </xf>
    <xf numFmtId="0" fontId="5" fillId="5" borderId="22" xfId="0" applyFont="1" applyFill="1" applyBorder="1" applyAlignment="1">
      <alignment horizontal="center" wrapText="1"/>
    </xf>
    <xf numFmtId="0" fontId="5" fillId="5" borderId="21" xfId="0" applyFont="1" applyFill="1" applyBorder="1" applyAlignment="1">
      <alignment wrapText="1"/>
    </xf>
    <xf numFmtId="2" fontId="5" fillId="5" borderId="21" xfId="0" applyNumberFormat="1" applyFont="1" applyFill="1" applyBorder="1" applyAlignment="1">
      <alignment wrapText="1"/>
    </xf>
    <xf numFmtId="0" fontId="5" fillId="5" borderId="22" xfId="0" applyFont="1" applyFill="1" applyBorder="1" applyAlignment="1">
      <alignment wrapText="1"/>
    </xf>
    <xf numFmtId="1" fontId="5" fillId="5" borderId="23" xfId="0" applyNumberFormat="1" applyFont="1" applyFill="1" applyBorder="1" applyAlignment="1">
      <alignment horizontal="center" wrapText="1"/>
    </xf>
    <xf numFmtId="0" fontId="5" fillId="5" borderId="7" xfId="0" applyFont="1" applyFill="1" applyBorder="1" applyAlignment="1">
      <alignment wrapText="1"/>
    </xf>
    <xf numFmtId="1" fontId="5" fillId="5" borderId="24" xfId="0" applyNumberFormat="1" applyFont="1" applyFill="1" applyBorder="1" applyAlignment="1">
      <alignment horizontal="center" wrapText="1"/>
    </xf>
    <xf numFmtId="0" fontId="5" fillId="5" borderId="25" xfId="0" applyFont="1" applyFill="1" applyBorder="1" applyAlignment="1">
      <alignment horizontal="left" wrapText="1"/>
    </xf>
    <xf numFmtId="164" fontId="5" fillId="5" borderId="25" xfId="0" applyNumberFormat="1" applyFont="1" applyFill="1" applyBorder="1" applyAlignment="1">
      <alignment horizontal="center" wrapText="1"/>
    </xf>
    <xf numFmtId="0" fontId="5" fillId="5" borderId="25" xfId="0" applyFont="1" applyFill="1" applyBorder="1" applyAlignment="1">
      <alignment horizontal="center" wrapText="1"/>
    </xf>
    <xf numFmtId="0" fontId="5" fillId="5" borderId="26" xfId="0" applyFont="1" applyFill="1" applyBorder="1" applyAlignment="1">
      <alignment horizontal="center" wrapText="1"/>
    </xf>
    <xf numFmtId="0" fontId="5" fillId="5" borderId="25" xfId="0" applyFont="1" applyFill="1" applyBorder="1" applyAlignment="1">
      <alignment wrapText="1"/>
    </xf>
    <xf numFmtId="2" fontId="5" fillId="5" borderId="25" xfId="0" applyNumberFormat="1" applyFont="1" applyFill="1" applyBorder="1" applyAlignment="1">
      <alignment wrapText="1"/>
    </xf>
    <xf numFmtId="0" fontId="5" fillId="5" borderId="26" xfId="0" applyFont="1" applyFill="1" applyBorder="1" applyAlignment="1">
      <alignment wrapText="1"/>
    </xf>
    <xf numFmtId="2" fontId="7" fillId="3" borderId="10" xfId="0" applyNumberFormat="1" applyFont="1" applyFill="1" applyBorder="1"/>
    <xf numFmtId="0" fontId="5" fillId="6" borderId="5" xfId="0" applyFont="1" applyFill="1" applyBorder="1" applyAlignment="1">
      <alignment wrapText="1"/>
    </xf>
    <xf numFmtId="0" fontId="5" fillId="7" borderId="5" xfId="0" applyFont="1" applyFill="1" applyBorder="1" applyAlignment="1">
      <alignment wrapText="1"/>
    </xf>
    <xf numFmtId="0" fontId="5" fillId="7" borderId="8" xfId="0" applyFont="1" applyFill="1" applyBorder="1" applyAlignment="1">
      <alignment wrapText="1"/>
    </xf>
    <xf numFmtId="1" fontId="5" fillId="6" borderId="20" xfId="0" applyNumberFormat="1" applyFont="1" applyFill="1" applyBorder="1" applyAlignment="1">
      <alignment horizontal="center" wrapText="1"/>
    </xf>
    <xf numFmtId="1" fontId="5" fillId="7" borderId="6" xfId="0" applyNumberFormat="1" applyFont="1" applyFill="1" applyBorder="1" applyAlignment="1">
      <alignment horizontal="center" wrapText="1"/>
    </xf>
    <xf numFmtId="1" fontId="5" fillId="6" borderId="6" xfId="0" applyNumberFormat="1" applyFont="1" applyFill="1" applyBorder="1" applyAlignment="1">
      <alignment horizontal="center" wrapText="1"/>
    </xf>
    <xf numFmtId="1" fontId="5" fillId="8" borderId="6" xfId="0" applyNumberFormat="1" applyFont="1" applyFill="1" applyBorder="1" applyAlignment="1">
      <alignment horizontal="center" wrapText="1"/>
    </xf>
    <xf numFmtId="1" fontId="5" fillId="9" borderId="6" xfId="0" applyNumberFormat="1" applyFont="1" applyFill="1" applyBorder="1" applyAlignment="1">
      <alignment horizontal="center" wrapText="1"/>
    </xf>
    <xf numFmtId="0" fontId="5" fillId="10" borderId="5" xfId="0" applyFont="1" applyFill="1" applyBorder="1" applyAlignment="1">
      <alignment wrapText="1"/>
    </xf>
    <xf numFmtId="0" fontId="5" fillId="11" borderId="5" xfId="0" applyFont="1" applyFill="1" applyBorder="1" applyAlignment="1">
      <alignment wrapText="1"/>
    </xf>
    <xf numFmtId="0" fontId="5" fillId="11" borderId="13" xfId="0" applyFont="1" applyFill="1" applyBorder="1" applyAlignment="1">
      <alignment wrapText="1"/>
    </xf>
    <xf numFmtId="0" fontId="5" fillId="10" borderId="21" xfId="0" applyFont="1" applyFill="1" applyBorder="1" applyAlignment="1">
      <alignment wrapText="1"/>
    </xf>
    <xf numFmtId="0" fontId="5" fillId="10" borderId="25" xfId="0" applyFont="1" applyFill="1" applyBorder="1" applyAlignment="1">
      <alignment wrapText="1"/>
    </xf>
    <xf numFmtId="0" fontId="5" fillId="12" borderId="5" xfId="0" applyFont="1" applyFill="1" applyBorder="1" applyAlignment="1">
      <alignment wrapText="1"/>
    </xf>
    <xf numFmtId="0" fontId="7" fillId="13" borderId="10" xfId="0" applyFont="1" applyFill="1" applyBorder="1"/>
    <xf numFmtId="1" fontId="5" fillId="9" borderId="6" xfId="0" applyNumberFormat="1" applyFont="1" applyFill="1" applyBorder="1" applyAlignment="1">
      <alignment horizontal="center" vertical="center" wrapText="1"/>
    </xf>
    <xf numFmtId="0" fontId="5" fillId="0" borderId="5" xfId="0" applyFont="1" applyFill="1" applyBorder="1" applyAlignment="1">
      <alignment horizontal="left" wrapText="1"/>
    </xf>
    <xf numFmtId="164" fontId="5" fillId="0" borderId="5" xfId="0" applyNumberFormat="1" applyFont="1" applyFill="1" applyBorder="1" applyAlignment="1">
      <alignment horizontal="center" wrapText="1"/>
    </xf>
    <xf numFmtId="0" fontId="5" fillId="0" borderId="5" xfId="0" applyFont="1" applyFill="1" applyBorder="1" applyAlignment="1">
      <alignment horizontal="center" wrapText="1"/>
    </xf>
    <xf numFmtId="0" fontId="5" fillId="0" borderId="7" xfId="0" applyFont="1" applyFill="1" applyBorder="1" applyAlignment="1">
      <alignment horizontal="center" wrapText="1"/>
    </xf>
    <xf numFmtId="0" fontId="5" fillId="0" borderId="5" xfId="0" applyFont="1" applyFill="1" applyBorder="1" applyAlignment="1">
      <alignment wrapText="1"/>
    </xf>
    <xf numFmtId="0" fontId="5" fillId="0" borderId="5" xfId="0" applyFont="1" applyFill="1" applyBorder="1" applyAlignment="1">
      <alignment horizontal="right" wrapText="1"/>
    </xf>
    <xf numFmtId="2" fontId="5" fillId="0" borderId="5" xfId="0" applyNumberFormat="1" applyFont="1" applyFill="1" applyBorder="1" applyAlignment="1">
      <alignment wrapText="1"/>
    </xf>
    <xf numFmtId="0" fontId="5" fillId="0" borderId="5" xfId="0" applyFont="1" applyFill="1" applyBorder="1" applyAlignment="1">
      <alignment vertical="center" wrapText="1"/>
    </xf>
    <xf numFmtId="0" fontId="5" fillId="0" borderId="8" xfId="0" applyFont="1" applyFill="1" applyBorder="1" applyAlignment="1">
      <alignment wrapText="1"/>
    </xf>
    <xf numFmtId="0" fontId="5" fillId="0" borderId="5" xfId="0" applyFont="1" applyFill="1" applyBorder="1" applyAlignment="1">
      <alignment horizontal="left" vertical="center" wrapText="1"/>
    </xf>
    <xf numFmtId="164" fontId="5" fillId="0" borderId="5" xfId="0" applyNumberFormat="1"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7" xfId="0" applyFont="1" applyFill="1" applyBorder="1" applyAlignment="1">
      <alignment horizontal="center" vertical="center" wrapText="1"/>
    </xf>
    <xf numFmtId="2" fontId="5" fillId="0" borderId="5" xfId="0" applyNumberFormat="1" applyFont="1" applyFill="1" applyBorder="1" applyAlignment="1">
      <alignment vertical="center" wrapText="1"/>
    </xf>
    <xf numFmtId="0" fontId="5" fillId="0" borderId="8" xfId="0" applyFont="1" applyFill="1" applyBorder="1" applyAlignment="1">
      <alignment vertical="center" wrapText="1"/>
    </xf>
    <xf numFmtId="0" fontId="5" fillId="2" borderId="5" xfId="0" applyFont="1" applyFill="1" applyBorder="1" applyAlignment="1">
      <alignment wrapText="1"/>
    </xf>
    <xf numFmtId="0" fontId="5" fillId="2" borderId="5" xfId="0" applyFont="1" applyFill="1" applyBorder="1" applyAlignment="1">
      <alignment horizontal="center" wrapText="1"/>
    </xf>
    <xf numFmtId="0" fontId="5" fillId="2" borderId="8" xfId="0" applyFont="1" applyFill="1" applyBorder="1" applyAlignment="1">
      <alignment wrapText="1"/>
    </xf>
    <xf numFmtId="0" fontId="5" fillId="4" borderId="5" xfId="0" applyFont="1" applyFill="1" applyBorder="1" applyAlignment="1">
      <alignment vertical="center" wrapText="1"/>
    </xf>
    <xf numFmtId="0" fontId="5" fillId="4" borderId="5" xfId="0" applyFont="1" applyFill="1" applyBorder="1" applyAlignment="1">
      <alignment horizontal="left" vertical="center" wrapText="1"/>
    </xf>
    <xf numFmtId="164" fontId="5" fillId="4" borderId="5" xfId="0" applyNumberFormat="1" applyFont="1" applyFill="1" applyBorder="1" applyAlignment="1">
      <alignment horizontal="center" vertical="center" wrapText="1"/>
    </xf>
    <xf numFmtId="0" fontId="5" fillId="4" borderId="5" xfId="0" applyFont="1" applyFill="1" applyBorder="1" applyAlignment="1">
      <alignment horizontal="center" vertical="center" wrapText="1"/>
    </xf>
    <xf numFmtId="0" fontId="5" fillId="4" borderId="7" xfId="0" applyFont="1" applyFill="1" applyBorder="1" applyAlignment="1">
      <alignment horizontal="center" vertical="center" wrapText="1"/>
    </xf>
    <xf numFmtId="2" fontId="5" fillId="4" borderId="5" xfId="0" applyNumberFormat="1" applyFont="1" applyFill="1" applyBorder="1" applyAlignment="1">
      <alignment vertical="center" wrapText="1"/>
    </xf>
    <xf numFmtId="0" fontId="5" fillId="4" borderId="8" xfId="0" applyFont="1" applyFill="1" applyBorder="1" applyAlignment="1">
      <alignment vertical="center" wrapText="1"/>
    </xf>
    <xf numFmtId="0" fontId="5" fillId="11" borderId="5" xfId="0" applyFont="1" applyFill="1" applyBorder="1" applyAlignment="1">
      <alignment vertical="center" wrapText="1"/>
    </xf>
    <xf numFmtId="0" fontId="5" fillId="5" borderId="5" xfId="0" applyFont="1" applyFill="1" applyBorder="1" applyAlignment="1">
      <alignment horizontal="left" vertical="center" wrapText="1"/>
    </xf>
    <xf numFmtId="164" fontId="5" fillId="5" borderId="5" xfId="0" applyNumberFormat="1" applyFont="1" applyFill="1" applyBorder="1" applyAlignment="1">
      <alignment horizontal="center" vertical="center" wrapText="1"/>
    </xf>
    <xf numFmtId="0" fontId="5" fillId="5" borderId="5" xfId="0" applyFont="1" applyFill="1" applyBorder="1" applyAlignment="1">
      <alignment horizontal="center" vertical="center" wrapText="1"/>
    </xf>
    <xf numFmtId="0" fontId="5" fillId="5" borderId="7" xfId="0" applyFont="1" applyFill="1" applyBorder="1" applyAlignment="1">
      <alignment horizontal="center" vertical="center" wrapText="1"/>
    </xf>
    <xf numFmtId="0" fontId="5" fillId="5" borderId="5" xfId="0" applyFont="1" applyFill="1" applyBorder="1" applyAlignment="1">
      <alignment vertical="center" wrapText="1"/>
    </xf>
    <xf numFmtId="0" fontId="5" fillId="10" borderId="5" xfId="0" applyFont="1" applyFill="1" applyBorder="1" applyAlignment="1">
      <alignment vertical="center" wrapText="1"/>
    </xf>
    <xf numFmtId="2" fontId="5" fillId="5" borderId="5" xfId="0" applyNumberFormat="1" applyFont="1" applyFill="1" applyBorder="1" applyAlignment="1">
      <alignment vertical="center" wrapText="1"/>
    </xf>
    <xf numFmtId="0" fontId="5" fillId="5" borderId="8" xfId="0" applyFont="1" applyFill="1" applyBorder="1" applyAlignment="1">
      <alignment vertical="center" wrapText="1"/>
    </xf>
    <xf numFmtId="0" fontId="0" fillId="0" borderId="0" xfId="0" applyFont="1" applyFill="1" applyBorder="1" applyAlignment="1">
      <alignment vertical="center"/>
    </xf>
    <xf numFmtId="1" fontId="5" fillId="0" borderId="6" xfId="0" applyNumberFormat="1" applyFont="1" applyFill="1" applyBorder="1" applyAlignment="1">
      <alignment horizontal="center" wrapText="1"/>
    </xf>
    <xf numFmtId="1" fontId="5" fillId="0" borderId="6" xfId="0" applyNumberFormat="1" applyFont="1" applyFill="1" applyBorder="1" applyAlignment="1">
      <alignment horizontal="center" vertical="center" wrapText="1"/>
    </xf>
    <xf numFmtId="1" fontId="5" fillId="14" borderId="6" xfId="0" applyNumberFormat="1" applyFont="1" applyFill="1" applyBorder="1" applyAlignment="1">
      <alignment horizontal="center" vertical="center" wrapText="1"/>
    </xf>
    <xf numFmtId="1" fontId="5" fillId="15" borderId="6" xfId="0" applyNumberFormat="1" applyFont="1" applyFill="1" applyBorder="1" applyAlignment="1">
      <alignment horizontal="center" vertical="center" wrapText="1"/>
    </xf>
    <xf numFmtId="1" fontId="5" fillId="15" borderId="6" xfId="0" applyNumberFormat="1" applyFont="1" applyFill="1" applyBorder="1" applyAlignment="1">
      <alignment horizontal="center" wrapText="1"/>
    </xf>
    <xf numFmtId="1" fontId="5" fillId="4" borderId="6" xfId="0" applyNumberFormat="1" applyFont="1" applyFill="1" applyBorder="1" applyAlignment="1">
      <alignment horizontal="center" vertical="center" wrapText="1"/>
    </xf>
    <xf numFmtId="1" fontId="5" fillId="5" borderId="6" xfId="0" applyNumberFormat="1" applyFont="1" applyFill="1" applyBorder="1" applyAlignment="1">
      <alignment horizontal="center" vertical="center" wrapText="1"/>
    </xf>
    <xf numFmtId="1" fontId="5" fillId="4" borderId="16" xfId="0" applyNumberFormat="1" applyFont="1" applyFill="1" applyBorder="1" applyAlignment="1">
      <alignment horizontal="center" vertical="center" wrapText="1"/>
    </xf>
    <xf numFmtId="0" fontId="5" fillId="4" borderId="17" xfId="0" applyFont="1" applyFill="1" applyBorder="1" applyAlignment="1">
      <alignment horizontal="left" vertical="center" wrapText="1"/>
    </xf>
    <xf numFmtId="164" fontId="5" fillId="4" borderId="17" xfId="0" applyNumberFormat="1"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7" xfId="0" applyFont="1" applyFill="1" applyBorder="1" applyAlignment="1">
      <alignment vertical="center" wrapText="1"/>
    </xf>
    <xf numFmtId="0" fontId="5" fillId="11" borderId="17" xfId="0" applyFont="1" applyFill="1" applyBorder="1" applyAlignment="1">
      <alignment vertical="center" wrapText="1"/>
    </xf>
    <xf numFmtId="2" fontId="5" fillId="4" borderId="17" xfId="0" applyNumberFormat="1" applyFont="1" applyFill="1" applyBorder="1" applyAlignment="1">
      <alignment vertical="center" wrapText="1"/>
    </xf>
    <xf numFmtId="0" fontId="5" fillId="4" borderId="19" xfId="0" applyFont="1" applyFill="1" applyBorder="1" applyAlignment="1">
      <alignment vertical="center" wrapText="1"/>
    </xf>
    <xf numFmtId="0" fontId="11" fillId="0" borderId="0" xfId="0" applyFont="1" applyFill="1" applyBorder="1" applyAlignment="1">
      <alignment horizontal="center"/>
    </xf>
    <xf numFmtId="0" fontId="4" fillId="0" borderId="0" xfId="0" applyFont="1" applyFill="1" applyBorder="1" applyAlignment="1">
      <alignment horizontal="center"/>
    </xf>
    <xf numFmtId="0" fontId="1" fillId="2" borderId="0" xfId="0" applyFont="1" applyFill="1" applyBorder="1" applyAlignment="1">
      <alignment horizontal="center"/>
    </xf>
  </cellXfs>
  <cellStyles count="25">
    <cellStyle name="Followed Hyperlink" xfId="24" builtinId="9" hidden="1"/>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7" builtinId="8" hidden="1"/>
    <cellStyle name="Hyperlink" xfId="9" builtinId="8" hidden="1"/>
    <cellStyle name="Hyperlink" xfId="11" builtinId="8" hidden="1"/>
    <cellStyle name="Hyperlink" xfId="13" builtinId="8" hidden="1"/>
    <cellStyle name="Hyperlink" xfId="3" builtinId="8" hidden="1"/>
    <cellStyle name="Hyperlink" xfId="5" builtinId="8" hidden="1"/>
    <cellStyle name="Hyperlink" xfId="1" builtinId="8" hidden="1"/>
    <cellStyle name="Normal" xfId="0" builtinId="0"/>
  </cellStyles>
  <dxfs count="292">
    <dxf>
      <font>
        <b val="0"/>
        <i val="0"/>
        <strike val="0"/>
        <condense val="0"/>
        <extend val="0"/>
        <outline val="0"/>
        <shadow val="0"/>
        <u val="none"/>
        <vertAlign val="baseline"/>
        <sz val="11"/>
        <color auto="1"/>
        <name val="Calibri"/>
        <scheme val="none"/>
      </font>
      <numFmt numFmtId="0" formatCode="General"/>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1" indent="0" justifyLastLine="0" shrinkToFit="0" readingOrder="0"/>
    </dxf>
    <dxf>
      <numFmt numFmtId="0" formatCode="General"/>
    </dxf>
    <dxf>
      <font>
        <b val="0"/>
        <i val="0"/>
        <strike val="0"/>
        <condense val="0"/>
        <extend val="0"/>
        <outline val="0"/>
        <shadow val="0"/>
        <u val="none"/>
        <vertAlign val="baseline"/>
        <sz val="11"/>
        <color auto="1"/>
        <name val="Calibri"/>
        <scheme val="none"/>
      </font>
      <numFmt numFmtId="164" formatCode="[$$-F0000]#,##0.0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font>
        <b/>
        <i val="0"/>
        <strike val="0"/>
        <condense val="0"/>
        <extend val="0"/>
        <outline val="0"/>
        <shadow val="0"/>
        <u val="none"/>
        <vertAlign val="baseline"/>
        <sz val="18"/>
        <color auto="1"/>
        <name val="Calibri"/>
        <scheme val="none"/>
      </font>
      <fill>
        <patternFill patternType="none">
          <fgColor indexed="64"/>
          <bgColor indexed="65"/>
        </patternFill>
      </fill>
      <alignment horizontal="center" vertical="center" textRotation="0" wrapText="1" indent="0" justifyLastLine="0" shrinkToFit="0"/>
    </dxf>
    <dxf>
      <fill>
        <patternFill>
          <bgColor rgb="FF92D050"/>
        </patternFill>
      </fill>
    </dxf>
    <dxf>
      <fill>
        <patternFill>
          <bgColor rgb="FF92D050"/>
        </patternFill>
      </fill>
    </dxf>
    <dxf>
      <fill>
        <patternFill>
          <bgColor rgb="FF92D050"/>
        </patternFill>
      </fill>
    </dxf>
    <dxf>
      <numFmt numFmtId="2" formatCode="0.00"/>
    </dxf>
    <dxf>
      <border outline="0">
        <left style="thin">
          <color theme="0"/>
        </left>
      </border>
    </dxf>
    <dxf>
      <fill>
        <patternFill patternType="solid">
          <bgColor theme="0" tint="-4.9989318521683403E-2"/>
        </patternFill>
      </fill>
    </dxf>
    <dxf>
      <border outline="0">
        <right style="thin">
          <color theme="0"/>
        </right>
      </border>
    </dxf>
    <dxf>
      <border outline="0">
        <bottom style="thick">
          <color theme="0"/>
        </bottom>
      </border>
    </dxf>
    <dxf>
      <font>
        <b/>
        <i val="0"/>
        <strike val="0"/>
        <condense val="0"/>
        <extend val="0"/>
        <outline val="0"/>
        <shadow val="0"/>
        <u val="none"/>
        <vertAlign val="baseline"/>
        <sz val="18"/>
        <color theme="0"/>
        <name val="Calibri"/>
        <scheme val="none"/>
      </font>
      <fill>
        <patternFill patternType="solid">
          <fgColor theme="4"/>
          <bgColor theme="4"/>
        </patternFill>
      </fill>
      <alignment horizontal="center" vertical="center" textRotation="0" wrapText="1" indent="0" justifyLastLine="0" shrinkToFit="0" readingOrder="0"/>
      <border diagonalUp="0" diagonalDown="0" outline="0">
        <left style="thin">
          <color theme="0"/>
        </left>
        <right style="thin">
          <color theme="0"/>
        </right>
        <top/>
        <bottom/>
      </border>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shaun Bhakta" refreshedDate="43993.618470833331" createdVersion="4" refreshedVersion="4" minRefreshableVersion="3" recordCount="495" xr:uid="{00000000-000A-0000-FFFF-FFFF03000000}">
  <cacheSource type="worksheet">
    <worksheetSource name="Table2"/>
  </cacheSource>
  <cacheFields count="7">
    <cacheField name="Lot #" numFmtId="1">
      <sharedItems containsSemiMixedTypes="0" containsString="0" containsNumber="1" containsInteger="1" minValue="2121" maxValue="65471"/>
    </cacheField>
    <cacheField name="Name" numFmtId="0">
      <sharedItems count="493">
        <s v="BLM Wyoming Federal Lease Sale, March 24, 2020 - WY-2020-03-6401"/>
        <s v="BLM Wyoming Federal Lease Sale, March 24, 2020 - WY-2020-03-6403"/>
        <s v="BLM Wyoming Federal Lease Sale, March 24, 2020 - WY-2020-03-6229"/>
        <s v="BLM Wyoming Federal Lease Sale, March 24, 2020 - WY-2020-03-6655"/>
        <s v="BLM Wyoming Federal Lease Sale, March 24, 2020 - WY-2020-03-6230"/>
        <s v="BLM Wyoming Federal Lease Sale, March 24, 2020 - WY-2020-03-6183"/>
        <s v="BLM Wyoming Federal Lease Sale, March 24, 2020 - WY-2020-03-6231"/>
        <s v="BLM Wyoming Federal Lease Sale, March 24, 2020 - WY-2020-03-6264"/>
        <s v="BLM Wyoming Federal Lease Sale, March 24, 2020 - WY-2020-03-6358"/>
        <s v="BLM Wyoming Federal Lease Sale, March 24, 2020 - WY-2020-03-6399"/>
        <s v="BLM Wyoming Federal Lease Sale, March 24, 2020 - WY-2020-03-6402"/>
        <s v="BLM Wyoming Federal Lease Sale, March 24, 2020 - WY-2020-03-6400"/>
        <s v="BLM Wyoming Federal Lease Sale, March 24, 2020 - WY-2020-03-6398"/>
        <s v="BLM Wyoming Federal Lease Sale, March 24, 2020 - WY-2020-03-6024"/>
        <s v="BLM Wyoming Federal Lease Sale, March 24, 2020 - WY-2020-03-6342"/>
        <s v="BLM Wyoming Federal Lease Sale, March 24, 2020 - WY-2020-03-6321"/>
        <s v="BLM Wyoming Federal Lease Sale, March 24, 2020 - WY-2020-03-6335"/>
        <s v="BLM Wyoming Federal Lease Sale, March 24, 2020 - WY-2020-03-6333"/>
        <s v="BLM Wyoming Federal Lease Sale, March 24, 2020 - WY-2020-03-6331"/>
        <s v="BLM Wyoming Federal Lease Sale, March 24, 2020 - WY-2020-03-6324"/>
        <s v="BLM Wyoming Federal Lease Sale, March 24, 2020 - WY-2020-03-6317"/>
        <s v="BLM Wyoming Federal Lease Sale, March 24, 2020 - WY-2020-03-6607"/>
        <s v="BLM Wyoming Federal Lease Sale, March 24, 2020 - WY-2020-03-6601"/>
        <s v="BLM Eastern States Federal Lease Sale, March 19, 2020 - MS-2020-03-0347Serial: MSES059541"/>
        <s v="BLM Eastern States Federal Lease Sale, March 19, 2020 - MS-2020-03-0353Serial: MSES059540"/>
        <s v="BLM Eastern States Federal Lease Sale, March 19, 2020 - MS-2020-03-0110Serial: MSES059539"/>
        <s v="BLM Utah Federal Lease Sale, March 10, 2020 - UTU94822 (UT0320 - 023)"/>
        <s v="BLM Utah Federal Lease Sale, March 10, 2020 - UTU94821 (UT0320 - 022)"/>
        <s v="BLM New Mexico, Oklahoma and Kansas Federal Lease Sale, February 6, 2020 - NM-2020-02-052"/>
        <s v="BLM New Mexico, Oklahoma and Kansas Federal Lease Sale, February 6, 2020 - NM-2020-02-048"/>
        <s v="BLM New Mexico, Oklahoma and Kansas Federal Lease Sale, February 6, 2020 - NM-2020-02-047"/>
        <s v="BLM New Mexico, Oklahoma and Kansas Federal Lease Sale, February 6, 2020 - NM-2020-02-046"/>
        <s v="BLM New Mexico, Oklahoma and Kansas Federal Lease Sale, February 6, 2020 - NM-2020-02-030"/>
        <s v="BLM New Mexico, Oklahoma and Kansas Federal Lease Sale, February 6, 2020 - NM-2020-02-026"/>
        <s v="BLM New Mexico, Oklahoma and Kansas Federal Lease Sale, February 6, 2020 - NM-2020-02-023"/>
        <s v="BLM New Mexico, Oklahoma and Kansas Federal Lease Sale, February 6, 2020 - NM-2020-02-022"/>
        <s v="BLM New Mexico, Oklahoma and Kansas Federal Lease Sale, February 6, 2020 - NM-2020-02-021"/>
        <s v="BLM New Mexico, Oklahoma and Kansas Federal Lease Sale, February 6, 2020 - NM-2020-02-020"/>
        <s v="BLM New Mexico, Oklahoma and Kansas Federal Lease Sale, February 6, 2020 - NM-2020-02-019"/>
        <s v="BLM New Mexico, Oklahoma and Kansas Federal Lease Sale, February 6, 2020 - NM-2020-02-018"/>
        <s v="BLM New Mexico, Oklahoma and Kansas Federal Lease Sale, February 6, 2020 - NM-2020-02-017"/>
        <s v="BLM New Mexico, Oklahoma and Kansas Federal Lease Sale, February 6, 2020 - NM-2020-02-013"/>
        <s v="BLM New Mexico, Oklahoma and Kansas Federal Lease Sale, February 6, 2020 - NM-2020-02-012"/>
        <s v="BLM New Mexico, Oklahoma and Kansas Federal Lease Sale, February 6, 2020 - NM-2020-02-011"/>
        <s v="BLM New Mexico, Oklahoma and Kansas Federal Lease Sale, February 6, 2020 - NM-2020-02-010"/>
        <s v="BLM New Mexico, Oklahoma and Kansas Federal Lease Sale, February 6, 2020 - NM-2020-02-009"/>
        <s v="BLM Eastern States Federal Lease Sale, December 12, 2019 - Parcel #: OH-2019-12-0291  / Serial #: OHES059522"/>
        <s v="BLM Eastern States Federal Lease Sale, December 12, 2019 - Parcel #: MS-2019-12-0364  / Serial #: MSES059519"/>
        <s v="BLM Eastern States Federal Lease Sale, December 12, 2019 - Parcel #: MS-2019-12-0363  / Serial #: MSES059518"/>
        <s v="BLM Eastern States Federal Lease Sale, December 12, 2019 - Parcel #: MS-2019-12-0362  / Serial #: MSES059517"/>
        <s v="BLM Eastern States Federal Lease Sale, December 12, 2019 - Parcel #: MS-2019-12-0361  / Serial #: MSES059516"/>
        <s v="BLM Eastern States Federal Lease Sale, December 12, 2019 - Parcel #: MS-2019-12-0360  / Serial #: MSES059515"/>
        <s v="BLM Eastern States Federal Lease Sale, December 12, 2019 - Parcel #: MS-2019-12-0359  / Serial #: MSES059514"/>
        <s v="BLM Eastern States Federal Lease Sale, December 12, 2019 - Parcel #: MS-2019-12-0358  / Serial #: MSES059513"/>
        <s v="BLM Eastern States Federal Lease Sale, December 12, 2019 - Parcel #: MS-2019-12-0357  / Serial #: MSES059512"/>
        <s v="BLM Eastern States Federal Lease Sale, December 12, 2019 - Parcel #: MS-2019-12-0356  / Serial #: MSES059511"/>
        <s v="BLM Eastern States Federal Lease Sale, December 12, 2019 - Parcel #: MS-2019-12-0355  / Serial #: MSES059510"/>
        <s v="BLM Eastern States Federal Lease Sale, December 12, 2019 - Parcel #: MS-2019-12-0354  / Serial #: MSES059509"/>
        <s v="BLM Eastern States Federal Lease Sale, December 12, 2019 - Parcel #: MS-2019-12-0352  / Serial #: MSES059508"/>
        <s v="BLM Eastern States Federal Lease Sale, December 12, 2019 - Parcel #: MS-2019-12-0350  / Serial #: MSES059507"/>
        <s v="BLM Eastern States Federal Lease Sale, December 12, 2019 - Parcel #: MS-2019-12-0297  / Serial #: MSES059506"/>
        <s v="BLM Eastern States Federal Lease Sale, December 12, 2019 - Parcel #: MS-2019-12-0096  / Serial #: MSES059505"/>
        <s v="BLM Eastern States Federal Lease Sale, December 12, 2019 - Parcel #: MS-2019-12-0095  / Serial #: MSES059504"/>
        <s v="BLM Eastern States Federal Lease Sale, December 12, 2019 - Parcel #: MS-2019-12-0293  / Serial #: MSES059503"/>
        <s v="Laurentide E&amp;P, LLC, a SWEPI LP affiliate, both are owned by Royal Dutch Shell - Austin Chalk - Non-Producing Leasehold (102,060.86 Net Acres) - Forrest, George, Harrison, Jackson, Pearl River, Perry and Stone Counties, Mississippi"/>
        <s v="BLM Wyoming Federal Lease Sale, December 10 and 11, 2019 - WY-194Q-149"/>
        <s v="BLM Wyoming Federal Lease Sale, December 10 and 11, 2019 - WY-194Q-148"/>
        <s v="BLM Wyoming Federal Lease Sale, December 10 and 11, 2019 - WY-194Q-143"/>
        <s v="BLM Wyoming Federal Lease Sale, December 10 and 11, 2019 - WY-194Q-141"/>
        <s v="BLM Wyoming Federal Lease Sale, December 10 and 11, 2019 - WY-194Q-140"/>
        <s v="BLM Wyoming Federal Lease Sale, December 10 and 11, 2019 - WY-194Q-139"/>
        <s v="BLM Wyoming Federal Lease Sale, December 10 and 11, 2019 - WY-194Q-138"/>
        <s v="BLM Wyoming Federal Lease Sale, December 10 and 11, 2019 - WY-194Q-137"/>
        <s v="BLM Wyoming Federal Lease Sale, December 10 and 11, 2019 - WY-194Q-136"/>
        <s v="BLM Wyoming Federal Lease Sale, December 10 and 11, 2019 - WY-194Q-135"/>
        <s v="BLM Wyoming Federal Lease Sale, December 10 and 11, 2019 - WY-194Q-134"/>
        <s v="BLM Wyoming Federal Lease Sale, December 10 and 11, 2019 - WY-194Q-130"/>
        <s v="BLM Wyoming Federal Lease Sale, December 10 and 11, 2019 - WY-194Q-126"/>
        <s v="BLM Wyoming Federal Lease Sale, December 10 and 11, 2019 - WY-194Q-050"/>
        <s v="BLM Wyoming Federal Lease Sale, December 10 and 11, 2019 - WY-194Q-046"/>
        <s v="BLM Wyoming Federal Lease Sale, December 10 and 11, 2019 - WY-194Q-045"/>
        <s v="BLM Wyoming Federal Lease Sale, December 10 and 11, 2019 - WY-194Q-038"/>
        <s v="BLM Utah Federal Lease Sale, December 10, 2019 - UTU94660 (UT1219 - 002)"/>
        <s v="BLM Wyoming Federal Lease Sale, December 10 and 11, 2019 - WY-194Q-016"/>
        <s v="BLM Wyoming Federal Lease Sale, December 10 and 11, 2019 - WY-194Q-014"/>
        <s v="Sabine Oil &amp; Gas Corporation - Surface Acreage (121.44 Gross / 6.072 Net Acres) - C.M. Creanor Survey, A-149 - Victoria County, Texas"/>
        <s v="Sabine Oil &amp; Gas Corporation - Surface Acreage (1.33 Gross / Net Acres) - Section 64, Block 35, H &amp; TC RR Co Survey, A-1019 - Upton County, Texas"/>
        <s v="Sabine Oil &amp; Gas Corporation - Surface Acreage (4.00 Gross / Net Acres) - De Witt County, Texas"/>
        <s v="Sabine Oil &amp; Gas Corporation - HBP Leasehold Acreage (1,206.88 Gross Acres) - Ector County, Texas"/>
        <s v="BLM New Mexico and Oklahoma Federal Lease Sale, November 7, 2019 - NM-201911-016"/>
        <s v="BLM Eastern States Federal Lease Sale, September 12, 2019 - ES-023 09/2019-0286/Serial #: OHES059483"/>
        <s v="BLM Eastern States Federal Lease Sale, September 12, 2019 - ES-017 09/2019-0303/Serial #: MSES059477"/>
        <s v="BLM Eastern States Federal Lease Sale, September 12, 2019 - ES-016 09/2019-0302/Serial #: MSES059476"/>
        <s v="BLM Eastern States Federal Lease Sale, September 12, 2019 - ES-014 09/2019-0366/Serial #: MSES059474"/>
        <s v="BLM Eastern States Federal Lease Sale, September 12, 2019 - ES-013 09/2019-0373/Serial #: MSES059473"/>
        <s v="BLM Eastern States Federal Lease Sale, September 12, 2019 - ES-010 09/2019-0369/Serial #: MSES059470"/>
        <s v="BLM Eastern States Federal Lease Sale, September 12, 2019 - ES-009 09/2019-0348/Serial #: MSES059469"/>
        <s v="BLM Eastern States Federal Lease Sale, September 12, 2019 - ES-008 09/2019-0375/Serial #: MSES059468"/>
        <s v="BLM Eastern States Federal Lease Sale, September 12, 2019 - ES-002 09/2019-1947/Serial #: LAES059462"/>
        <s v="BLM New Mexico, Oklahoma and Kansas Federal Lease Sale, June 20, 2019 - NM-201906-005"/>
        <s v="BLM New Mexico, Oklahoma and Kansas Federal Lease Sale, June 20, 2019 - NM-201906-004"/>
        <s v="BLM New Mexico, Oklahoma and Kansas Federal Lease Sale, June 20, 2019 - NM-201906-001"/>
        <s v="BLM New Mexico and Oklahoma Federal Lease Sale, March 28, 2019 - NM-201903-046"/>
        <s v="BLM New Mexico and Oklahoma Federal Lease Sale, March 28, 2019 - NM-201903-045"/>
        <s v="BLM New Mexico and Oklahoma Federal Lease Sale, March 28, 2019 - NM-201903-044"/>
        <s v="BLM New Mexico and Oklahoma Federal Lease Sale, March 28, 2019 - NM-201903-043"/>
        <s v="BLM New Mexico and Oklahoma Federal Lease Sale, March 28, 2019 - NM-201903-042"/>
        <s v="BLM New Mexico and Oklahoma Federal Lease Sale, March 28, 2019 - NM-201903-038"/>
        <s v="BLM New Mexico and Oklahoma Federal Lease Sale, March 28, 2019 - NM-201903-037"/>
        <s v="BLM New Mexico and Oklahoma Federal Lease Sale, March 28, 2019 - NM-201903-009"/>
        <s v="BLM Montana and South Dakota Federal Lease Sale, March 25 through 27, 2019 - 03-19-246 MTM 108952-LB"/>
        <s v="BLM Montana and South Dakota Federal Lease Sale, March 25 through 27, 2019 - 03-19-221 MTM 108952-LK"/>
        <s v="BLM Montana and South Dakota Federal Lease Sale, March 25 through 27, 2019 - 03-19-220 MTM 108952-JL"/>
        <s v="BLM Montana and South Dakota Federal Lease Sale, March 25 through 27, 2019 - 03-19-27 MTM 108952-LE"/>
        <s v="BLM Montana and South Dakota Federal Lease Sale, March 25 through 27, 2019 - 03-19-26 MTM 108952-H4"/>
        <s v="BLM Montana and South Dakota Federal Lease Sale, March 25 through 27, 2019 - 03-19-24 MTM 108952-KD"/>
        <s v="BLM Montana and South Dakota Federal Lease Sale, March 25 through 27, 2019 - 03-19-23 MTM 108952-KV"/>
        <s v="BLM Montana and South Dakota Federal Lease Sale, March 25 through 27, 2019 - 03-19-06 MTM 108952-KM"/>
        <s v="BLM Montana and South Dakota Federal Lease Sale, March 25 through 27, 2019 - 03-19-05 MTM 108952-KL"/>
        <s v="BLM Montana and South Dakota Federal Lease Sale, March 25 through 27, 2019 - 03-19-04 MTM 108952-KH"/>
        <s v="BLM Montana and South Dakota Federal Lease Sale, March 25 through 27, 2019 - 03-19-03 MTM 108952-KK"/>
        <s v="BLM Montana and South Dakota Federal Lease Sale, March 25 through 27, 2019 - 03-19-02 MTM 108952-KJ"/>
        <s v="BLM Wyoming Federal Lease Sale, March 19 and 20, 2019 - WY-191Q-060"/>
        <s v="BLM Wyoming Federal Lease Sale, March 19 and 20, 2019 - WY-191Q-059"/>
        <s v="BLM Wyoming Federal Lease Sale, March 19 and 20, 2019 - WY-191Q-055"/>
        <s v="BLM Wyoming Federal Lease Sale, March 19 and 20, 2019 - WY-191Q-053"/>
        <s v="BLM Wyoming Federal Lease Sale, March 19 and 20, 2019 - WY-191Q-052"/>
        <s v="BLM Wyoming Federal Lease Sale, March 19 and 20, 2019 - WY-191Q-039"/>
        <s v="BLM Wyoming Federal Lease Sale, March 19 and 20, 2019 - WY-191Q-037"/>
        <s v="BLM Wyoming Federal Lease Sale, March 19 and 20, 2019 - WY-191Q-035"/>
        <s v="BLM Wyoming Federal Lease Sale, March 19 and 20, 2019 - WY-191Q-033"/>
        <s v="BLM Wyoming Federal Lease Sale, March 19 and 20, 2019 - WY-191Q-032"/>
        <s v="BLM Eastern States Federal Lease Sale, December 13, 2018 - Parcel #: ES-024-12/2018/Serial#: OHES059389"/>
        <s v="BLM Eastern States Federal Lease Sale, December 13, 2018 - Parcel #: ES-023-12/2018/Serial#: OHES059388"/>
        <s v="BLM Eastern States Federal Lease Sale, December 13, 2018 - Parcel #: ES-018-12/2018/Serial#: MIES 059383"/>
        <s v="BLM Eastern States Federal Lease Sale, December 13, 2018 - Parcel #: ES-017-12/2018/Serial#: MSES059382"/>
        <s v="BLM Eastern States Federal Lease Sale, December 13, 2018 - Parcel #: ES-016-12/2018/Serial#: MSES059381"/>
        <s v="BLM Eastern States Federal Lease Sale, December 13, 2018 - Parcel #: ES-015-12/2018/Serial#: MSES059380"/>
        <s v="BLM Eastern States Federal Lease Sale, December 13, 2018 - Parcel #: ES-014-12/2018/Serial#: MSES059379"/>
        <s v="BLM Eastern States Federal Lease Sale, December 13, 2018 - Parcel #: ES-013-12/2018/Serial#: MSES059378"/>
        <s v="BLM Eastern States Federal Lease Sale, December 13, 2018 - Parcel #: ES-012-12/2018/Serial#: MSES059377"/>
        <s v="BLM Eastern States Federal Lease Sale, December 13, 2018 - Parcel #: ES-011-12/2018/Serial#: MSES059376"/>
        <s v="BLM Eastern States Federal Lease Sale, December 13, 2018 - Parcel #: ES-010-12/2018/Serial#: MSES059375"/>
        <s v="BLM Eastern States Federal Lease Sale, December 13, 2018 - Parcel #: ES-009-12/2018/Serial#: MSES059374"/>
        <s v="BLM Eastern States Federal Lease Sale, December 13, 2018 - Parcel #: ES-008-12/2018/Serial#: MSES059373"/>
        <s v="BLM Eastern States Federal Lease Sale, December 13, 2018 - Parcel #: ES-007-12/2018/Serial#: MSES059372"/>
        <s v="BLM Eastern States Federal Lease Sale, December 13, 2018 - Parcel #: ES-006-12/2018/Serial#: MSES059371"/>
        <s v="BLM Eastern States Federal Lease Sale, December 13, 2018 - Parcel #: ES-005-12/2018/Serial#: MSES059370"/>
        <s v="BLM Eastern States Federal Lease Sale, December 13, 2018 - Parcel #: ES-004-12/2018/Serial#: MSES059369"/>
        <s v="BLM Montana Federal Lease Sale, December 11, 2018 - 12-18-19/MTM 108952-HD"/>
        <s v="BLM Montana Federal Lease Sale, December 11, 2018 - 12-18-16/MTM 108952-HX"/>
        <s v="BLM Montana Federal Lease Sale, December 11, 2018 - 12-18-15/MTM 108952-KA"/>
        <s v="BLM Montana Federal Lease Sale, December 11, 2018 - 12-18-14/MTM 108952-JX"/>
        <s v="BLM Montana Federal Lease Sale, December 11, 2018 - 12-18-07/MTM 108952-J7"/>
        <s v="BLM New Mexico Federal Lease Sale, December 5 and 6, 2018 - NM-201812-112"/>
        <s v="BLM New Mexico Federal Lease Sale, December 5 and 6, 2018 - NM-201812-104"/>
        <s v="BLM New Mexico Federal Lease Sale, December 5 and 6, 2018 - NM-201812-103"/>
        <s v="BLM New Mexico Federal Lease Sale, December 5 and 6, 2018 - NM-201812-100"/>
        <s v="BLM New Mexico Federal Lease Sale, December 5 and 6, 2018 - NM-201812-097"/>
        <s v="BLM New Mexico Federal Lease Sale, December 5 and 6, 2018 - NM-201812-059"/>
        <s v="BLM New Mexico Federal Lease Sale, December 5 and 6, 2018 - NM-201812-050"/>
        <s v="BLM New Mexico Federal Lease Sale, December 5 and 6, 2018 - NM-201812-045"/>
        <s v="BLM New Mexico Federal Lease Sale, December 5 and 6, 2018 - NM-201812-009"/>
        <s v="BLM New Mexico Federal Lease Sale, December 5 and 6, 2018 - NM-201812-005"/>
        <s v="BLM New Mexico Federal Lease Sale, December 5 and 6, 2018 - NM-201812-001"/>
        <s v="BLM Eastern States Federal Lease Sale, September 20, 2018 - Parcel#: ES-016-09/2018 / Serial#: MIES059353"/>
        <s v="BLM Eastern States Federal Lease Sale, September 20, 2018 - Parcel#: ES-015-09/2018 / Serial#: MIES059352"/>
        <s v="BLM Eastern States Federal Lease Sale, September 20, 2018 - Parcel#: ES-014-09/2018 / Serial#: MIES059351"/>
        <s v="BLM Eastern States Federal Lease Sale, September 20, 2018 - Parcel#: ES-013-09/2018 / Serial#: MIES 059349"/>
        <s v="BLM Eastern States Federal Lease Sale, September 20, 2018 - Parcel#: ES-012-09/2018 / Serial#: MIES059341"/>
        <s v="BLM Eastern States Federal Lease Sale, September 20, 2018 - Parcel#: ES-011-09/2018 / Serial#: MIES059340"/>
        <s v="BLM Eastern States Federal Lease Sale, September 20, 2018 - Parcel#: ES-010-09/2018 / Serial#: MIES059339"/>
        <s v="BLM Eastern States Federal Lease Sale, September 20, 2018 - Parcel#: ES-009-09/2018 / Serial#: MIES059338"/>
        <s v="BLM Eastern States Federal Lease Sale, September 20, 2018 - Parcel#: ES-008-09/2018 / Serial#: ARES059348"/>
        <s v="BLM Eastern States Federal Lease Sale, September 20, 2018 - Parcel#: ES-007-09/2018 / Serial#: ARES059347"/>
        <s v="BLM Eastern States Federal Lease Sale, September 20, 2018 - Parcel#: ES-006-09/2018 / Serial#: ARES059346"/>
        <s v="BLM Eastern States Federal Lease Sale, September 20, 2018 - Parcel#: ES-005-09/2018 / Serial#: ARES0S9337"/>
        <s v="BLM Eastern States Federal Lease Sale, September 20, 2018 - Parcel#: ES-004-09/2018 / Serial#: ARES0S9336"/>
        <s v="BLM Eastern States Federal Lease Sale, September 20, 2018 - Parcel#: ES-003-09/2018 / Serial#: ARES0S9335"/>
        <s v="BLM Eastern States Federal Lease Sale, September 20, 2018 - Parcel#: ES-002-09/2018 / Serial#: ARES0S9334"/>
        <s v="BLM Eastern States Federal Lease Sale, September 20, 2018 - Parcel#: ES-001-09/2018 / Serial#: ARES059333"/>
        <s v="BLM Wyoming Federal Lease Sale, September 18, 19 and 20, 2018 - WY-183Q-047"/>
        <s v="BLM Wyoming Federal Lease Sale, September 18, 19 and 20, 2018 - WY-183Q-030"/>
        <s v="BLM Wyoming Federal Lease Sale, September 18, 19 and 20, 2018 - WY-183Q-029"/>
        <s v="BLM Wyoming Federal Lease Sale, September 18, 19 and 20, 2018 - WY-183Q-011"/>
        <s v="BLM Wyoming Federal Lease Sale, September 18, 19 and 20, 2018 - WY-183Q-006"/>
        <s v="BLM Wyoming Federal Lease Sale, September 18, 19 and 20, 2018 - WY-183Q-003"/>
        <s v="BLM Utah Federal Lease Sale, September 11, 2018 - Lease UTU93534/Parcel UT0918 - 106"/>
        <s v="BLM North Dakota &amp; South Dakota Federal Lease Sale, Sept. 11, 2018 - 09-18-30/SDM 97300-TM"/>
        <s v="BLM North Dakota &amp; South Dakota Federal Lease Sale, Sept. 11, 2018 - 09-18-29/SDM 97300-TL"/>
        <s v="BLM North Dakota &amp; South Dakota Federal Lease Sale, Sept. 11, 2018 - 09-18-28/SDM 97300-TQ"/>
        <s v="BLM North Dakota &amp; South Dakota Federal Lease Sale, Sept. 11, 2018 - 09-18-21/NDM 97300-4B"/>
        <s v="BLM North Dakota &amp; South Dakota Federal Lease Sale, Sept. 11, 2018 - 09-18-18/NDM 97300-EL"/>
        <s v="BLM North Dakota &amp; South Dakota Federal Lease Sale, Sept. 11, 2018 - 09-18-16/NDM 97300-ES"/>
        <s v="BLM North Dakota &amp; South Dakota Federal Lease Sale, Sept. 11, 2018 - 09-18-15/NDM 97300-ER"/>
        <s v="BLM North Dakota &amp; South Dakota Federal Lease Sale, Sept. 11, 2018 - 09-18-14/NDM 97300-EM"/>
        <s v="BLM North Dakota &amp; South Dakota Federal Lease Sale, Sept. 11, 2018 - 09-18-12/NDM 97300-EQ"/>
        <s v="BLM North Dakota &amp; South Dakota Federal Lease Sale, Sept. 11, 2018 - 09-18-11/NDM 97300-EP"/>
        <s v="BLM North Dakota &amp; South Dakota Federal Lease Sale, Sept. 11, 2018 - 09-18-10/NDM 97300-EO"/>
        <s v="BLM North Dakota &amp; South Dakota Federal Lease Sale, Sept. 11, 2018 - 09-18-09/NDM 102757-WA"/>
        <s v="BLM North Dakota &amp; South Dakota Federal Lease Sale, Sept. 11, 2018 - 09-18-08/NDM 102757-BB"/>
        <s v="BLM North Dakota &amp; South Dakota Federal Lease Sale, Sept. 11, 2018 - 09-18-07/NDM 97300-EV"/>
        <s v="BLM North Dakota &amp; South Dakota Federal Lease Sale, Sept. 11, 2018 - 09-18-06/NDM 97300-EW"/>
        <s v="BLM North Dakota &amp; South Dakota Federal Lease Sale, Sept. 11, 2018 - 09-18-05/NDM 97300-EU"/>
        <s v="BLM North Dakota &amp; South Dakota Federal Lease Sale, Sept. 11, 2018 - 09-18-04/NDM 97300-ET"/>
        <s v="BLM North Dakota &amp; South Dakota Federal Lease Sale, Sept. 11, 2018 - 09-18-02/NDM 97300-LW"/>
        <s v="BLM New Mexico Federal Lease Sale, September 5 and 6, 2018 - NM-201809-134"/>
        <s v="BLM New Mexico Federal Lease Sale, September 5 and 6, 2018 - NM-201809-127"/>
        <s v="BLM New Mexico Federal Lease Sale, September 5 and 6, 2018 - NM-201809-113"/>
        <s v="BLM New Mexico Federal Lease Sale, September 5 and 6, 2018 - NM-201809-112"/>
        <s v="BLM New Mexico Federal Lease Sale, September 5 and 6, 2018 - NM-201809-089"/>
        <s v="BLM New Mexico Federal Lease Sale, September 5 and 6, 2018 - NM-201809-088"/>
        <s v="BLM New Mexico Federal Lease Sale, September 5 and 6, 2018 - NM-201809-076"/>
        <s v="BLM New Mexico Federal Lease Sale, September 5 and 6, 2018 - NM-201809-075"/>
        <s v="BLM New Mexico Federal Lease Sale, September 5 and 6, 2018 - NM-201809-069"/>
        <s v="BLM New Mexico Federal Lease Sale, September 5 and 6, 2018 - NM-201809-064"/>
        <s v="BLM New Mexico Federal Lease Sale, September 5 and 6, 2018 - NM-201809-063"/>
        <s v="BLM New Mexico Federal Lease Sale, September 5 and 6, 2018 - NM-201809-060"/>
        <s v="BLM New Mexico Federal Lease Sale, September 5 and 6, 2018 - NM-201809-059"/>
        <s v="BLM New Mexico Federal Lease Sale, September 5 and 6, 2018 - NM-201809-009"/>
        <s v="BLM New Mexico Federal Lease Sale, September 5 and 6, 2018 - NM-201809-001"/>
        <s v="BLM Eastern States Federal Lease Sale, June 21, 2018 - Parcel #: ES-026-06/2018 / Serial #: ARES059293"/>
        <s v="BLM Eastern States Federal Lease Sale, June 21, 2018 - Parcel #: ES-025-06/2018 / Serial #: ARES059292"/>
        <s v="BLM Eastern States Federal Lease Sale, June 21, 2018 - Parcel #: ES-024-06/2018 / Serial #: ARES059291"/>
        <s v="BLM Eastern States Federal Lease Sale, June 21, 2018 - Parcel #: ES-023-06/2018 / Serial #: ARES059290"/>
        <s v="BLM Eastern States Federal Lease Sale, June 21, 2018 - Parcel #: ES-022-06/2018 / Serial #: ARES059289"/>
        <s v="BLM Eastern States Federal Lease Sale, June 21, 2018 - Parcel #: ES-021-06/2018 / Serial #: ARES059288"/>
        <s v="BLM Eastern States Federal Lease Sale, June 21, 2018 - Parcel #: ES-020-06/2018 / Serial #: ARES059287"/>
        <s v="BLM Eastern States Federal Lease Sale, June 21, 2018 - Parcel #: ES-019-06/2018 / Serial #: ARES059286"/>
        <s v="BLM Eastern States Federal Lease Sale, June 21, 2018 - Parcel #: ES-018-06/2018 / Serial #: ARES059285"/>
        <s v="BLM Eastern States Federal Lease Sale, June 21, 2018 - Parcel #: ES-016-06/2018 / Serial #: ARES059283"/>
        <s v="BLM Eastern States Federal Lease Sale, June 21, 2018 - Parcel #: ES-015-06/2018 / Serial #: ARES059282"/>
        <s v="BLM Eastern States Federal Lease Sale, June 21, 2018 - Parcel #: ES-014-06/2018 / Serial #: ARES059281"/>
        <s v="BLM Eastern States Federal Lease Sale, June 21, 2018 - Parcel #: ES-013-06/2018 / Serial #: ARES059280"/>
        <s v="BLM Eastern States Federal Lease Sale, June 21, 2018 - Parcel #: ES-012-06/2018 / Serial #: ARES059299"/>
        <s v="BLM Eastern States Federal Lease Sale, June 21, 2018 - Parcel #: ES-011-06/2018 / Serial #: ARES059279"/>
        <s v="BLM Eastern States Federal Lease Sale, June 21, 2018 - Parcel #: ES-010-06/2018 / Serial #: ARES059278"/>
        <s v="BLM Eastern States Federal Lease Sale, June 21, 2018 - Parcel #: ES-009-06/2018 / Serial #: ARES059277"/>
        <s v="BLM Eastern States Federal Lease Sale, June 21, 2018 - Parcel #: ES-008-06/2018 / Serial #: ARES059276"/>
        <s v="BLM Eastern States Federal Lease Sale, March 22, 2018 - Parcel #: ES-005-03/2018/Serial #: OHES059252"/>
        <s v="BLM Eastern States Federal Lease Sale, March 22, 2018 - Parcel #: ES-004-03/2018/Serial #: OHES059251"/>
        <s v="BLM Wyoming Federal Lease Sale, March 21 and 22, 2018 - WY-181Q-067"/>
        <s v="BLM Wyoming Federal Lease Sale, March 21 and 22, 2018 - WY-181Q-064"/>
        <s v="BLM Wyoming Federal Lease Sale, March 21 and 22, 2018 - WY-181Q-057"/>
        <s v="BLM Wyoming Federal Lease Sale, March 21 and 22, 2018 - WY-181Q-056"/>
        <s v="BLM Wyoming Federal Lease Sale, March 21 and 22, 2018 - WY-181Q-055"/>
        <s v="BLM Wyoming Federal Lease Sale, March 21 and 22, 2018 - WY-181Q-054"/>
        <s v="BLM Wyoming Federal Lease Sale, March 21 and 22, 2018 - WY-181Q-053"/>
        <s v="BLM Wyoming Federal Lease Sale, March 21 and 22, 2018 - WY-181Q-050"/>
        <s v="BLM Wyoming Federal Lease Sale, March 21 and 22, 2018 - WY-181Q-049"/>
        <s v="BLM Wyoming Federal Lease Sale, March 21 and 22, 2018 - WY-181Q-040"/>
        <s v="BLM Montana Federal Lease Sale, March 12 and 13, 2018 - 03-18-109/MTM 79010-CI"/>
        <s v="BLM Montana Federal Lease Sale, March 12 and 13, 2018 - PRESALE 03-18-86/MTM 93096"/>
        <s v="BLM Montana Federal Lease Sale, March 12 and 13, 2018 - 03-18-76/MTM 108952-FL"/>
        <s v="BLM Montana Federal Lease Sale, March 12 and 13, 2018 - 03-18-74/MTM 108952-FJ"/>
        <s v="BLM Montana Federal Lease Sale, March 12 and 13, 2018 - 03-18-73/MTM 108952-FH"/>
        <s v="BLM Montana Federal Lease Sale, March 12 and 13, 2018 - 03-18-72/MTM 108952-FG"/>
        <s v="BLM Montana Federal Lease Sale, March 12 and 13, 2018 - 03-18-71/MTM 108952-FF"/>
        <s v="BLM Montana Federal Lease Sale, March 12 and 13, 2018 - 03-18-70/MTM 105431-KG"/>
        <s v="BLM Montana Federal Lease Sale, March 12 and 13, 2018 - 03-18-69/MTM 105431-KQ"/>
        <s v="BLM Montana Federal Lease Sale, March 12 and 13, 2018 - 03-18-68/MTM 108952-FE"/>
        <s v="BLM Montana Federal Lease Sale, March 12 and 13, 2018 - 03-18-67/MTM 108952-FD"/>
        <s v="BLM Montana Federal Lease Sale, March 12 and 13, 2018 - 03-18-42/MTM 108952-DR"/>
        <s v="BLM Montana Federal Lease Sale, March 12 and 13, 2018 - 03-18-41/MTM 108952-DQ"/>
        <s v="BLM Montana Federal Lease Sale, March 12 and 13, 2018 - 03-18-40/MTM 108952-DP"/>
        <s v="BLM Montana Federal Lease Sale, March 12 and 13, 2018 - 03-18-39/MTM 108952-DN"/>
        <s v="BLM Montana Federal Lease Sale, March 12 and 13, 2018 - 03-18-38/MTM 108952-DM"/>
        <s v="BLM Montana Federal Lease Sale, March 12 and 13, 2018 - 03-18-37/MTM 105431-WK"/>
        <s v="BLM Montana Federal Lease Sale, March 12 and 13, 2018 - 03-18-36/MTM 108952-DL"/>
        <s v="BLM Montana Federal Lease Sale, March 12 and 13, 2018 - 03-18-35/MTM 108952-DK"/>
        <s v="BLM Montana Federal Lease Sale, March 12 and 13, 2018 - 03-18-25/MTM 108952-DJ"/>
        <s v="BLM Montana Federal Lease Sale, March 12 and 13, 2018 - 03-18-24/MTM 108952-DH"/>
        <s v="BLM Colorado Federal Lease Sale, March 8, 2018 - Parcel ID: 7986/Serial #: COC78806"/>
        <s v="BLM Colorado Federal Lease Sale, March 8, 2018 - Parcel ID: 7982/Serial #: COC78802"/>
        <s v="BLM Colorado Federal Lease Sale, March 8, 2018 - Parcel ID: 7981/Serial #: COC78801"/>
        <s v="BLM Colorado Federal Lease Sale, March 8, 2018 - Parcel ID: 6434/Serial #: COC78800"/>
        <s v="BLM Eastern States Federal Lease Sale, December 14, 2017 - LAES 058318"/>
        <s v="BP America Production Company - 4 Well Package (100% GWI w/Operations) plus Leasehold Acreage (1,280.00 Net Acres) - Hardin County, Texas"/>
        <s v="Wyoming Office of State Lands and Investments, November 8, 2017 - Parcel #58"/>
        <s v="Wyoming Office of State Lands and Investments, November 8, 2017 - Parcel #45"/>
        <s v="New Mexico State Land Office Sealed Bid and Auction Lease Sale - 018 VC-O-002"/>
        <s v="BLM Wyoming Federal Lease Sale, September 21, 2017 - WY-1708-070"/>
        <s v="BLM Wyoming Federal Lease Sale, September 21, 2017 - WY-1708-068"/>
        <s v="BLM Wyoming Federal Lease Sale, September 21, 2017 - WY-1708-059"/>
        <s v="BLM Wyoming Federal Lease Sale, September 21, 2017 - WY-1708-058"/>
        <s v="BLM Wyoming Federal Lease Sale, September 21, 2017 - WY-1708-057"/>
        <s v="BLM Wyoming Federal Lease Sale, September 21, 2017 - WY-1708-054"/>
        <s v="BLM Wyoming Federal Lease Sale, September 21, 2017 - WY-1708-053"/>
        <s v="BLM Eastern States Federal Lease Sale, September 21, 2017 - LAES 058293"/>
        <s v="BLM Eastern States Federal Lease Sale, September 21, 2017 - LAES 058292"/>
        <s v="BLM Montana Federal Lease Sale, September 12, 2017 - SDM 109699/SDM 97300-TC"/>
        <s v="BLM Montana Federal Lease Sale, September 12, 2017 - SDM 109698/SDM 97300-TB"/>
        <s v="BLM Montana Federal Lease Sale, September 12, 2017 - SDM 109697/SDM 97300-TA"/>
        <s v="BLM Montana Federal Lease Sale, September 12, 2017 - SDM 109696/SDM 97300-R9"/>
        <s v="BLM Montana Federal Lease Sale, September 12, 2017 - SDM 109695/SDM 97300-R8"/>
        <s v="BLM Montana Federal Lease Sale, September 12, 2017 - SDM 109694/SDM 97300-R7"/>
        <s v="BLM Montana Federal Lease Sale, September 12, 2017 - SDM 109693/SDM 97300-TG"/>
        <s v="BLM Montana Federal Lease Sale, September 12, 2017 - SDM 109692/SDM 97300-TF"/>
        <s v="BLM Montana Federal Lease Sale, September 12, 2017 - SDM 109691/SDM 97300-TE"/>
        <s v="BLM Montana Federal Lease Sale, September 12, 2017 - SDM 109690/SDM 97300-RX"/>
        <s v="BLM Montana Federal Lease Sale, September 12, 2017 - SDM 109689/SDM 97300-RW"/>
        <s v="BLM Montana Federal Lease Sale, September 12, 2017 - SDM 109688/SDM 97300-RV"/>
        <s v="SunTrust Bank, Inc., as Trustee of the Lewis Marital Trust - 8 Well Package (ORRI) - San Juan County, New Mexico"/>
        <s v="BLM New Mexico Federal Lease Sale, September 7, 2017 - NM-201707-062"/>
        <s v="BLM New Mexico Federal Lease Sale, September 7, 2017 - NM-201707-061"/>
        <s v="BLM New Mexico Federal Lease Sale, September 7, 2017 - NM-201707-060"/>
        <s v="BLM New Mexico Federal Lease Sale, September 7, 2017 - NM-201707-058"/>
        <s v="BLM New Mexico Federal Lease Sale, September 7, 2017 - NM-201707-057"/>
        <s v="BLM New Mexico Federal Lease Sale, September 7, 2017 - NM-201707-056"/>
        <s v="BLM New Mexico Federal Lease Sale, September 7, 2017 - NM-201707-034"/>
        <s v="BLM New Mexico Federal Lease Sale, September 7, 2017 - NM-201707-029"/>
        <s v="BLM New Mexico Federal Lease Sale, September 7, 2017 - NM-201707-028"/>
        <s v="BLM New Mexico Federal Lease Sale, September 7, 2017 - NM-201707-027"/>
        <s v="BLM New Mexico Federal Lease Sale, September 7, 2017 - NM-201707-013"/>
        <s v="North Dakota Oil and Gas Lease Sale, August 1, 2017 - Lease OG1700565"/>
        <s v="North Dakota Oil and Gas Lease Sale, August 1, 2017 - Lease OG1700564"/>
        <s v="Federal Deposit Insurance Corporation - HA RA SUCC; Baker 7-11-14 H1 (RI) - DeSoto Parish, Louisiana"/>
        <s v="Federal Deposit Insurance Corporation - Non-Producing Minerals (20.125 NMA) - Robertson County, Texas"/>
        <s v="Sabine Oil &amp; Gas Corporation - Permian Basin - Surface Acreage (40.00 Gross/Net Acres) - Pecos County, Texas"/>
        <s v="Sabine OIl &amp; Gas Corporation - Permian Basin - Surface Acreage (319.00 Gross / Net Acres) - Pecos County, Texas"/>
        <s v="Sabine Oil &amp; Gas Corporation - Permian Basin - Surface Acreage (84.50 Gross/Net Acres) - Pecos County, Texas"/>
        <s v="BLM Montana Federal Lease Sale, June 13, 2017 - Parcel No. 06-17-156/MTM 109359"/>
        <s v="BLM Montana Federal Lease Sale, June 13, 2017 - Parcel No. 06-17-154/MTM 109357"/>
        <s v="BLM Utah Federal Lease Sale, June 13, 2017 - Lease UTU92330/Parcel UT-0517-029"/>
        <s v="BLM Montana Federal Lease Sale, June 13, 2017 - Parcel No. 06-17-125/MTM 109328"/>
        <s v="BLM Montana Federal Lease Sale, June 13, 2017 - Parcel No. 06-17-124/MTM 109327"/>
        <s v="BLM Utah Federal Lease Sale, June 13, 2017 - Lease UTU92328/Parcel UT-0517-026"/>
        <s v="BLM Montana Federal Lease Sale, June 13, 2017 - Parcel No. 06-17-123/MTM 109326"/>
        <s v="BLM Montana Federal Lease Sale, June 13, 2017 - Parcel No. 06-17-122/MTM 109325"/>
        <s v="BLM Montana Federal Lease Sale, June 13, 2017 - Parcel No. 06-17-121/MTM 109324"/>
        <s v="BLM Montana Federal Lease Sale, June 13, 2017 - Parcel No. 06-17-120/MTM 109323"/>
        <s v="BLM Utah Federal Lease Sale, June 13, 2017 - Lease UTU92316/Parcel UT-0517-006"/>
        <s v="BLM Utah Federal Lease Sale, June 13, 2017 - Lease UTU92315/Parcel UT-0517-005"/>
        <s v="BLM Utah Federal Lease Sale, June 13, 2017 - Lease UTU92314/Parcel UT-0517-004"/>
        <s v="BLM Utah Federal Lease Sale, June 13, 2017 - Lease UTU92313/Parcel UT-0517-003"/>
        <s v="BLM Utah Federal Lease Sale, June 13, 2017 - Lease UTU92312/Parcel UT-0517-002"/>
        <s v="BLM Utah Federal Lease Sale, June 13, 2017 - Lease UTU92311/Parcel UT-0517-001"/>
        <s v="BLM Montana Federal Lease Sale, June 13, 2017 - Parcel No. 06-17-04/MTM 109207"/>
        <s v="BLM Montana Federal Lease Sale, June 13, 2017 - Parcel No. 06-17-03/MTM 109206"/>
        <s v="BLM Montana Federal Lease Sale, June 13, 2017 - Parcel No. 06-17-02/MTM 109205"/>
        <s v="BLM Montana Federal Lease Sale, June 13, 2017 - Parcel No. 06-17-01/MTM 109204"/>
        <s v="BLM Colorado Federal Lease Sale, June 8, 2017 - Parcel ID: 7886/Serial #: COC78374"/>
        <s v="BLM Colorado Federal Lease Sale, June 8, 2017 - Parcel ID: 6574/Serial #: COC78372"/>
        <s v="BLM Colorado Federal Lease Sale, June 8, 2017 - Parcel ID: 6566/Serial #: COC78371"/>
        <s v="BLM Colorado Federal Lease Sale, June 8, 2017 - Parcel ID: 7904/Serial #: COC78370"/>
        <s v="BLM Colorado Federal Lease Sale, June 8, 2017 - Parcel ID: 7902/Serial #: COC78369"/>
        <s v="BLM Colorado Federal Lease Sale, June 8, 2017 - Parcel ID: 7893/Serial #: COC78368"/>
        <s v="BLM Colorado Federal Lease Sale, June 8, 2017 - Parcel ID: 7890/Serial #: COC78367"/>
        <s v="BLM Colorado Federal Lease Sale, June 8, 2017 - Parcel ID: 7090/Serial #: COC78366"/>
        <s v="BLM Colorado Federal Lease Sale, June 8, 2017 - Parcel ID: 6571/Serial #: COC78365"/>
        <s v="BLM Colorado Federal Lease Sale, June 8, 2017 - Parcel ID: 7892/Serial #: COC78363"/>
        <s v="BLM Colorado Federal Lease Sale, June 8, 2017 - Parcel ID: 7891/Serial #: COC78362"/>
        <s v="BLM Colorado Federal Lease Sale, June 8, 2017 - Parcel ID: 6560/Serial #: COC78361"/>
        <s v="BLM Colorado Federal Lease Sale, June 8, 2017 - Parcel ID: 7096/Serial #: COC78360"/>
        <s v="BLM Colorado Federal Lease Sale, June 8, 2017 - Parcel ID: 7124/Serial #: COC78359"/>
        <s v="BLM Colorado Federal Lease Sale, June 8, 2017 - Parcel ID: 7108/Serial #: COC78358"/>
        <s v="BLM Colorado Federal Lease Sale, June 8, 2017 - Parcel ID: 7107/Serial #: COC78357"/>
        <s v="BLM Colorado Federal Lease Sale, June 8, 2017 - Parcel ID: 7105/Serial #: COC78356"/>
        <s v="BLM Colorado Federal Lease Sale, June 8, 2017 - Parcel ID: 7877/Serial #: COC78355"/>
        <s v="BLM Colorado Federal Lease Sale, June 8, 2017 - Parcel ID: 7114/Serial #: COC78353"/>
        <s v="BLM Colorado Federal Lease Sale, June 8, 2017 - Parcel ID: 7111/Serial #: COC78352"/>
        <s v="BLM Colorado Federal Lease Sale, June 8, 2017 - Parcel ID: 7110/Serial #: COC78351"/>
        <s v="BLM Colorado Federal Lease Sale, June 8, 2017 - Parcel ID: 7109/Serial #: COC78350"/>
        <s v="BLM Colorado Federal Lease Sale, June 8, 2017 - Parcel ID: 7099/Serial #: COC78349"/>
        <s v="BLM Colorado Federal Lease Sale, June 8, 2017 - Parcel ID: 7098/Serial #: COC78348"/>
        <s v="BLM Oklahoma &amp; Texas Federal Lease Sale (NMSO) June 8, 2017 - NM-201704-017"/>
        <s v="BLM Oklahoma &amp; Texas Federal Lease Sale (NMSO) June 8, 2017 - NM-201704-016"/>
        <s v="BLM Oklahoma &amp; Texas Federal Lease Sale (NMSO) June 8, 2017 - NM-201704-015"/>
        <s v="BLM Oklahoma &amp; Texas Federal Lease Sale (NMSO) June 8, 2017 - NM-201704-014"/>
        <s v="BLM Oklahoma &amp; Texas Federal Lease Sale (NMSO) June 8, 2017 - NM-201704-008"/>
        <s v="BLM Oklahoma &amp; Texas Federal Lease Sale (NMSO) June 8, 2017 - NM-201704-007"/>
        <s v="BLM Nevada Federal Lease Sale, March 14, 2017 - NV-17-03-002"/>
        <s v="BLM Nevada Federal Lease Sale, March 14, 2017 - NV-17-03-001"/>
        <s v="BLM Eastern States Federal Lease Sale, December 13, 2016 - MSES 058184 ES-002"/>
        <s v="New Mexico State Land Office Lease Sale - 010 VB-010"/>
        <s v="BLM Eastern States Lease Sale, September 20, 2016 - ES-014-09/2016 MSES 058161 ACQ"/>
        <s v="BLM Eastern States Lease Sale, September 20, 2016 - ES-013-09/2016 MSES 058160 ACQ"/>
        <s v="BLM Eastern States Lease Sale, September 20, 2016 - ES-012-09/2016 MSES 058159 ACQ"/>
        <s v="BLM Eastern States Lease Sale, September 20, 2016 - ES-011-09/2016 MSES 058158 ACQ"/>
        <s v="BLM Eastern States Lease Sale, September 20, 2016 - ES-010-09/2016 MSES 058157 ACQ"/>
        <s v="BLM Eastern States Lease Sale, September 20, 2016 - ES-009-09/2016 MSES 058156 ACQ"/>
        <s v="BLM Eastern States Lease Sale, September 20, 2016 - ES-008-09/2016 MSES 058155 ACQ"/>
        <s v="BLM Eastern States Lease Sale, September 20, 2016 - ES-007-09/2016 MSES 058154 ACQ"/>
        <s v="BLM Eastern States Lease Sale, September 20, 2016 - ES-006-09/2016 MSES 058153 ACQ"/>
        <s v="BLM Eastern States Lease Sale, September 20, 2016 - ES-005-09/2016 MSES 058152 ACQ"/>
        <s v="BLM Eastern States Lease Sale, September 20, 2016 - ES-004-09/2016 MSES 058151 ACQ"/>
        <s v="BLM Eastern States Lease Sale, September 20, 2016 - ES-003-09/2016 MSES 058150 ACQ"/>
        <s v="BLM Eastern States Lease Sale, September 20, 2016 - ES-002-09/2016 MSES 058149 ACQ"/>
        <s v="BLM Eastern States Lease Sale, September 20, 2016 - ES-001-09/2016 KYES 058148 ACQ"/>
        <s v="New Mexico State Land Office Lease Sale - 014 VB-012"/>
        <s v="Texas General Land Office Oil and Gas Lease Sale, August 4, 2015 - MGL No.  82"/>
        <s v="Texas General Land Office Oil and Gas Lease Sale, August 4, 2015 - MGL No.  81"/>
        <s v="Texas General Land Office Oil and Gas Lease Sale, August 4, 2015 - MGL No.  87"/>
        <s v="Texas General Land Office Oil and Gas Lease Sale, August 4, 2015 - MGL No. 100"/>
        <s v="Texas General Land Office Oil and Gas Lease Sale, August 4, 2015 - MGL No.  90"/>
        <s v="Texas General Land Office Oil and Gas Lease Sale, August 4, 2015 - MGL No. 101"/>
        <s v="Texas General Land Office Oil and Gas Lease Sale, August 4, 2015 - MGL No.  86"/>
        <s v="Texas General Land Office Oil and Gas Lease Sale, August 4, 2015 - MGL No.  13"/>
        <s v="American Heart Association, Inc. - Bakken Shale - Goodman 1-36 H (RI) - Williams County, North Dakota"/>
        <s v="Shell Onshore Ventures Inc. - HBP Leasehold Acreage (Deep Rights) and Non-Participating Royalty Interest (NPRI) - Polk and Liberty Counties, Texas"/>
        <s v="Direct Placement, PRE-SOLD.  82 mna, Williams County, ND"/>
        <s v="Tim Metz - Bakken Shale- Non-Producing Minerals (5.00 NMA) - Williams County, North Dakota"/>
        <s v="Northern Trust, NA, Trustee of the Robert S. Wirtz and Roberta M. Wirtz Living Trust - Non-Producing Minerals (108.33 NMA) - Brazoria County, Texas"/>
        <s v="Chevron Corp. (UNOCAL) - Moreland Field (Producing ORRI &amp; Non-producing WI) - Pope County, Arkansas"/>
        <s v="EnCana Oil &amp; Gas (USA) Inc. - Lindley 1, 2, 3 &amp; 4 (Non-Operated WI &amp; ORRI) - Andrews County, Texas"/>
        <s v="Shell Onshore Ventures, Inc. - Non-Producing Leasehold (Deep Rights) - McMullen County, Texas"/>
        <s v="Burns Production Corporation - 7 Well Package (Non-Operated WI) - Austin County, Texas"/>
        <s v="U.S. Trust Company, N.A. and Frederick F. Moon, Co-Trustees of the Trust u/w/o John E. Andrus - Non-Producing Minerals (Approx. 50,201.83 Gross/Net Mineral Acres) - Rio Arriba County, New Mexico"/>
        <s v="Chevron U.S.A. Inc. - Lovington Northeast Field - Producing ORRI And Non-Producing Leasehold - Lea County, New Mexico"/>
        <s v="Chevron U.S.A. Inc. - 300.00 NMA - Newton County, Texas"/>
        <s v="Chevron U.S.A. Inc. - 446.36 NMA - Montgomery County, Texas"/>
        <s v="Chevron U.S.A. Inc. - 64.18 NMA - Jasper County, Texas"/>
        <s v="Chevron U.S.A. Inc. - 257.62 NMA - Jackson County, Texas"/>
        <s v="Chevron U.S.A. Inc. - 70.00 NMA - Greene County, Mississippi"/>
        <s v="Chevron U.S.A. Inc. - 400.00 NMA - Webb County, Texas"/>
        <s v="Chevron U.S.A. Inc. - 15.00 NMA - Webb County, Texas"/>
        <s v="Chevron U.S.A. Inc. - 394.35 NMA - Waller County, Texas"/>
        <s v="Chevron U.S.A. Inc. - 21.44 NMA - Nueces County, Texas"/>
        <s v="Chevron U.S.A. Inc. - 176.00 NMA - Fayette County, Texas"/>
        <s v="Chevron U.S.A. Inc. - 40.00 NMA - Tulsa County, Oklahoma"/>
        <s v="Chevron U.S.A. Inc. - 8.3333% ORRI - Romere Pass Fieldwide Unit - Plaquemines Parish, LA"/>
        <s v="Dominion Oklahoma Texas Exploration &amp; Production, Inc. - Pawnee Field - 3 Well Package (Non-Operated WI) - Live Oak County, Texas"/>
        <s v="Dominion Oklahoma Texas Exploration &amp; Production, Inc. - El Grullo Field - Siete Velas #1 (Non-Operated WI) - Zapata County, Texas"/>
        <s v="Dominion Exploration &amp; Production, Inc. - Nordheim SW Field - 2 Well Package (Operations) - DeWitt &amp; Karnes Counties, Texas"/>
        <s v="Dominion Exploration &amp; Production, Inc. - Katy Field - Multiple Well Package (Non-Operated WI &amp; ORRI) - Harris, Fort Bend &amp; Waller Counties, Texas"/>
        <s v="Dominion Oklahoma Texas Exploration &amp; Production, Inc. - Patteson Ranch Field - 4 Well Package (Non-Operated &amp; Operated WI) - Live Oak County, Texas"/>
        <s v="Total E&amp;P USA, Inc. - Gulf Coast Basin Non-Producing Leasehold Acreage - Hidalgo County, Texas"/>
        <s v="Total E&amp;P USA, Inc. - Gulf Coast Basin Non-Producing Overriding Royalty (ORRI) - Hidalgo County, Texas"/>
        <s v="Total E&amp;P USA, Inc. - Arkla Basin Non-Producing Leasehold Acreage - Jackson Parish, Louisiana"/>
        <s v="Total E&amp;P USA, Inc. - North Louisiana Non-Producing Leasehold (116.35 Gross/Net Acres) - De Soto Parish, Louisiana"/>
        <s v="Chevron U.S.A. Inc. - 27.66 NMA - Freestone County, Texas"/>
        <s v="Shell Onshore Ventures, Inc. and Shell Oil Company - Brushy Creek Non-Producing Leasehold (Deep Rights) - Lavaca &amp; De Witt Counties, Texas"/>
        <s v="SWEPI LP - Non-Producing Minerals (236.39 NMA) - Bastrop County, Texas"/>
        <s v="Chevron Corporation - 74.61 NMA - Brazoria County, Texas"/>
        <s v="Chevron Corporation - Pearsall Field - Producing ORRI And Non-Producing Leasehold - Frio County, Texas"/>
        <s v="Chevron Corporation - 100.00 NMA - Matagorda County, Texas"/>
        <s v="Chevron Corporation - Ramsey East Field - Producing ORRI And Non-Producing Leasehold - Colorado County, Texas"/>
        <s v="Chevron Corporation - Heyser Field - Producing ORRI - Calhoun County, Texas"/>
        <s v="Chevron Corporation - 736.82 NMA - Victoria County, Texas"/>
        <s v="Chevron U.S.A. Inc. - Chocolate Bayou Field - Producing ORRI And Non-Producing HBP Leasehold - Brazoria County, Texas"/>
        <s v="Chevron U.S.A. Inc. - 91.81 NMA - Smith County, Texas"/>
        <s v="Chevron U.S.A. Inc. - 1,000.00 NMA - Tyler County, Texas"/>
        <s v="Chevron U.S.A. Inc. - 50.00 NMA - Tyler County, Texas"/>
        <s v="Chevron U.S.A. Inc - 205.50 NMA - San Patricio County, Texas"/>
        <s v="Chevron U.S.A. Inc - 9.42 NMA - Fort Bend County, Texas"/>
        <s v="Chevron U.S.A. Inc - 5.00 NMA - Fort Bend County, Texas"/>
        <s v="Chevron U.S.A. Inc - 10.00 NMA - Fort Bend County, Texas"/>
        <s v="Chevron U.S.A. Inc. - 34.812 NMA - Tarrant County, Texas"/>
        <s v="Chevron U.S.A. Inc. - 20.00 NMA - Kleberg County, Texas"/>
        <s v="Chevron U.S.A. Inc. - 197.50 NMA - Jim Wells County, Texas"/>
        <s v="Chevron U.S.A. Inc. - 18.50 NMA - Colorado County, Texas"/>
        <s v="Chevron U.S.A. Inc. - 37.25 NMA - Colorado County, Texas"/>
        <s v="Chevron U.S.A. Inc. - 175.40 NMA - Chambers County, Texas"/>
        <s v="Chevron U.S.A. Inc. - 160.00 NMA - Carson County, Texas"/>
        <s v="Chevron U.S.A. Inc. - 320.00 NMA - Brown County, Texas"/>
        <s v="Total E&amp;P USA, Inc. - Gulf Coast Basin Minerals (190.00 NMA) - Liberty &amp; Polk Counties, Texas"/>
        <s v="Total E&amp;P USA, Inc. - Non-Participating Royalty &amp; Royalty Interests - Liberty County, Texas"/>
        <s v="Total E&amp;P USA, Inc. - Gulf Coast Basin Minerals (304.674 NMA) - Jefferson County, Texas"/>
        <s v="Total E&amp;P USA, Inc. - Gulf Coast Basin Minerals (344.82 NMA) - Jefferson County, Texas"/>
        <s v="Total E&amp;P USA, Inc. - Gulf Coast Basin Minerals (148.775 NMA) - Hardin County, Texas"/>
        <s v="Total E&amp;P USA, Inc. - Gulf Coast Basin - Non-Participating Royalty &amp; Royalty Interests - Hardin, Jefferson &amp; Chambers Counties, Texas"/>
        <s v="Total E&amp;P USA, Inc. - Gulf Coast Basin Minerals (270.67 NMA) - Hardin County, Texas"/>
        <s v="Total E&amp;P USA, Inc. - Gulf Coast Basin - Non-Producing Leasehold Interests - Galveston County, Texas"/>
        <s v="Total E&amp;P USA, Inc. - Gulf Coast Basin Minerals (79.78 NMA) - Chambers &amp; Liberty Counties, Texas"/>
        <s v="Total E&amp;P USA, Inc. - Gulf Coast Basin Minerals (400.00 NMA) - Brazoria County, Texas"/>
        <s v="Total E&amp;P USA, Inc. - Gulf Coast Basin - Non-Participating Royalty &amp; Royalty Interests - Brazoria County, Texas"/>
        <s v="Total E&amp;P USA, Inc. - Gulf Coast Basin Minerals (91.00 NMA) - Brazoria County, Texas"/>
        <s v="Chevron U.S.A. Inc. - 180.00 NMA - Bandera And Uvalde Counties, Texas"/>
        <s v="Chevron U.S.A. Inc. - 63.66 NMA - Austin County, Texas"/>
        <s v="Chevron U.S.A. Inc. - 63.25 NMA - Austin County, Texas"/>
        <s v="Chevron U.S.A. Inc. - 52.12 NMA - Austin County, Texas"/>
        <s v="Chevron U.S.A. Inc. - 404.00 NMA - Aransas County, Texas"/>
        <s v="Chevron U.S.A. Inc. - Killam Field - Producing Royalty Interest - Webb County, Texas"/>
        <s v="Chevron U.S.A. Inc. - Hankamer SE Field - Producing ORRI And Non-Producing HBP Leasehold - Chambers County, Texas"/>
        <s v="Chevron U.S.A. Inc. - 32.20 NMA - Tulsa County, Oklahoma"/>
        <s v="Chevron U.S.A. Inc. - 41.04 NMA - Tulsa County, Oklahoma"/>
        <s v="American Heart Association, Inc., Texas Affiliate - Non-Producing Mineral Interest (57.84625 NMA) - Fort Bend County, Texas"/>
        <s v="Total E&amp;P USA, Inc. - Non-Participating Royalty &amp; Royalty - Bee, Live Oak &amp; Matagorda Counties, Texas"/>
        <s v="Total E&amp;P USA, Inc. - Non-Producing Leasehold Acreage (Deep Rights) - Harris &amp; Montgomery Counties, Texas"/>
        <s v="Total E&amp;P USA, Inc. - Non-Producing Leasehold Acreage (Deep Rights) - Lavaca County, Texas"/>
        <s v="Total E&amp;P USA, Inc. - Non-Producing Leasehold Acreage (Deep Rights) - La Salle County, Texas"/>
        <s v="Total E&amp;P USA, Inc. - Non-Producing Leasehold Acreage (Deep Rights) - Jackson, Victoria &amp; Wharton Counties, Texas"/>
        <s v="Total E&amp;P USA, Inc. - Gulf Coast Basin Minerals (109.45 NMA) - Lavaca &amp; Victoria Counties, Texas"/>
        <s v="Total E&amp;P USA, Inc. - Gulf Coast Basin Minerals (138.25 NMA) - Duval County, Texas"/>
        <s v="Total E&amp;P USA, Inc. - Gulf Coast Basin Minerals (338.50 NMA) - Colorado County, Texas"/>
        <s v="Total E&amp;P USA, Inc. - Gulf Coast Basin Minerals (101.51 NMA) - Burleson &amp; Waller Counties, Texas"/>
        <s v="Total E&amp;P USA, Inc. - Gulf Coast Basin Minerals (19.55 NMA) - Bee County, Texas"/>
        <s v="Chevron U.S.A. Inc. - 240.00 NMA - Nolan County, Texas"/>
        <s v="Chevron U.S.A. Inc. - 160.00 NMA - Nolan County, Texas"/>
        <s v="JPMorgan Chase Bank, Agent for M. D. Anderson Foundation - Non-Producing Minerals (2.13802 NMA) &amp; 5 Non-Producing Royalty Interests (RI) - Hardin County, Texas"/>
        <s v="JPMorgan Chase Bank, Agent for M. D. Anderson Foundation - Non-Producing Minerals (4.697 NMA) - Polk &amp; Tyler Counties, Texas"/>
        <s v="JPMorgan Chase Bank, Agent for M. D. Anderson Foundation - Non-Producing Minerals (5.2636 NMA) - Galveston &amp; Matagorda Counties, Texas"/>
        <s v="Questar Exploration &amp; Production, Tulsa - 8 Well Package (Operated &amp; Non-Operated WI) - Austin &amp; Lavaca Counties, Texas Update!"/>
      </sharedItems>
    </cacheField>
    <cacheField name="Sale Price *" numFmtId="164">
      <sharedItems containsSemiMixedTypes="0" containsString="0" containsNumber="1" minValue="200.3" maxValue="623980"/>
    </cacheField>
    <cacheField name="Sale Date" numFmtId="0">
      <sharedItems/>
    </cacheField>
    <cacheField name="Conveyance" numFmtId="0">
      <sharedItems count="4">
        <s v="N/A"/>
        <s v="Multiple Recordings"/>
        <s v="Original to Buyer (Recorded)"/>
        <s v="Data Unavailable"/>
      </sharedItems>
    </cacheField>
    <cacheField name="Invoice" numFmtId="0">
      <sharedItems/>
    </cacheField>
    <cacheField name="Contains &quot;BLM&quot; Y/N" numFmtId="0">
      <sharedItems count="2">
        <s v="Y"/>
        <s v="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95">
  <r>
    <n v="65010"/>
    <x v="0"/>
    <n v="171494.8"/>
    <s v="3/24/2020 12:54 PM"/>
    <x v="0"/>
    <s v="PaidInvoice #16011 ($2,088,352.50)"/>
    <x v="0"/>
  </r>
  <r>
    <n v="65005"/>
    <x v="1"/>
    <n v="1363.96"/>
    <s v="3/24/2020 12:44 PM"/>
    <x v="0"/>
    <s v="PaidInvoice #16011 ($2,088,352.50)"/>
    <x v="0"/>
  </r>
  <r>
    <n v="65004"/>
    <x v="2"/>
    <n v="8974.4"/>
    <s v="3/24/2020 12:42 PM"/>
    <x v="0"/>
    <s v="PaidInvoice #16011 ($2,088,352.50)"/>
    <x v="0"/>
  </r>
  <r>
    <n v="65003"/>
    <x v="3"/>
    <n v="12952.44"/>
    <s v="3/24/2020 12:40 PM"/>
    <x v="0"/>
    <s v="PaidInvoice #16011 ($2,088,352.50)"/>
    <x v="0"/>
  </r>
  <r>
    <n v="64964"/>
    <x v="4"/>
    <n v="10365.790000000001"/>
    <s v="3/24/2020 11:22 AM"/>
    <x v="0"/>
    <s v="PaidInvoice #16011 ($2,088,352.50)"/>
    <x v="0"/>
  </r>
  <r>
    <n v="64963"/>
    <x v="5"/>
    <n v="2553.59"/>
    <s v="3/24/2020 11:20 AM"/>
    <x v="0"/>
    <s v="PaidInvoice #16011 ($2,088,352.50)"/>
    <x v="0"/>
  </r>
  <r>
    <n v="64943"/>
    <x v="6"/>
    <n v="37031.440000000002"/>
    <s v="3/24/2020 10:40 AM"/>
    <x v="0"/>
    <s v="PaidInvoice #16011 ($2,088,352.50)"/>
    <x v="0"/>
  </r>
  <r>
    <n v="64940"/>
    <x v="7"/>
    <n v="26762.6"/>
    <s v="3/24/2020 10:34 AM"/>
    <x v="0"/>
    <s v="PaidInvoice #16011 ($2,088,352.50)"/>
    <x v="0"/>
  </r>
  <r>
    <n v="64939"/>
    <x v="8"/>
    <n v="31346.720000000001"/>
    <s v="3/24/2020 10:32 AM"/>
    <x v="0"/>
    <s v="PaidInvoice #16011 ($2,088,352.50)"/>
    <x v="0"/>
  </r>
  <r>
    <n v="64938"/>
    <x v="9"/>
    <n v="80028.399999999994"/>
    <s v="3/24/2020 10:30 AM"/>
    <x v="0"/>
    <s v="PaidInvoice #16011 ($2,088,352.50)"/>
    <x v="0"/>
  </r>
  <r>
    <n v="64935"/>
    <x v="10"/>
    <n v="83396.399999999994"/>
    <s v="3/24/2020 10:24 AM"/>
    <x v="0"/>
    <s v="PaidInvoice #16011 ($2,088,352.50)"/>
    <x v="0"/>
  </r>
  <r>
    <n v="64934"/>
    <x v="11"/>
    <n v="45274.8"/>
    <s v="3/24/2020 10:22 AM"/>
    <x v="0"/>
    <s v="PaidInvoice #16011 ($2,088,352.50)"/>
    <x v="0"/>
  </r>
  <r>
    <n v="64933"/>
    <x v="12"/>
    <n v="27878.6"/>
    <s v="3/24/2020 10:20 AM"/>
    <x v="0"/>
    <s v="PaidInvoice #16011 ($2,088,352.50)"/>
    <x v="0"/>
  </r>
  <r>
    <n v="64932"/>
    <x v="13"/>
    <n v="1074.46"/>
    <s v="3/24/2020 10:18 AM"/>
    <x v="0"/>
    <s v="PaidInvoice #16011 ($2,088,352.50)"/>
    <x v="0"/>
  </r>
  <r>
    <n v="64929"/>
    <x v="14"/>
    <n v="116603.6"/>
    <s v="3/24/2020 10:12 AM"/>
    <x v="0"/>
    <s v="PaidInvoice #16011 ($2,088,352.50)"/>
    <x v="0"/>
  </r>
  <r>
    <n v="64928"/>
    <x v="15"/>
    <n v="171170"/>
    <s v="3/24/2020 10:10 AM"/>
    <x v="0"/>
    <s v="PaidInvoice #16011 ($2,088,352.50)"/>
    <x v="0"/>
  </r>
  <r>
    <n v="64927"/>
    <x v="16"/>
    <n v="263978"/>
    <s v="3/24/2020 10:08 AM"/>
    <x v="0"/>
    <s v="PaidInvoice #16011 ($2,088,352.50)"/>
    <x v="0"/>
  </r>
  <r>
    <n v="64925"/>
    <x v="17"/>
    <n v="128420"/>
    <s v="3/24/2020 10:04 AM"/>
    <x v="0"/>
    <s v="PaidInvoice #16011 ($2,088,352.50)"/>
    <x v="0"/>
  </r>
  <r>
    <n v="64924"/>
    <x v="18"/>
    <n v="49980.800000000003"/>
    <s v="3/24/2020 10:02 AM"/>
    <x v="0"/>
    <s v="PaidInvoice #16011 ($2,088,352.50)"/>
    <x v="0"/>
  </r>
  <r>
    <n v="64922"/>
    <x v="19"/>
    <n v="602599.19999999995"/>
    <s v="3/24/2020 9:58 AM"/>
    <x v="0"/>
    <s v="PaidInvoice #16011 ($2,088,352.50)"/>
    <x v="0"/>
  </r>
  <r>
    <n v="64921"/>
    <x v="20"/>
    <n v="168246.8"/>
    <s v="3/24/2020 9:56 AM"/>
    <x v="0"/>
    <s v="PaidInvoice #16011 ($2,088,352.50)"/>
    <x v="0"/>
  </r>
  <r>
    <n v="64915"/>
    <x v="21"/>
    <n v="39664.400000000001"/>
    <s v="3/24/2020 9:44 AM"/>
    <x v="0"/>
    <s v="PaidInvoice #16011 ($2,088,352.50)"/>
    <x v="0"/>
  </r>
  <r>
    <n v="64914"/>
    <x v="22"/>
    <n v="38100.400000000001"/>
    <s v="3/24/2020 9:42 AM"/>
    <x v="0"/>
    <s v="PaidInvoice #16011 ($2,088,352.50)"/>
    <x v="0"/>
  </r>
  <r>
    <n v="65471"/>
    <x v="23"/>
    <n v="10016.719999999999"/>
    <s v="3/19/2020 10:04 AM"/>
    <x v="0"/>
    <s v="PaidInvoice #16001 ($12,857.50)"/>
    <x v="0"/>
  </r>
  <r>
    <n v="65470"/>
    <x v="24"/>
    <n v="1356.2"/>
    <s v="3/19/2020 10:02 AM"/>
    <x v="0"/>
    <s v="PaidInvoice #16001 ($12,857.50)"/>
    <x v="0"/>
  </r>
  <r>
    <n v="65469"/>
    <x v="25"/>
    <n v="1662.53"/>
    <s v="3/19/2020 10:00 AM"/>
    <x v="0"/>
    <s v="PaidInvoice #16001 ($12,857.50)"/>
    <x v="0"/>
  </r>
  <r>
    <n v="65076"/>
    <x v="26"/>
    <n v="122573.6"/>
    <s v="3/10/2020 11:10 AM"/>
    <x v="0"/>
    <s v="PaidInvoice #15974 ($162,440.00)"/>
    <x v="0"/>
  </r>
  <r>
    <n v="65075"/>
    <x v="27"/>
    <n v="42288"/>
    <s v="3/10/2020 11:08 AM"/>
    <x v="0"/>
    <s v="PaidInvoice #15974 ($162,440.00)"/>
    <x v="0"/>
  </r>
  <r>
    <n v="64377"/>
    <x v="28"/>
    <n v="271497.98"/>
    <s v="2/6/2020 12:36 PM"/>
    <x v="0"/>
    <s v="PaidInvoice #15940 ($1,141,964.50)Invoice #23817 ($16,933.92)"/>
    <x v="0"/>
  </r>
  <r>
    <n v="64373"/>
    <x v="29"/>
    <n v="3982.8"/>
    <s v="2/6/2020 12:28 PM"/>
    <x v="0"/>
    <s v="PaidInvoice #15940 ($1,141,964.50)Invoice #23817 ($16,933.92)"/>
    <x v="0"/>
  </r>
  <r>
    <n v="64372"/>
    <x v="30"/>
    <n v="9486.7999999999993"/>
    <s v="2/6/2020 12:26 PM"/>
    <x v="0"/>
    <s v="PaidInvoice #15940 ($1,141,964.50)Invoice #23817 ($16,933.92)"/>
    <x v="0"/>
  </r>
  <r>
    <n v="64371"/>
    <x v="31"/>
    <n v="7862.8"/>
    <s v="2/6/2020 12:24 PM"/>
    <x v="0"/>
    <s v="PaidInvoice #15940 ($1,141,964.50)Invoice #23817 ($16,933.92)"/>
    <x v="0"/>
  </r>
  <r>
    <n v="64356"/>
    <x v="32"/>
    <n v="1832.8"/>
    <s v="2/6/2020 11:54 AM"/>
    <x v="0"/>
    <s v="PaidInvoice #15940 ($1,141,964.50)Invoice #23817 ($16,933.92)"/>
    <x v="0"/>
  </r>
  <r>
    <n v="64355"/>
    <x v="33"/>
    <n v="428227.6"/>
    <s v="2/6/2020 11:52 AM"/>
    <x v="0"/>
    <s v="PaidInvoice #15940 ($1,141,964.50)Invoice #23817 ($16,933.92)"/>
    <x v="0"/>
  </r>
  <r>
    <n v="64352"/>
    <x v="34"/>
    <n v="19086"/>
    <s v="2/6/2020 11:46 AM"/>
    <x v="0"/>
    <s v="PaidInvoice #15940 ($1,141,964.50)Invoice #23817 ($16,933.92)"/>
    <x v="0"/>
  </r>
  <r>
    <n v="64351"/>
    <x v="35"/>
    <n v="738.33"/>
    <s v="2/6/2020 11:44 AM"/>
    <x v="0"/>
    <s v="PaidInvoice #15940 ($1,141,964.50)Invoice #23817 ($16,933.92)"/>
    <x v="0"/>
  </r>
  <r>
    <n v="64350"/>
    <x v="36"/>
    <n v="23645.4"/>
    <s v="2/6/2020 11:42 AM"/>
    <x v="0"/>
    <s v="PaidInvoice #15940 ($1,141,964.50)Invoice #23817 ($16,933.92)"/>
    <x v="0"/>
  </r>
  <r>
    <n v="64349"/>
    <x v="37"/>
    <n v="8081.6"/>
    <s v="2/6/2020 11:40 AM"/>
    <x v="0"/>
    <s v="PaidInvoice #15940 ($1,141,964.50)Invoice #23817 ($16,933.92)"/>
    <x v="0"/>
  </r>
  <r>
    <n v="64348"/>
    <x v="38"/>
    <n v="7076.91"/>
    <s v="2/6/2020 11:38 AM"/>
    <x v="0"/>
    <s v="PaidInvoice #15940 ($1,141,964.50)Invoice #23817 ($16,933.92)"/>
    <x v="0"/>
  </r>
  <r>
    <n v="64347"/>
    <x v="39"/>
    <n v="16305.8"/>
    <s v="2/6/2020 11:36 AM"/>
    <x v="0"/>
    <s v="PaidInvoice #15940 ($1,141,964.50)Invoice #23817 ($16,933.92)"/>
    <x v="0"/>
  </r>
  <r>
    <n v="64346"/>
    <x v="40"/>
    <n v="61957.4"/>
    <s v="2/6/2020 11:34 AM"/>
    <x v="0"/>
    <s v="PaidInvoice #15940 ($1,141,964.50)Invoice #23817 ($16,933.92)"/>
    <x v="0"/>
  </r>
  <r>
    <n v="64342"/>
    <x v="41"/>
    <n v="19086"/>
    <s v="2/6/2020 11:26 AM"/>
    <x v="0"/>
    <s v="PaidInvoice #15940 ($1,141,964.50)Invoice #23817 ($16,933.92)"/>
    <x v="0"/>
  </r>
  <r>
    <n v="64341"/>
    <x v="42"/>
    <n v="28300.400000000001"/>
    <s v="2/6/2020 11:24 AM"/>
    <x v="0"/>
    <s v="PaidInvoice #15940 ($1,141,964.50)Invoice #23817 ($16,933.92)"/>
    <x v="0"/>
  </r>
  <r>
    <n v="64340"/>
    <x v="43"/>
    <n v="242154.6"/>
    <s v="2/6/2020 11:22 AM"/>
    <x v="0"/>
    <s v="PaidInvoice #15940 ($1,141,964.50)Invoice #23817 ($16,933.92)"/>
    <x v="0"/>
  </r>
  <r>
    <n v="64339"/>
    <x v="44"/>
    <n v="8275.6"/>
    <s v="2/6/2020 11:20 AM"/>
    <x v="0"/>
    <s v="PaidInvoice #15940 ($1,141,964.50)Invoice #23817 ($16,933.92)"/>
    <x v="0"/>
  </r>
  <r>
    <n v="64338"/>
    <x v="45"/>
    <n v="1299.5999999999999"/>
    <s v="2/6/2020 11:18 AM"/>
    <x v="0"/>
    <s v="PaidInvoice #15940 ($1,141,964.50)Invoice #23817 ($16,933.92)"/>
    <x v="0"/>
  </r>
  <r>
    <n v="63741"/>
    <x v="46"/>
    <n v="63784"/>
    <s v="12/12/2019 10:38 AM"/>
    <x v="0"/>
    <s v="PaidInvoice #15809 ($89,612.50)Invoice #23581 ($1,155.98)"/>
    <x v="0"/>
  </r>
  <r>
    <n v="63738"/>
    <x v="47"/>
    <n v="1292.54"/>
    <s v="12/12/2019 10:32 AM"/>
    <x v="0"/>
    <s v="PaidInvoice #15809 ($89,612.50)Invoice #23581 ($1,155.98)"/>
    <x v="0"/>
  </r>
  <r>
    <n v="63737"/>
    <x v="48"/>
    <n v="2006.18"/>
    <s v="12/12/2019 10:30 AM"/>
    <x v="0"/>
    <s v="PaidInvoice #15809 ($89,612.50)Invoice #23581 ($1,155.98)"/>
    <x v="0"/>
  </r>
  <r>
    <n v="63736"/>
    <x v="49"/>
    <n v="448.87"/>
    <s v="12/12/2019 10:28 AM"/>
    <x v="0"/>
    <s v="PaidInvoice #15809 ($89,612.50)Invoice #23581 ($1,155.98)"/>
    <x v="0"/>
  </r>
  <r>
    <n v="63735"/>
    <x v="50"/>
    <n v="1283.53"/>
    <s v="12/12/2019 10:26 AM"/>
    <x v="0"/>
    <s v="PaidInvoice #15809 ($89,612.50)Invoice #23581 ($1,155.98)"/>
    <x v="0"/>
  </r>
  <r>
    <n v="63734"/>
    <x v="51"/>
    <n v="1726.73"/>
    <s v="12/12/2019 10:24 AM"/>
    <x v="0"/>
    <s v="PaidInvoice #15809 ($89,612.50)Invoice #23581 ($1,155.98)"/>
    <x v="0"/>
  </r>
  <r>
    <n v="63733"/>
    <x v="52"/>
    <n v="3096.98"/>
    <s v="12/12/2019 10:22 AM"/>
    <x v="0"/>
    <s v="PaidInvoice #15809 ($89,612.50)Invoice #23581 ($1,155.98)"/>
    <x v="0"/>
  </r>
  <r>
    <n v="63732"/>
    <x v="53"/>
    <n v="1610.24"/>
    <s v="12/12/2019 10:20 AM"/>
    <x v="0"/>
    <s v="PaidInvoice #15809 ($89,612.50)Invoice #23581 ($1,155.98)"/>
    <x v="0"/>
  </r>
  <r>
    <n v="63731"/>
    <x v="54"/>
    <n v="2996.99"/>
    <s v="12/12/2019 10:18 AM"/>
    <x v="0"/>
    <s v="PaidInvoice #15809 ($89,612.50)Invoice #23581 ($1,155.98)"/>
    <x v="0"/>
  </r>
  <r>
    <n v="63730"/>
    <x v="55"/>
    <n v="2224.46"/>
    <s v="12/12/2019 10:16 AM"/>
    <x v="0"/>
    <s v="PaidInvoice #15809 ($89,612.50)Invoice #23581 ($1,155.98)"/>
    <x v="0"/>
  </r>
  <r>
    <n v="63729"/>
    <x v="56"/>
    <n v="579.48"/>
    <s v="12/12/2019 10:14 AM"/>
    <x v="0"/>
    <s v="PaidInvoice #15809 ($89,612.50)Invoice #23581 ($1,155.98)"/>
    <x v="0"/>
  </r>
  <r>
    <n v="63728"/>
    <x v="57"/>
    <n v="1882.05"/>
    <s v="12/12/2019 10:12 AM"/>
    <x v="0"/>
    <s v="PaidInvoice #15809 ($89,612.50)Invoice #23581 ($1,155.98)"/>
    <x v="0"/>
  </r>
  <r>
    <n v="63727"/>
    <x v="58"/>
    <n v="1296.07"/>
    <s v="12/12/2019 10:10 AM"/>
    <x v="0"/>
    <s v="PaidInvoice #15809 ($89,612.50)Invoice #23581 ($1,155.98)"/>
    <x v="0"/>
  </r>
  <r>
    <n v="63726"/>
    <x v="59"/>
    <n v="770.1"/>
    <s v="12/12/2019 10:08 AM"/>
    <x v="0"/>
    <s v="PaidInvoice #15809 ($89,612.50)Invoice #23581 ($1,155.98)"/>
    <x v="0"/>
  </r>
  <r>
    <n v="63725"/>
    <x v="60"/>
    <n v="1864.4"/>
    <s v="12/12/2019 10:06 AM"/>
    <x v="0"/>
    <s v="PaidInvoice #15809 ($89,612.50)Invoice #23581 ($1,155.98)"/>
    <x v="0"/>
  </r>
  <r>
    <n v="63724"/>
    <x v="61"/>
    <n v="2429.1999999999998"/>
    <s v="12/12/2019 10:04 AM"/>
    <x v="0"/>
    <s v="PaidInvoice #15809 ($89,612.50)Invoice #23581 ($1,155.98)"/>
    <x v="0"/>
  </r>
  <r>
    <n v="63723"/>
    <x v="62"/>
    <n v="314.73"/>
    <s v="12/12/2019 10:02 AM"/>
    <x v="0"/>
    <s v="PaidInvoice #15809 ($89,612.50)Invoice #23581 ($1,155.98)"/>
    <x v="0"/>
  </r>
  <r>
    <n v="63722"/>
    <x v="63"/>
    <n v="1161.93"/>
    <s v="12/12/2019 10:00 AM"/>
    <x v="0"/>
    <s v="PaidInvoice #15809 ($89,612.50)Invoice #23581 ($1,155.98)"/>
    <x v="0"/>
  </r>
  <r>
    <n v="64094"/>
    <x v="64"/>
    <n v="8000"/>
    <s v="12/11/2019 2:15 PM"/>
    <x v="1"/>
    <s v="PaidInvoice #23564 ($7,500.00)"/>
    <x v="1"/>
  </r>
  <r>
    <n v="63340"/>
    <x v="65"/>
    <n v="154802"/>
    <s v="12/11/2019 10:56 AM"/>
    <x v="0"/>
    <s v="PaidInvoice #15778 ($827,551.50)Invoice #23513 ($12,309.57)Invoice #15803 ($551,513.50)Invoice #23554 ($7,629.88)"/>
    <x v="0"/>
  </r>
  <r>
    <n v="63339"/>
    <x v="66"/>
    <n v="62557.279999999999"/>
    <s v="12/11/2019 10:54 AM"/>
    <x v="0"/>
    <s v="PaidInvoice #15778 ($827,551.50)Invoice #23513 ($12,309.57)Invoice #15803 ($551,513.50)Invoice #23554 ($7,629.88)"/>
    <x v="0"/>
  </r>
  <r>
    <n v="63334"/>
    <x v="67"/>
    <n v="88797.2"/>
    <s v="12/11/2019 10:44 AM"/>
    <x v="0"/>
    <s v="PaidInvoice #15778 ($827,551.50)Invoice #23513 ($12,309.57)Invoice #15803 ($551,513.50)Invoice #23554 ($7,629.88)"/>
    <x v="0"/>
  </r>
  <r>
    <n v="63332"/>
    <x v="68"/>
    <n v="73010.600000000006"/>
    <s v="12/11/2019 10:40 AM"/>
    <x v="0"/>
    <s v="PaidInvoice #15778 ($827,551.50)Invoice #23513 ($12,309.57)Invoice #15803 ($551,513.50)Invoice #23554 ($7,629.88)"/>
    <x v="0"/>
  </r>
  <r>
    <n v="63331"/>
    <x v="69"/>
    <n v="12862.38"/>
    <s v="12/11/2019 10:38 AM"/>
    <x v="0"/>
    <s v="PaidInvoice #15778 ($827,551.50)Invoice #23513 ($12,309.57)Invoice #15803 ($551,513.50)Invoice #23554 ($7,629.88)"/>
    <x v="0"/>
  </r>
  <r>
    <n v="63330"/>
    <x v="70"/>
    <n v="14403.6"/>
    <s v="12/11/2019 10:36 AM"/>
    <x v="0"/>
    <s v="PaidInvoice #15778 ($827,551.50)Invoice #23513 ($12,309.57)Invoice #15803 ($551,513.50)Invoice #23554 ($7,629.88)"/>
    <x v="0"/>
  </r>
  <r>
    <n v="63329"/>
    <x v="71"/>
    <n v="82956.990000000005"/>
    <s v="12/11/2019 10:34 AM"/>
    <x v="0"/>
    <s v="PaidInvoice #15778 ($827,551.50)Invoice #23513 ($12,309.57)Invoice #15803 ($551,513.50)Invoice #23554 ($7,629.88)"/>
    <x v="0"/>
  </r>
  <r>
    <n v="63328"/>
    <x v="72"/>
    <n v="9129.14"/>
    <s v="12/11/2019 10:32 AM"/>
    <x v="0"/>
    <s v="PaidInvoice #15778 ($827,551.50)Invoice #23513 ($12,309.57)Invoice #15803 ($551,513.50)Invoice #23554 ($7,629.88)"/>
    <x v="0"/>
  </r>
  <r>
    <n v="63327"/>
    <x v="73"/>
    <n v="9206.7999999999993"/>
    <s v="12/11/2019 10:30 AM"/>
    <x v="0"/>
    <s v="PaidInvoice #15778 ($827,551.50)Invoice #23513 ($12,309.57)Invoice #15803 ($551,513.50)Invoice #23554 ($7,629.88)"/>
    <x v="0"/>
  </r>
  <r>
    <n v="63326"/>
    <x v="74"/>
    <n v="3078.8"/>
    <s v="12/11/2019 10:28 AM"/>
    <x v="0"/>
    <s v="PaidInvoice #15778 ($827,551.50)Invoice #23513 ($12,309.57)Invoice #15803 ($551,513.50)Invoice #23554 ($7,629.88)"/>
    <x v="0"/>
  </r>
  <r>
    <n v="63325"/>
    <x v="75"/>
    <n v="23892.92"/>
    <s v="12/11/2019 10:26 AM"/>
    <x v="0"/>
    <s v="PaidInvoice #15778 ($827,551.50)Invoice #23513 ($12,309.57)Invoice #15803 ($551,513.50)Invoice #23554 ($7,629.88)"/>
    <x v="0"/>
  </r>
  <r>
    <n v="63321"/>
    <x v="76"/>
    <n v="17801.650000000001"/>
    <s v="12/11/2019 10:18 AM"/>
    <x v="0"/>
    <s v="PaidInvoice #15778 ($827,551.50)Invoice #23513 ($12,309.57)Invoice #15803 ($551,513.50)Invoice #23554 ($7,629.88)"/>
    <x v="0"/>
  </r>
  <r>
    <n v="63317"/>
    <x v="77"/>
    <n v="6644.02"/>
    <s v="12/11/2019 10:10 AM"/>
    <x v="0"/>
    <s v="PaidInvoice #15778 ($827,551.50)Invoice #23513 ($12,309.57)Invoice #15803 ($551,513.50)Invoice #23554 ($7,629.88)"/>
    <x v="0"/>
  </r>
  <r>
    <n v="63241"/>
    <x v="78"/>
    <n v="111717.2"/>
    <s v="12/10/2019 11:08 AM"/>
    <x v="0"/>
    <s v="PaidInvoice #15778 ($827,551.50)Invoice #23513 ($12,309.57)Invoice #15803 ($551,513.50)Invoice #23554 ($7,629.88)"/>
    <x v="0"/>
  </r>
  <r>
    <n v="63237"/>
    <x v="79"/>
    <n v="31282.639999999999"/>
    <s v="12/10/2019 11:00 AM"/>
    <x v="0"/>
    <s v="PaidInvoice #15778 ($827,551.50)Invoice #23513 ($12,309.57)Invoice #15803 ($551,513.50)Invoice #23554 ($7,629.88)"/>
    <x v="0"/>
  </r>
  <r>
    <n v="63236"/>
    <x v="80"/>
    <n v="45470.58"/>
    <s v="12/10/2019 10:58 AM"/>
    <x v="0"/>
    <s v="PaidInvoice #15778 ($827,551.50)Invoice #23513 ($12,309.57)Invoice #15803 ($551,513.50)Invoice #23554 ($7,629.88)"/>
    <x v="0"/>
  </r>
  <r>
    <n v="63229"/>
    <x v="81"/>
    <n v="623980"/>
    <s v="12/10/2019 10:44 AM"/>
    <x v="0"/>
    <s v="PaidInvoice #15778 ($827,551.50)Invoice #23513 ($12,309.57)Invoice #15803 ($551,513.50)Invoice #23554 ($7,629.88)"/>
    <x v="0"/>
  </r>
  <r>
    <n v="63647"/>
    <x v="82"/>
    <n v="1097.18"/>
    <s v="12/10/2019 10:30 AM"/>
    <x v="0"/>
    <s v="PaidInvoice #15763 ($1,088.00)Invoice #23498 ($9.18)"/>
    <x v="0"/>
  </r>
  <r>
    <n v="63207"/>
    <x v="83"/>
    <n v="25692.29"/>
    <s v="12/10/2019 10:00 AM"/>
    <x v="0"/>
    <s v="PaidInvoice #15778 ($827,551.50)Invoice #23513 ($12,309.57)Invoice #15803 ($551,513.50)Invoice #23554 ($7,629.88)"/>
    <x v="0"/>
  </r>
  <r>
    <n v="63205"/>
    <x v="84"/>
    <n v="1718.36"/>
    <s v="12/10/2019 9:56 AM"/>
    <x v="0"/>
    <s v="PaidInvoice #15778 ($827,551.50)Invoice #23513 ($12,309.57)Invoice #15803 ($551,513.50)Invoice #23554 ($7,629.88)"/>
    <x v="0"/>
  </r>
  <r>
    <n v="64127"/>
    <x v="85"/>
    <n v="1060"/>
    <s v="11/21/2019 3:35 PM"/>
    <x v="2"/>
    <s v="PaidInvoice #23428 ($1,060.00)"/>
    <x v="1"/>
  </r>
  <r>
    <n v="64126"/>
    <x v="86"/>
    <n v="710"/>
    <s v="11/21/2019 3:25 PM"/>
    <x v="2"/>
    <s v="PaidInvoice #23427 ($710.00)"/>
    <x v="1"/>
  </r>
  <r>
    <n v="64113"/>
    <x v="87"/>
    <n v="37810"/>
    <s v="11/21/2019 3:15 PM"/>
    <x v="2"/>
    <s v="PaidInvoice #23424 ($37,810.00)"/>
    <x v="1"/>
  </r>
  <r>
    <n v="39896"/>
    <x v="88"/>
    <n v="8000"/>
    <s v="11/20/2019 2:59:11 PM"/>
    <x v="2"/>
    <s v="PaidInvoice #23336 ($8,000.00)"/>
    <x v="1"/>
  </r>
  <r>
    <n v="62090"/>
    <x v="89"/>
    <n v="4970.8"/>
    <s v="11/7/2019 11:30 AM"/>
    <x v="0"/>
    <s v="PaidInvoice #15737 ($4,930.00)Invoice #23066 ($40.80)"/>
    <x v="0"/>
  </r>
  <r>
    <n v="60819"/>
    <x v="90"/>
    <n v="22313.87"/>
    <s v="9/12/2019 10:44 AM"/>
    <x v="0"/>
    <s v="PaidInvoice #15502 ($27,206.50)Invoice #22520 ($359.79)"/>
    <x v="0"/>
  </r>
  <r>
    <n v="60813"/>
    <x v="91"/>
    <n v="447.4"/>
    <s v="9/12/2019 10:32 AM"/>
    <x v="0"/>
    <s v="PaidInvoice #15502 ($27,206.50)Invoice #22520 ($359.79)"/>
    <x v="0"/>
  </r>
  <r>
    <n v="60812"/>
    <x v="92"/>
    <n v="447.4"/>
    <s v="9/12/2019 10:30 AM"/>
    <x v="0"/>
    <s v="PaidInvoice #15502 ($27,206.50)Invoice #22520 ($359.79)"/>
    <x v="0"/>
  </r>
  <r>
    <n v="60810"/>
    <x v="93"/>
    <n v="447.4"/>
    <s v="9/12/2019 10:26 AM"/>
    <x v="0"/>
    <s v="PaidInvoice #15502 ($27,206.50)Invoice #22520 ($359.79)"/>
    <x v="0"/>
  </r>
  <r>
    <n v="60809"/>
    <x v="94"/>
    <n v="638.02"/>
    <s v="9/12/2019 10:24 AM"/>
    <x v="0"/>
    <s v="PaidInvoice #15502 ($27,206.50)Invoice #22520 ($359.79)"/>
    <x v="0"/>
  </r>
  <r>
    <n v="60806"/>
    <x v="95"/>
    <n v="2162.98"/>
    <s v="9/12/2019 10:18 AM"/>
    <x v="0"/>
    <s v="PaidInvoice #15502 ($27,206.50)Invoice #22520 ($359.79)"/>
    <x v="0"/>
  </r>
  <r>
    <n v="60805"/>
    <x v="96"/>
    <n v="599.19000000000005"/>
    <s v="9/12/2019 10:16 AM"/>
    <x v="0"/>
    <s v="PaidInvoice #15502 ($27,206.50)Invoice #22520 ($359.79)"/>
    <x v="0"/>
  </r>
  <r>
    <n v="60804"/>
    <x v="97"/>
    <n v="200.3"/>
    <s v="9/12/2019 10:14 AM"/>
    <x v="0"/>
    <s v="PaidInvoice #15502 ($27,206.50)Invoice #22520 ($359.79)"/>
    <x v="0"/>
  </r>
  <r>
    <n v="60798"/>
    <x v="98"/>
    <n v="309.73"/>
    <s v="9/12/2019 10:02 AM"/>
    <x v="0"/>
    <s v="PaidInvoice #15502 ($27,206.50)Invoice #22520 ($359.79)"/>
    <x v="0"/>
  </r>
  <r>
    <n v="57490"/>
    <x v="99"/>
    <n v="729.8"/>
    <s v="6/20/2019 11:08 AM"/>
    <x v="0"/>
    <s v="PaidInvoice #14936 ($3,062.00)Invoice #21637 ($24.06)"/>
    <x v="0"/>
  </r>
  <r>
    <n v="57489"/>
    <x v="100"/>
    <n v="736.86"/>
    <s v="6/20/2019 11:06 AM"/>
    <x v="0"/>
    <s v="PaidInvoice #14936 ($3,062.00)Invoice #21637 ($24.06)"/>
    <x v="0"/>
  </r>
  <r>
    <n v="57486"/>
    <x v="101"/>
    <n v="1619.4"/>
    <s v="6/20/2019 11:00 AM"/>
    <x v="0"/>
    <s v="PaidInvoice #14936 ($3,062.00)Invoice #21637 ($24.06)"/>
    <x v="0"/>
  </r>
  <r>
    <n v="56138"/>
    <x v="102"/>
    <n v="8525"/>
    <s v="3/28/2019 11:36 AM"/>
    <x v="0"/>
    <s v="PaidInvoice #14415 ($156,887.00)Invoice #20961 ($2,264.70)"/>
    <x v="0"/>
  </r>
  <r>
    <n v="56137"/>
    <x v="103"/>
    <n v="37523.75"/>
    <s v="3/28/2019 11:35 AM"/>
    <x v="0"/>
    <s v="PaidInvoice #14415 ($156,887.00)Invoice #20961 ($2,264.70)"/>
    <x v="0"/>
  </r>
  <r>
    <n v="56136"/>
    <x v="104"/>
    <n v="37419.25"/>
    <s v="3/28/2019 11:34 AM"/>
    <x v="0"/>
    <s v="PaidInvoice #14415 ($156,887.00)Invoice #20961 ($2,264.70)"/>
    <x v="0"/>
  </r>
  <r>
    <n v="56135"/>
    <x v="105"/>
    <n v="37262.5"/>
    <s v="3/28/2019 11:33 AM"/>
    <x v="0"/>
    <s v="PaidInvoice #14415 ($156,887.00)Invoice #20961 ($2,264.70)"/>
    <x v="0"/>
  </r>
  <r>
    <n v="56134"/>
    <x v="106"/>
    <n v="12705"/>
    <s v="3/28/2019 11:32 AM"/>
    <x v="0"/>
    <s v="PaidInvoice #14415 ($156,887.00)Invoice #20961 ($2,264.70)"/>
    <x v="0"/>
  </r>
  <r>
    <n v="56130"/>
    <x v="107"/>
    <n v="16885"/>
    <s v="3/28/2019 11:28 AM"/>
    <x v="0"/>
    <s v="PaidInvoice #14415 ($156,887.00)Invoice #20961 ($2,264.70)"/>
    <x v="0"/>
  </r>
  <r>
    <n v="56129"/>
    <x v="108"/>
    <n v="8525"/>
    <s v="3/28/2019 11:27 AM"/>
    <x v="0"/>
    <s v="PaidInvoice #14415 ($156,887.00)Invoice #20961 ($2,264.70)"/>
    <x v="0"/>
  </r>
  <r>
    <n v="56110"/>
    <x v="109"/>
    <n v="306.2"/>
    <s v="3/28/2019 11:08 AM"/>
    <x v="0"/>
    <s v="PaidInvoice #14415 ($156,887.00)Invoice #20961 ($2,264.70)"/>
    <x v="0"/>
  </r>
  <r>
    <n v="55869"/>
    <x v="110"/>
    <n v="30730.6"/>
    <s v="3/27/2019 11:03 AM"/>
    <x v="0"/>
    <s v="PaidInvoice #14379 ($54,118.50)Invoice #14402 ($74,495.00)Invoice #20896 ($708.62)Invoice #20944 ($1,048.80)"/>
    <x v="0"/>
  </r>
  <r>
    <n v="55844"/>
    <x v="111"/>
    <n v="39373.800000000003"/>
    <s v="3/27/2019 9:48 AM"/>
    <x v="0"/>
    <s v="PaidInvoice #14379 ($54,118.50)Invoice #14402 ($74,495.00)Invoice #20896 ($708.62)Invoice #20944 ($1,048.80)"/>
    <x v="0"/>
  </r>
  <r>
    <n v="55843"/>
    <x v="112"/>
    <n v="5439.4"/>
    <s v="3/27/2019 9:45 AM"/>
    <x v="0"/>
    <s v="PaidInvoice #14379 ($54,118.50)Invoice #14402 ($74,495.00)Invoice #20896 ($708.62)Invoice #20944 ($1,048.80)"/>
    <x v="0"/>
  </r>
  <r>
    <n v="55650"/>
    <x v="113"/>
    <n v="12268.02"/>
    <s v="3/25/2019 10:15 AM"/>
    <x v="0"/>
    <s v="PaidInvoice #14379 ($54,118.50)Invoice #14402 ($74,495.00)Invoice #20896 ($708.62)Invoice #20944 ($1,048.80)"/>
    <x v="0"/>
  </r>
  <r>
    <n v="55649"/>
    <x v="114"/>
    <n v="1686.43"/>
    <s v="3/25/2019 10:12 AM"/>
    <x v="0"/>
    <s v="PaidInvoice #14379 ($54,118.50)Invoice #14402 ($74,495.00)Invoice #20896 ($708.62)Invoice #20944 ($1,048.80)"/>
    <x v="0"/>
  </r>
  <r>
    <n v="55647"/>
    <x v="115"/>
    <n v="447.4"/>
    <s v="3/25/2019 10:06 AM"/>
    <x v="0"/>
    <s v="PaidInvoice #14379 ($54,118.50)Invoice #14402 ($74,495.00)Invoice #20896 ($708.62)Invoice #20944 ($1,048.80)"/>
    <x v="0"/>
  </r>
  <r>
    <n v="55646"/>
    <x v="116"/>
    <n v="306.2"/>
    <s v="3/25/2019 10:03 AM"/>
    <x v="0"/>
    <s v="PaidInvoice #14379 ($54,118.50)Invoice #14402 ($74,495.00)Invoice #20896 ($708.62)Invoice #20944 ($1,048.80)"/>
    <x v="0"/>
  </r>
  <r>
    <n v="55630"/>
    <x v="117"/>
    <n v="6316.64"/>
    <s v="3/25/2019 9:15 AM"/>
    <x v="0"/>
    <s v="PaidInvoice #14379 ($54,118.50)Invoice #14402 ($74,495.00)Invoice #20896 ($708.62)Invoice #20944 ($1,048.80)"/>
    <x v="0"/>
  </r>
  <r>
    <n v="55629"/>
    <x v="118"/>
    <n v="20122.5"/>
    <s v="3/25/2019 9:12 AM"/>
    <x v="0"/>
    <s v="PaidInvoice #14379 ($54,118.50)Invoice #14402 ($74,495.00)Invoice #20896 ($708.62)Invoice #20944 ($1,048.80)"/>
    <x v="0"/>
  </r>
  <r>
    <n v="55628"/>
    <x v="119"/>
    <n v="3204.6"/>
    <s v="3/25/2019 9:09 AM"/>
    <x v="0"/>
    <s v="PaidInvoice #14379 ($54,118.50)Invoice #14402 ($74,495.00)Invoice #20896 ($708.62)Invoice #20944 ($1,048.80)"/>
    <x v="0"/>
  </r>
  <r>
    <n v="55627"/>
    <x v="120"/>
    <n v="6016.89"/>
    <s v="3/25/2019 9:06 AM"/>
    <x v="0"/>
    <s v="PaidInvoice #14379 ($54,118.50)Invoice #14402 ($74,495.00)Invoice #20896 ($708.62)Invoice #20944 ($1,048.80)"/>
    <x v="0"/>
  </r>
  <r>
    <n v="55626"/>
    <x v="121"/>
    <n v="4458.4399999999996"/>
    <s v="3/25/2019 9:03 AM"/>
    <x v="0"/>
    <s v="PaidInvoice #14379 ($54,118.50)Invoice #14402 ($74,495.00)Invoice #20896 ($708.62)Invoice #20944 ($1,048.80)"/>
    <x v="0"/>
  </r>
  <r>
    <n v="55360"/>
    <x v="122"/>
    <n v="33449.800000000003"/>
    <s v="3/19/2019 11:28 AM"/>
    <x v="0"/>
    <s v="PaidInvoice #14345 ($268,380.00)Invoice #20806 ($3,904.93)"/>
    <x v="0"/>
  </r>
  <r>
    <n v="55359"/>
    <x v="123"/>
    <n v="33047.4"/>
    <s v="3/19/2019 11:26 AM"/>
    <x v="0"/>
    <s v="PaidInvoice #14345 ($268,380.00)Invoice #20806 ($3,904.93)"/>
    <x v="0"/>
  </r>
  <r>
    <n v="55355"/>
    <x v="124"/>
    <n v="53640.2"/>
    <s v="3/19/2019 11:18 AM"/>
    <x v="0"/>
    <s v="PaidInvoice #14345 ($268,380.00)Invoice #20806 ($3,904.93)"/>
    <x v="0"/>
  </r>
  <r>
    <n v="55353"/>
    <x v="125"/>
    <n v="38790.93"/>
    <s v="3/19/2019 11:14 AM"/>
    <x v="0"/>
    <s v="PaidInvoice #14345 ($268,380.00)Invoice #20806 ($3,904.93)"/>
    <x v="0"/>
  </r>
  <r>
    <n v="55352"/>
    <x v="126"/>
    <n v="70125.710000000006"/>
    <s v="3/19/2019 11:12 AM"/>
    <x v="0"/>
    <s v="PaidInvoice #14345 ($268,380.00)Invoice #20806 ($3,904.93)"/>
    <x v="0"/>
  </r>
  <r>
    <n v="55339"/>
    <x v="127"/>
    <n v="4532.7299999999996"/>
    <s v="3/19/2019 10:46 AM"/>
    <x v="0"/>
    <s v="PaidInvoice #14345 ($268,380.00)Invoice #20806 ($3,904.93)"/>
    <x v="0"/>
  </r>
  <r>
    <n v="55337"/>
    <x v="128"/>
    <n v="4366.2700000000004"/>
    <s v="3/19/2019 10:42 AM"/>
    <x v="0"/>
    <s v="PaidInvoice #14345 ($268,380.00)Invoice #20806 ($3,904.93)"/>
    <x v="0"/>
  </r>
  <r>
    <n v="55335"/>
    <x v="129"/>
    <n v="7235.86"/>
    <s v="3/19/2019 10:38 AM"/>
    <x v="0"/>
    <s v="PaidInvoice #14345 ($268,380.00)Invoice #20806 ($3,904.93)"/>
    <x v="0"/>
  </r>
  <r>
    <n v="55333"/>
    <x v="130"/>
    <n v="14270.64"/>
    <s v="3/19/2019 10:34 AM"/>
    <x v="0"/>
    <s v="PaidInvoice #14345 ($268,380.00)Invoice #20806 ($3,904.93)"/>
    <x v="0"/>
  </r>
  <r>
    <n v="55332"/>
    <x v="131"/>
    <n v="12825.39"/>
    <s v="3/19/2019 10:32 AM"/>
    <x v="0"/>
    <s v="PaidInvoice #14345 ($268,380.00)Invoice #20806 ($3,904.93)"/>
    <x v="0"/>
  </r>
  <r>
    <n v="53042"/>
    <x v="132"/>
    <n v="7358.03"/>
    <s v="12/13/2018 10:48 AM"/>
    <x v="0"/>
    <s v="PaidInvoice #14011 ($22,636.00)Invoice #19650 ($267.73)"/>
    <x v="0"/>
  </r>
  <r>
    <n v="53041"/>
    <x v="133"/>
    <n v="8591.1200000000008"/>
    <s v="12/13/2018 10:46 AM"/>
    <x v="0"/>
    <s v="PaidInvoice #14011 ($22,636.00)Invoice #19650 ($267.73)"/>
    <x v="0"/>
  </r>
  <r>
    <n v="53036"/>
    <x v="134"/>
    <n v="387.4"/>
    <s v="12/13/2018 10:36 AM"/>
    <x v="0"/>
    <s v="PaidInvoice #14011 ($22,636.00)Invoice #19650 ($267.73)"/>
    <x v="0"/>
  </r>
  <r>
    <n v="53035"/>
    <x v="135"/>
    <n v="447.4"/>
    <s v="12/13/2018 10:34 AM"/>
    <x v="0"/>
    <s v="PaidInvoice #14011 ($22,636.00)Invoice #19650 ($267.73)"/>
    <x v="0"/>
  </r>
  <r>
    <n v="53034"/>
    <x v="136"/>
    <n v="440.34"/>
    <s v="12/13/2018 10:32 AM"/>
    <x v="0"/>
    <s v="PaidInvoice #14011 ($22,636.00)Invoice #19650 ($267.73)"/>
    <x v="0"/>
  </r>
  <r>
    <n v="53033"/>
    <x v="137"/>
    <n v="743.92"/>
    <s v="12/13/2018 10:30 AM"/>
    <x v="0"/>
    <s v="PaidInvoice #14011 ($22,636.00)Invoice #19650 ($267.73)"/>
    <x v="0"/>
  </r>
  <r>
    <n v="53032"/>
    <x v="138"/>
    <n v="309.73"/>
    <s v="12/13/2018 10:28 AM"/>
    <x v="0"/>
    <s v="PaidInvoice #14011 ($22,636.00)Invoice #19650 ($267.73)"/>
    <x v="0"/>
  </r>
  <r>
    <n v="53031"/>
    <x v="139"/>
    <n v="295.61"/>
    <s v="12/13/2018 10:26 AM"/>
    <x v="0"/>
    <s v="PaidInvoice #14011 ($22,636.00)Invoice #19650 ($267.73)"/>
    <x v="0"/>
  </r>
  <r>
    <n v="53030"/>
    <x v="140"/>
    <n v="450.93"/>
    <s v="12/13/2018 10:24 AM"/>
    <x v="0"/>
    <s v="PaidInvoice #14011 ($22,636.00)Invoice #19650 ($267.73)"/>
    <x v="0"/>
  </r>
  <r>
    <n v="53029"/>
    <x v="141"/>
    <n v="309.73"/>
    <s v="12/13/2018 10:22 AM"/>
    <x v="0"/>
    <s v="PaidInvoice #14011 ($22,636.00)Invoice #19650 ($267.73)"/>
    <x v="0"/>
  </r>
  <r>
    <n v="53028"/>
    <x v="142"/>
    <n v="592.13"/>
    <s v="12/13/2018 10:20 AM"/>
    <x v="0"/>
    <s v="PaidInvoice #14011 ($22,636.00)Invoice #19650 ($267.73)"/>
    <x v="0"/>
  </r>
  <r>
    <n v="53027"/>
    <x v="143"/>
    <n v="447.4"/>
    <s v="12/13/2018 10:18 AM"/>
    <x v="0"/>
    <s v="PaidInvoice #14011 ($22,636.00)Invoice #19650 ($267.73)"/>
    <x v="0"/>
  </r>
  <r>
    <n v="53026"/>
    <x v="144"/>
    <n v="306.2"/>
    <s v="12/13/2018 10:16 AM"/>
    <x v="0"/>
    <s v="PaidInvoice #14011 ($22,636.00)Invoice #19650 ($267.73)"/>
    <x v="0"/>
  </r>
  <r>
    <n v="53025"/>
    <x v="145"/>
    <n v="309.73"/>
    <s v="12/13/2018 10:14 AM"/>
    <x v="0"/>
    <s v="PaidInvoice #14011 ($22,636.00)Invoice #19650 ($267.73)"/>
    <x v="0"/>
  </r>
  <r>
    <n v="53024"/>
    <x v="146"/>
    <n v="1298.1300000000001"/>
    <s v="12/13/2018 10:12 AM"/>
    <x v="0"/>
    <s v="PaidInvoice #14011 ($22,636.00)Invoice #19650 ($267.73)"/>
    <x v="0"/>
  </r>
  <r>
    <n v="53023"/>
    <x v="147"/>
    <n v="306.2"/>
    <s v="12/13/2018 10:10 AM"/>
    <x v="0"/>
    <s v="PaidInvoice #14011 ($22,636.00)Invoice #19650 ($267.73)"/>
    <x v="0"/>
  </r>
  <r>
    <n v="53022"/>
    <x v="148"/>
    <n v="309.73"/>
    <s v="12/13/2018 10:08 AM"/>
    <x v="0"/>
    <s v="PaidInvoice #14011 ($22,636.00)Invoice #19650 ($267.73)"/>
    <x v="0"/>
  </r>
  <r>
    <n v="52950"/>
    <x v="149"/>
    <n v="3633.6"/>
    <s v="12/11/2018 9:54 AM"/>
    <x v="0"/>
    <s v="PaidInvoice #13986 ($231,244.50)Invoice #19592 ($3,423.74)"/>
    <x v="0"/>
  </r>
  <r>
    <n v="52947"/>
    <x v="150"/>
    <n v="5917.62"/>
    <s v="12/11/2018 9:45 AM"/>
    <x v="0"/>
    <s v="PaidInvoice #13986 ($231,244.50)Invoice #19592 ($3,423.74)"/>
    <x v="0"/>
  </r>
  <r>
    <n v="52946"/>
    <x v="151"/>
    <n v="70801.8"/>
    <s v="12/11/2018 9:42 AM"/>
    <x v="0"/>
    <s v="PaidInvoice #13986 ($231,244.50)Invoice #19592 ($3,423.74)"/>
    <x v="0"/>
  </r>
  <r>
    <n v="52945"/>
    <x v="152"/>
    <n v="146697.20000000001"/>
    <s v="12/11/2018 9:39 AM"/>
    <x v="0"/>
    <s v="PaidInvoice #13986 ($231,244.50)Invoice #19592 ($3,423.74)"/>
    <x v="0"/>
  </r>
  <r>
    <n v="52938"/>
    <x v="153"/>
    <n v="7618.02"/>
    <s v="12/11/2018 9:18 AM"/>
    <x v="0"/>
    <s v="PaidInvoice #13986 ($231,244.50)Invoice #19592 ($3,423.74)"/>
    <x v="0"/>
  </r>
  <r>
    <n v="52917"/>
    <x v="154"/>
    <n v="66006.5"/>
    <s v="12/6/2018 11:54 AM"/>
    <x v="0"/>
    <s v="PaidInvoice #13962 ($289,493.00)Invoice #13973 ($155,565.00)Invoice #19518 ($4,255.28)Invoice #19538 ($2,294.29)"/>
    <x v="0"/>
  </r>
  <r>
    <n v="52909"/>
    <x v="155"/>
    <n v="28685.599999999999"/>
    <s v="12/6/2018 11:46 AM"/>
    <x v="0"/>
    <s v="PaidInvoice #13962 ($289,493.00)Invoice #13973 ($155,565.00)Invoice #19518 ($4,255.28)Invoice #19538 ($2,294.29)"/>
    <x v="0"/>
  </r>
  <r>
    <n v="52908"/>
    <x v="156"/>
    <n v="1077.5999999999999"/>
    <s v="12/6/2018 11:45 AM"/>
    <x v="0"/>
    <s v="PaidInvoice #13962 ($289,493.00)Invoice #13973 ($155,565.00)Invoice #19518 ($4,255.28)Invoice #19538 ($2,294.29)"/>
    <x v="0"/>
  </r>
  <r>
    <n v="52905"/>
    <x v="157"/>
    <n v="10159.34"/>
    <s v="12/6/2018 11:42 AM"/>
    <x v="0"/>
    <s v="PaidInvoice #13962 ($289,493.00)Invoice #13973 ($155,565.00)Invoice #19518 ($4,255.28)Invoice #19538 ($2,294.29)"/>
    <x v="0"/>
  </r>
  <r>
    <n v="52902"/>
    <x v="158"/>
    <n v="291.64999999999998"/>
    <s v="12/6/2018 11:39 AM"/>
    <x v="0"/>
    <s v="PaidInvoice #13962 ($289,493.00)Invoice #13973 ($155,565.00)Invoice #19518 ($4,255.28)Invoice #19538 ($2,294.29)"/>
    <x v="0"/>
  </r>
  <r>
    <n v="52864"/>
    <x v="159"/>
    <n v="51638.6"/>
    <s v="12/6/2018 11:01 AM"/>
    <x v="0"/>
    <s v="PaidInvoice #13962 ($289,493.00)Invoice #13973 ($155,565.00)Invoice #19518 ($4,255.28)Invoice #19538 ($2,294.29)"/>
    <x v="0"/>
  </r>
  <r>
    <n v="52855"/>
    <x v="160"/>
    <n v="74951.64"/>
    <s v="12/5/2018 11:49 AM"/>
    <x v="0"/>
    <s v="PaidInvoice #13962 ($289,493.00)Invoice #13973 ($155,565.00)Invoice #19518 ($4,255.28)Invoice #19538 ($2,294.29)"/>
    <x v="0"/>
  </r>
  <r>
    <n v="52850"/>
    <x v="161"/>
    <n v="66734.600000000006"/>
    <s v="12/5/2018 11:44 AM"/>
    <x v="0"/>
    <s v="PaidInvoice #13962 ($289,493.00)Invoice #13973 ($155,565.00)Invoice #19518 ($4,255.28)Invoice #19538 ($2,294.29)"/>
    <x v="0"/>
  </r>
  <r>
    <n v="52814"/>
    <x v="162"/>
    <n v="20217.8"/>
    <s v="12/5/2018 11:08 AM"/>
    <x v="0"/>
    <s v="PaidInvoice #13962 ($289,493.00)Invoice #13973 ($155,565.00)Invoice #19518 ($4,255.28)Invoice #19538 ($2,294.29)"/>
    <x v="0"/>
  </r>
  <r>
    <n v="52810"/>
    <x v="163"/>
    <n v="74529.8"/>
    <s v="12/5/2018 11:04 AM"/>
    <x v="0"/>
    <s v="PaidInvoice #13962 ($289,493.00)Invoice #13973 ($155,565.00)Invoice #19518 ($4,255.28)Invoice #19538 ($2,294.29)"/>
    <x v="0"/>
  </r>
  <r>
    <n v="52806"/>
    <x v="164"/>
    <n v="57314.44"/>
    <s v="12/5/2018 11:00 AM"/>
    <x v="0"/>
    <s v="PaidInvoice #13962 ($289,493.00)Invoice #13973 ($155,565.00)Invoice #19518 ($4,255.28)Invoice #19538 ($2,294.29)"/>
    <x v="0"/>
  </r>
  <r>
    <n v="51190"/>
    <x v="165"/>
    <n v="301.2"/>
    <s v="9/20/2018 10:30 AM"/>
    <x v="0"/>
    <s v="PaidInvoice #13784 ($13,483.50)Invoice #18400 ($93.63)"/>
    <x v="0"/>
  </r>
  <r>
    <n v="51189"/>
    <x v="166"/>
    <n v="301.2"/>
    <s v="9/20/2018 10:28 AM"/>
    <x v="0"/>
    <s v="PaidInvoice #13784 ($13,483.50)Invoice #18400 ($93.63)"/>
    <x v="0"/>
  </r>
  <r>
    <n v="51188"/>
    <x v="167"/>
    <n v="442.4"/>
    <s v="9/20/2018 10:26 AM"/>
    <x v="0"/>
    <s v="PaidInvoice #13784 ($13,483.50)Invoice #18400 ($93.63)"/>
    <x v="0"/>
  </r>
  <r>
    <n v="51187"/>
    <x v="168"/>
    <n v="1360.2"/>
    <s v="9/20/2018 10:24 AM"/>
    <x v="0"/>
    <s v="PaidInvoice #13784 ($13,483.50)Invoice #18400 ($93.63)"/>
    <x v="0"/>
  </r>
  <r>
    <n v="51186"/>
    <x v="169"/>
    <n v="3831.2"/>
    <s v="9/20/2018 10:22 AM"/>
    <x v="0"/>
    <s v="PaidInvoice #13784 ($13,483.50)Invoice #18400 ($93.63)"/>
    <x v="0"/>
  </r>
  <r>
    <n v="51185"/>
    <x v="170"/>
    <n v="513"/>
    <s v="9/20/2018 10:20 AM"/>
    <x v="0"/>
    <s v="PaidInvoice #13784 ($13,483.50)Invoice #18400 ($93.63)"/>
    <x v="0"/>
  </r>
  <r>
    <n v="51184"/>
    <x v="171"/>
    <n v="3714.71"/>
    <s v="9/20/2018 10:18 AM"/>
    <x v="0"/>
    <s v="PaidInvoice #13784 ($13,483.50)Invoice #18400 ($93.63)"/>
    <x v="0"/>
  </r>
  <r>
    <n v="51183"/>
    <x v="172"/>
    <n v="583.6"/>
    <s v="9/20/2018 10:16 AM"/>
    <x v="0"/>
    <s v="PaidInvoice #13784 ($13,483.50)Invoice #18400 ($93.63)"/>
    <x v="0"/>
  </r>
  <r>
    <n v="51182"/>
    <x v="173"/>
    <n v="442.4"/>
    <s v="9/20/2018 10:14 AM"/>
    <x v="0"/>
    <s v="PaidInvoice #13784 ($13,483.50)Invoice #18400 ($93.63)"/>
    <x v="0"/>
  </r>
  <r>
    <n v="51181"/>
    <x v="174"/>
    <n v="209.42"/>
    <s v="9/20/2018 10:12 AM"/>
    <x v="0"/>
    <s v="PaidInvoice #13784 ($13,483.50)Invoice #18400 ($93.63)"/>
    <x v="0"/>
  </r>
  <r>
    <n v="51180"/>
    <x v="175"/>
    <n v="230.6"/>
    <s v="9/20/2018 10:10 AM"/>
    <x v="0"/>
    <s v="PaidInvoice #13784 ($13,483.50)Invoice #18400 ($93.63)"/>
    <x v="0"/>
  </r>
  <r>
    <n v="51179"/>
    <x v="176"/>
    <n v="301.2"/>
    <s v="9/20/2018 10:08 AM"/>
    <x v="0"/>
    <s v="PaidInvoice #13784 ($13,483.50)Invoice #18400 ($93.63)"/>
    <x v="0"/>
  </r>
  <r>
    <n v="51178"/>
    <x v="177"/>
    <n v="301.2"/>
    <s v="9/20/2018 10:06 AM"/>
    <x v="0"/>
    <s v="PaidInvoice #13784 ($13,483.50)Invoice #18400 ($93.63)"/>
    <x v="0"/>
  </r>
  <r>
    <n v="51177"/>
    <x v="178"/>
    <n v="301.2"/>
    <s v="9/20/2018 10:04 AM"/>
    <x v="0"/>
    <s v="PaidInvoice #13784 ($13,483.50)Invoice #18400 ($93.63)"/>
    <x v="0"/>
  </r>
  <r>
    <n v="51176"/>
    <x v="179"/>
    <n v="301.2"/>
    <s v="9/20/2018 10:02 AM"/>
    <x v="0"/>
    <s v="PaidInvoice #13784 ($13,483.50)Invoice #18400 ($93.63)"/>
    <x v="0"/>
  </r>
  <r>
    <n v="51175"/>
    <x v="180"/>
    <n v="442.4"/>
    <s v="9/20/2018 10:00 AM"/>
    <x v="0"/>
    <s v="PaidInvoice #13784 ($13,483.50)Invoice #18400 ($93.63)"/>
    <x v="0"/>
  </r>
  <r>
    <n v="50829"/>
    <x v="181"/>
    <n v="101049.73"/>
    <s v="9/18/2018 11:02 AM"/>
    <x v="0"/>
    <s v="PaidInvoice #13690 ($138,860.00)Invoice #18254 ($2,041.42)"/>
    <x v="0"/>
  </r>
  <r>
    <n v="50812"/>
    <x v="182"/>
    <n v="8629.14"/>
    <s v="9/18/2018 10:28 AM"/>
    <x v="0"/>
    <s v="PaidInvoice #13690 ($138,860.00)Invoice #18254 ($2,041.42)"/>
    <x v="0"/>
  </r>
  <r>
    <n v="50811"/>
    <x v="183"/>
    <n v="7108.35"/>
    <s v="9/18/2018 10:26 AM"/>
    <x v="0"/>
    <s v="PaidInvoice #13690 ($138,860.00)Invoice #18254 ($2,041.42)"/>
    <x v="0"/>
  </r>
  <r>
    <n v="50793"/>
    <x v="184"/>
    <n v="21466"/>
    <s v="9/18/2018 9:50 AM"/>
    <x v="0"/>
    <s v="PaidInvoice #13690 ($138,860.00)Invoice #18254 ($2,041.42)"/>
    <x v="0"/>
  </r>
  <r>
    <n v="50788"/>
    <x v="185"/>
    <n v="666.6"/>
    <s v="9/18/2018 9:40 AM"/>
    <x v="0"/>
    <s v="PaidInvoice #13690 ($138,860.00)Invoice #18254 ($2,041.42)"/>
    <x v="0"/>
  </r>
  <r>
    <n v="50785"/>
    <x v="186"/>
    <n v="1981.6"/>
    <s v="9/18/2018 9:34 AM"/>
    <x v="0"/>
    <s v="PaidInvoice #13690 ($138,860.00)Invoice #18254 ($2,041.42)"/>
    <x v="0"/>
  </r>
  <r>
    <n v="50733"/>
    <x v="187"/>
    <n v="4236.87"/>
    <s v="9/11/2018 12:52 PM"/>
    <x v="0"/>
    <s v="PaidInvoice #13665 ($4,196.50)Invoice #18165 ($40.37)"/>
    <x v="0"/>
  </r>
  <r>
    <n v="50466"/>
    <x v="188"/>
    <n v="2693"/>
    <s v="9/11/2018 10:27 AM"/>
    <x v="0"/>
    <s v="PaidInvoice #13662 ($97,642.00)Invoice #18162 ($1,191.18)"/>
    <x v="0"/>
  </r>
  <r>
    <n v="50465"/>
    <x v="189"/>
    <n v="4163.2"/>
    <s v="9/11/2018 10:24 AM"/>
    <x v="0"/>
    <s v="PaidInvoice #13662 ($97,642.00)Invoice #18162 ($1,191.18)"/>
    <x v="0"/>
  </r>
  <r>
    <n v="50464"/>
    <x v="190"/>
    <n v="5052.8"/>
    <s v="9/11/2018 10:21 AM"/>
    <x v="0"/>
    <s v="PaidInvoice #13662 ($97,642.00)Invoice #18162 ($1,191.18)"/>
    <x v="0"/>
  </r>
  <r>
    <n v="50457"/>
    <x v="191"/>
    <n v="29547.200000000001"/>
    <s v="9/11/2018 10:00 AM"/>
    <x v="0"/>
    <s v="PaidInvoice #13662 ($97,642.00)Invoice #18162 ($1,191.18)"/>
    <x v="0"/>
  </r>
  <r>
    <n v="50454"/>
    <x v="192"/>
    <n v="1374.4"/>
    <s v="9/11/2018 9:51 AM"/>
    <x v="0"/>
    <s v="PaidInvoice #13662 ($97,642.00)Invoice #18162 ($1,191.18)"/>
    <x v="0"/>
  </r>
  <r>
    <n v="50452"/>
    <x v="193"/>
    <n v="3432.4"/>
    <s v="9/11/2018 9:45 AM"/>
    <x v="0"/>
    <s v="PaidInvoice #13662 ($97,642.00)Invoice #18162 ($1,191.18)"/>
    <x v="0"/>
  </r>
  <r>
    <n v="50451"/>
    <x v="194"/>
    <n v="3053"/>
    <s v="9/11/2018 9:42 AM"/>
    <x v="0"/>
    <s v="PaidInvoice #13662 ($97,642.00)Invoice #18162 ($1,191.18)"/>
    <x v="0"/>
  </r>
  <r>
    <n v="50450"/>
    <x v="195"/>
    <n v="5058.3599999999997"/>
    <s v="9/11/2018 9:39 AM"/>
    <x v="0"/>
    <s v="PaidInvoice #13662 ($97,642.00)Invoice #18162 ($1,191.18)"/>
    <x v="0"/>
  </r>
  <r>
    <n v="50448"/>
    <x v="196"/>
    <n v="2523.4"/>
    <s v="9/11/2018 9:33 AM"/>
    <x v="0"/>
    <s v="PaidInvoice #13662 ($97,642.00)Invoice #18162 ($1,191.18)"/>
    <x v="0"/>
  </r>
  <r>
    <n v="50447"/>
    <x v="197"/>
    <n v="5054.97"/>
    <s v="9/11/2018 9:30 AM"/>
    <x v="0"/>
    <s v="PaidInvoice #13662 ($97,642.00)Invoice #18162 ($1,191.18)"/>
    <x v="0"/>
  </r>
  <r>
    <n v="50446"/>
    <x v="198"/>
    <n v="10735.28"/>
    <s v="9/11/2018 9:27 AM"/>
    <x v="0"/>
    <s v="PaidInvoice #13662 ($97,642.00)Invoice #18162 ($1,191.18)"/>
    <x v="0"/>
  </r>
  <r>
    <n v="50445"/>
    <x v="199"/>
    <n v="7072.4"/>
    <s v="9/11/2018 9:24 AM"/>
    <x v="0"/>
    <s v="PaidInvoice #13662 ($97,642.00)Invoice #18162 ($1,191.18)"/>
    <x v="0"/>
  </r>
  <r>
    <n v="50444"/>
    <x v="200"/>
    <n v="666.6"/>
    <s v="9/11/2018 9:21 AM"/>
    <x v="0"/>
    <s v="PaidInvoice #13662 ($97,642.00)Invoice #18162 ($1,191.18)"/>
    <x v="0"/>
  </r>
  <r>
    <n v="50443"/>
    <x v="201"/>
    <n v="2705.2"/>
    <s v="9/11/2018 9:18 AM"/>
    <x v="0"/>
    <s v="PaidInvoice #13662 ($97,642.00)Invoice #18162 ($1,191.18)"/>
    <x v="0"/>
  </r>
  <r>
    <n v="50442"/>
    <x v="202"/>
    <n v="3064.26"/>
    <s v="9/11/2018 9:15 AM"/>
    <x v="0"/>
    <s v="PaidInvoice #13662 ($97,642.00)Invoice #18162 ($1,191.18)"/>
    <x v="0"/>
  </r>
  <r>
    <n v="50441"/>
    <x v="203"/>
    <n v="3796"/>
    <s v="9/11/2018 9:12 AM"/>
    <x v="0"/>
    <s v="PaidInvoice #13662 ($97,642.00)Invoice #18162 ($1,191.18)"/>
    <x v="0"/>
  </r>
  <r>
    <n v="50440"/>
    <x v="204"/>
    <n v="7453.99"/>
    <s v="9/11/2018 9:09 AM"/>
    <x v="0"/>
    <s v="PaidInvoice #13662 ($97,642.00)Invoice #18162 ($1,191.18)"/>
    <x v="0"/>
  </r>
  <r>
    <n v="50438"/>
    <x v="205"/>
    <n v="1386.72"/>
    <s v="9/11/2018 9:03 AM"/>
    <x v="0"/>
    <s v="PaidInvoice #13662 ($97,642.00)Invoice #18162 ($1,191.18)"/>
    <x v="0"/>
  </r>
  <r>
    <n v="50322"/>
    <x v="206"/>
    <n v="5152.72"/>
    <s v="9/6/2018 12:02 PM"/>
    <x v="0"/>
    <s v="PaidInvoice #13556 ($224,822.50)Invoice #13600 ($224,822.50)Invoice #13621 ($259,745.00)Invoice #18077 ($3,292.34)Invoice #18111 ($3,844.35)"/>
    <x v="0"/>
  </r>
  <r>
    <n v="50315"/>
    <x v="207"/>
    <n v="17596.8"/>
    <s v="9/6/2018 11:55 AM"/>
    <x v="0"/>
    <s v="PaidInvoice #13556 ($224,822.50)Invoice #13600 ($224,822.50)Invoice #13621 ($259,745.00)Invoice #18077 ($3,292.34)Invoice #18111 ($3,844.35)"/>
    <x v="0"/>
  </r>
  <r>
    <n v="50301"/>
    <x v="208"/>
    <n v="10613.6"/>
    <s v="9/6/2018 11:41 AM"/>
    <x v="0"/>
    <s v="PaidInvoice #13556 ($224,822.50)Invoice #13600 ($224,822.50)Invoice #13621 ($259,745.00)Invoice #18077 ($3,292.34)Invoice #18111 ($3,844.35)"/>
    <x v="0"/>
  </r>
  <r>
    <n v="50300"/>
    <x v="209"/>
    <n v="13536.8"/>
    <s v="9/6/2018 11:40 AM"/>
    <x v="0"/>
    <s v="PaidInvoice #13556 ($224,822.50)Invoice #13600 ($224,822.50)Invoice #13621 ($259,745.00)Invoice #18077 ($3,292.34)Invoice #18111 ($3,844.35)"/>
    <x v="0"/>
  </r>
  <r>
    <n v="50277"/>
    <x v="210"/>
    <n v="98404.800000000003"/>
    <s v="9/6/2018 11:17 AM"/>
    <x v="0"/>
    <s v="PaidInvoice #13556 ($224,822.50)Invoice #13600 ($224,822.50)Invoice #13621 ($259,745.00)Invoice #18077 ($3,292.34)Invoice #18111 ($3,844.35)"/>
    <x v="0"/>
  </r>
  <r>
    <n v="50276"/>
    <x v="211"/>
    <n v="66335.83"/>
    <s v="9/6/2018 11:16 AM"/>
    <x v="0"/>
    <s v="PaidInvoice #13556 ($224,822.50)Invoice #13600 ($224,822.50)Invoice #13621 ($259,745.00)Invoice #18077 ($3,292.34)Invoice #18111 ($3,844.35)"/>
    <x v="0"/>
  </r>
  <r>
    <n v="50264"/>
    <x v="212"/>
    <n v="25974.400000000001"/>
    <s v="9/6/2018 11:04 AM"/>
    <x v="0"/>
    <s v="PaidInvoice #13556 ($224,822.50)Invoice #13600 ($224,822.50)Invoice #13621 ($259,745.00)Invoice #18077 ($3,292.34)Invoice #18111 ($3,844.35)"/>
    <x v="0"/>
  </r>
  <r>
    <n v="50263"/>
    <x v="213"/>
    <n v="25974.400000000001"/>
    <s v="9/6/2018 11:03 AM"/>
    <x v="0"/>
    <s v="PaidInvoice #13556 ($224,822.50)Invoice #13600 ($224,822.50)Invoice #13621 ($259,745.00)Invoice #18077 ($3,292.34)Invoice #18111 ($3,844.35)"/>
    <x v="0"/>
  </r>
  <r>
    <n v="50257"/>
    <x v="214"/>
    <n v="76883.199999999997"/>
    <s v="9/5/2018 12:08 PM"/>
    <x v="0"/>
    <s v="PaidInvoice #13556 ($224,822.50)Invoice #13600 ($224,822.50)Invoice #13621 ($259,745.00)Invoice #18077 ($3,292.34)Invoice #18111 ($3,844.35)"/>
    <x v="0"/>
  </r>
  <r>
    <n v="50252"/>
    <x v="215"/>
    <n v="25123.599999999999"/>
    <s v="9/5/2018 12:03 PM"/>
    <x v="0"/>
    <s v="PaidInvoice #13556 ($224,822.50)Invoice #13600 ($224,822.50)Invoice #13621 ($259,745.00)Invoice #18077 ($3,292.34)Invoice #18111 ($3,844.35)"/>
    <x v="0"/>
  </r>
  <r>
    <n v="50251"/>
    <x v="216"/>
    <n v="35164"/>
    <s v="9/5/2018 12:02 PM"/>
    <x v="0"/>
    <s v="PaidInvoice #13556 ($224,822.50)Invoice #13600 ($224,822.50)Invoice #13621 ($259,745.00)Invoice #18077 ($3,292.34)Invoice #18111 ($3,844.35)"/>
    <x v="0"/>
  </r>
  <r>
    <n v="50248"/>
    <x v="217"/>
    <n v="17794.04"/>
    <s v="9/5/2018 11:59 AM"/>
    <x v="0"/>
    <s v="PaidInvoice #13556 ($224,822.50)Invoice #13600 ($224,822.50)Invoice #13621 ($259,745.00)Invoice #18077 ($3,292.34)Invoice #18111 ($3,844.35)"/>
    <x v="0"/>
  </r>
  <r>
    <n v="50247"/>
    <x v="218"/>
    <n v="62878"/>
    <s v="9/5/2018 11:58 AM"/>
    <x v="0"/>
    <s v="PaidInvoice #13556 ($224,822.50)Invoice #13600 ($224,822.50)Invoice #13621 ($259,745.00)Invoice #18077 ($3,292.34)Invoice #18111 ($3,844.35)"/>
    <x v="0"/>
  </r>
  <r>
    <n v="50197"/>
    <x v="219"/>
    <n v="3305.6"/>
    <s v="9/5/2018 11:08 AM"/>
    <x v="0"/>
    <s v="PaidInvoice #13556 ($224,822.50)Invoice #13600 ($224,822.50)Invoice #13621 ($259,745.00)Invoice #18077 ($3,292.34)Invoice #18111 ($3,844.35)"/>
    <x v="0"/>
  </r>
  <r>
    <n v="50189"/>
    <x v="220"/>
    <n v="6966.4"/>
    <s v="9/5/2018 11:00 AM"/>
    <x v="0"/>
    <s v="PaidInvoice #13556 ($224,822.50)Invoice #13600 ($224,822.50)Invoice #13621 ($259,745.00)Invoice #18077 ($3,292.34)Invoice #18111 ($3,844.35)"/>
    <x v="0"/>
  </r>
  <r>
    <n v="47756"/>
    <x v="221"/>
    <n v="467.11"/>
    <s v="6/21/2018 10:48 AM"/>
    <x v="0"/>
    <s v="PaidInvoice #13400 ($12,010.50)Invoice #17091 ($99.32)"/>
    <x v="0"/>
  </r>
  <r>
    <n v="47747"/>
    <x v="222"/>
    <n v="301.2"/>
    <s v="6/21/2018 10:46 AM"/>
    <x v="0"/>
    <s v="PaidInvoice #13400 ($12,010.50)Invoice #17091 ($99.32)"/>
    <x v="0"/>
  </r>
  <r>
    <n v="47746"/>
    <x v="223"/>
    <n v="442.4"/>
    <s v="6/21/2018 10:44 AM"/>
    <x v="0"/>
    <s v="PaidInvoice #13400 ($12,010.50)Invoice #17091 ($99.32)"/>
    <x v="0"/>
  </r>
  <r>
    <n v="47745"/>
    <x v="224"/>
    <n v="1314.4"/>
    <s v="6/21/2018 10:42 AM"/>
    <x v="0"/>
    <s v="PaidInvoice #13400 ($12,010.50)Invoice #17091 ($99.32)"/>
    <x v="0"/>
  </r>
  <r>
    <n v="47744"/>
    <x v="225"/>
    <n v="442.4"/>
    <s v="6/21/2018 10:40 AM"/>
    <x v="0"/>
    <s v="PaidInvoice #13400 ($12,010.50)Invoice #17091 ($99.32)"/>
    <x v="0"/>
  </r>
  <r>
    <n v="47743"/>
    <x v="226"/>
    <n v="301.2"/>
    <s v="6/21/2018 10:38 AM"/>
    <x v="0"/>
    <s v="PaidInvoice #13400 ($12,010.50)Invoice #17091 ($99.32)"/>
    <x v="0"/>
  </r>
  <r>
    <n v="47742"/>
    <x v="227"/>
    <n v="301.2"/>
    <s v="6/21/2018 10:36 AM"/>
    <x v="0"/>
    <s v="PaidInvoice #13400 ($12,010.50)Invoice #17091 ($99.32)"/>
    <x v="0"/>
  </r>
  <r>
    <n v="47741"/>
    <x v="228"/>
    <n v="400.04"/>
    <s v="6/21/2018 10:34 AM"/>
    <x v="0"/>
    <s v="PaidInvoice #13400 ($12,010.50)Invoice #17091 ($99.32)"/>
    <x v="0"/>
  </r>
  <r>
    <n v="47740"/>
    <x v="229"/>
    <n v="301.2"/>
    <s v="6/21/2018 10:32 AM"/>
    <x v="0"/>
    <s v="PaidInvoice #13400 ($12,010.50)Invoice #17091 ($99.32)"/>
    <x v="0"/>
  </r>
  <r>
    <n v="47738"/>
    <x v="230"/>
    <n v="594.19000000000005"/>
    <s v="6/21/2018 10:28 AM"/>
    <x v="0"/>
    <s v="PaidInvoice #13400 ($12,010.50)Invoice #17091 ($99.32)"/>
    <x v="0"/>
  </r>
  <r>
    <n v="47737"/>
    <x v="231"/>
    <n v="4041.78"/>
    <s v="6/21/2018 10:26 AM"/>
    <x v="0"/>
    <s v="PaidInvoice #13400 ($12,010.50)Invoice #17091 ($99.32)"/>
    <x v="0"/>
  </r>
  <r>
    <n v="47736"/>
    <x v="232"/>
    <n v="442.4"/>
    <s v="6/21/2018 10:24 AM"/>
    <x v="0"/>
    <s v="PaidInvoice #13400 ($12,010.50)Invoice #17091 ($99.32)"/>
    <x v="0"/>
  </r>
  <r>
    <n v="47735"/>
    <x v="233"/>
    <n v="301.2"/>
    <s v="6/21/2018 10:22 AM"/>
    <x v="0"/>
    <s v="PaidInvoice #13400 ($12,010.50)Invoice #17091 ($99.32)"/>
    <x v="0"/>
  </r>
  <r>
    <n v="47734"/>
    <x v="234"/>
    <n v="301.2"/>
    <s v="6/21/2018 10:20 AM"/>
    <x v="0"/>
    <s v="PaidInvoice #13400 ($12,010.50)Invoice #17091 ($99.32)"/>
    <x v="0"/>
  </r>
  <r>
    <n v="47733"/>
    <x v="235"/>
    <n v="389.45"/>
    <s v="6/21/2018 10:18 AM"/>
    <x v="0"/>
    <s v="PaidInvoice #13400 ($12,010.50)Invoice #17091 ($99.32)"/>
    <x v="0"/>
  </r>
  <r>
    <n v="47732"/>
    <x v="236"/>
    <n v="301.2"/>
    <s v="6/21/2018 10:16 AM"/>
    <x v="0"/>
    <s v="PaidInvoice #13400 ($12,010.50)Invoice #17091 ($99.32)"/>
    <x v="0"/>
  </r>
  <r>
    <n v="47731"/>
    <x v="237"/>
    <n v="583.6"/>
    <s v="6/21/2018 10:14 AM"/>
    <x v="0"/>
    <s v="PaidInvoice #13400 ($12,010.50)Invoice #17091 ($99.32)"/>
    <x v="0"/>
  </r>
  <r>
    <n v="47730"/>
    <x v="238"/>
    <n v="883.65"/>
    <s v="6/21/2018 10:12 AM"/>
    <x v="0"/>
    <s v="PaidInvoice #13400 ($12,010.50)Invoice #17091 ($99.32)"/>
    <x v="0"/>
  </r>
  <r>
    <n v="45864"/>
    <x v="239"/>
    <n v="1550.77"/>
    <s v="3/22/2018 10:08 AM"/>
    <x v="0"/>
    <s v="PaidInvoice #13164 ($1,837.00)Invoice #13166 ($1,837.00)Invoice #15959 ($14.97)"/>
    <x v="0"/>
  </r>
  <r>
    <n v="45863"/>
    <x v="240"/>
    <n v="301.2"/>
    <s v="3/22/2018 10:06 AM"/>
    <x v="0"/>
    <s v="PaidInvoice #13164 ($1,837.00)Invoice #13166 ($1,837.00)Invoice #15959 ($14.97)"/>
    <x v="0"/>
  </r>
  <r>
    <n v="45048"/>
    <x v="241"/>
    <n v="1614.4"/>
    <s v="3/21/2018 11:42 AM"/>
    <x v="0"/>
    <s v="PaidInvoice #13143 ($58,851.50)Invoice #15936 ($779.97)"/>
    <x v="0"/>
  </r>
  <r>
    <n v="45045"/>
    <x v="242"/>
    <n v="7150.95"/>
    <s v="3/21/2018 11:36 AM"/>
    <x v="0"/>
    <s v="PaidInvoice #13143 ($58,851.50)Invoice #15936 ($779.97)"/>
    <x v="0"/>
  </r>
  <r>
    <n v="45038"/>
    <x v="243"/>
    <n v="1364.99"/>
    <s v="3/21/2018 11:22 AM"/>
    <x v="0"/>
    <s v="PaidInvoice #13143 ($58,851.50)Invoice #15936 ($779.97)"/>
    <x v="0"/>
  </r>
  <r>
    <n v="45037"/>
    <x v="244"/>
    <n v="2199.0700000000002"/>
    <s v="3/21/2018 11:20 AM"/>
    <x v="0"/>
    <s v="PaidInvoice #13143 ($58,851.50)Invoice #15936 ($779.97)"/>
    <x v="0"/>
  </r>
  <r>
    <n v="45036"/>
    <x v="245"/>
    <n v="10073.01"/>
    <s v="3/21/2018 11:18 AM"/>
    <x v="0"/>
    <s v="PaidInvoice #13143 ($58,851.50)Invoice #15936 ($779.97)"/>
    <x v="0"/>
  </r>
  <r>
    <n v="45035"/>
    <x v="246"/>
    <n v="6899.59"/>
    <s v="3/21/2018 11:16 AM"/>
    <x v="0"/>
    <s v="PaidInvoice #13143 ($58,851.50)Invoice #15936 ($779.97)"/>
    <x v="0"/>
  </r>
  <r>
    <n v="45034"/>
    <x v="247"/>
    <n v="20820.61"/>
    <s v="3/21/2018 11:14 AM"/>
    <x v="0"/>
    <s v="PaidInvoice #13143 ($58,851.50)Invoice #15936 ($779.97)"/>
    <x v="0"/>
  </r>
  <r>
    <n v="45031"/>
    <x v="248"/>
    <n v="1510.99"/>
    <s v="3/21/2018 11:08 AM"/>
    <x v="0"/>
    <s v="PaidInvoice #13143 ($58,851.50)Invoice #15936 ($779.97)"/>
    <x v="0"/>
  </r>
  <r>
    <n v="45030"/>
    <x v="249"/>
    <n v="4301.46"/>
    <s v="3/21/2018 11:06 AM"/>
    <x v="0"/>
    <s v="PaidInvoice #13143 ($58,851.50)Invoice #15936 ($779.97)"/>
    <x v="0"/>
  </r>
  <r>
    <n v="45021"/>
    <x v="250"/>
    <n v="3696.4"/>
    <s v="3/21/2018 10:48 AM"/>
    <x v="0"/>
    <s v="PaidInvoice #13143 ($58,851.50)Invoice #15936 ($779.97)"/>
    <x v="0"/>
  </r>
  <r>
    <n v="45585"/>
    <x v="251"/>
    <n v="9958.6"/>
    <s v="3/13/2018 11:39 AM"/>
    <x v="0"/>
    <s v="PaidInvoice #13098 ($29,640.00)Invoice #13109 ($110,887.50)Invoice #15637 ($314.40)Invoice #15650 ($1,310.55)"/>
    <x v="0"/>
  </r>
  <r>
    <n v="45562"/>
    <x v="252"/>
    <n v="1007.2"/>
    <s v="3/13/2018 10:30 AM"/>
    <x v="0"/>
    <s v="PaidInvoice #13098 ($29,640.00)Invoice #13109 ($110,887.50)Invoice #15637 ($314.40)Invoice #15650 ($1,310.55)"/>
    <x v="0"/>
  </r>
  <r>
    <n v="45552"/>
    <x v="253"/>
    <n v="8349.6"/>
    <s v="3/13/2018 10:00 AM"/>
    <x v="0"/>
    <s v="PaidInvoice #13098 ($29,640.00)Invoice #13109 ($110,887.50)Invoice #15637 ($314.40)Invoice #15650 ($1,310.55)"/>
    <x v="0"/>
  </r>
  <r>
    <n v="45550"/>
    <x v="254"/>
    <n v="7220"/>
    <s v="3/13/2018 9:54 AM"/>
    <x v="0"/>
    <s v="PaidInvoice #13098 ($29,640.00)Invoice #13109 ($110,887.50)Invoice #15637 ($314.40)Invoice #15650 ($1,310.55)"/>
    <x v="0"/>
  </r>
  <r>
    <n v="45549"/>
    <x v="255"/>
    <n v="3266.4"/>
    <s v="3/13/2018 9:51 AM"/>
    <x v="0"/>
    <s v="PaidInvoice #13098 ($29,640.00)Invoice #13109 ($110,887.50)Invoice #15637 ($314.40)Invoice #15650 ($1,310.55)"/>
    <x v="0"/>
  </r>
  <r>
    <n v="45548"/>
    <x v="256"/>
    <n v="30080"/>
    <s v="3/13/2018 9:48 AM"/>
    <x v="0"/>
    <s v="PaidInvoice #13098 ($29,640.00)Invoice #13109 ($110,887.50)Invoice #15637 ($314.40)Invoice #15650 ($1,310.55)"/>
    <x v="0"/>
  </r>
  <r>
    <n v="45547"/>
    <x v="257"/>
    <n v="23587.45"/>
    <s v="3/13/2018 9:45 AM"/>
    <x v="0"/>
    <s v="PaidInvoice #13098 ($29,640.00)Invoice #13109 ($110,887.50)Invoice #15637 ($314.40)Invoice #15650 ($1,310.55)"/>
    <x v="0"/>
  </r>
  <r>
    <n v="45546"/>
    <x v="258"/>
    <n v="2136.8000000000002"/>
    <s v="3/13/2018 9:42 AM"/>
    <x v="0"/>
    <s v="PaidInvoice #13098 ($29,640.00)Invoice #13109 ($110,887.50)Invoice #15637 ($314.40)Invoice #15650 ($1,310.55)"/>
    <x v="0"/>
  </r>
  <r>
    <n v="45545"/>
    <x v="259"/>
    <n v="4113.6000000000004"/>
    <s v="3/13/2018 9:39 AM"/>
    <x v="0"/>
    <s v="PaidInvoice #13098 ($29,640.00)Invoice #13109 ($110,887.50)Invoice #15637 ($314.40)Invoice #15650 ($1,310.55)"/>
    <x v="0"/>
  </r>
  <r>
    <n v="45544"/>
    <x v="260"/>
    <n v="13281.6"/>
    <s v="3/13/2018 9:36 AM"/>
    <x v="0"/>
    <s v="PaidInvoice #13098 ($29,640.00)Invoice #13109 ($110,887.50)Invoice #15637 ($314.40)Invoice #15650 ($1,310.55)"/>
    <x v="0"/>
  </r>
  <r>
    <n v="45543"/>
    <x v="261"/>
    <n v="9196.7999999999993"/>
    <s v="3/13/2018 9:33 AM"/>
    <x v="0"/>
    <s v="PaidInvoice #13098 ($29,640.00)Invoice #13109 ($110,887.50)Invoice #15637 ($314.40)Invoice #15650 ($1,310.55)"/>
    <x v="0"/>
  </r>
  <r>
    <n v="45518"/>
    <x v="262"/>
    <n v="4608"/>
    <s v="3/12/2018 11:03 AM"/>
    <x v="0"/>
    <s v="PaidInvoice #13098 ($29,640.00)Invoice #13109 ($110,887.50)Invoice #15637 ($314.40)Invoice #15650 ($1,310.55)"/>
    <x v="0"/>
  </r>
  <r>
    <n v="45517"/>
    <x v="263"/>
    <n v="724.8"/>
    <s v="3/12/2018 11:00 AM"/>
    <x v="0"/>
    <s v="PaidInvoice #13098 ($29,640.00)Invoice #13109 ($110,887.50)Invoice #15637 ($314.40)Invoice #15650 ($1,310.55)"/>
    <x v="0"/>
  </r>
  <r>
    <n v="45516"/>
    <x v="264"/>
    <n v="4113.6000000000004"/>
    <s v="3/12/2018 10:57 AM"/>
    <x v="0"/>
    <s v="PaidInvoice #13098 ($29,640.00)Invoice #13109 ($110,887.50)Invoice #15637 ($314.40)Invoice #15650 ($1,310.55)"/>
    <x v="0"/>
  </r>
  <r>
    <n v="45515"/>
    <x v="265"/>
    <n v="724.8"/>
    <s v="3/12/2018 10:54 AM"/>
    <x v="0"/>
    <s v="PaidInvoice #13098 ($29,640.00)Invoice #13109 ($110,887.50)Invoice #15637 ($314.40)Invoice #15650 ($1,310.55)"/>
    <x v="0"/>
  </r>
  <r>
    <n v="45514"/>
    <x v="266"/>
    <n v="3266.4"/>
    <s v="3/12/2018 10:51 AM"/>
    <x v="0"/>
    <s v="PaidInvoice #13098 ($29,640.00)Invoice #13109 ($110,887.50)Invoice #15637 ($314.40)Invoice #15650 ($1,310.55)"/>
    <x v="0"/>
  </r>
  <r>
    <n v="45513"/>
    <x v="267"/>
    <n v="2419.1999999999998"/>
    <s v="3/12/2018 10:48 AM"/>
    <x v="0"/>
    <s v="PaidInvoice #13098 ($29,640.00)Invoice #13109 ($110,887.50)Invoice #15637 ($314.40)Invoice #15650 ($1,310.55)"/>
    <x v="0"/>
  </r>
  <r>
    <n v="45512"/>
    <x v="268"/>
    <n v="3160.8"/>
    <s v="3/12/2018 10:45 AM"/>
    <x v="0"/>
    <s v="PaidInvoice #13098 ($29,640.00)Invoice #13109 ($110,887.50)Invoice #15637 ($314.40)Invoice #15650 ($1,310.55)"/>
    <x v="0"/>
  </r>
  <r>
    <n v="45511"/>
    <x v="269"/>
    <n v="2348.8000000000002"/>
    <s v="3/12/2018 10:42 AM"/>
    <x v="0"/>
    <s v="PaidInvoice #13098 ($29,640.00)Invoice #13109 ($110,887.50)Invoice #15637 ($314.40)Invoice #15650 ($1,310.55)"/>
    <x v="0"/>
  </r>
  <r>
    <n v="45501"/>
    <x v="270"/>
    <n v="2348.8000000000002"/>
    <s v="3/12/2018 10:12 AM"/>
    <x v="0"/>
    <s v="PaidInvoice #13098 ($29,640.00)Invoice #13109 ($110,887.50)Invoice #15637 ($314.40)Invoice #15650 ($1,310.55)"/>
    <x v="0"/>
  </r>
  <r>
    <n v="45500"/>
    <x v="271"/>
    <n v="6239.2"/>
    <s v="3/12/2018 10:09 AM"/>
    <x v="0"/>
    <s v="PaidInvoice #13098 ($29,640.00)Invoice #13109 ($110,887.50)Invoice #15637 ($314.40)Invoice #15650 ($1,310.55)"/>
    <x v="0"/>
  </r>
  <r>
    <n v="45797"/>
    <x v="272"/>
    <n v="3257.8"/>
    <s v="3/8/2018 12:12 PM"/>
    <x v="0"/>
    <s v="PaidInvoice #13097 ($10,063.50)Invoice #15611 ($109.83)"/>
    <x v="0"/>
  </r>
  <r>
    <n v="45793"/>
    <x v="273"/>
    <n v="5017.6000000000004"/>
    <s v="3/8/2018 12:04 PM"/>
    <x v="0"/>
    <s v="PaidInvoice #13097 ($10,063.50)Invoice #15611 ($109.83)"/>
    <x v="0"/>
  </r>
  <r>
    <n v="45792"/>
    <x v="274"/>
    <n v="1293.1300000000001"/>
    <s v="3/8/2018 12:02 PM"/>
    <x v="0"/>
    <s v="PaidInvoice #13097 ($10,063.50)Invoice #15611 ($109.83)"/>
    <x v="0"/>
  </r>
  <r>
    <n v="45791"/>
    <x v="275"/>
    <n v="604.79999999999995"/>
    <s v="3/8/2018 12:00 PM"/>
    <x v="0"/>
    <s v="PaidInvoice #13097 ($10,063.50)Invoice #15611 ($109.83)"/>
    <x v="0"/>
  </r>
  <r>
    <n v="43380"/>
    <x v="276"/>
    <n v="24736.9"/>
    <s v="12/14/2017 10:12 AM"/>
    <x v="0"/>
    <s v="PaidInvoice #12827 ($24,385.00)Invoice #15093 ($351.90)"/>
    <x v="0"/>
  </r>
  <r>
    <n v="39358"/>
    <x v="277"/>
    <n v="240200"/>
    <s v="12/1/2017 4:03 PM"/>
    <x v="3"/>
    <s v="PaidInvoice #14946 ($4,800.00)Invoice #14948 ($4,800.00)"/>
    <x v="1"/>
  </r>
  <r>
    <n v="43905"/>
    <x v="278"/>
    <n v="2257.1999999999998"/>
    <s v="11/8/2017 9:57 AM"/>
    <x v="0"/>
    <s v="PaidInvoice #14617 ($2,257.20)"/>
    <x v="1"/>
  </r>
  <r>
    <n v="43892"/>
    <x v="279"/>
    <n v="24872.400000000001"/>
    <s v="11/8/2017 9:44 AM"/>
    <x v="0"/>
    <s v="PaidInvoice #14604 ($24,872.40)"/>
    <x v="1"/>
  </r>
  <r>
    <n v="43791"/>
    <x v="280"/>
    <n v="6777.8"/>
    <s v="10/17/2017 11:32 AM"/>
    <x v="0"/>
    <s v="PaidInvoice #12624 ($6,650.00)Invoice #14390 ($127.80)"/>
    <x v="1"/>
  </r>
  <r>
    <n v="40618"/>
    <x v="281"/>
    <n v="1985.2"/>
    <s v="9/21/2017 1:18 PM"/>
    <x v="0"/>
    <s v="PaidInvoice #12573 ($133,384.50)Invoice #14244 ($1,933.87)"/>
    <x v="0"/>
  </r>
  <r>
    <n v="40616"/>
    <x v="282"/>
    <n v="15695.08"/>
    <s v="9/21/2017 1:14 PM"/>
    <x v="0"/>
    <s v="PaidInvoice #12573 ($133,384.50)Invoice #14244 ($1,933.87)"/>
    <x v="0"/>
  </r>
  <r>
    <n v="40607"/>
    <x v="283"/>
    <n v="1228.3399999999999"/>
    <s v="9/21/2017 12:56 PM"/>
    <x v="0"/>
    <s v="PaidInvoice #12573 ($133,384.50)Invoice #14244 ($1,933.87)"/>
    <x v="0"/>
  </r>
  <r>
    <n v="40606"/>
    <x v="284"/>
    <n v="24235.78"/>
    <s v="9/21/2017 12:54 PM"/>
    <x v="0"/>
    <s v="PaidInvoice #12573 ($133,384.50)Invoice #14244 ($1,933.87)"/>
    <x v="0"/>
  </r>
  <r>
    <n v="40605"/>
    <x v="285"/>
    <n v="5110.34"/>
    <s v="9/21/2017 12:52 PM"/>
    <x v="0"/>
    <s v="PaidInvoice #12573 ($133,384.50)Invoice #14244 ($1,933.87)"/>
    <x v="0"/>
  </r>
  <r>
    <n v="40602"/>
    <x v="286"/>
    <n v="73630.289999999994"/>
    <s v="9/21/2017 12:46 PM"/>
    <x v="0"/>
    <s v="PaidInvoice #12573 ($133,384.50)Invoice #14244 ($1,933.87)"/>
    <x v="0"/>
  </r>
  <r>
    <n v="40601"/>
    <x v="287"/>
    <n v="13433.34"/>
    <s v="9/21/2017 12:44 PM"/>
    <x v="0"/>
    <s v="PaidInvoice #12573 ($133,384.50)Invoice #14244 ($1,933.87)"/>
    <x v="0"/>
  </r>
  <r>
    <n v="41478"/>
    <x v="288"/>
    <n v="215.78"/>
    <s v="9/21/2017 10:08 AM"/>
    <x v="0"/>
    <s v="PaidInvoice #12558 ($451.50)Invoice #14225 ($1.73)"/>
    <x v="0"/>
  </r>
  <r>
    <n v="41477"/>
    <x v="289"/>
    <n v="237.45"/>
    <s v="9/21/2017 10:06 AM"/>
    <x v="0"/>
    <s v="PaidInvoice #12558 ($451.50)Invoice #14225 ($1.73)"/>
    <x v="0"/>
  </r>
  <r>
    <n v="41133"/>
    <x v="290"/>
    <n v="60139.74"/>
    <s v="9/12/2017 8:58 AM"/>
    <x v="0"/>
    <s v="PaidInvoice #12524 ($279,634.50)Invoice #13976 ($4,071.29)"/>
    <x v="0"/>
  </r>
  <r>
    <n v="41132"/>
    <x v="291"/>
    <n v="14427.48"/>
    <s v="9/12/2017 8:56 AM"/>
    <x v="0"/>
    <s v="PaidInvoice #12524 ($279,634.50)Invoice #13976 ($4,071.29)"/>
    <x v="0"/>
  </r>
  <r>
    <n v="41131"/>
    <x v="292"/>
    <n v="53737.599999999999"/>
    <s v="9/12/2017 8:54 AM"/>
    <x v="0"/>
    <s v="PaidInvoice #12524 ($279,634.50)Invoice #13976 ($4,071.29)"/>
    <x v="0"/>
  </r>
  <r>
    <n v="41130"/>
    <x v="293"/>
    <n v="47241.599999999999"/>
    <s v="9/12/2017 8:52 AM"/>
    <x v="0"/>
    <s v="PaidInvoice #12524 ($279,634.50)Invoice #13976 ($4,071.29)"/>
    <x v="0"/>
  </r>
  <r>
    <n v="41129"/>
    <x v="294"/>
    <n v="40745.599999999999"/>
    <s v="9/12/2017 8:50 AM"/>
    <x v="0"/>
    <s v="PaidInvoice #12524 ($279,634.50)Invoice #13976 ($4,071.29)"/>
    <x v="0"/>
  </r>
  <r>
    <n v="41128"/>
    <x v="295"/>
    <n v="33668.769999999997"/>
    <s v="9/12/2017 8:48 AM"/>
    <x v="0"/>
    <s v="PaidInvoice #12524 ($279,634.50)Invoice #13976 ($4,071.29)"/>
    <x v="0"/>
  </r>
  <r>
    <n v="41127"/>
    <x v="296"/>
    <n v="4502.3999999999996"/>
    <s v="9/12/2017 8:46 AM"/>
    <x v="0"/>
    <s v="PaidInvoice #12524 ($279,634.50)Invoice #13976 ($4,071.29)"/>
    <x v="0"/>
  </r>
  <r>
    <n v="41126"/>
    <x v="297"/>
    <n v="11358.4"/>
    <s v="9/12/2017 8:44 AM"/>
    <x v="0"/>
    <s v="PaidInvoice #12524 ($279,634.50)Invoice #13976 ($4,071.29)"/>
    <x v="0"/>
  </r>
  <r>
    <n v="41125"/>
    <x v="298"/>
    <n v="2006.4"/>
    <s v="9/12/2017 8:42 AM"/>
    <x v="0"/>
    <s v="PaidInvoice #12524 ($279,634.50)Invoice #13976 ($4,071.29)"/>
    <x v="0"/>
  </r>
  <r>
    <n v="41124"/>
    <x v="299"/>
    <n v="8558.7999999999993"/>
    <s v="9/12/2017 8:40 AM"/>
    <x v="0"/>
    <s v="PaidInvoice #12524 ($279,634.50)Invoice #13976 ($4,071.29)"/>
    <x v="0"/>
  </r>
  <r>
    <n v="41123"/>
    <x v="300"/>
    <n v="4359.3999999999996"/>
    <s v="9/12/2017 8:38 AM"/>
    <x v="0"/>
    <s v="PaidInvoice #12524 ($279,634.50)Invoice #13976 ($4,071.29)"/>
    <x v="0"/>
  </r>
  <r>
    <n v="41122"/>
    <x v="301"/>
    <n v="2959.6"/>
    <s v="9/12/2017 8:36 AM"/>
    <x v="0"/>
    <s v="PaidInvoice #12524 ($279,634.50)Invoice #13976 ($4,071.29)"/>
    <x v="0"/>
  </r>
  <r>
    <n v="42567"/>
    <x v="302"/>
    <n v="11850"/>
    <s v="9/7/2017 1:55 PM"/>
    <x v="2"/>
    <s v="PaidInvoice #13954 ($11,850.00)"/>
    <x v="1"/>
  </r>
  <r>
    <n v="40806"/>
    <x v="303"/>
    <n v="112910.14"/>
    <s v="9/7/2017 1:01 PM"/>
    <x v="0"/>
    <s v="PaidInvoice #12490 ($567,990.00)Invoice #13938 ($8,438.24)"/>
    <x v="0"/>
  </r>
  <r>
    <n v="40805"/>
    <x v="304"/>
    <n v="135037.41"/>
    <s v="9/7/2017 1:00 PM"/>
    <x v="0"/>
    <s v="PaidInvoice #12490 ($567,990.00)Invoice #13938 ($8,438.24)"/>
    <x v="0"/>
  </r>
  <r>
    <n v="40804"/>
    <x v="305"/>
    <n v="130884.8"/>
    <s v="9/7/2017 12:59 PM"/>
    <x v="0"/>
    <s v="PaidInvoice #12490 ($567,990.00)Invoice #13938 ($8,438.24)"/>
    <x v="0"/>
  </r>
  <r>
    <n v="40802"/>
    <x v="306"/>
    <n v="61563"/>
    <s v="9/7/2017 12:57 PM"/>
    <x v="0"/>
    <s v="PaidInvoice #12490 ($567,990.00)Invoice #13938 ($8,438.24)"/>
    <x v="0"/>
  </r>
  <r>
    <n v="40801"/>
    <x v="307"/>
    <n v="58740.4"/>
    <s v="9/7/2017 12:56 PM"/>
    <x v="0"/>
    <s v="PaidInvoice #12490 ($567,990.00)Invoice #13938 ($8,438.24)"/>
    <x v="0"/>
  </r>
  <r>
    <n v="40800"/>
    <x v="308"/>
    <n v="36452.800000000003"/>
    <s v="9/7/2017 12:55 PM"/>
    <x v="0"/>
    <s v="PaidInvoice #12490 ($567,990.00)Invoice #13938 ($8,438.24)"/>
    <x v="0"/>
  </r>
  <r>
    <n v="40778"/>
    <x v="309"/>
    <n v="26020.400000000001"/>
    <s v="9/7/2017 12:33 PM"/>
    <x v="0"/>
    <s v="PaidInvoice #12490 ($567,990.00)Invoice #13938 ($8,438.24)"/>
    <x v="0"/>
  </r>
  <r>
    <n v="40773"/>
    <x v="310"/>
    <n v="9112.69"/>
    <s v="9/7/2017 12:28 PM"/>
    <x v="0"/>
    <s v="PaidInvoice #12490 ($567,990.00)Invoice #13938 ($8,438.24)"/>
    <x v="0"/>
  </r>
  <r>
    <n v="40772"/>
    <x v="311"/>
    <n v="1356.8"/>
    <s v="9/7/2017 12:27 PM"/>
    <x v="0"/>
    <s v="PaidInvoice #12490 ($567,990.00)Invoice #13938 ($8,438.24)"/>
    <x v="0"/>
  </r>
  <r>
    <n v="40771"/>
    <x v="312"/>
    <n v="2410.6"/>
    <s v="9/7/2017 12:26 PM"/>
    <x v="0"/>
    <s v="PaidInvoice #12490 ($567,990.00)Invoice #13938 ($8,438.24)"/>
    <x v="0"/>
  </r>
  <r>
    <n v="40757"/>
    <x v="313"/>
    <n v="1939.2"/>
    <s v="9/7/2017 12:12 PM"/>
    <x v="0"/>
    <s v="PaidInvoice #12490 ($567,990.00)Invoice #13938 ($8,438.24)"/>
    <x v="0"/>
  </r>
  <r>
    <n v="41275"/>
    <x v="314"/>
    <n v="4726.8"/>
    <s v="8/1/2017 11:54 AM"/>
    <x v="0"/>
    <s v="PaidInvoice #12310 ($4,726.80)"/>
    <x v="1"/>
  </r>
  <r>
    <n v="41274"/>
    <x v="315"/>
    <n v="3421.2"/>
    <s v="8/1/2017 11:52 AM"/>
    <x v="0"/>
    <s v="PaidInvoice #12309 ($3,421.20)"/>
    <x v="1"/>
  </r>
  <r>
    <n v="41381"/>
    <x v="316"/>
    <n v="10170"/>
    <s v="7/27/2017 1:35 PM"/>
    <x v="2"/>
    <s v="PaidInvoice #13433 ($10,671.25)"/>
    <x v="1"/>
  </r>
  <r>
    <n v="41380"/>
    <x v="317"/>
    <n v="36525"/>
    <s v="7/27/2017 1:30 PM"/>
    <x v="2"/>
    <s v="PaidInvoice #13432 ($38,345.00)"/>
    <x v="1"/>
  </r>
  <r>
    <n v="40353"/>
    <x v="318"/>
    <n v="18150"/>
    <s v="7/11/2017 4:44 PM"/>
    <x v="2"/>
    <s v="PaidInvoice #13129 ($18,150.00)"/>
    <x v="1"/>
  </r>
  <r>
    <n v="40350"/>
    <x v="319"/>
    <n v="201645"/>
    <s v="7/11/2017 4:33 PM"/>
    <x v="2"/>
    <s v="PaidInvoice #13128 ($201,645.00)"/>
    <x v="1"/>
  </r>
  <r>
    <n v="40352"/>
    <x v="320"/>
    <n v="57150"/>
    <s v="7/11/2017 2:55 PM"/>
    <x v="2"/>
    <s v="PaidInvoice #13118 ($57,150.00)"/>
    <x v="1"/>
  </r>
  <r>
    <n v="39342"/>
    <x v="321"/>
    <n v="11413"/>
    <s v="6/13/2017 1:40 PM"/>
    <x v="0"/>
    <s v="PaidInvoice #11619 ($59,958.50)Invoice #12975 ($799.46)"/>
    <x v="0"/>
  </r>
  <r>
    <n v="39340"/>
    <x v="322"/>
    <n v="5430.16"/>
    <s v="6/13/2017 1:36 PM"/>
    <x v="0"/>
    <s v="PaidInvoice #11619 ($59,958.50)Invoice #12975 ($799.46)"/>
    <x v="0"/>
  </r>
  <r>
    <n v="39121"/>
    <x v="323"/>
    <n v="12675.62"/>
    <s v="6/13/2017 12:38 PM"/>
    <x v="0"/>
    <s v="PaidInvoice #11616 ($48,027.00)Invoice #12972 ($532.86)"/>
    <x v="0"/>
  </r>
  <r>
    <n v="39311"/>
    <x v="324"/>
    <n v="2287"/>
    <s v="6/13/2017 12:38 PM"/>
    <x v="0"/>
    <s v="PaidInvoice #11619 ($59,958.50)Invoice #12975 ($799.46)"/>
    <x v="0"/>
  </r>
  <r>
    <n v="39310"/>
    <x v="325"/>
    <n v="544.79999999999995"/>
    <s v="6/13/2017 12:36 PM"/>
    <x v="0"/>
    <s v="PaidInvoice #11619 ($59,958.50)Invoice #12975 ($799.46)"/>
    <x v="0"/>
  </r>
  <r>
    <n v="39119"/>
    <x v="326"/>
    <n v="14606"/>
    <s v="6/13/2017 12:34 PM"/>
    <x v="0"/>
    <s v="PaidInvoice #11616 ($48,027.00)Invoice #12972 ($532.86)"/>
    <x v="0"/>
  </r>
  <r>
    <n v="39309"/>
    <x v="327"/>
    <n v="2001"/>
    <s v="6/13/2017 12:34 PM"/>
    <x v="0"/>
    <s v="PaidInvoice #11619 ($59,958.50)Invoice #12975 ($799.46)"/>
    <x v="0"/>
  </r>
  <r>
    <n v="39308"/>
    <x v="328"/>
    <n v="887.2"/>
    <s v="6/13/2017 12:32 PM"/>
    <x v="0"/>
    <s v="PaidInvoice #11619 ($59,958.50)Invoice #12975 ($799.46)"/>
    <x v="0"/>
  </r>
  <r>
    <n v="39307"/>
    <x v="329"/>
    <n v="705.4"/>
    <s v="6/13/2017 12:30 PM"/>
    <x v="0"/>
    <s v="PaidInvoice #11619 ($59,958.50)Invoice #12975 ($799.46)"/>
    <x v="0"/>
  </r>
  <r>
    <n v="39306"/>
    <x v="330"/>
    <n v="887.2"/>
    <s v="6/13/2017 12:28 PM"/>
    <x v="0"/>
    <s v="PaidInvoice #11619 ($59,958.50)Invoice #12975 ($799.46)"/>
    <x v="0"/>
  </r>
  <r>
    <n v="39107"/>
    <x v="331"/>
    <n v="4617.8500000000004"/>
    <s v="6/13/2017 12:10 PM"/>
    <x v="0"/>
    <s v="PaidInvoice #11616 ($48,027.00)Invoice #12972 ($532.86)"/>
    <x v="0"/>
  </r>
  <r>
    <n v="39106"/>
    <x v="332"/>
    <n v="7336.49"/>
    <s v="6/13/2017 12:08 PM"/>
    <x v="0"/>
    <s v="PaidInvoice #11616 ($48,027.00)Invoice #12972 ($532.86)"/>
    <x v="0"/>
  </r>
  <r>
    <n v="39105"/>
    <x v="333"/>
    <n v="5394.99"/>
    <s v="6/13/2017 12:06 PM"/>
    <x v="0"/>
    <s v="PaidInvoice #11616 ($48,027.00)Invoice #12972 ($532.86)"/>
    <x v="0"/>
  </r>
  <r>
    <n v="39104"/>
    <x v="334"/>
    <n v="1678"/>
    <s v="6/13/2017 12:04 PM"/>
    <x v="0"/>
    <s v="PaidInvoice #11616 ($48,027.00)Invoice #12972 ($532.86)"/>
    <x v="0"/>
  </r>
  <r>
    <n v="39103"/>
    <x v="335"/>
    <n v="1384.91"/>
    <s v="6/13/2017 12:02 PM"/>
    <x v="0"/>
    <s v="PaidInvoice #11616 ($48,027.00)Invoice #12972 ($532.86)"/>
    <x v="0"/>
  </r>
  <r>
    <n v="39102"/>
    <x v="336"/>
    <n v="866"/>
    <s v="6/13/2017 12:00 PM"/>
    <x v="0"/>
    <s v="PaidInvoice #11616 ($48,027.00)Invoice #12972 ($532.86)"/>
    <x v="0"/>
  </r>
  <r>
    <n v="39190"/>
    <x v="337"/>
    <n v="1801.6"/>
    <s v="6/13/2017 8:36 AM"/>
    <x v="0"/>
    <s v="PaidInvoice #11619 ($59,958.50)Invoice #12975 ($799.46)"/>
    <x v="0"/>
  </r>
  <r>
    <n v="39189"/>
    <x v="338"/>
    <n v="26638"/>
    <s v="6/13/2017 8:34 AM"/>
    <x v="0"/>
    <s v="PaidInvoice #11619 ($59,958.50)Invoice #12975 ($799.46)"/>
    <x v="0"/>
  </r>
  <r>
    <n v="39188"/>
    <x v="339"/>
    <n v="3443.2"/>
    <s v="6/13/2017 8:32 AM"/>
    <x v="0"/>
    <s v="PaidInvoice #11619 ($59,958.50)Invoice #12975 ($799.46)"/>
    <x v="0"/>
  </r>
  <r>
    <n v="39187"/>
    <x v="340"/>
    <n v="4719.3999999999996"/>
    <s v="6/13/2017 8:30 AM"/>
    <x v="0"/>
    <s v="PaidInvoice #11619 ($59,958.50)Invoice #12975 ($799.46)"/>
    <x v="0"/>
  </r>
  <r>
    <n v="40004"/>
    <x v="341"/>
    <n v="3756.86"/>
    <s v="6/8/2017 2:50 PM"/>
    <x v="0"/>
    <s v="PaidInvoice #11602 ($114,801.00)Invoice #12959 ($973.13)"/>
    <x v="0"/>
  </r>
  <r>
    <n v="40002"/>
    <x v="342"/>
    <n v="696.56"/>
    <s v="6/8/2017 2:46 PM"/>
    <x v="0"/>
    <s v="PaidInvoice #11602 ($114,801.00)Invoice #12959 ($973.13)"/>
    <x v="0"/>
  </r>
  <r>
    <n v="40001"/>
    <x v="343"/>
    <n v="1787.33"/>
    <s v="6/8/2017 2:44 PM"/>
    <x v="0"/>
    <s v="PaidInvoice #11602 ($114,801.00)Invoice #12959 ($973.13)"/>
    <x v="0"/>
  </r>
  <r>
    <n v="40000"/>
    <x v="344"/>
    <n v="6937.6"/>
    <s v="6/8/2017 2:42 PM"/>
    <x v="0"/>
    <s v="PaidInvoice #11602 ($114,801.00)Invoice #12959 ($973.13)"/>
    <x v="0"/>
  </r>
  <r>
    <n v="39999"/>
    <x v="345"/>
    <n v="4660.75"/>
    <s v="6/8/2017 2:40 PM"/>
    <x v="0"/>
    <s v="PaidInvoice #11602 ($114,801.00)Invoice #12959 ($973.13)"/>
    <x v="0"/>
  </r>
  <r>
    <n v="39998"/>
    <x v="346"/>
    <n v="2984"/>
    <s v="6/8/2017 2:38 PM"/>
    <x v="0"/>
    <s v="PaidInvoice #11602 ($114,801.00)Invoice #12959 ($973.13)"/>
    <x v="0"/>
  </r>
  <r>
    <n v="39997"/>
    <x v="347"/>
    <n v="5105.53"/>
    <s v="6/8/2017 2:36 PM"/>
    <x v="0"/>
    <s v="PaidInvoice #11602 ($114,801.00)Invoice #12959 ($973.13)"/>
    <x v="0"/>
  </r>
  <r>
    <n v="39996"/>
    <x v="348"/>
    <n v="869.53"/>
    <s v="6/8/2017 2:34 PM"/>
    <x v="0"/>
    <s v="PaidInvoice #11602 ($114,801.00)Invoice #12959 ($973.13)"/>
    <x v="0"/>
  </r>
  <r>
    <n v="39995"/>
    <x v="349"/>
    <n v="3266.4"/>
    <s v="6/8/2017 2:32 PM"/>
    <x v="0"/>
    <s v="PaidInvoice #11602 ($114,801.00)Invoice #12959 ($973.13)"/>
    <x v="0"/>
  </r>
  <r>
    <n v="39993"/>
    <x v="350"/>
    <n v="4118.7"/>
    <s v="6/8/2017 2:28 PM"/>
    <x v="0"/>
    <s v="PaidInvoice #11602 ($114,801.00)Invoice #12959 ($973.13)"/>
    <x v="0"/>
  </r>
  <r>
    <n v="39992"/>
    <x v="351"/>
    <n v="3266.4"/>
    <s v="6/8/2017 2:26 PM"/>
    <x v="0"/>
    <s v="PaidInvoice #11602 ($114,801.00)Invoice #12959 ($973.13)"/>
    <x v="0"/>
  </r>
  <r>
    <n v="39991"/>
    <x v="352"/>
    <n v="2984"/>
    <s v="6/8/2017 2:24 PM"/>
    <x v="0"/>
    <s v="PaidInvoice #11602 ($114,801.00)Invoice #12959 ($973.13)"/>
    <x v="0"/>
  </r>
  <r>
    <n v="39990"/>
    <x v="353"/>
    <n v="4621.92"/>
    <s v="6/8/2017 2:22 PM"/>
    <x v="0"/>
    <s v="PaidInvoice #11602 ($114,801.00)Invoice #12959 ($973.13)"/>
    <x v="0"/>
  </r>
  <r>
    <n v="39989"/>
    <x v="354"/>
    <n v="7802.45"/>
    <s v="6/8/2017 2:20 PM"/>
    <x v="0"/>
    <s v="PaidInvoice #11602 ($114,801.00)Invoice #12959 ($973.13)"/>
    <x v="0"/>
  </r>
  <r>
    <n v="39988"/>
    <x v="355"/>
    <n v="6941.13"/>
    <s v="6/8/2017 2:18 PM"/>
    <x v="0"/>
    <s v="PaidInvoice #11602 ($114,801.00)Invoice #12959 ($973.13)"/>
    <x v="0"/>
  </r>
  <r>
    <n v="39987"/>
    <x v="356"/>
    <n v="8031.9"/>
    <s v="6/8/2017 2:16 PM"/>
    <x v="0"/>
    <s v="PaidInvoice #11602 ($114,801.00)Invoice #12959 ($973.13)"/>
    <x v="0"/>
  </r>
  <r>
    <n v="39986"/>
    <x v="357"/>
    <n v="5243.2"/>
    <s v="6/8/2017 2:14 PM"/>
    <x v="0"/>
    <s v="PaidInvoice #11602 ($114,801.00)Invoice #12959 ($973.13)"/>
    <x v="0"/>
  </r>
  <r>
    <n v="39985"/>
    <x v="358"/>
    <n v="2419.1999999999998"/>
    <s v="6/8/2017 2:12 PM"/>
    <x v="0"/>
    <s v="PaidInvoice #11602 ($114,801.00)Invoice #12959 ($973.13)"/>
    <x v="0"/>
  </r>
  <r>
    <n v="39983"/>
    <x v="359"/>
    <n v="6637.55"/>
    <s v="6/8/2017 2:08 PM"/>
    <x v="0"/>
    <s v="PaidInvoice #11602 ($114,801.00)Invoice #12959 ($973.13)"/>
    <x v="0"/>
  </r>
  <r>
    <n v="39982"/>
    <x v="360"/>
    <n v="6919.95"/>
    <s v="6/8/2017 2:06 PM"/>
    <x v="0"/>
    <s v="PaidInvoice #11602 ($114,801.00)Invoice #12959 ($973.13)"/>
    <x v="0"/>
  </r>
  <r>
    <n v="39981"/>
    <x v="361"/>
    <n v="6930.54"/>
    <s v="6/8/2017 2:04 PM"/>
    <x v="0"/>
    <s v="PaidInvoice #11602 ($114,801.00)Invoice #12959 ($973.13)"/>
    <x v="0"/>
  </r>
  <r>
    <n v="39980"/>
    <x v="362"/>
    <n v="6775.22"/>
    <s v="6/8/2017 2:02 PM"/>
    <x v="0"/>
    <s v="PaidInvoice #11602 ($114,801.00)Invoice #12959 ($973.13)"/>
    <x v="0"/>
  </r>
  <r>
    <n v="39979"/>
    <x v="363"/>
    <n v="6545.77"/>
    <s v="6/8/2017 2:00 PM"/>
    <x v="0"/>
    <s v="PaidInvoice #11602 ($114,801.00)Invoice #12959 ($973.13)"/>
    <x v="0"/>
  </r>
  <r>
    <n v="39978"/>
    <x v="364"/>
    <n v="6471.64"/>
    <s v="6/8/2017 1:58 PM"/>
    <x v="0"/>
    <s v="PaidInvoice #11602 ($114,801.00)Invoice #12959 ($973.13)"/>
    <x v="0"/>
  </r>
  <r>
    <n v="38472"/>
    <x v="365"/>
    <n v="9086.02"/>
    <s v="6/8/2017 1:32 PM"/>
    <x v="0"/>
    <s v="PaidInvoice #11570 ($70,228.00)Invoice #12950 ($1,021.61)"/>
    <x v="0"/>
  </r>
  <r>
    <n v="38471"/>
    <x v="366"/>
    <n v="34686.519999999997"/>
    <s v="6/8/2017 1:30 PM"/>
    <x v="0"/>
    <s v="PaidInvoice #11570 ($70,228.00)Invoice #12950 ($1,021.61)"/>
    <x v="0"/>
  </r>
  <r>
    <n v="38470"/>
    <x v="367"/>
    <n v="7662.01"/>
    <s v="6/8/2017 1:28 PM"/>
    <x v="0"/>
    <s v="PaidInvoice #11570 ($70,228.00)Invoice #12950 ($1,021.61)"/>
    <x v="0"/>
  </r>
  <r>
    <n v="38469"/>
    <x v="368"/>
    <n v="18247.2"/>
    <s v="6/8/2017 1:26 PM"/>
    <x v="0"/>
    <s v="PaidInvoice #11570 ($70,228.00)Invoice #12950 ($1,021.61)"/>
    <x v="0"/>
  </r>
  <r>
    <n v="38463"/>
    <x v="369"/>
    <n v="292.26"/>
    <s v="6/8/2017 1:14 PM"/>
    <x v="0"/>
    <s v="PaidInvoice #11570 ($70,228.00)Invoice #12950 ($1,021.61)"/>
    <x v="0"/>
  </r>
  <r>
    <n v="38462"/>
    <x v="370"/>
    <n v="1275.5999999999999"/>
    <s v="6/8/2017 1:12 PM"/>
    <x v="0"/>
    <s v="PaidInvoice #11570 ($70,228.00)Invoice #12950 ($1,021.61)"/>
    <x v="0"/>
  </r>
  <r>
    <n v="37880"/>
    <x v="371"/>
    <n v="5257.32"/>
    <s v="3/14/2017 11:02 AM"/>
    <x v="0"/>
    <s v="PaidInvoice #11172 ($10,200.50)Invoice #11576 ($84.69)"/>
    <x v="0"/>
  </r>
  <r>
    <n v="37879"/>
    <x v="372"/>
    <n v="5027.87"/>
    <s v="3/14/2017 11:00 AM"/>
    <x v="0"/>
    <s v="PaidInvoice #11172 ($10,200.50)Invoice #11576 ($84.69)"/>
    <x v="0"/>
  </r>
  <r>
    <n v="36881"/>
    <x v="373"/>
    <n v="1303.49"/>
    <s v="12/13/2016 10:05 AM"/>
    <x v="0"/>
    <s v="-"/>
    <x v="0"/>
  </r>
  <r>
    <n v="36833"/>
    <x v="374"/>
    <n v="39418.6"/>
    <s v="10/18/2016 9:18 AM"/>
    <x v="0"/>
    <s v="-"/>
    <x v="1"/>
  </r>
  <r>
    <n v="35952"/>
    <x v="375"/>
    <n v="10427.98"/>
    <s v="9/20/2016 12:35 PM"/>
    <x v="0"/>
    <s v="-"/>
    <x v="0"/>
  </r>
  <r>
    <n v="35951"/>
    <x v="376"/>
    <n v="6445.27"/>
    <s v="9/20/2016 12:30 PM"/>
    <x v="0"/>
    <s v="-"/>
    <x v="0"/>
  </r>
  <r>
    <n v="35950"/>
    <x v="377"/>
    <n v="16538.62"/>
    <s v="9/20/2016 12:25 PM"/>
    <x v="0"/>
    <s v="-"/>
    <x v="0"/>
  </r>
  <r>
    <n v="35949"/>
    <x v="378"/>
    <n v="16224.64"/>
    <s v="9/20/2016 12:20 PM"/>
    <x v="0"/>
    <s v="-"/>
    <x v="0"/>
  </r>
  <r>
    <n v="35948"/>
    <x v="379"/>
    <n v="2748.19"/>
    <s v="9/20/2016 12:15 PM"/>
    <x v="0"/>
    <s v="-"/>
    <x v="0"/>
  </r>
  <r>
    <n v="35947"/>
    <x v="380"/>
    <n v="1526.48"/>
    <s v="9/20/2016 12:10 PM"/>
    <x v="0"/>
    <s v="-"/>
    <x v="0"/>
  </r>
  <r>
    <n v="35946"/>
    <x v="381"/>
    <n v="5039.04"/>
    <s v="9/20/2016 12:05 PM"/>
    <x v="0"/>
    <s v="-"/>
    <x v="0"/>
  </r>
  <r>
    <n v="35945"/>
    <x v="382"/>
    <n v="1808.43"/>
    <s v="9/20/2016 12:00 PM"/>
    <x v="0"/>
    <s v="-"/>
    <x v="0"/>
  </r>
  <r>
    <n v="35944"/>
    <x v="383"/>
    <n v="3173.23"/>
    <s v="9/20/2016 11:55 AM"/>
    <x v="0"/>
    <s v="-"/>
    <x v="0"/>
  </r>
  <r>
    <n v="35943"/>
    <x v="384"/>
    <n v="5348.82"/>
    <s v="9/20/2016 11:50 AM"/>
    <x v="0"/>
    <s v="-"/>
    <x v="0"/>
  </r>
  <r>
    <n v="35942"/>
    <x v="385"/>
    <n v="2292.79"/>
    <s v="9/20/2016 11:45 AM"/>
    <x v="0"/>
    <s v="-"/>
    <x v="0"/>
  </r>
  <r>
    <n v="35941"/>
    <x v="386"/>
    <n v="3666.58"/>
    <s v="9/20/2016 11:40 AM"/>
    <x v="0"/>
    <s v="-"/>
    <x v="0"/>
  </r>
  <r>
    <n v="35940"/>
    <x v="387"/>
    <n v="2817.68"/>
    <s v="9/20/2016 11:35 AM"/>
    <x v="0"/>
    <s v="-"/>
    <x v="0"/>
  </r>
  <r>
    <n v="35939"/>
    <x v="388"/>
    <n v="3237.4"/>
    <s v="9/20/2016 11:30 AM"/>
    <x v="0"/>
    <s v="-"/>
    <x v="0"/>
  </r>
  <r>
    <n v="36546"/>
    <x v="389"/>
    <n v="11673.79"/>
    <s v="9/20/2016 9:14 AM"/>
    <x v="0"/>
    <s v="-"/>
    <x v="1"/>
  </r>
  <r>
    <n v="33500"/>
    <x v="390"/>
    <n v="16800"/>
    <s v="8/5/2015 8:28:29 AM"/>
    <x v="0"/>
    <s v="-"/>
    <x v="1"/>
  </r>
  <r>
    <n v="33507"/>
    <x v="391"/>
    <n v="16800"/>
    <s v="8/5/2015 8:28:29 AM"/>
    <x v="0"/>
    <s v="-"/>
    <x v="1"/>
  </r>
  <r>
    <n v="33477"/>
    <x v="392"/>
    <n v="82400"/>
    <s v="8/5/2015 8:28:28 AM"/>
    <x v="0"/>
    <s v="-"/>
    <x v="1"/>
  </r>
  <r>
    <n v="33437"/>
    <x v="393"/>
    <n v="168000"/>
    <s v="8/5/2015 8:28:27 AM"/>
    <x v="0"/>
    <s v="-"/>
    <x v="1"/>
  </r>
  <r>
    <n v="33439"/>
    <x v="394"/>
    <n v="50400"/>
    <s v="8/5/2015 8:28:27 AM"/>
    <x v="0"/>
    <s v="-"/>
    <x v="1"/>
  </r>
  <r>
    <n v="33446"/>
    <x v="395"/>
    <n v="56000"/>
    <s v="8/5/2015 8:28:27 AM"/>
    <x v="0"/>
    <s v="-"/>
    <x v="1"/>
  </r>
  <r>
    <n v="33453"/>
    <x v="396"/>
    <n v="16800"/>
    <s v="8/5/2015 8:28:27 AM"/>
    <x v="0"/>
    <s v="-"/>
    <x v="1"/>
  </r>
  <r>
    <n v="33455"/>
    <x v="397"/>
    <n v="61610"/>
    <s v="8/5/2015 8:28:27 AM"/>
    <x v="0"/>
    <s v="-"/>
    <x v="1"/>
  </r>
  <r>
    <n v="25270"/>
    <x v="398"/>
    <n v="33295"/>
    <s v="3/8/2012 1:30 PM"/>
    <x v="2"/>
    <s v="-"/>
    <x v="1"/>
  </r>
  <r>
    <n v="24005"/>
    <x v="399"/>
    <n v="32650"/>
    <s v="6/15/2011 2:05 PM"/>
    <x v="1"/>
    <s v="-"/>
    <x v="1"/>
  </r>
  <r>
    <n v="18225"/>
    <x v="400"/>
    <n v="246080"/>
    <s v="7/6/2010 10:05 AM"/>
    <x v="2"/>
    <s v="-"/>
    <x v="1"/>
  </r>
  <r>
    <n v="17982"/>
    <x v="401"/>
    <n v="15185"/>
    <s v="6/8/2010 1:45 PM"/>
    <x v="2"/>
    <s v="-"/>
    <x v="1"/>
  </r>
  <r>
    <n v="16663"/>
    <x v="402"/>
    <n v="20590"/>
    <s v="12/29/2009 1:35 PM"/>
    <x v="2"/>
    <s v="-"/>
    <x v="1"/>
  </r>
  <r>
    <n v="14319"/>
    <x v="403"/>
    <n v="90675"/>
    <s v="5/1/2008 10:00 AM"/>
    <x v="2"/>
    <s v="-"/>
    <x v="1"/>
  </r>
  <r>
    <n v="14129"/>
    <x v="404"/>
    <n v="101115"/>
    <s v="4/23/2008 2:10 PM"/>
    <x v="2"/>
    <s v="-"/>
    <x v="1"/>
  </r>
  <r>
    <n v="13305"/>
    <x v="405"/>
    <n v="25585"/>
    <s v="12/20/2007 2:35 PM"/>
    <x v="2"/>
    <s v="-"/>
    <x v="1"/>
  </r>
  <r>
    <n v="12527"/>
    <x v="406"/>
    <n v="115125"/>
    <s v="6/28/2007 12:00 AM"/>
    <x v="2"/>
    <s v="-"/>
    <x v="1"/>
  </r>
  <r>
    <n v="11511"/>
    <x v="407"/>
    <n v="555595"/>
    <s v="12/28/2006 1:35 PM"/>
    <x v="2"/>
    <s v="-"/>
    <x v="1"/>
  </r>
  <r>
    <n v="11405"/>
    <x v="408"/>
    <n v="52175"/>
    <s v="12/5/2006 10:45 AM"/>
    <x v="2"/>
    <s v="-"/>
    <x v="1"/>
  </r>
  <r>
    <n v="11421"/>
    <x v="409"/>
    <n v="97950"/>
    <s v="12/5/2006 10:35 AM"/>
    <x v="2"/>
    <s v="-"/>
    <x v="1"/>
  </r>
  <r>
    <n v="11417"/>
    <x v="410"/>
    <n v="92550"/>
    <s v="12/5/2006 10:15 AM"/>
    <x v="2"/>
    <s v="-"/>
    <x v="1"/>
  </r>
  <r>
    <n v="11415"/>
    <x v="411"/>
    <n v="38850"/>
    <s v="12/5/2006 10:05 AM"/>
    <x v="2"/>
    <s v="-"/>
    <x v="1"/>
  </r>
  <r>
    <n v="11379"/>
    <x v="412"/>
    <n v="61450"/>
    <s v="11/28/2006 10:15 AM"/>
    <x v="2"/>
    <s v="-"/>
    <x v="1"/>
  </r>
  <r>
    <n v="11376"/>
    <x v="413"/>
    <n v="10855.6"/>
    <s v="11/28/2006 10:00 AM"/>
    <x v="2"/>
    <s v="-"/>
    <x v="1"/>
  </r>
  <r>
    <n v="11232"/>
    <x v="414"/>
    <n v="218350"/>
    <s v="10/24/2006 10:45 AM"/>
    <x v="2"/>
    <s v="-"/>
    <x v="1"/>
  </r>
  <r>
    <n v="11231"/>
    <x v="415"/>
    <n v="8200"/>
    <s v="10/24/2006 10:40 AM"/>
    <x v="2"/>
    <s v="-"/>
    <x v="1"/>
  </r>
  <r>
    <n v="11230"/>
    <x v="416"/>
    <n v="100550"/>
    <s v="10/24/2006 10:35 AM"/>
    <x v="2"/>
    <s v="-"/>
    <x v="1"/>
  </r>
  <r>
    <n v="11228"/>
    <x v="417"/>
    <n v="10300"/>
    <s v="10/24/2006 10:25 AM"/>
    <x v="2"/>
    <s v="-"/>
    <x v="1"/>
  </r>
  <r>
    <n v="11225"/>
    <x v="418"/>
    <n v="21550"/>
    <s v="10/24/2006 10:10 AM"/>
    <x v="2"/>
    <s v="-"/>
    <x v="1"/>
  </r>
  <r>
    <n v="11224"/>
    <x v="419"/>
    <n v="8362.75"/>
    <s v="10/24/2006 10:05 AM"/>
    <x v="2"/>
    <s v="-"/>
    <x v="1"/>
  </r>
  <r>
    <n v="11223"/>
    <x v="420"/>
    <n v="77175"/>
    <s v="10/24/2006 10:00 AM"/>
    <x v="2"/>
    <s v="-"/>
    <x v="1"/>
  </r>
  <r>
    <n v="10877"/>
    <x v="421"/>
    <n v="85115"/>
    <s v="9/28/2006 12:00 AM"/>
    <x v="2"/>
    <s v="-"/>
    <x v="1"/>
  </r>
  <r>
    <n v="10878"/>
    <x v="422"/>
    <n v="77615"/>
    <s v="9/28/2006 12:00 AM"/>
    <x v="2"/>
    <s v="-"/>
    <x v="1"/>
  </r>
  <r>
    <n v="10881"/>
    <x v="423"/>
    <n v="300175"/>
    <s v="9/28/2006 12:00 AM"/>
    <x v="1"/>
    <s v="-"/>
    <x v="1"/>
  </r>
  <r>
    <n v="10882"/>
    <x v="424"/>
    <n v="65790"/>
    <s v="9/27/2006 3:05 PM"/>
    <x v="1"/>
    <s v="-"/>
    <x v="1"/>
  </r>
  <r>
    <n v="10880"/>
    <x v="425"/>
    <n v="6115"/>
    <s v="9/27/2006 2:45 PM"/>
    <x v="2"/>
    <s v="-"/>
    <x v="1"/>
  </r>
  <r>
    <n v="10657"/>
    <x v="426"/>
    <n v="10155"/>
    <s v="8/23/2006 1:55 PM"/>
    <x v="2"/>
    <s v="-"/>
    <x v="1"/>
  </r>
  <r>
    <n v="10655"/>
    <x v="427"/>
    <n v="16115"/>
    <s v="8/23/2006 1:45 PM"/>
    <x v="2"/>
    <s v="-"/>
    <x v="1"/>
  </r>
  <r>
    <n v="10205"/>
    <x v="428"/>
    <n v="1385"/>
    <s v="6/29/2006 10:30 AM"/>
    <x v="2"/>
    <s v="-"/>
    <x v="1"/>
  </r>
  <r>
    <n v="10204"/>
    <x v="429"/>
    <n v="2245"/>
    <s v="6/29/2006 10:25 AM"/>
    <x v="2"/>
    <s v="-"/>
    <x v="1"/>
  </r>
  <r>
    <n v="9497"/>
    <x v="430"/>
    <n v="25150"/>
    <s v="3/14/2006 10:10 AM"/>
    <x v="2"/>
    <s v="-"/>
    <x v="1"/>
  </r>
  <r>
    <n v="8658"/>
    <x v="431"/>
    <n v="25160"/>
    <s v="11/2/2005 1:45 PM"/>
    <x v="2"/>
    <s v="-"/>
    <x v="1"/>
  </r>
  <r>
    <n v="8659"/>
    <x v="432"/>
    <n v="10490"/>
    <s v="11/2/2005 1:40 PM"/>
    <x v="2"/>
    <s v="-"/>
    <x v="1"/>
  </r>
  <r>
    <n v="8475"/>
    <x v="433"/>
    <n v="10050"/>
    <s v="10/14/2005 10:15 AM"/>
    <x v="2"/>
    <s v="-"/>
    <x v="1"/>
  </r>
  <r>
    <n v="8315"/>
    <x v="434"/>
    <n v="25650"/>
    <s v="10/6/2005 10:25 AM"/>
    <x v="2"/>
    <s v="-"/>
    <x v="1"/>
  </r>
  <r>
    <n v="8414"/>
    <x v="435"/>
    <n v="20350"/>
    <s v="10/5/2005 11:15 AM"/>
    <x v="2"/>
    <s v="-"/>
    <x v="1"/>
  </r>
  <r>
    <n v="7800"/>
    <x v="436"/>
    <n v="140150"/>
    <s v="8/20/2005 5:00 AM"/>
    <x v="2"/>
    <s v="-"/>
    <x v="1"/>
  </r>
  <r>
    <n v="7897"/>
    <x v="437"/>
    <n v="56550"/>
    <s v="8/4/2005 10:50 AM"/>
    <x v="2"/>
    <s v="-"/>
    <x v="1"/>
  </r>
  <r>
    <n v="7425"/>
    <x v="438"/>
    <n v="140150"/>
    <s v="6/28/2005 10:10 AM"/>
    <x v="2"/>
    <s v="-"/>
    <x v="1"/>
  </r>
  <r>
    <n v="7219"/>
    <x v="439"/>
    <n v="4800"/>
    <s v="6/9/2005 10:05 AM"/>
    <x v="2"/>
    <s v="-"/>
    <x v="1"/>
  </r>
  <r>
    <n v="7399"/>
    <x v="440"/>
    <n v="62950"/>
    <s v="6/6/2005 10:50 AM"/>
    <x v="2"/>
    <s v="-"/>
    <x v="1"/>
  </r>
  <r>
    <n v="7342"/>
    <x v="441"/>
    <n v="182150"/>
    <s v="5/31/2005 10:55 AM"/>
    <x v="2"/>
    <s v="-"/>
    <x v="1"/>
  </r>
  <r>
    <n v="7341"/>
    <x v="442"/>
    <n v="8350"/>
    <s v="5/31/2005 10:50 AM"/>
    <x v="2"/>
    <s v="-"/>
    <x v="1"/>
  </r>
  <r>
    <n v="7297"/>
    <x v="443"/>
    <n v="17750"/>
    <s v="5/31/2005 10:35 AM"/>
    <x v="2"/>
    <s v="-"/>
    <x v="1"/>
  </r>
  <r>
    <n v="7296"/>
    <x v="444"/>
    <n v="1750"/>
    <s v="5/31/2005 10:30 AM"/>
    <x v="2"/>
    <s v="-"/>
    <x v="1"/>
  </r>
  <r>
    <n v="7295"/>
    <x v="445"/>
    <n v="975"/>
    <s v="5/31/2005 10:25 AM"/>
    <x v="2"/>
    <s v="-"/>
    <x v="1"/>
  </r>
  <r>
    <n v="7290"/>
    <x v="446"/>
    <n v="1450"/>
    <s v="5/31/2005 10:00 AM"/>
    <x v="2"/>
    <s v="-"/>
    <x v="1"/>
  </r>
  <r>
    <n v="7101"/>
    <x v="447"/>
    <n v="75200"/>
    <s v="5/5/2005 10:40 AM"/>
    <x v="2"/>
    <s v="-"/>
    <x v="1"/>
  </r>
  <r>
    <n v="7097"/>
    <x v="448"/>
    <n v="4350"/>
    <s v="5/5/2005 10:20 AM"/>
    <x v="2"/>
    <s v="-"/>
    <x v="1"/>
  </r>
  <r>
    <n v="7094"/>
    <x v="449"/>
    <n v="24550"/>
    <s v="5/5/2005 10:05 AM"/>
    <x v="2"/>
    <s v="-"/>
    <x v="1"/>
  </r>
  <r>
    <n v="6879"/>
    <x v="450"/>
    <n v="3800"/>
    <s v="4/5/2005 11:00 AM"/>
    <x v="2"/>
    <s v="-"/>
    <x v="1"/>
  </r>
  <r>
    <n v="6878"/>
    <x v="451"/>
    <n v="6700"/>
    <s v="4/5/2005 10:55 AM"/>
    <x v="2"/>
    <s v="-"/>
    <x v="1"/>
  </r>
  <r>
    <n v="6848"/>
    <x v="452"/>
    <n v="32550"/>
    <s v="3/31/2005 10:25 AM"/>
    <x v="2"/>
    <s v="-"/>
    <x v="1"/>
  </r>
  <r>
    <n v="6752"/>
    <x v="453"/>
    <n v="10250"/>
    <s v="3/29/2005 10:40 AM"/>
    <x v="2"/>
    <s v="-"/>
    <x v="1"/>
  </r>
  <r>
    <n v="6744"/>
    <x v="454"/>
    <n v="14950"/>
    <s v="3/29/2005 10:00 AM"/>
    <x v="2"/>
    <s v="-"/>
    <x v="1"/>
  </r>
  <r>
    <n v="6294"/>
    <x v="455"/>
    <n v="21320"/>
    <s v="3/10/2005 2:30 PM"/>
    <x v="1"/>
    <s v="-"/>
    <x v="1"/>
  </r>
  <r>
    <n v="6293"/>
    <x v="456"/>
    <n v="7095"/>
    <s v="3/10/2005 2:25 PM"/>
    <x v="2"/>
    <s v="-"/>
    <x v="1"/>
  </r>
  <r>
    <n v="6292"/>
    <x v="457"/>
    <n v="66285"/>
    <s v="3/10/2005 2:20 PM"/>
    <x v="2"/>
    <s v="-"/>
    <x v="1"/>
  </r>
  <r>
    <n v="6291"/>
    <x v="458"/>
    <n v="416885"/>
    <s v="3/10/2005 2:15 PM"/>
    <x v="2"/>
    <s v="-"/>
    <x v="1"/>
  </r>
  <r>
    <n v="6290"/>
    <x v="459"/>
    <n v="22185"/>
    <s v="3/10/2005 2:10 PM"/>
    <x v="2"/>
    <s v="-"/>
    <x v="1"/>
  </r>
  <r>
    <n v="6289"/>
    <x v="460"/>
    <n v="5780"/>
    <s v="3/10/2005 2:05 PM"/>
    <x v="1"/>
    <s v="-"/>
    <x v="1"/>
  </r>
  <r>
    <n v="6288"/>
    <x v="461"/>
    <n v="68285"/>
    <s v="3/10/2005 2:00 PM"/>
    <x v="2"/>
    <s v="-"/>
    <x v="1"/>
  </r>
  <r>
    <n v="6286"/>
    <x v="462"/>
    <n v="10770"/>
    <s v="3/10/2005 1:50 PM"/>
    <x v="2"/>
    <s v="-"/>
    <x v="1"/>
  </r>
  <r>
    <n v="6285"/>
    <x v="463"/>
    <n v="11510"/>
    <s v="3/10/2005 1:45 PM"/>
    <x v="2"/>
    <s v="-"/>
    <x v="1"/>
  </r>
  <r>
    <n v="6284"/>
    <x v="464"/>
    <n v="64085"/>
    <s v="3/10/2005 1:40 PM"/>
    <x v="2"/>
    <s v="-"/>
    <x v="1"/>
  </r>
  <r>
    <n v="6283"/>
    <x v="465"/>
    <n v="4745"/>
    <s v="3/10/2005 1:35 PM"/>
    <x v="2"/>
    <s v="-"/>
    <x v="1"/>
  </r>
  <r>
    <n v="6282"/>
    <x v="466"/>
    <n v="16035"/>
    <s v="3/10/2005 1:30 PM"/>
    <x v="1"/>
    <s v="-"/>
    <x v="1"/>
  </r>
  <r>
    <n v="6607"/>
    <x v="467"/>
    <n v="5950"/>
    <s v="3/10/2005 10:55 AM"/>
    <x v="1"/>
    <s v="-"/>
    <x v="1"/>
  </r>
  <r>
    <n v="6598"/>
    <x v="468"/>
    <n v="8450"/>
    <s v="3/10/2005 10:50 AM"/>
    <x v="2"/>
    <s v="-"/>
    <x v="1"/>
  </r>
  <r>
    <n v="6597"/>
    <x v="469"/>
    <n v="11950"/>
    <s v="3/10/2005 10:45 AM"/>
    <x v="2"/>
    <s v="-"/>
    <x v="1"/>
  </r>
  <r>
    <n v="6596"/>
    <x v="470"/>
    <n v="8650"/>
    <s v="3/10/2005 10:40 AM"/>
    <x v="2"/>
    <s v="-"/>
    <x v="1"/>
  </r>
  <r>
    <n v="6591"/>
    <x v="471"/>
    <n v="31550"/>
    <s v="3/10/2005 10:25 AM"/>
    <x v="2"/>
    <s v="-"/>
    <x v="1"/>
  </r>
  <r>
    <n v="6476"/>
    <x v="472"/>
    <n v="3400"/>
    <s v="3/10/2005 10:10 AM"/>
    <x v="2"/>
    <s v="-"/>
    <x v="1"/>
  </r>
  <r>
    <n v="6473"/>
    <x v="473"/>
    <n v="39650"/>
    <s v="3/10/2005 10:00 AM"/>
    <x v="2"/>
    <s v="-"/>
    <x v="1"/>
  </r>
  <r>
    <n v="6508"/>
    <x v="474"/>
    <n v="1552.25"/>
    <s v="2/24/2005 11:05 AM"/>
    <x v="2"/>
    <s v="-"/>
    <x v="1"/>
  </r>
  <r>
    <n v="6507"/>
    <x v="475"/>
    <n v="2007.5"/>
    <s v="2/24/2005 11:00 AM"/>
    <x v="2"/>
    <s v="-"/>
    <x v="1"/>
  </r>
  <r>
    <n v="5636"/>
    <x v="476"/>
    <n v="25125"/>
    <s v="1/26/2005 2:25 PM"/>
    <x v="2"/>
    <s v="-"/>
    <x v="1"/>
  </r>
  <r>
    <n v="5776"/>
    <x v="477"/>
    <n v="6185"/>
    <s v="11/17/2004 10:35 AM"/>
    <x v="1"/>
    <s v="-"/>
    <x v="1"/>
  </r>
  <r>
    <n v="5774"/>
    <x v="478"/>
    <n v="6220"/>
    <s v="11/17/2004 10:25 AM"/>
    <x v="1"/>
    <s v="-"/>
    <x v="1"/>
  </r>
  <r>
    <n v="5773"/>
    <x v="479"/>
    <n v="2890"/>
    <s v="11/17/2004 10:20 AM"/>
    <x v="2"/>
    <s v="-"/>
    <x v="1"/>
  </r>
  <r>
    <n v="5772"/>
    <x v="480"/>
    <n v="3385"/>
    <s v="11/17/2004 10:15 AM"/>
    <x v="2"/>
    <s v="-"/>
    <x v="1"/>
  </r>
  <r>
    <n v="5770"/>
    <x v="481"/>
    <n v="4125"/>
    <s v="11/17/2004 10:05 AM"/>
    <x v="1"/>
    <s v="-"/>
    <x v="1"/>
  </r>
  <r>
    <n v="5768"/>
    <x v="482"/>
    <n v="20170"/>
    <s v="11/16/2004 10:30 AM"/>
    <x v="1"/>
    <s v="-"/>
    <x v="1"/>
  </r>
  <r>
    <n v="5765"/>
    <x v="483"/>
    <n v="17640"/>
    <s v="11/16/2004 10:15 AM"/>
    <x v="2"/>
    <s v="-"/>
    <x v="1"/>
  </r>
  <r>
    <n v="5764"/>
    <x v="484"/>
    <n v="21185"/>
    <s v="11/16/2004 10:10 AM"/>
    <x v="2"/>
    <s v="-"/>
    <x v="1"/>
  </r>
  <r>
    <n v="5763"/>
    <x v="485"/>
    <n v="10150"/>
    <s v="11/16/2004 10:05 AM"/>
    <x v="1"/>
    <s v="-"/>
    <x v="1"/>
  </r>
  <r>
    <n v="5762"/>
    <x v="486"/>
    <n v="5195"/>
    <s v="11/16/2004 10:00 AM"/>
    <x v="2"/>
    <s v="-"/>
    <x v="1"/>
  </r>
  <r>
    <n v="4971"/>
    <x v="487"/>
    <n v="66900"/>
    <s v="7/29/2004 2:00 PM"/>
    <x v="2"/>
    <s v="-"/>
    <x v="1"/>
  </r>
  <r>
    <n v="4950"/>
    <x v="488"/>
    <n v="41700"/>
    <s v="7/29/2004 10:20 AM"/>
    <x v="2"/>
    <s v="-"/>
    <x v="1"/>
  </r>
  <r>
    <n v="4947"/>
    <x v="488"/>
    <n v="40800"/>
    <s v="7/29/2004 10:05 AM"/>
    <x v="2"/>
    <s v="-"/>
    <x v="1"/>
  </r>
  <r>
    <n v="4946"/>
    <x v="488"/>
    <n v="32700"/>
    <s v="7/29/2004 10:00 AM"/>
    <x v="2"/>
    <s v="-"/>
    <x v="1"/>
  </r>
  <r>
    <n v="4217"/>
    <x v="489"/>
    <n v="1695"/>
    <s v="7/21/2004 10:30 AM"/>
    <x v="2"/>
    <s v="-"/>
    <x v="1"/>
  </r>
  <r>
    <n v="4223"/>
    <x v="490"/>
    <n v="2145"/>
    <s v="7/21/2004 10:10 AM"/>
    <x v="1"/>
    <s v="-"/>
    <x v="1"/>
  </r>
  <r>
    <n v="4216"/>
    <x v="491"/>
    <n v="2105"/>
    <s v="7/21/2004 10:05 AM"/>
    <x v="1"/>
    <s v="-"/>
    <x v="1"/>
  </r>
  <r>
    <n v="2121"/>
    <x v="492"/>
    <n v="227210"/>
    <s v="11/20/2002 10:30 AM"/>
    <x v="3"/>
    <s v="-"/>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7" firstHeaderRow="2" firstDataRow="2" firstDataCol="1"/>
  <pivotFields count="7">
    <pivotField numFmtId="1" showAll="0"/>
    <pivotField dataField="1" showAll="0">
      <items count="494">
        <item x="398"/>
        <item x="476"/>
        <item x="352"/>
        <item x="343"/>
        <item x="349"/>
        <item x="342"/>
        <item x="348"/>
        <item x="353"/>
        <item x="364"/>
        <item x="363"/>
        <item x="357"/>
        <item x="356"/>
        <item x="355"/>
        <item x="362"/>
        <item x="361"/>
        <item x="360"/>
        <item x="359"/>
        <item x="354"/>
        <item x="358"/>
        <item x="341"/>
        <item x="347"/>
        <item x="351"/>
        <item x="350"/>
        <item x="346"/>
        <item x="345"/>
        <item x="344"/>
        <item x="275"/>
        <item x="274"/>
        <item x="273"/>
        <item x="272"/>
        <item x="62"/>
        <item x="61"/>
        <item x="63"/>
        <item x="60"/>
        <item x="59"/>
        <item x="58"/>
        <item x="57"/>
        <item x="56"/>
        <item x="55"/>
        <item x="54"/>
        <item x="53"/>
        <item x="52"/>
        <item x="51"/>
        <item x="50"/>
        <item x="49"/>
        <item x="48"/>
        <item x="47"/>
        <item x="46"/>
        <item x="373"/>
        <item x="148"/>
        <item x="147"/>
        <item x="146"/>
        <item x="145"/>
        <item x="144"/>
        <item x="143"/>
        <item x="142"/>
        <item x="141"/>
        <item x="140"/>
        <item x="139"/>
        <item x="138"/>
        <item x="137"/>
        <item x="136"/>
        <item x="135"/>
        <item x="134"/>
        <item x="133"/>
        <item x="132"/>
        <item x="276"/>
        <item x="238"/>
        <item x="237"/>
        <item x="236"/>
        <item x="235"/>
        <item x="234"/>
        <item x="233"/>
        <item x="232"/>
        <item x="231"/>
        <item x="230"/>
        <item x="229"/>
        <item x="228"/>
        <item x="227"/>
        <item x="226"/>
        <item x="225"/>
        <item x="224"/>
        <item x="223"/>
        <item x="222"/>
        <item x="221"/>
        <item x="25"/>
        <item x="23"/>
        <item x="24"/>
        <item x="240"/>
        <item x="239"/>
        <item x="98"/>
        <item x="97"/>
        <item x="96"/>
        <item x="95"/>
        <item x="94"/>
        <item x="93"/>
        <item x="92"/>
        <item x="91"/>
        <item x="90"/>
        <item x="180"/>
        <item x="179"/>
        <item x="178"/>
        <item x="177"/>
        <item x="176"/>
        <item x="175"/>
        <item x="174"/>
        <item x="173"/>
        <item x="172"/>
        <item x="171"/>
        <item x="170"/>
        <item x="169"/>
        <item x="168"/>
        <item x="167"/>
        <item x="166"/>
        <item x="165"/>
        <item x="289"/>
        <item x="288"/>
        <item x="388"/>
        <item x="387"/>
        <item x="386"/>
        <item x="385"/>
        <item x="384"/>
        <item x="383"/>
        <item x="382"/>
        <item x="381"/>
        <item x="380"/>
        <item x="379"/>
        <item x="378"/>
        <item x="377"/>
        <item x="376"/>
        <item x="375"/>
        <item x="121"/>
        <item x="120"/>
        <item x="119"/>
        <item x="118"/>
        <item x="117"/>
        <item x="112"/>
        <item x="111"/>
        <item x="116"/>
        <item x="115"/>
        <item x="110"/>
        <item x="114"/>
        <item x="113"/>
        <item x="153"/>
        <item x="152"/>
        <item x="151"/>
        <item x="150"/>
        <item x="149"/>
        <item x="340"/>
        <item x="339"/>
        <item x="338"/>
        <item x="337"/>
        <item x="330"/>
        <item x="329"/>
        <item x="328"/>
        <item x="327"/>
        <item x="325"/>
        <item x="324"/>
        <item x="322"/>
        <item x="321"/>
        <item x="251"/>
        <item x="271"/>
        <item x="270"/>
        <item x="269"/>
        <item x="268"/>
        <item x="267"/>
        <item x="266"/>
        <item x="265"/>
        <item x="264"/>
        <item x="263"/>
        <item x="262"/>
        <item x="261"/>
        <item x="260"/>
        <item x="259"/>
        <item x="258"/>
        <item x="257"/>
        <item x="256"/>
        <item x="255"/>
        <item x="254"/>
        <item x="253"/>
        <item x="252"/>
        <item x="301"/>
        <item x="300"/>
        <item x="299"/>
        <item x="298"/>
        <item x="297"/>
        <item x="296"/>
        <item x="295"/>
        <item x="294"/>
        <item x="293"/>
        <item x="292"/>
        <item x="291"/>
        <item x="290"/>
        <item x="372"/>
        <item x="371"/>
        <item x="109"/>
        <item x="108"/>
        <item x="107"/>
        <item x="106"/>
        <item x="105"/>
        <item x="104"/>
        <item x="103"/>
        <item x="102"/>
        <item x="89"/>
        <item x="164"/>
        <item x="163"/>
        <item x="162"/>
        <item x="161"/>
        <item x="160"/>
        <item x="159"/>
        <item x="158"/>
        <item x="157"/>
        <item x="156"/>
        <item x="155"/>
        <item x="154"/>
        <item x="220"/>
        <item x="219"/>
        <item x="218"/>
        <item x="217"/>
        <item x="216"/>
        <item x="215"/>
        <item x="214"/>
        <item x="213"/>
        <item x="212"/>
        <item x="211"/>
        <item x="210"/>
        <item x="209"/>
        <item x="208"/>
        <item x="207"/>
        <item x="206"/>
        <item x="313"/>
        <item x="312"/>
        <item x="311"/>
        <item x="310"/>
        <item x="309"/>
        <item x="308"/>
        <item x="307"/>
        <item x="306"/>
        <item x="305"/>
        <item x="304"/>
        <item x="303"/>
        <item x="45"/>
        <item x="44"/>
        <item x="43"/>
        <item x="42"/>
        <item x="41"/>
        <item x="40"/>
        <item x="39"/>
        <item x="38"/>
        <item x="37"/>
        <item x="36"/>
        <item x="35"/>
        <item x="34"/>
        <item x="33"/>
        <item x="32"/>
        <item x="31"/>
        <item x="30"/>
        <item x="29"/>
        <item x="28"/>
        <item x="101"/>
        <item x="100"/>
        <item x="99"/>
        <item x="205"/>
        <item x="204"/>
        <item x="203"/>
        <item x="202"/>
        <item x="201"/>
        <item x="200"/>
        <item x="199"/>
        <item x="198"/>
        <item x="197"/>
        <item x="196"/>
        <item x="195"/>
        <item x="194"/>
        <item x="193"/>
        <item x="192"/>
        <item x="191"/>
        <item x="190"/>
        <item x="189"/>
        <item x="188"/>
        <item x="370"/>
        <item x="369"/>
        <item x="368"/>
        <item x="367"/>
        <item x="366"/>
        <item x="365"/>
        <item x="82"/>
        <item x="336"/>
        <item x="335"/>
        <item x="334"/>
        <item x="333"/>
        <item x="332"/>
        <item x="331"/>
        <item x="326"/>
        <item x="323"/>
        <item x="27"/>
        <item x="26"/>
        <item x="187"/>
        <item x="84"/>
        <item x="83"/>
        <item x="81"/>
        <item x="80"/>
        <item x="79"/>
        <item x="78"/>
        <item x="77"/>
        <item x="76"/>
        <item x="75"/>
        <item x="74"/>
        <item x="73"/>
        <item x="72"/>
        <item x="71"/>
        <item x="70"/>
        <item x="69"/>
        <item x="68"/>
        <item x="67"/>
        <item x="66"/>
        <item x="65"/>
        <item x="131"/>
        <item x="130"/>
        <item x="129"/>
        <item x="128"/>
        <item x="127"/>
        <item x="126"/>
        <item x="125"/>
        <item x="124"/>
        <item x="123"/>
        <item x="122"/>
        <item x="250"/>
        <item x="249"/>
        <item x="248"/>
        <item x="247"/>
        <item x="246"/>
        <item x="245"/>
        <item x="244"/>
        <item x="243"/>
        <item x="242"/>
        <item x="241"/>
        <item x="13"/>
        <item x="5"/>
        <item x="2"/>
        <item x="4"/>
        <item x="6"/>
        <item x="7"/>
        <item x="20"/>
        <item x="15"/>
        <item x="19"/>
        <item x="18"/>
        <item x="17"/>
        <item x="16"/>
        <item x="14"/>
        <item x="8"/>
        <item x="12"/>
        <item x="9"/>
        <item x="11"/>
        <item x="0"/>
        <item x="10"/>
        <item x="1"/>
        <item x="22"/>
        <item x="21"/>
        <item x="3"/>
        <item x="186"/>
        <item x="185"/>
        <item x="184"/>
        <item x="183"/>
        <item x="182"/>
        <item x="181"/>
        <item x="287"/>
        <item x="286"/>
        <item x="285"/>
        <item x="284"/>
        <item x="283"/>
        <item x="282"/>
        <item x="281"/>
        <item x="277"/>
        <item x="406"/>
        <item x="403"/>
        <item x="435"/>
        <item x="438"/>
        <item x="433"/>
        <item x="437"/>
        <item x="434"/>
        <item x="436"/>
        <item x="446"/>
        <item x="443"/>
        <item x="445"/>
        <item x="444"/>
        <item x="441"/>
        <item x="415"/>
        <item x="453"/>
        <item x="488"/>
        <item x="452"/>
        <item x="418"/>
        <item x="450"/>
        <item x="467"/>
        <item x="449"/>
        <item x="448"/>
        <item x="417"/>
        <item x="487"/>
        <item x="412"/>
        <item x="430"/>
        <item x="409"/>
        <item x="474"/>
        <item x="454"/>
        <item x="447"/>
        <item x="451"/>
        <item x="416"/>
        <item x="419"/>
        <item x="414"/>
        <item x="471"/>
        <item x="475"/>
        <item x="410"/>
        <item x="442"/>
        <item x="470"/>
        <item x="469"/>
        <item x="468"/>
        <item x="411"/>
        <item x="413"/>
        <item x="420"/>
        <item x="440"/>
        <item x="439"/>
        <item x="473"/>
        <item x="472"/>
        <item x="408"/>
        <item x="400"/>
        <item x="424"/>
        <item x="423"/>
        <item x="422"/>
        <item x="425"/>
        <item x="421"/>
        <item x="404"/>
        <item x="316"/>
        <item x="317"/>
        <item x="489"/>
        <item x="490"/>
        <item x="491"/>
        <item x="64"/>
        <item x="374"/>
        <item x="389"/>
        <item x="280"/>
        <item x="315"/>
        <item x="314"/>
        <item x="402"/>
        <item x="492"/>
        <item x="88"/>
        <item x="319"/>
        <item x="318"/>
        <item x="320"/>
        <item x="86"/>
        <item x="85"/>
        <item x="87"/>
        <item x="399"/>
        <item x="405"/>
        <item x="431"/>
        <item x="302"/>
        <item x="432"/>
        <item x="397"/>
        <item x="391"/>
        <item x="390"/>
        <item x="396"/>
        <item x="392"/>
        <item x="394"/>
        <item x="393"/>
        <item x="395"/>
        <item x="401"/>
        <item x="428"/>
        <item x="465"/>
        <item x="460"/>
        <item x="462"/>
        <item x="485"/>
        <item x="482"/>
        <item x="483"/>
        <item x="459"/>
        <item x="486"/>
        <item x="455"/>
        <item x="461"/>
        <item x="457"/>
        <item x="484"/>
        <item x="458"/>
        <item x="464"/>
        <item x="463"/>
        <item x="466"/>
        <item x="426"/>
        <item x="427"/>
        <item x="477"/>
        <item x="456"/>
        <item x="478"/>
        <item x="481"/>
        <item x="480"/>
        <item x="479"/>
        <item x="429"/>
        <item x="407"/>
        <item x="279"/>
        <item x="278"/>
        <item t="default"/>
      </items>
    </pivotField>
    <pivotField numFmtId="164" showAll="0"/>
    <pivotField showAll="0"/>
    <pivotField showAll="0">
      <items count="5">
        <item x="3"/>
        <item x="1"/>
        <item x="0"/>
        <item x="2"/>
        <item t="default"/>
      </items>
    </pivotField>
    <pivotField showAll="0"/>
    <pivotField axis="axisRow" showAll="0">
      <items count="3">
        <item x="1"/>
        <item x="0"/>
        <item t="default"/>
      </items>
    </pivotField>
  </pivotFields>
  <rowFields count="1">
    <field x="6"/>
  </rowFields>
  <rowItems count="3">
    <i>
      <x/>
    </i>
    <i>
      <x v="1"/>
    </i>
    <i t="grand">
      <x/>
    </i>
  </rowItems>
  <colItems count="1">
    <i/>
  </colItems>
  <dataFields count="1">
    <dataField name="Count of Name"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B3:O177" totalsRowShown="0" headerRowDxfId="16" headerRowBorderDxfId="15">
  <autoFilter ref="B3:O177" xr:uid="{00000000-0009-0000-0100-000003000000}"/>
  <tableColumns count="14">
    <tableColumn id="1" xr3:uid="{00000000-0010-0000-0000-000001000000}" name="Lot #"/>
    <tableColumn id="2" xr3:uid="{00000000-0010-0000-0000-000002000000}" name="Name"/>
    <tableColumn id="3" xr3:uid="{00000000-0010-0000-0000-000003000000}" name="Sale Price *"/>
    <tableColumn id="4" xr3:uid="{00000000-0010-0000-0000-000004000000}" name="Sale Date"/>
    <tableColumn id="5" xr3:uid="{00000000-0010-0000-0000-000005000000}" name="Conveyance"/>
    <tableColumn id="6" xr3:uid="{00000000-0010-0000-0000-000006000000}" name="Invoice"/>
    <tableColumn id="7" xr3:uid="{00000000-0010-0000-0000-000007000000}" name="Contains &quot;BLM&quot; Y/N"/>
    <tableColumn id="8" xr3:uid="{00000000-0010-0000-0000-000008000000}" name="Mishaun/Anish Comments" dataDxfId="14"/>
    <tableColumn id="9" xr3:uid="{00000000-0010-0000-0000-000009000000}" name="Plot (Y/N/Maybe)" dataDxfId="13"/>
    <tableColumn id="14" xr3:uid="{00000000-0010-0000-0000-00000E000000}" name="Tract Number" dataDxfId="12"/>
    <tableColumn id="10" xr3:uid="{00000000-0010-0000-0000-00000A000000}" name="Gross Mineral Acreage"/>
    <tableColumn id="11" xr3:uid="{00000000-0010-0000-0000-00000B000000}" name="Decimal Interest"/>
    <tableColumn id="12" xr3:uid="{00000000-0010-0000-0000-00000C000000}" name="Net Mineral Acreage" dataDxfId="11">
      <calculatedColumnFormula>Table3[[#This Row],[Gross Mineral Acreage]]*Table3[[#This Row],[Decimal Interest]]</calculatedColumnFormula>
    </tableColumn>
    <tableColumn id="13" xr3:uid="{00000000-0010-0000-0000-00000D000000}" name="Descriptio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5:L501" totalsRowCount="1" headerRowDxfId="7">
  <autoFilter ref="A5:L500" xr:uid="{00000000-0009-0000-0100-000002000000}">
    <filterColumn colId="4">
      <filters>
        <filter val="Data Unavailable"/>
        <filter val="Multiple Recordings"/>
        <filter val="Original to Buyer (Recorded)"/>
      </filters>
    </filterColumn>
    <filterColumn colId="6">
      <filters>
        <filter val="N"/>
      </filters>
    </filterColumn>
  </autoFilter>
  <tableColumns count="12">
    <tableColumn id="1" xr3:uid="{00000000-0010-0000-0100-000001000000}" name="Lot #" totalsRowLabel="Total" dataDxfId="6"/>
    <tableColumn id="2" xr3:uid="{00000000-0010-0000-0100-000002000000}" name="Name" totalsRowFunction="count"/>
    <tableColumn id="3" xr3:uid="{00000000-0010-0000-0100-000003000000}" name="Sale Price *" dataDxfId="5"/>
    <tableColumn id="4" xr3:uid="{00000000-0010-0000-0100-000004000000}" name="Sale Date"/>
    <tableColumn id="5" xr3:uid="{00000000-0010-0000-0100-000005000000}" name="Conveyance" totalsRowFunction="count"/>
    <tableColumn id="6" xr3:uid="{00000000-0010-0000-0100-000006000000}" name="Invoice" totalsRowFunction="count"/>
    <tableColumn id="7" xr3:uid="{00000000-0010-0000-0100-000007000000}" name="Contains &quot;BLM&quot; Y/N" dataDxfId="4">
      <calculatedColumnFormula>IF(ISNUMBER(SEARCH("BLM",Table2[[#This Row],[Name]])), "Y", "N")</calculatedColumnFormula>
    </tableColumn>
    <tableColumn id="8" xr3:uid="{00000000-0010-0000-0100-000008000000}" name="Mishaun/Anish Comments"/>
    <tableColumn id="10" xr3:uid="{00000000-0010-0000-0100-00000A000000}" name="Plot (Y/N/Maybe)" dataDxfId="3"/>
    <tableColumn id="12" xr3:uid="{00000000-0010-0000-0100-00000C000000}" name="Gross Mineral Acreage" dataDxfId="2"/>
    <tableColumn id="13" xr3:uid="{00000000-0010-0000-0100-00000D000000}" name="Decimal Interest" dataDxfId="1"/>
    <tableColumn id="11" xr3:uid="{00000000-0010-0000-0100-00000B000000}" name="Net Mineral Acreag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77"/>
  <sheetViews>
    <sheetView tabSelected="1" topLeftCell="A79" zoomScale="80" zoomScaleNormal="80" zoomScalePageLayoutView="80" workbookViewId="0">
      <selection activeCell="C80" sqref="C80"/>
    </sheetView>
  </sheetViews>
  <sheetFormatPr defaultColWidth="8.875" defaultRowHeight="15" x14ac:dyDescent="0.2"/>
  <cols>
    <col min="1" max="1" width="2.41796875" customWidth="1"/>
    <col min="2" max="2" width="9.4140625" customWidth="1"/>
    <col min="3" max="3" width="39.27734375" customWidth="1"/>
    <col min="4" max="4" width="14.66015625" customWidth="1"/>
    <col min="5" max="5" width="14.2578125" customWidth="1"/>
    <col min="6" max="6" width="18.4296875" customWidth="1"/>
    <col min="7" max="7" width="16.0078125" customWidth="1"/>
    <col min="8" max="8" width="15.87109375" customWidth="1"/>
    <col min="9" max="9" width="25.2890625" customWidth="1"/>
    <col min="10" max="10" width="19.37109375" customWidth="1"/>
    <col min="11" max="11" width="17.484375" bestFit="1" customWidth="1"/>
    <col min="12" max="12" width="15.46875" customWidth="1"/>
    <col min="13" max="13" width="20.84765625" customWidth="1"/>
    <col min="14" max="14" width="16.41015625" customWidth="1"/>
    <col min="15" max="15" width="60.265625" customWidth="1"/>
  </cols>
  <sheetData>
    <row r="1" spans="1:15" ht="36.75" x14ac:dyDescent="0.5">
      <c r="B1" s="134" t="s">
        <v>1094</v>
      </c>
      <c r="C1" s="134"/>
      <c r="D1" s="134"/>
      <c r="E1" s="134"/>
      <c r="F1" s="134"/>
      <c r="G1" s="134"/>
      <c r="H1" s="134"/>
      <c r="I1" s="134"/>
      <c r="J1" s="134"/>
      <c r="K1" s="134"/>
      <c r="L1" s="134"/>
      <c r="M1" s="134"/>
      <c r="N1" s="134"/>
      <c r="O1" s="134"/>
    </row>
    <row r="3" spans="1:15" ht="67.5" thickBot="1" x14ac:dyDescent="0.35">
      <c r="B3" s="21" t="s">
        <v>0</v>
      </c>
      <c r="C3" s="22" t="s">
        <v>1</v>
      </c>
      <c r="D3" s="22" t="s">
        <v>2</v>
      </c>
      <c r="E3" s="22" t="s">
        <v>3</v>
      </c>
      <c r="F3" s="22" t="s">
        <v>4</v>
      </c>
      <c r="G3" s="22" t="s">
        <v>5</v>
      </c>
      <c r="H3" s="22" t="s">
        <v>1044</v>
      </c>
      <c r="I3" s="22" t="s">
        <v>1052</v>
      </c>
      <c r="J3" s="22" t="s">
        <v>1056</v>
      </c>
      <c r="K3" s="22" t="s">
        <v>1067</v>
      </c>
      <c r="L3" s="22" t="s">
        <v>1059</v>
      </c>
      <c r="M3" s="22" t="s">
        <v>1064</v>
      </c>
      <c r="N3" s="22" t="s">
        <v>1060</v>
      </c>
      <c r="O3" s="23" t="s">
        <v>1053</v>
      </c>
    </row>
    <row r="4" spans="1:15" ht="81.75" thickTop="1" x14ac:dyDescent="0.2">
      <c r="B4" s="24">
        <v>64094</v>
      </c>
      <c r="C4" s="25" t="s">
        <v>140</v>
      </c>
      <c r="D4" s="26">
        <v>8000</v>
      </c>
      <c r="E4" s="27" t="s">
        <v>141</v>
      </c>
      <c r="F4" s="27" t="s">
        <v>142</v>
      </c>
      <c r="G4" s="27" t="s">
        <v>143</v>
      </c>
      <c r="H4" s="28" t="s">
        <v>1047</v>
      </c>
      <c r="I4" s="29" t="s">
        <v>1054</v>
      </c>
      <c r="J4" s="75" t="s">
        <v>1047</v>
      </c>
      <c r="K4" s="29"/>
      <c r="L4" s="29"/>
      <c r="M4" s="29"/>
      <c r="N4" s="30">
        <f>Table3[[#This Row],[Gross Mineral Acreage]]*Table3[[#This Row],[Decimal Interest]]</f>
        <v>0</v>
      </c>
      <c r="O4" s="31"/>
    </row>
    <row r="5" spans="1:15" ht="41.25" x14ac:dyDescent="0.2">
      <c r="B5" s="32">
        <v>64127</v>
      </c>
      <c r="C5" s="33" t="s">
        <v>186</v>
      </c>
      <c r="D5" s="34">
        <v>1060</v>
      </c>
      <c r="E5" s="35" t="s">
        <v>187</v>
      </c>
      <c r="F5" s="35" t="s">
        <v>188</v>
      </c>
      <c r="G5" s="35" t="s">
        <v>189</v>
      </c>
      <c r="H5" s="36" t="s">
        <v>1047</v>
      </c>
      <c r="I5" s="37" t="s">
        <v>1055</v>
      </c>
      <c r="J5" s="76" t="s">
        <v>1047</v>
      </c>
      <c r="K5" s="37"/>
      <c r="L5" s="37"/>
      <c r="M5" s="37"/>
      <c r="N5" s="38">
        <f>Table3[[#This Row],[Gross Mineral Acreage]]*Table3[[#This Row],[Decimal Interest]]</f>
        <v>0</v>
      </c>
      <c r="O5" s="39"/>
    </row>
    <row r="6" spans="1:15" ht="54.75" x14ac:dyDescent="0.2">
      <c r="B6" s="24">
        <v>64126</v>
      </c>
      <c r="C6" s="25" t="s">
        <v>190</v>
      </c>
      <c r="D6" s="26">
        <v>710</v>
      </c>
      <c r="E6" s="27" t="s">
        <v>191</v>
      </c>
      <c r="F6" s="27" t="s">
        <v>188</v>
      </c>
      <c r="G6" s="27" t="s">
        <v>192</v>
      </c>
      <c r="H6" s="28" t="s">
        <v>1047</v>
      </c>
      <c r="I6" s="29" t="s">
        <v>1055</v>
      </c>
      <c r="J6" s="75" t="s">
        <v>1047</v>
      </c>
      <c r="K6" s="29"/>
      <c r="L6" s="29"/>
      <c r="M6" s="29"/>
      <c r="N6" s="30">
        <f>Table3[[#This Row],[Gross Mineral Acreage]]*Table3[[#This Row],[Decimal Interest]]</f>
        <v>0</v>
      </c>
      <c r="O6" s="31"/>
    </row>
    <row r="7" spans="1:15" ht="41.25" x14ac:dyDescent="0.2">
      <c r="B7" s="32">
        <v>64113</v>
      </c>
      <c r="C7" s="33" t="s">
        <v>193</v>
      </c>
      <c r="D7" s="34">
        <v>37810</v>
      </c>
      <c r="E7" s="35" t="s">
        <v>194</v>
      </c>
      <c r="F7" s="35" t="s">
        <v>188</v>
      </c>
      <c r="G7" s="35" t="s">
        <v>195</v>
      </c>
      <c r="H7" s="36" t="s">
        <v>1047</v>
      </c>
      <c r="I7" s="37" t="s">
        <v>1055</v>
      </c>
      <c r="J7" s="76" t="s">
        <v>1047</v>
      </c>
      <c r="K7" s="37"/>
      <c r="L7" s="37"/>
      <c r="M7" s="37"/>
      <c r="N7" s="38">
        <f>Table3[[#This Row],[Gross Mineral Acreage]]*Table3[[#This Row],[Decimal Interest]]</f>
        <v>0</v>
      </c>
      <c r="O7" s="39"/>
    </row>
    <row r="8" spans="1:15" ht="41.25" x14ac:dyDescent="0.2">
      <c r="B8" s="24">
        <v>39896</v>
      </c>
      <c r="C8" s="25" t="s">
        <v>196</v>
      </c>
      <c r="D8" s="26">
        <v>8000</v>
      </c>
      <c r="E8" s="27" t="s">
        <v>197</v>
      </c>
      <c r="F8" s="27" t="s">
        <v>188</v>
      </c>
      <c r="G8" s="27" t="s">
        <v>198</v>
      </c>
      <c r="H8" s="28" t="s">
        <v>1047</v>
      </c>
      <c r="I8" s="29" t="s">
        <v>1061</v>
      </c>
      <c r="J8" s="75" t="s">
        <v>1057</v>
      </c>
      <c r="K8" s="29"/>
      <c r="L8" s="29"/>
      <c r="M8" s="29"/>
      <c r="N8" s="30">
        <f>Table3[[#This Row],[Gross Mineral Acreage]]*Table3[[#This Row],[Decimal Interest]]</f>
        <v>0</v>
      </c>
      <c r="O8" s="31"/>
    </row>
    <row r="9" spans="1:15" ht="54.75" x14ac:dyDescent="0.2">
      <c r="B9" s="32">
        <v>39358</v>
      </c>
      <c r="C9" s="33" t="s">
        <v>595</v>
      </c>
      <c r="D9" s="34">
        <v>240200</v>
      </c>
      <c r="E9" s="35" t="s">
        <v>596</v>
      </c>
      <c r="F9" s="35" t="s">
        <v>597</v>
      </c>
      <c r="G9" s="35" t="s">
        <v>598</v>
      </c>
      <c r="H9" s="36" t="s">
        <v>1047</v>
      </c>
      <c r="I9" s="37" t="s">
        <v>1062</v>
      </c>
      <c r="J9" s="76" t="s">
        <v>1047</v>
      </c>
      <c r="K9" s="37"/>
      <c r="L9" s="37"/>
      <c r="M9" s="37"/>
      <c r="N9" s="38">
        <f>Table3[[#This Row],[Gross Mineral Acreage]]*Table3[[#This Row],[Decimal Interest]]</f>
        <v>0</v>
      </c>
      <c r="O9" s="39"/>
    </row>
    <row r="10" spans="1:15" ht="41.25" x14ac:dyDescent="0.2">
      <c r="B10" s="24">
        <v>42567</v>
      </c>
      <c r="C10" s="25" t="s">
        <v>653</v>
      </c>
      <c r="D10" s="26">
        <v>11850</v>
      </c>
      <c r="E10" s="27" t="s">
        <v>654</v>
      </c>
      <c r="F10" s="27" t="s">
        <v>188</v>
      </c>
      <c r="G10" s="27" t="s">
        <v>655</v>
      </c>
      <c r="H10" s="28" t="s">
        <v>1047</v>
      </c>
      <c r="I10" s="29" t="s">
        <v>1063</v>
      </c>
      <c r="J10" s="75" t="s">
        <v>1057</v>
      </c>
      <c r="K10" s="29"/>
      <c r="L10" s="29"/>
      <c r="M10" s="29"/>
      <c r="N10" s="30">
        <f>Table3[[#This Row],[Gross Mineral Acreage]]*Table3[[#This Row],[Decimal Interest]]</f>
        <v>0</v>
      </c>
      <c r="O10" s="31"/>
    </row>
    <row r="11" spans="1:15" ht="41.25" x14ac:dyDescent="0.2">
      <c r="B11" s="40">
        <v>41381</v>
      </c>
      <c r="C11" s="41" t="s">
        <v>685</v>
      </c>
      <c r="D11" s="42">
        <v>10170</v>
      </c>
      <c r="E11" s="43" t="s">
        <v>686</v>
      </c>
      <c r="F11" s="43" t="s">
        <v>188</v>
      </c>
      <c r="G11" s="43" t="s">
        <v>687</v>
      </c>
      <c r="H11" s="44" t="s">
        <v>1047</v>
      </c>
      <c r="I11" s="45" t="s">
        <v>1065</v>
      </c>
      <c r="J11" s="77" t="s">
        <v>1048</v>
      </c>
      <c r="K11" s="45">
        <v>1</v>
      </c>
      <c r="L11" s="45">
        <v>640</v>
      </c>
      <c r="M11" s="45">
        <v>2.2247E-3</v>
      </c>
      <c r="N11" s="46">
        <f>Table3[[#This Row],[Gross Mineral Acreage]]*Table3[[#This Row],[Decimal Interest]]</f>
        <v>1.423808</v>
      </c>
      <c r="O11" s="47" t="s">
        <v>1066</v>
      </c>
    </row>
    <row r="12" spans="1:15" ht="121.5" x14ac:dyDescent="0.2">
      <c r="B12" s="70">
        <v>41380</v>
      </c>
      <c r="C12" s="49" t="s">
        <v>688</v>
      </c>
      <c r="D12" s="50">
        <v>36525</v>
      </c>
      <c r="E12" s="51" t="s">
        <v>689</v>
      </c>
      <c r="F12" s="51" t="s">
        <v>188</v>
      </c>
      <c r="G12" s="51" t="s">
        <v>690</v>
      </c>
      <c r="H12" s="52" t="s">
        <v>1047</v>
      </c>
      <c r="I12" s="53" t="s">
        <v>1070</v>
      </c>
      <c r="J12" s="78" t="s">
        <v>1048</v>
      </c>
      <c r="K12" s="53">
        <v>1</v>
      </c>
      <c r="L12" s="53">
        <v>38.5</v>
      </c>
      <c r="M12" s="53">
        <v>0.25</v>
      </c>
      <c r="N12" s="54">
        <f>Table3[[#This Row],[Gross Mineral Acreage]]*Table3[[#This Row],[Decimal Interest]]</f>
        <v>9.625</v>
      </c>
      <c r="O12" s="55" t="s">
        <v>1068</v>
      </c>
    </row>
    <row r="13" spans="1:15" ht="121.5" x14ac:dyDescent="0.2">
      <c r="B13" s="56">
        <v>41380</v>
      </c>
      <c r="C13" s="25" t="s">
        <v>688</v>
      </c>
      <c r="D13" s="26">
        <v>36526</v>
      </c>
      <c r="E13" s="27" t="s">
        <v>689</v>
      </c>
      <c r="F13" s="27" t="s">
        <v>188</v>
      </c>
      <c r="G13" s="27" t="s">
        <v>690</v>
      </c>
      <c r="H13" s="28" t="s">
        <v>1047</v>
      </c>
      <c r="I13" s="29" t="s">
        <v>1070</v>
      </c>
      <c r="J13" s="75" t="s">
        <v>1048</v>
      </c>
      <c r="K13" s="29">
        <v>2</v>
      </c>
      <c r="L13" s="29">
        <v>38</v>
      </c>
      <c r="M13" s="29">
        <v>0.25</v>
      </c>
      <c r="N13" s="30">
        <f>Table3[[#This Row],[Gross Mineral Acreage]]*Table3[[#This Row],[Decimal Interest]]</f>
        <v>9.5</v>
      </c>
      <c r="O13" s="57" t="s">
        <v>1069</v>
      </c>
    </row>
    <row r="14" spans="1:15" ht="108" x14ac:dyDescent="0.2">
      <c r="B14" s="58">
        <v>41380</v>
      </c>
      <c r="C14" s="59" t="s">
        <v>688</v>
      </c>
      <c r="D14" s="60">
        <v>36527</v>
      </c>
      <c r="E14" s="61" t="s">
        <v>689</v>
      </c>
      <c r="F14" s="61" t="s">
        <v>188</v>
      </c>
      <c r="G14" s="61" t="s">
        <v>690</v>
      </c>
      <c r="H14" s="62" t="s">
        <v>1047</v>
      </c>
      <c r="I14" s="63" t="s">
        <v>1070</v>
      </c>
      <c r="J14" s="79" t="s">
        <v>1048</v>
      </c>
      <c r="K14" s="63">
        <v>3</v>
      </c>
      <c r="L14" s="63">
        <v>4</v>
      </c>
      <c r="M14" s="63">
        <v>0.25</v>
      </c>
      <c r="N14" s="64">
        <f>Table3[[#This Row],[Gross Mineral Acreage]]*Table3[[#This Row],[Decimal Interest]]</f>
        <v>1</v>
      </c>
      <c r="O14" s="65" t="s">
        <v>1071</v>
      </c>
    </row>
    <row r="15" spans="1:15" ht="54.75" x14ac:dyDescent="0.2">
      <c r="A15" s="117"/>
      <c r="B15" s="125">
        <v>40353</v>
      </c>
      <c r="C15" s="126" t="s">
        <v>691</v>
      </c>
      <c r="D15" s="127">
        <v>18150</v>
      </c>
      <c r="E15" s="128" t="s">
        <v>692</v>
      </c>
      <c r="F15" s="128" t="s">
        <v>188</v>
      </c>
      <c r="G15" s="128" t="s">
        <v>693</v>
      </c>
      <c r="H15" s="129" t="s">
        <v>1047</v>
      </c>
      <c r="I15" s="130" t="s">
        <v>1212</v>
      </c>
      <c r="J15" s="131" t="s">
        <v>1048</v>
      </c>
      <c r="K15" s="130">
        <v>1</v>
      </c>
      <c r="L15" s="130">
        <v>40</v>
      </c>
      <c r="M15" s="130">
        <v>1</v>
      </c>
      <c r="N15" s="132">
        <f>Table3[[#This Row],[Gross Mineral Acreage]]*Table3[[#This Row],[Decimal Interest]]</f>
        <v>40</v>
      </c>
      <c r="O15" s="133" t="s">
        <v>1211</v>
      </c>
    </row>
    <row r="16" spans="1:15" ht="54.75" x14ac:dyDescent="0.2">
      <c r="A16" s="117"/>
      <c r="B16" s="124">
        <v>40350</v>
      </c>
      <c r="C16" s="109" t="s">
        <v>694</v>
      </c>
      <c r="D16" s="110">
        <v>201645</v>
      </c>
      <c r="E16" s="111" t="s">
        <v>695</v>
      </c>
      <c r="F16" s="111" t="s">
        <v>188</v>
      </c>
      <c r="G16" s="111" t="s">
        <v>696</v>
      </c>
      <c r="H16" s="112" t="s">
        <v>1047</v>
      </c>
      <c r="I16" s="113" t="s">
        <v>1213</v>
      </c>
      <c r="J16" s="114" t="s">
        <v>1048</v>
      </c>
      <c r="K16" s="113">
        <v>1</v>
      </c>
      <c r="L16" s="113">
        <v>319</v>
      </c>
      <c r="M16" s="113">
        <v>1</v>
      </c>
      <c r="N16" s="115">
        <f>Table3[[#This Row],[Gross Mineral Acreage]]*Table3[[#This Row],[Decimal Interest]]</f>
        <v>319</v>
      </c>
      <c r="O16" s="116" t="s">
        <v>1214</v>
      </c>
    </row>
    <row r="17" spans="1:15" ht="54.75" x14ac:dyDescent="0.2">
      <c r="A17" s="117"/>
      <c r="B17" s="123">
        <v>40352</v>
      </c>
      <c r="C17" s="102" t="s">
        <v>697</v>
      </c>
      <c r="D17" s="103">
        <v>57150</v>
      </c>
      <c r="E17" s="104" t="s">
        <v>698</v>
      </c>
      <c r="F17" s="104" t="s">
        <v>188</v>
      </c>
      <c r="G17" s="104" t="s">
        <v>699</v>
      </c>
      <c r="H17" s="105" t="s">
        <v>1047</v>
      </c>
      <c r="I17" s="101" t="s">
        <v>1213</v>
      </c>
      <c r="J17" s="108" t="s">
        <v>1048</v>
      </c>
      <c r="K17" s="101">
        <v>1</v>
      </c>
      <c r="L17" s="101">
        <v>84.5</v>
      </c>
      <c r="M17" s="101">
        <v>1</v>
      </c>
      <c r="N17" s="106">
        <f>Table3[[#This Row],[Gross Mineral Acreage]]*Table3[[#This Row],[Decimal Interest]]</f>
        <v>84.5</v>
      </c>
      <c r="O17" s="107" t="s">
        <v>1215</v>
      </c>
    </row>
    <row r="18" spans="1:15" ht="121.5" x14ac:dyDescent="0.2">
      <c r="B18" s="24">
        <v>25270</v>
      </c>
      <c r="C18" s="25" t="s">
        <v>853</v>
      </c>
      <c r="D18" s="26">
        <v>33295</v>
      </c>
      <c r="E18" s="27" t="s">
        <v>854</v>
      </c>
      <c r="F18" s="27" t="s">
        <v>188</v>
      </c>
      <c r="G18" s="27" t="s">
        <v>809</v>
      </c>
      <c r="H18" s="28" t="s">
        <v>1047</v>
      </c>
      <c r="I18" s="67" t="s">
        <v>1073</v>
      </c>
      <c r="J18" s="75" t="s">
        <v>1048</v>
      </c>
      <c r="K18" s="29">
        <v>1</v>
      </c>
      <c r="L18" s="29">
        <v>40</v>
      </c>
      <c r="M18" s="67">
        <v>1</v>
      </c>
      <c r="N18" s="30">
        <f>Table3[[#This Row],[Gross Mineral Acreage]]*Table3[[#This Row],[Decimal Interest]]</f>
        <v>40</v>
      </c>
      <c r="O18" s="31" t="s">
        <v>1072</v>
      </c>
    </row>
    <row r="19" spans="1:15" ht="54.75" x14ac:dyDescent="0.2">
      <c r="B19" s="71">
        <v>24005</v>
      </c>
      <c r="C19" s="33" t="s">
        <v>855</v>
      </c>
      <c r="D19" s="34">
        <v>32650</v>
      </c>
      <c r="E19" s="35" t="s">
        <v>856</v>
      </c>
      <c r="F19" s="35" t="s">
        <v>142</v>
      </c>
      <c r="G19" s="35" t="s">
        <v>809</v>
      </c>
      <c r="H19" s="36" t="s">
        <v>1047</v>
      </c>
      <c r="I19" s="37" t="s">
        <v>1074</v>
      </c>
      <c r="J19" s="76" t="s">
        <v>1048</v>
      </c>
      <c r="K19" s="37"/>
      <c r="L19" s="37"/>
      <c r="M19" s="37"/>
      <c r="N19" s="38">
        <f>Table3[[#This Row],[Gross Mineral Acreage]]*Table3[[#This Row],[Decimal Interest]]</f>
        <v>0</v>
      </c>
      <c r="O19" s="39"/>
    </row>
    <row r="20" spans="1:15" ht="27.75" x14ac:dyDescent="0.2">
      <c r="B20" s="48">
        <v>18225</v>
      </c>
      <c r="C20" s="49" t="s">
        <v>857</v>
      </c>
      <c r="D20" s="50">
        <v>246080</v>
      </c>
      <c r="E20" s="51" t="s">
        <v>858</v>
      </c>
      <c r="F20" s="51" t="s">
        <v>188</v>
      </c>
      <c r="G20" s="51" t="s">
        <v>809</v>
      </c>
      <c r="H20" s="52" t="s">
        <v>1047</v>
      </c>
      <c r="I20" s="53" t="s">
        <v>1084</v>
      </c>
      <c r="J20" s="78" t="s">
        <v>1048</v>
      </c>
      <c r="K20" s="53">
        <v>1</v>
      </c>
      <c r="L20" s="53">
        <v>160</v>
      </c>
      <c r="M20" s="53">
        <v>2.0812500000000001E-2</v>
      </c>
      <c r="N20" s="54">
        <f>Table3[[#This Row],[Gross Mineral Acreage]]*Table3[[#This Row],[Decimal Interest]]</f>
        <v>3.33</v>
      </c>
      <c r="O20" s="55" t="s">
        <v>1075</v>
      </c>
    </row>
    <row r="21" spans="1:15" ht="27.75" x14ac:dyDescent="0.2">
      <c r="B21" s="56">
        <v>18225</v>
      </c>
      <c r="C21" s="25" t="s">
        <v>857</v>
      </c>
      <c r="D21" s="26">
        <v>246080</v>
      </c>
      <c r="E21" s="27" t="s">
        <v>858</v>
      </c>
      <c r="F21" s="27" t="s">
        <v>188</v>
      </c>
      <c r="G21" s="27" t="s">
        <v>809</v>
      </c>
      <c r="H21" s="28" t="s">
        <v>1047</v>
      </c>
      <c r="I21" s="29" t="s">
        <v>1084</v>
      </c>
      <c r="J21" s="75" t="s">
        <v>1048</v>
      </c>
      <c r="K21" s="29">
        <v>2</v>
      </c>
      <c r="L21" s="29">
        <v>160</v>
      </c>
      <c r="M21" s="29">
        <v>2.0812500000000001E-2</v>
      </c>
      <c r="N21" s="30">
        <f>Table3[[#This Row],[Gross Mineral Acreage]]*Table3[[#This Row],[Decimal Interest]]</f>
        <v>3.33</v>
      </c>
      <c r="O21" s="57" t="s">
        <v>1076</v>
      </c>
    </row>
    <row r="22" spans="1:15" ht="27.75" x14ac:dyDescent="0.2">
      <c r="B22" s="56">
        <v>18225</v>
      </c>
      <c r="C22" s="25" t="s">
        <v>857</v>
      </c>
      <c r="D22" s="26">
        <v>246080</v>
      </c>
      <c r="E22" s="27" t="s">
        <v>858</v>
      </c>
      <c r="F22" s="27" t="s">
        <v>188</v>
      </c>
      <c r="G22" s="27" t="s">
        <v>809</v>
      </c>
      <c r="H22" s="28" t="s">
        <v>1047</v>
      </c>
      <c r="I22" s="29" t="s">
        <v>1084</v>
      </c>
      <c r="J22" s="75" t="s">
        <v>1048</v>
      </c>
      <c r="K22" s="29">
        <v>3</v>
      </c>
      <c r="L22" s="29">
        <v>160</v>
      </c>
      <c r="M22" s="29">
        <v>2.0812500000000001E-2</v>
      </c>
      <c r="N22" s="30">
        <f>Table3[[#This Row],[Gross Mineral Acreage]]*Table3[[#This Row],[Decimal Interest]]</f>
        <v>3.33</v>
      </c>
      <c r="O22" s="57" t="s">
        <v>1077</v>
      </c>
    </row>
    <row r="23" spans="1:15" ht="27.75" x14ac:dyDescent="0.2">
      <c r="B23" s="56">
        <v>18225</v>
      </c>
      <c r="C23" s="25" t="s">
        <v>857</v>
      </c>
      <c r="D23" s="26">
        <v>246080</v>
      </c>
      <c r="E23" s="27" t="s">
        <v>858</v>
      </c>
      <c r="F23" s="27" t="s">
        <v>188</v>
      </c>
      <c r="G23" s="27" t="s">
        <v>809</v>
      </c>
      <c r="H23" s="28" t="s">
        <v>1047</v>
      </c>
      <c r="I23" s="29" t="s">
        <v>1084</v>
      </c>
      <c r="J23" s="75" t="s">
        <v>1048</v>
      </c>
      <c r="K23" s="29">
        <v>4</v>
      </c>
      <c r="L23" s="29">
        <v>160</v>
      </c>
      <c r="M23" s="29">
        <v>7.4999999999999997E-2</v>
      </c>
      <c r="N23" s="30">
        <f>Table3[[#This Row],[Gross Mineral Acreage]]*Table3[[#This Row],[Decimal Interest]]</f>
        <v>12</v>
      </c>
      <c r="O23" s="57" t="s">
        <v>1078</v>
      </c>
    </row>
    <row r="24" spans="1:15" ht="27.75" x14ac:dyDescent="0.2">
      <c r="B24" s="56">
        <v>18225</v>
      </c>
      <c r="C24" s="25" t="s">
        <v>857</v>
      </c>
      <c r="D24" s="26">
        <v>246080</v>
      </c>
      <c r="E24" s="27" t="s">
        <v>858</v>
      </c>
      <c r="F24" s="27" t="s">
        <v>188</v>
      </c>
      <c r="G24" s="27" t="s">
        <v>809</v>
      </c>
      <c r="H24" s="28" t="s">
        <v>1047</v>
      </c>
      <c r="I24" s="29" t="s">
        <v>1084</v>
      </c>
      <c r="J24" s="75" t="s">
        <v>1048</v>
      </c>
      <c r="K24" s="29">
        <v>5</v>
      </c>
      <c r="L24" s="29">
        <v>160</v>
      </c>
      <c r="M24" s="29">
        <v>7.4999999999999997E-2</v>
      </c>
      <c r="N24" s="30">
        <f>Table3[[#This Row],[Gross Mineral Acreage]]*Table3[[#This Row],[Decimal Interest]]</f>
        <v>12</v>
      </c>
      <c r="O24" s="57" t="s">
        <v>1080</v>
      </c>
    </row>
    <row r="25" spans="1:15" ht="27.75" x14ac:dyDescent="0.2">
      <c r="B25" s="56">
        <v>18225</v>
      </c>
      <c r="C25" s="25" t="s">
        <v>857</v>
      </c>
      <c r="D25" s="26">
        <v>246080</v>
      </c>
      <c r="E25" s="27" t="s">
        <v>858</v>
      </c>
      <c r="F25" s="27" t="s">
        <v>188</v>
      </c>
      <c r="G25" s="27" t="s">
        <v>809</v>
      </c>
      <c r="H25" s="28" t="s">
        <v>1047</v>
      </c>
      <c r="I25" s="29" t="s">
        <v>1084</v>
      </c>
      <c r="J25" s="75" t="s">
        <v>1048</v>
      </c>
      <c r="K25" s="29">
        <v>6</v>
      </c>
      <c r="L25" s="29">
        <v>160</v>
      </c>
      <c r="M25" s="29">
        <v>7.4999999999999997E-2</v>
      </c>
      <c r="N25" s="30">
        <f>Table3[[#This Row],[Gross Mineral Acreage]]*Table3[[#This Row],[Decimal Interest]]</f>
        <v>12</v>
      </c>
      <c r="O25" s="57" t="s">
        <v>1079</v>
      </c>
    </row>
    <row r="26" spans="1:15" ht="27.75" x14ac:dyDescent="0.2">
      <c r="B26" s="56">
        <v>18225</v>
      </c>
      <c r="C26" s="25" t="s">
        <v>857</v>
      </c>
      <c r="D26" s="26">
        <v>246080</v>
      </c>
      <c r="E26" s="27" t="s">
        <v>858</v>
      </c>
      <c r="F26" s="27" t="s">
        <v>188</v>
      </c>
      <c r="G26" s="27" t="s">
        <v>809</v>
      </c>
      <c r="H26" s="28" t="s">
        <v>1047</v>
      </c>
      <c r="I26" s="29" t="s">
        <v>1084</v>
      </c>
      <c r="J26" s="75" t="s">
        <v>1048</v>
      </c>
      <c r="K26" s="29">
        <v>7</v>
      </c>
      <c r="L26" s="29">
        <v>160</v>
      </c>
      <c r="M26" s="29">
        <v>7.4999999999999997E-2</v>
      </c>
      <c r="N26" s="30">
        <f>Table3[[#This Row],[Gross Mineral Acreage]]*Table3[[#This Row],[Decimal Interest]]</f>
        <v>12</v>
      </c>
      <c r="O26" s="57" t="s">
        <v>1081</v>
      </c>
    </row>
    <row r="27" spans="1:15" ht="27.75" x14ac:dyDescent="0.2">
      <c r="B27" s="56">
        <v>18225</v>
      </c>
      <c r="C27" s="25" t="s">
        <v>857</v>
      </c>
      <c r="D27" s="26">
        <v>246080</v>
      </c>
      <c r="E27" s="27" t="s">
        <v>858</v>
      </c>
      <c r="F27" s="27" t="s">
        <v>188</v>
      </c>
      <c r="G27" s="27" t="s">
        <v>809</v>
      </c>
      <c r="H27" s="28" t="s">
        <v>1047</v>
      </c>
      <c r="I27" s="29" t="s">
        <v>1084</v>
      </c>
      <c r="J27" s="75" t="s">
        <v>1048</v>
      </c>
      <c r="K27" s="29">
        <v>8</v>
      </c>
      <c r="L27" s="29">
        <v>160</v>
      </c>
      <c r="M27" s="29">
        <v>7.4999999999999997E-2</v>
      </c>
      <c r="N27" s="30">
        <f>Table3[[#This Row],[Gross Mineral Acreage]]*Table3[[#This Row],[Decimal Interest]]</f>
        <v>12</v>
      </c>
      <c r="O27" s="57" t="s">
        <v>1082</v>
      </c>
    </row>
    <row r="28" spans="1:15" ht="27.75" x14ac:dyDescent="0.2">
      <c r="B28" s="58">
        <v>18225</v>
      </c>
      <c r="C28" s="59" t="s">
        <v>857</v>
      </c>
      <c r="D28" s="60">
        <v>246080</v>
      </c>
      <c r="E28" s="61" t="s">
        <v>858</v>
      </c>
      <c r="F28" s="61" t="s">
        <v>188</v>
      </c>
      <c r="G28" s="61" t="s">
        <v>809</v>
      </c>
      <c r="H28" s="62" t="s">
        <v>1047</v>
      </c>
      <c r="I28" s="63" t="s">
        <v>1084</v>
      </c>
      <c r="J28" s="79" t="s">
        <v>1048</v>
      </c>
      <c r="K28" s="63">
        <v>9</v>
      </c>
      <c r="L28" s="63">
        <v>160</v>
      </c>
      <c r="M28" s="63">
        <v>7.4999999999999997E-2</v>
      </c>
      <c r="N28" s="64">
        <f>Table3[[#This Row],[Gross Mineral Acreage]]*Table3[[#This Row],[Decimal Interest]]</f>
        <v>12</v>
      </c>
      <c r="O28" s="65" t="s">
        <v>1083</v>
      </c>
    </row>
    <row r="29" spans="1:15" ht="68.25" x14ac:dyDescent="0.2">
      <c r="B29" s="32">
        <v>17982</v>
      </c>
      <c r="C29" s="33" t="s">
        <v>859</v>
      </c>
      <c r="D29" s="34">
        <v>15185</v>
      </c>
      <c r="E29" s="35" t="s">
        <v>860</v>
      </c>
      <c r="F29" s="35" t="s">
        <v>188</v>
      </c>
      <c r="G29" s="35" t="s">
        <v>809</v>
      </c>
      <c r="H29" s="36" t="s">
        <v>1047</v>
      </c>
      <c r="I29" s="37" t="s">
        <v>1090</v>
      </c>
      <c r="J29" s="76" t="s">
        <v>1048</v>
      </c>
      <c r="K29" s="37">
        <v>1</v>
      </c>
      <c r="L29" s="37">
        <v>320</v>
      </c>
      <c r="M29" s="37">
        <v>3.90625E-3</v>
      </c>
      <c r="N29" s="38">
        <f>Table3[[#This Row],[Gross Mineral Acreage]]*Table3[[#This Row],[Decimal Interest]]</f>
        <v>1.25</v>
      </c>
      <c r="O29" s="39" t="s">
        <v>1085</v>
      </c>
    </row>
    <row r="30" spans="1:15" ht="68.25" x14ac:dyDescent="0.2">
      <c r="B30" s="32">
        <v>17982</v>
      </c>
      <c r="C30" s="33" t="s">
        <v>859</v>
      </c>
      <c r="D30" s="34">
        <v>15185</v>
      </c>
      <c r="E30" s="35" t="s">
        <v>860</v>
      </c>
      <c r="F30" s="35" t="s">
        <v>188</v>
      </c>
      <c r="G30" s="35" t="s">
        <v>809</v>
      </c>
      <c r="H30" s="36" t="s">
        <v>1047</v>
      </c>
      <c r="I30" s="37" t="s">
        <v>1090</v>
      </c>
      <c r="J30" s="76" t="s">
        <v>1048</v>
      </c>
      <c r="K30" s="37">
        <v>2</v>
      </c>
      <c r="L30" s="37">
        <v>160</v>
      </c>
      <c r="M30" s="37">
        <v>3.90625E-3</v>
      </c>
      <c r="N30" s="38">
        <f>Table3[[#This Row],[Gross Mineral Acreage]]*Table3[[#This Row],[Decimal Interest]]</f>
        <v>0.625</v>
      </c>
      <c r="O30" s="39" t="s">
        <v>1086</v>
      </c>
    </row>
    <row r="31" spans="1:15" ht="68.25" x14ac:dyDescent="0.2">
      <c r="B31" s="32">
        <v>17982</v>
      </c>
      <c r="C31" s="33" t="s">
        <v>859</v>
      </c>
      <c r="D31" s="34">
        <v>15185</v>
      </c>
      <c r="E31" s="35" t="s">
        <v>860</v>
      </c>
      <c r="F31" s="35" t="s">
        <v>188</v>
      </c>
      <c r="G31" s="35" t="s">
        <v>809</v>
      </c>
      <c r="H31" s="36" t="s">
        <v>1047</v>
      </c>
      <c r="I31" s="37" t="s">
        <v>1090</v>
      </c>
      <c r="J31" s="76" t="s">
        <v>1048</v>
      </c>
      <c r="K31" s="37">
        <v>3</v>
      </c>
      <c r="L31" s="37">
        <v>160</v>
      </c>
      <c r="M31" s="37">
        <v>3.90625E-3</v>
      </c>
      <c r="N31" s="38">
        <f>Table3[[#This Row],[Gross Mineral Acreage]]*Table3[[#This Row],[Decimal Interest]]</f>
        <v>0.625</v>
      </c>
      <c r="O31" s="39" t="s">
        <v>1087</v>
      </c>
    </row>
    <row r="32" spans="1:15" ht="68.25" x14ac:dyDescent="0.2">
      <c r="B32" s="32">
        <v>17982</v>
      </c>
      <c r="C32" s="33" t="s">
        <v>859</v>
      </c>
      <c r="D32" s="34">
        <v>15185</v>
      </c>
      <c r="E32" s="35" t="s">
        <v>860</v>
      </c>
      <c r="F32" s="35" t="s">
        <v>188</v>
      </c>
      <c r="G32" s="35" t="s">
        <v>809</v>
      </c>
      <c r="H32" s="36" t="s">
        <v>1047</v>
      </c>
      <c r="I32" s="37" t="s">
        <v>1090</v>
      </c>
      <c r="J32" s="76" t="s">
        <v>1048</v>
      </c>
      <c r="K32" s="37">
        <v>4</v>
      </c>
      <c r="L32" s="37">
        <v>320</v>
      </c>
      <c r="M32" s="37">
        <v>3.90625E-3</v>
      </c>
      <c r="N32" s="38">
        <f>Table3[[#This Row],[Gross Mineral Acreage]]*Table3[[#This Row],[Decimal Interest]]</f>
        <v>1.25</v>
      </c>
      <c r="O32" s="39" t="s">
        <v>1088</v>
      </c>
    </row>
    <row r="33" spans="2:15" ht="68.25" x14ac:dyDescent="0.2">
      <c r="B33" s="32">
        <v>17982</v>
      </c>
      <c r="C33" s="33" t="s">
        <v>859</v>
      </c>
      <c r="D33" s="34">
        <v>15185</v>
      </c>
      <c r="E33" s="35" t="s">
        <v>860</v>
      </c>
      <c r="F33" s="35" t="s">
        <v>188</v>
      </c>
      <c r="G33" s="35" t="s">
        <v>809</v>
      </c>
      <c r="H33" s="36" t="s">
        <v>1047</v>
      </c>
      <c r="I33" s="37" t="s">
        <v>1090</v>
      </c>
      <c r="J33" s="76" t="s">
        <v>1048</v>
      </c>
      <c r="K33" s="37">
        <v>5</v>
      </c>
      <c r="L33" s="37">
        <v>320</v>
      </c>
      <c r="M33" s="37">
        <v>3.90625E-3</v>
      </c>
      <c r="N33" s="38">
        <f>Table3[[#This Row],[Gross Mineral Acreage]]*Table3[[#This Row],[Decimal Interest]]</f>
        <v>1.25</v>
      </c>
      <c r="O33" s="39" t="s">
        <v>1089</v>
      </c>
    </row>
    <row r="34" spans="2:15" ht="121.5" x14ac:dyDescent="0.2">
      <c r="B34" s="72">
        <v>16663</v>
      </c>
      <c r="C34" s="25" t="s">
        <v>861</v>
      </c>
      <c r="D34" s="26">
        <v>20590</v>
      </c>
      <c r="E34" s="27" t="s">
        <v>862</v>
      </c>
      <c r="F34" s="27" t="s">
        <v>188</v>
      </c>
      <c r="G34" s="27" t="s">
        <v>809</v>
      </c>
      <c r="H34" s="28" t="s">
        <v>1047</v>
      </c>
      <c r="I34" s="29" t="s">
        <v>1092</v>
      </c>
      <c r="J34" s="75" t="s">
        <v>1048</v>
      </c>
      <c r="K34" s="29">
        <v>1</v>
      </c>
      <c r="L34" s="29">
        <v>216.66</v>
      </c>
      <c r="M34" s="29">
        <v>0.5</v>
      </c>
      <c r="N34" s="30">
        <f>Table3[[#This Row],[Gross Mineral Acreage]]*Table3[[#This Row],[Decimal Interest]]</f>
        <v>108.33</v>
      </c>
      <c r="O34" s="31" t="s">
        <v>1091</v>
      </c>
    </row>
    <row r="35" spans="2:15" ht="41.25" x14ac:dyDescent="0.2">
      <c r="B35" s="32">
        <v>14319</v>
      </c>
      <c r="C35" s="33" t="s">
        <v>863</v>
      </c>
      <c r="D35" s="34">
        <v>90675</v>
      </c>
      <c r="E35" s="35" t="s">
        <v>864</v>
      </c>
      <c r="F35" s="35" t="s">
        <v>188</v>
      </c>
      <c r="G35" s="35" t="s">
        <v>809</v>
      </c>
      <c r="H35" s="36" t="s">
        <v>1047</v>
      </c>
      <c r="I35" s="37"/>
      <c r="J35" s="76" t="s">
        <v>1047</v>
      </c>
      <c r="K35" s="37"/>
      <c r="L35" s="37"/>
      <c r="M35" s="37"/>
      <c r="N35" s="38">
        <f>Table3[[#This Row],[Gross Mineral Acreage]]*Table3[[#This Row],[Decimal Interest]]</f>
        <v>0</v>
      </c>
      <c r="O35" s="39"/>
    </row>
    <row r="36" spans="2:15" ht="41.25" x14ac:dyDescent="0.2">
      <c r="B36" s="24">
        <v>14129</v>
      </c>
      <c r="C36" s="25" t="s">
        <v>865</v>
      </c>
      <c r="D36" s="26">
        <v>101115</v>
      </c>
      <c r="E36" s="27" t="s">
        <v>866</v>
      </c>
      <c r="F36" s="27" t="s">
        <v>188</v>
      </c>
      <c r="G36" s="27" t="s">
        <v>809</v>
      </c>
      <c r="H36" s="28" t="s">
        <v>1047</v>
      </c>
      <c r="I36" s="29"/>
      <c r="J36" s="75" t="s">
        <v>1047</v>
      </c>
      <c r="K36" s="29"/>
      <c r="L36" s="29"/>
      <c r="M36" s="29"/>
      <c r="N36" s="30">
        <f>Table3[[#This Row],[Gross Mineral Acreage]]*Table3[[#This Row],[Decimal Interest]]</f>
        <v>0</v>
      </c>
      <c r="O36" s="31"/>
    </row>
    <row r="37" spans="2:15" ht="41.25" x14ac:dyDescent="0.2">
      <c r="B37" s="32">
        <v>13305</v>
      </c>
      <c r="C37" s="33" t="s">
        <v>867</v>
      </c>
      <c r="D37" s="34">
        <v>25585</v>
      </c>
      <c r="E37" s="35" t="s">
        <v>868</v>
      </c>
      <c r="F37" s="35" t="s">
        <v>188</v>
      </c>
      <c r="G37" s="35" t="s">
        <v>809</v>
      </c>
      <c r="H37" s="36" t="s">
        <v>1047</v>
      </c>
      <c r="I37" s="37"/>
      <c r="J37" s="76" t="s">
        <v>1047</v>
      </c>
      <c r="K37" s="37"/>
      <c r="L37" s="37"/>
      <c r="M37" s="37"/>
      <c r="N37" s="38">
        <f>Table3[[#This Row],[Gross Mineral Acreage]]*Table3[[#This Row],[Decimal Interest]]</f>
        <v>0</v>
      </c>
      <c r="O37" s="39"/>
    </row>
    <row r="38" spans="2:15" ht="27.75" x14ac:dyDescent="0.2">
      <c r="B38" s="24">
        <v>12527</v>
      </c>
      <c r="C38" s="25" t="s">
        <v>869</v>
      </c>
      <c r="D38" s="26">
        <v>115125</v>
      </c>
      <c r="E38" s="27" t="s">
        <v>870</v>
      </c>
      <c r="F38" s="27" t="s">
        <v>188</v>
      </c>
      <c r="G38" s="27" t="s">
        <v>809</v>
      </c>
      <c r="H38" s="28" t="s">
        <v>1047</v>
      </c>
      <c r="I38" s="29"/>
      <c r="J38" s="75" t="s">
        <v>1047</v>
      </c>
      <c r="K38" s="29"/>
      <c r="L38" s="29"/>
      <c r="M38" s="29"/>
      <c r="N38" s="30">
        <f>Table3[[#This Row],[Gross Mineral Acreage]]*Table3[[#This Row],[Decimal Interest]]</f>
        <v>0</v>
      </c>
      <c r="O38" s="31"/>
    </row>
    <row r="39" spans="2:15" ht="68.25" x14ac:dyDescent="0.2">
      <c r="B39" s="32">
        <v>11511</v>
      </c>
      <c r="C39" s="33" t="s">
        <v>871</v>
      </c>
      <c r="D39" s="34">
        <v>555595</v>
      </c>
      <c r="E39" s="35" t="s">
        <v>872</v>
      </c>
      <c r="F39" s="35" t="s">
        <v>188</v>
      </c>
      <c r="G39" s="35" t="s">
        <v>809</v>
      </c>
      <c r="H39" s="36" t="s">
        <v>1047</v>
      </c>
      <c r="I39" s="68" t="s">
        <v>1093</v>
      </c>
      <c r="J39" s="76" t="s">
        <v>1048</v>
      </c>
      <c r="K39" s="37"/>
      <c r="L39" s="37"/>
      <c r="M39" s="37"/>
      <c r="N39" s="38">
        <f>Table3[[#This Row],[Gross Mineral Acreage]]*Table3[[#This Row],[Decimal Interest]]</f>
        <v>0</v>
      </c>
      <c r="O39" s="69"/>
    </row>
    <row r="40" spans="2:15" ht="41.25" x14ac:dyDescent="0.2">
      <c r="B40" s="72">
        <v>11405</v>
      </c>
      <c r="C40" s="25" t="s">
        <v>873</v>
      </c>
      <c r="D40" s="26">
        <v>52175</v>
      </c>
      <c r="E40" s="27" t="s">
        <v>874</v>
      </c>
      <c r="F40" s="27" t="s">
        <v>188</v>
      </c>
      <c r="G40" s="27" t="s">
        <v>809</v>
      </c>
      <c r="H40" s="28" t="s">
        <v>1047</v>
      </c>
      <c r="I40" s="29" t="s">
        <v>1095</v>
      </c>
      <c r="J40" s="75" t="s">
        <v>1048</v>
      </c>
      <c r="K40" s="29">
        <v>1</v>
      </c>
      <c r="L40" s="29">
        <v>320</v>
      </c>
      <c r="M40" s="29">
        <v>8.0078000000000007E-3</v>
      </c>
      <c r="N40" s="30">
        <f>Table3[[#This Row],[Gross Mineral Acreage]]*Table3[[#This Row],[Decimal Interest]]</f>
        <v>2.5624960000000003</v>
      </c>
      <c r="O40" s="31" t="s">
        <v>1096</v>
      </c>
    </row>
    <row r="41" spans="2:15" ht="41.25" x14ac:dyDescent="0.2">
      <c r="B41" s="72">
        <v>11405</v>
      </c>
      <c r="C41" s="25" t="s">
        <v>873</v>
      </c>
      <c r="D41" s="26">
        <v>52176</v>
      </c>
      <c r="E41" s="27" t="s">
        <v>874</v>
      </c>
      <c r="F41" s="27" t="s">
        <v>188</v>
      </c>
      <c r="G41" s="27" t="s">
        <v>809</v>
      </c>
      <c r="H41" s="28" t="s">
        <v>1047</v>
      </c>
      <c r="I41" s="29" t="s">
        <v>1095</v>
      </c>
      <c r="J41" s="75" t="s">
        <v>1048</v>
      </c>
      <c r="K41" s="29">
        <v>2</v>
      </c>
      <c r="L41" s="29">
        <v>320</v>
      </c>
      <c r="M41" s="29">
        <v>0.112109</v>
      </c>
      <c r="N41" s="30">
        <f>Table3[[#This Row],[Gross Mineral Acreage]]*Table3[[#This Row],[Decimal Interest]]</f>
        <v>35.874879999999997</v>
      </c>
      <c r="O41" s="31" t="s">
        <v>1097</v>
      </c>
    </row>
    <row r="42" spans="2:15" ht="135" x14ac:dyDescent="0.2">
      <c r="B42" s="73">
        <v>11421</v>
      </c>
      <c r="C42" s="33" t="s">
        <v>875</v>
      </c>
      <c r="D42" s="34">
        <v>97950</v>
      </c>
      <c r="E42" s="35" t="s">
        <v>876</v>
      </c>
      <c r="F42" s="35" t="s">
        <v>188</v>
      </c>
      <c r="G42" s="35" t="s">
        <v>809</v>
      </c>
      <c r="H42" s="36" t="s">
        <v>1047</v>
      </c>
      <c r="I42" s="37" t="s">
        <v>1099</v>
      </c>
      <c r="J42" s="80" t="s">
        <v>1048</v>
      </c>
      <c r="K42" s="37">
        <v>1</v>
      </c>
      <c r="L42" s="37">
        <v>300</v>
      </c>
      <c r="M42" s="37">
        <v>1</v>
      </c>
      <c r="N42" s="38">
        <f>Table3[[#This Row],[Gross Mineral Acreage]]*Table3[[#This Row],[Decimal Interest]]</f>
        <v>300</v>
      </c>
      <c r="O42" s="39" t="s">
        <v>1098</v>
      </c>
    </row>
    <row r="43" spans="2:15" ht="68.25" x14ac:dyDescent="0.2">
      <c r="B43" s="74">
        <v>11417</v>
      </c>
      <c r="C43" s="25" t="s">
        <v>877</v>
      </c>
      <c r="D43" s="26">
        <v>92550</v>
      </c>
      <c r="E43" s="27" t="s">
        <v>878</v>
      </c>
      <c r="F43" s="27" t="s">
        <v>188</v>
      </c>
      <c r="G43" s="27" t="s">
        <v>809</v>
      </c>
      <c r="H43" s="28" t="s">
        <v>1047</v>
      </c>
      <c r="I43" s="29" t="s">
        <v>1102</v>
      </c>
      <c r="J43" s="80" t="s">
        <v>1048</v>
      </c>
      <c r="K43" s="29">
        <v>1</v>
      </c>
      <c r="L43" s="29">
        <v>512.72</v>
      </c>
      <c r="M43" s="29">
        <v>0.8705726332</v>
      </c>
      <c r="N43" s="30">
        <f>Table3[[#This Row],[Gross Mineral Acreage]]*Table3[[#This Row],[Decimal Interest]]</f>
        <v>446.36000049430402</v>
      </c>
      <c r="O43" s="31" t="s">
        <v>1100</v>
      </c>
    </row>
    <row r="44" spans="2:15" ht="68.25" x14ac:dyDescent="0.2">
      <c r="B44" s="73">
        <v>11415</v>
      </c>
      <c r="C44" s="33" t="s">
        <v>879</v>
      </c>
      <c r="D44" s="34">
        <v>38850</v>
      </c>
      <c r="E44" s="35" t="s">
        <v>880</v>
      </c>
      <c r="F44" s="35" t="s">
        <v>188</v>
      </c>
      <c r="G44" s="35" t="s">
        <v>809</v>
      </c>
      <c r="H44" s="36" t="s">
        <v>1047</v>
      </c>
      <c r="I44" s="37" t="s">
        <v>1102</v>
      </c>
      <c r="J44" s="80" t="s">
        <v>1048</v>
      </c>
      <c r="K44" s="37">
        <v>1</v>
      </c>
      <c r="L44" s="37">
        <v>64.180000000000007</v>
      </c>
      <c r="M44" s="37">
        <v>1</v>
      </c>
      <c r="N44" s="38">
        <f>Table3[[#This Row],[Gross Mineral Acreage]]*Table3[[#This Row],[Decimal Interest]]</f>
        <v>64.180000000000007</v>
      </c>
      <c r="O44" s="39" t="s">
        <v>1101</v>
      </c>
    </row>
    <row r="45" spans="2:15" ht="108" x14ac:dyDescent="0.2">
      <c r="B45" s="74">
        <v>11379</v>
      </c>
      <c r="C45" s="25" t="s">
        <v>881</v>
      </c>
      <c r="D45" s="26">
        <v>61450</v>
      </c>
      <c r="E45" s="27" t="s">
        <v>882</v>
      </c>
      <c r="F45" s="27" t="s">
        <v>188</v>
      </c>
      <c r="G45" s="27" t="s">
        <v>809</v>
      </c>
      <c r="H45" s="28" t="s">
        <v>1047</v>
      </c>
      <c r="I45" s="29" t="s">
        <v>1102</v>
      </c>
      <c r="J45" s="80" t="s">
        <v>1048</v>
      </c>
      <c r="K45" s="29">
        <v>1</v>
      </c>
      <c r="L45" s="29">
        <v>257.62</v>
      </c>
      <c r="M45" s="29">
        <v>1</v>
      </c>
      <c r="N45" s="30">
        <f>Table3[[#This Row],[Gross Mineral Acreage]]*Table3[[#This Row],[Decimal Interest]]</f>
        <v>257.62</v>
      </c>
      <c r="O45" s="31" t="s">
        <v>1103</v>
      </c>
    </row>
    <row r="46" spans="2:15" ht="27.75" x14ac:dyDescent="0.2">
      <c r="B46" s="32">
        <v>11376</v>
      </c>
      <c r="C46" s="33" t="s">
        <v>883</v>
      </c>
      <c r="D46" s="34">
        <v>10855.6</v>
      </c>
      <c r="E46" s="35" t="s">
        <v>884</v>
      </c>
      <c r="F46" s="35" t="s">
        <v>188</v>
      </c>
      <c r="G46" s="35" t="s">
        <v>809</v>
      </c>
      <c r="H46" s="36" t="s">
        <v>1047</v>
      </c>
      <c r="I46" s="37"/>
      <c r="J46" s="80" t="s">
        <v>1048</v>
      </c>
      <c r="K46" s="37"/>
      <c r="L46" s="37"/>
      <c r="M46" s="37"/>
      <c r="N46" s="38">
        <f>Table3[[#This Row],[Gross Mineral Acreage]]*Table3[[#This Row],[Decimal Interest]]</f>
        <v>0</v>
      </c>
      <c r="O46" s="39"/>
    </row>
    <row r="47" spans="2:15" ht="162" x14ac:dyDescent="0.2">
      <c r="B47" s="74">
        <v>11232</v>
      </c>
      <c r="C47" s="25" t="s">
        <v>885</v>
      </c>
      <c r="D47" s="26">
        <v>218350</v>
      </c>
      <c r="E47" s="27" t="s">
        <v>886</v>
      </c>
      <c r="F47" s="27" t="s">
        <v>188</v>
      </c>
      <c r="G47" s="27" t="s">
        <v>809</v>
      </c>
      <c r="H47" s="28" t="s">
        <v>1047</v>
      </c>
      <c r="I47" s="29" t="s">
        <v>1102</v>
      </c>
      <c r="J47" s="80" t="s">
        <v>1048</v>
      </c>
      <c r="K47" s="29">
        <v>1</v>
      </c>
      <c r="L47" s="29">
        <v>3200</v>
      </c>
      <c r="M47" s="29">
        <v>0.125</v>
      </c>
      <c r="N47" s="30">
        <f>Table3[[#This Row],[Gross Mineral Acreage]]*Table3[[#This Row],[Decimal Interest]]</f>
        <v>400</v>
      </c>
      <c r="O47" s="31" t="s">
        <v>1104</v>
      </c>
    </row>
    <row r="48" spans="2:15" ht="41.25" x14ac:dyDescent="0.2">
      <c r="B48" s="73">
        <v>11231</v>
      </c>
      <c r="C48" s="33" t="s">
        <v>887</v>
      </c>
      <c r="D48" s="34">
        <v>8200</v>
      </c>
      <c r="E48" s="35" t="s">
        <v>888</v>
      </c>
      <c r="F48" s="35" t="s">
        <v>188</v>
      </c>
      <c r="G48" s="35" t="s">
        <v>809</v>
      </c>
      <c r="H48" s="36" t="s">
        <v>1047</v>
      </c>
      <c r="I48" s="37" t="s">
        <v>1102</v>
      </c>
      <c r="J48" s="80" t="s">
        <v>1048</v>
      </c>
      <c r="K48" s="37">
        <v>1</v>
      </c>
      <c r="L48" s="37">
        <v>30</v>
      </c>
      <c r="M48" s="37">
        <v>0.5</v>
      </c>
      <c r="N48" s="38">
        <f>Table3[[#This Row],[Gross Mineral Acreage]]*Table3[[#This Row],[Decimal Interest]]</f>
        <v>15</v>
      </c>
      <c r="O48" s="39" t="s">
        <v>1105</v>
      </c>
    </row>
    <row r="49" spans="2:15" ht="94.5" x14ac:dyDescent="0.2">
      <c r="B49" s="74">
        <v>11230</v>
      </c>
      <c r="C49" s="25" t="s">
        <v>889</v>
      </c>
      <c r="D49" s="26">
        <v>100550</v>
      </c>
      <c r="E49" s="27" t="s">
        <v>890</v>
      </c>
      <c r="F49" s="27" t="s">
        <v>188</v>
      </c>
      <c r="G49" s="27" t="s">
        <v>809</v>
      </c>
      <c r="H49" s="28" t="s">
        <v>1047</v>
      </c>
      <c r="I49" s="29" t="s">
        <v>1102</v>
      </c>
      <c r="J49" s="80" t="s">
        <v>1048</v>
      </c>
      <c r="K49" s="29">
        <v>1</v>
      </c>
      <c r="L49" s="29">
        <v>1577.4</v>
      </c>
      <c r="M49" s="29">
        <v>0.25</v>
      </c>
      <c r="N49" s="30">
        <f>Table3[[#This Row],[Gross Mineral Acreage]]*Table3[[#This Row],[Decimal Interest]]</f>
        <v>394.35</v>
      </c>
      <c r="O49" s="31" t="s">
        <v>1106</v>
      </c>
    </row>
    <row r="50" spans="2:15" ht="54.75" x14ac:dyDescent="0.2">
      <c r="B50" s="73">
        <v>11228</v>
      </c>
      <c r="C50" s="33" t="s">
        <v>891</v>
      </c>
      <c r="D50" s="34">
        <v>10300</v>
      </c>
      <c r="E50" s="35" t="s">
        <v>892</v>
      </c>
      <c r="F50" s="35" t="s">
        <v>188</v>
      </c>
      <c r="G50" s="35" t="s">
        <v>809</v>
      </c>
      <c r="H50" s="36" t="s">
        <v>1047</v>
      </c>
      <c r="I50" s="37" t="s">
        <v>1102</v>
      </c>
      <c r="J50" s="80" t="s">
        <v>1048</v>
      </c>
      <c r="K50" s="37">
        <v>1</v>
      </c>
      <c r="L50" s="37">
        <v>0.43</v>
      </c>
      <c r="M50" s="37">
        <v>1</v>
      </c>
      <c r="N50" s="38">
        <f>Table3[[#This Row],[Gross Mineral Acreage]]*Table3[[#This Row],[Decimal Interest]]</f>
        <v>0.43</v>
      </c>
      <c r="O50" s="39" t="s">
        <v>1107</v>
      </c>
    </row>
    <row r="51" spans="2:15" ht="81" x14ac:dyDescent="0.2">
      <c r="B51" s="73">
        <v>11228</v>
      </c>
      <c r="C51" s="33" t="s">
        <v>891</v>
      </c>
      <c r="D51" s="34">
        <v>10300</v>
      </c>
      <c r="E51" s="35" t="s">
        <v>892</v>
      </c>
      <c r="F51" s="35" t="s">
        <v>188</v>
      </c>
      <c r="G51" s="35" t="s">
        <v>809</v>
      </c>
      <c r="H51" s="36" t="s">
        <v>1047</v>
      </c>
      <c r="I51" s="37" t="s">
        <v>1102</v>
      </c>
      <c r="J51" s="80"/>
      <c r="K51" s="37">
        <v>2</v>
      </c>
      <c r="L51" s="37">
        <v>80</v>
      </c>
      <c r="M51" s="37">
        <v>0.25</v>
      </c>
      <c r="N51" s="38">
        <f>Table3[[#This Row],[Gross Mineral Acreage]]*Table3[[#This Row],[Decimal Interest]]</f>
        <v>20</v>
      </c>
      <c r="O51" s="39" t="s">
        <v>1108</v>
      </c>
    </row>
    <row r="52" spans="2:15" ht="81" x14ac:dyDescent="0.2">
      <c r="B52" s="74">
        <v>11225</v>
      </c>
      <c r="C52" s="25" t="s">
        <v>893</v>
      </c>
      <c r="D52" s="26">
        <v>21550</v>
      </c>
      <c r="E52" s="27" t="s">
        <v>894</v>
      </c>
      <c r="F52" s="27" t="s">
        <v>188</v>
      </c>
      <c r="G52" s="27" t="s">
        <v>809</v>
      </c>
      <c r="H52" s="28" t="s">
        <v>1047</v>
      </c>
      <c r="I52" s="29" t="s">
        <v>1102</v>
      </c>
      <c r="J52" s="80" t="s">
        <v>1048</v>
      </c>
      <c r="K52" s="29">
        <v>1</v>
      </c>
      <c r="L52" s="29">
        <v>176</v>
      </c>
      <c r="M52" s="29">
        <v>1</v>
      </c>
      <c r="N52" s="30">
        <f>Table3[[#This Row],[Gross Mineral Acreage]]*Table3[[#This Row],[Decimal Interest]]</f>
        <v>176</v>
      </c>
      <c r="O52" s="31" t="s">
        <v>1109</v>
      </c>
    </row>
    <row r="53" spans="2:15" ht="27.75" x14ac:dyDescent="0.2">
      <c r="B53" s="32">
        <v>11224</v>
      </c>
      <c r="C53" s="33" t="s">
        <v>895</v>
      </c>
      <c r="D53" s="34">
        <v>8362.75</v>
      </c>
      <c r="E53" s="35" t="s">
        <v>896</v>
      </c>
      <c r="F53" s="35" t="s">
        <v>188</v>
      </c>
      <c r="G53" s="35" t="s">
        <v>809</v>
      </c>
      <c r="H53" s="36" t="s">
        <v>1047</v>
      </c>
      <c r="I53" s="37"/>
      <c r="J53" s="80" t="s">
        <v>1048</v>
      </c>
      <c r="K53" s="37"/>
      <c r="L53" s="37"/>
      <c r="M53" s="37"/>
      <c r="N53" s="38">
        <f>Table3[[#This Row],[Gross Mineral Acreage]]*Table3[[#This Row],[Decimal Interest]]</f>
        <v>0</v>
      </c>
      <c r="O53" s="39"/>
    </row>
    <row r="54" spans="2:15" ht="27.75" x14ac:dyDescent="0.2">
      <c r="B54" s="24">
        <v>11223</v>
      </c>
      <c r="C54" s="25" t="s">
        <v>897</v>
      </c>
      <c r="D54" s="26">
        <v>77175</v>
      </c>
      <c r="E54" s="27" t="s">
        <v>898</v>
      </c>
      <c r="F54" s="27" t="s">
        <v>188</v>
      </c>
      <c r="G54" s="27" t="s">
        <v>809</v>
      </c>
      <c r="H54" s="28" t="s">
        <v>1047</v>
      </c>
      <c r="I54" s="29"/>
      <c r="J54" s="75" t="s">
        <v>1047</v>
      </c>
      <c r="K54" s="29"/>
      <c r="L54" s="29"/>
      <c r="M54" s="29"/>
      <c r="N54" s="30">
        <f>Table3[[#This Row],[Gross Mineral Acreage]]*Table3[[#This Row],[Decimal Interest]]</f>
        <v>0</v>
      </c>
      <c r="O54" s="31"/>
    </row>
    <row r="55" spans="2:15" ht="54.75" x14ac:dyDescent="0.2">
      <c r="B55" s="32">
        <v>10877</v>
      </c>
      <c r="C55" s="33" t="s">
        <v>899</v>
      </c>
      <c r="D55" s="34">
        <v>85115</v>
      </c>
      <c r="E55" s="35" t="s">
        <v>900</v>
      </c>
      <c r="F55" s="35" t="s">
        <v>188</v>
      </c>
      <c r="G55" s="35" t="s">
        <v>809</v>
      </c>
      <c r="H55" s="36" t="s">
        <v>1047</v>
      </c>
      <c r="I55" s="37"/>
      <c r="J55" s="76" t="s">
        <v>1047</v>
      </c>
      <c r="K55" s="37"/>
      <c r="L55" s="37"/>
      <c r="M55" s="37"/>
      <c r="N55" s="38">
        <f>Table3[[#This Row],[Gross Mineral Acreage]]*Table3[[#This Row],[Decimal Interest]]</f>
        <v>0</v>
      </c>
      <c r="O55" s="39"/>
    </row>
    <row r="56" spans="2:15" ht="41.25" x14ac:dyDescent="0.2">
      <c r="B56" s="24">
        <v>10878</v>
      </c>
      <c r="C56" s="25" t="s">
        <v>901</v>
      </c>
      <c r="D56" s="26">
        <v>77615</v>
      </c>
      <c r="E56" s="27" t="s">
        <v>900</v>
      </c>
      <c r="F56" s="27" t="s">
        <v>188</v>
      </c>
      <c r="G56" s="27" t="s">
        <v>809</v>
      </c>
      <c r="H56" s="28" t="s">
        <v>1047</v>
      </c>
      <c r="I56" s="29"/>
      <c r="J56" s="75" t="s">
        <v>1047</v>
      </c>
      <c r="K56" s="29"/>
      <c r="L56" s="29"/>
      <c r="M56" s="29"/>
      <c r="N56" s="30">
        <f>Table3[[#This Row],[Gross Mineral Acreage]]*Table3[[#This Row],[Decimal Interest]]</f>
        <v>0</v>
      </c>
      <c r="O56" s="31"/>
    </row>
    <row r="57" spans="2:15" ht="41.25" x14ac:dyDescent="0.2">
      <c r="B57" s="32">
        <v>10881</v>
      </c>
      <c r="C57" s="33" t="s">
        <v>902</v>
      </c>
      <c r="D57" s="34">
        <v>300175</v>
      </c>
      <c r="E57" s="35" t="s">
        <v>900</v>
      </c>
      <c r="F57" s="35" t="s">
        <v>142</v>
      </c>
      <c r="G57" s="35" t="s">
        <v>809</v>
      </c>
      <c r="H57" s="36" t="s">
        <v>1047</v>
      </c>
      <c r="I57" s="37"/>
      <c r="J57" s="76" t="s">
        <v>1047</v>
      </c>
      <c r="K57" s="37"/>
      <c r="L57" s="37"/>
      <c r="M57" s="37"/>
      <c r="N57" s="38">
        <f>Table3[[#This Row],[Gross Mineral Acreage]]*Table3[[#This Row],[Decimal Interest]]</f>
        <v>0</v>
      </c>
      <c r="O57" s="39"/>
    </row>
    <row r="58" spans="2:15" ht="54.75" x14ac:dyDescent="0.2">
      <c r="B58" s="74">
        <v>10882</v>
      </c>
      <c r="C58" s="83" t="s">
        <v>903</v>
      </c>
      <c r="D58" s="84">
        <v>65790</v>
      </c>
      <c r="E58" s="85" t="s">
        <v>904</v>
      </c>
      <c r="F58" s="85" t="s">
        <v>142</v>
      </c>
      <c r="G58" s="85" t="s">
        <v>809</v>
      </c>
      <c r="H58" s="86" t="s">
        <v>1047</v>
      </c>
      <c r="I58" s="98" t="s">
        <v>1127</v>
      </c>
      <c r="J58" s="80" t="s">
        <v>1048</v>
      </c>
      <c r="K58" s="88" t="s">
        <v>1126</v>
      </c>
      <c r="L58" s="88" t="s">
        <v>1126</v>
      </c>
      <c r="M58" s="88" t="s">
        <v>1126</v>
      </c>
      <c r="N58" s="89" t="e">
        <f>Table3[[#This Row],[Gross Mineral Acreage]]*Table3[[#This Row],[Decimal Interest]]</f>
        <v>#VALUE!</v>
      </c>
      <c r="O58" s="99" t="s">
        <v>1126</v>
      </c>
    </row>
    <row r="59" spans="2:15" ht="54.75" x14ac:dyDescent="0.2">
      <c r="B59" s="32">
        <v>10880</v>
      </c>
      <c r="C59" s="33" t="s">
        <v>905</v>
      </c>
      <c r="D59" s="34">
        <v>6115</v>
      </c>
      <c r="E59" s="35" t="s">
        <v>906</v>
      </c>
      <c r="F59" s="35" t="s">
        <v>188</v>
      </c>
      <c r="G59" s="35" t="s">
        <v>809</v>
      </c>
      <c r="H59" s="36" t="s">
        <v>1047</v>
      </c>
      <c r="I59" s="37"/>
      <c r="J59" s="76" t="s">
        <v>1047</v>
      </c>
      <c r="K59" s="37"/>
      <c r="L59" s="37"/>
      <c r="M59" s="37"/>
      <c r="N59" s="38">
        <f>Table3[[#This Row],[Gross Mineral Acreage]]*Table3[[#This Row],[Decimal Interest]]</f>
        <v>0</v>
      </c>
      <c r="O59" s="39"/>
    </row>
    <row r="60" spans="2:15" ht="41.25" x14ac:dyDescent="0.2">
      <c r="B60" s="24">
        <v>10657</v>
      </c>
      <c r="C60" s="25" t="s">
        <v>907</v>
      </c>
      <c r="D60" s="26">
        <v>10155</v>
      </c>
      <c r="E60" s="27" t="s">
        <v>908</v>
      </c>
      <c r="F60" s="27" t="s">
        <v>188</v>
      </c>
      <c r="G60" s="27" t="s">
        <v>809</v>
      </c>
      <c r="H60" s="28" t="s">
        <v>1047</v>
      </c>
      <c r="I60" s="29"/>
      <c r="J60" s="75"/>
      <c r="K60" s="29"/>
      <c r="L60" s="29"/>
      <c r="M60" s="29"/>
      <c r="N60" s="30">
        <f>Table3[[#This Row],[Gross Mineral Acreage]]*Table3[[#This Row],[Decimal Interest]]</f>
        <v>0</v>
      </c>
      <c r="O60" s="31"/>
    </row>
    <row r="61" spans="2:15" ht="41.25" x14ac:dyDescent="0.2">
      <c r="B61" s="32">
        <v>10655</v>
      </c>
      <c r="C61" s="33" t="s">
        <v>909</v>
      </c>
      <c r="D61" s="34">
        <v>16115</v>
      </c>
      <c r="E61" s="35" t="s">
        <v>910</v>
      </c>
      <c r="F61" s="35" t="s">
        <v>188</v>
      </c>
      <c r="G61" s="35" t="s">
        <v>809</v>
      </c>
      <c r="H61" s="36" t="s">
        <v>1047</v>
      </c>
      <c r="I61" s="37"/>
      <c r="J61" s="76"/>
      <c r="K61" s="37"/>
      <c r="L61" s="37"/>
      <c r="M61" s="37"/>
      <c r="N61" s="38">
        <f>Table3[[#This Row],[Gross Mineral Acreage]]*Table3[[#This Row],[Decimal Interest]]</f>
        <v>0</v>
      </c>
      <c r="O61" s="39"/>
    </row>
    <row r="62" spans="2:15" ht="27.75" x14ac:dyDescent="0.2">
      <c r="B62" s="24">
        <v>10205</v>
      </c>
      <c r="C62" s="25" t="s">
        <v>911</v>
      </c>
      <c r="D62" s="26">
        <v>1385</v>
      </c>
      <c r="E62" s="27" t="s">
        <v>912</v>
      </c>
      <c r="F62" s="27" t="s">
        <v>188</v>
      </c>
      <c r="G62" s="27" t="s">
        <v>809</v>
      </c>
      <c r="H62" s="28" t="s">
        <v>1047</v>
      </c>
      <c r="I62" s="29"/>
      <c r="J62" s="75"/>
      <c r="K62" s="29"/>
      <c r="L62" s="29"/>
      <c r="M62" s="29"/>
      <c r="N62" s="30">
        <f>Table3[[#This Row],[Gross Mineral Acreage]]*Table3[[#This Row],[Decimal Interest]]</f>
        <v>0</v>
      </c>
      <c r="O62" s="31"/>
    </row>
    <row r="63" spans="2:15" ht="54.75" x14ac:dyDescent="0.2">
      <c r="B63" s="73">
        <v>10204</v>
      </c>
      <c r="C63" s="83" t="s">
        <v>913</v>
      </c>
      <c r="D63" s="84">
        <v>2245</v>
      </c>
      <c r="E63" s="85" t="s">
        <v>914</v>
      </c>
      <c r="F63" s="85" t="s">
        <v>188</v>
      </c>
      <c r="G63" s="85" t="s">
        <v>809</v>
      </c>
      <c r="H63" s="86" t="s">
        <v>1047</v>
      </c>
      <c r="I63" s="90" t="s">
        <v>1110</v>
      </c>
      <c r="J63" s="80" t="s">
        <v>1048</v>
      </c>
      <c r="K63" s="87">
        <v>1</v>
      </c>
      <c r="L63" s="87">
        <v>116.35</v>
      </c>
      <c r="M63" s="87">
        <v>1</v>
      </c>
      <c r="N63" s="89">
        <f>Table3[[#This Row],[Gross Mineral Acreage]]*Table3[[#This Row],[Decimal Interest]]</f>
        <v>116.35</v>
      </c>
      <c r="O63" s="91" t="s">
        <v>1111</v>
      </c>
    </row>
    <row r="64" spans="2:15" ht="27.75" x14ac:dyDescent="0.2">
      <c r="B64" s="24">
        <v>9497</v>
      </c>
      <c r="C64" s="25" t="s">
        <v>915</v>
      </c>
      <c r="D64" s="26">
        <v>25150</v>
      </c>
      <c r="E64" s="27" t="s">
        <v>916</v>
      </c>
      <c r="F64" s="27" t="s">
        <v>188</v>
      </c>
      <c r="G64" s="27" t="s">
        <v>809</v>
      </c>
      <c r="H64" s="28" t="s">
        <v>1047</v>
      </c>
      <c r="I64" s="29"/>
      <c r="J64" s="75"/>
      <c r="K64" s="29"/>
      <c r="L64" s="29"/>
      <c r="M64" s="29"/>
      <c r="N64" s="30">
        <f>Table3[[#This Row],[Gross Mineral Acreage]]*Table3[[#This Row],[Decimal Interest]]</f>
        <v>0</v>
      </c>
      <c r="O64" s="31"/>
    </row>
    <row r="65" spans="2:15" ht="54.75" x14ac:dyDescent="0.2">
      <c r="B65" s="73">
        <v>8658</v>
      </c>
      <c r="C65" s="83" t="s">
        <v>917</v>
      </c>
      <c r="D65" s="84">
        <v>25160</v>
      </c>
      <c r="E65" s="85" t="s">
        <v>918</v>
      </c>
      <c r="F65" s="85" t="s">
        <v>188</v>
      </c>
      <c r="G65" s="85" t="s">
        <v>809</v>
      </c>
      <c r="H65" s="86" t="s">
        <v>1047</v>
      </c>
      <c r="I65" s="98" t="s">
        <v>1112</v>
      </c>
      <c r="J65" s="80" t="s">
        <v>1048</v>
      </c>
      <c r="K65" s="87"/>
      <c r="L65" s="87"/>
      <c r="M65" s="87"/>
      <c r="N65" s="89">
        <f>Table3[[#This Row],[Gross Mineral Acreage]]*Table3[[#This Row],[Decimal Interest]]</f>
        <v>0</v>
      </c>
      <c r="O65" s="100"/>
    </row>
    <row r="66" spans="2:15" ht="189" x14ac:dyDescent="0.2">
      <c r="B66" s="82">
        <v>8659</v>
      </c>
      <c r="C66" s="92" t="s">
        <v>919</v>
      </c>
      <c r="D66" s="93">
        <v>10490</v>
      </c>
      <c r="E66" s="94" t="s">
        <v>920</v>
      </c>
      <c r="F66" s="94" t="s">
        <v>188</v>
      </c>
      <c r="G66" s="94" t="s">
        <v>809</v>
      </c>
      <c r="H66" s="95" t="s">
        <v>1047</v>
      </c>
      <c r="I66" s="90" t="s">
        <v>1113</v>
      </c>
      <c r="J66" s="80" t="s">
        <v>1048</v>
      </c>
      <c r="K66" s="90">
        <v>1</v>
      </c>
      <c r="L66" s="90">
        <v>236.39</v>
      </c>
      <c r="M66" s="90">
        <v>1</v>
      </c>
      <c r="N66" s="96">
        <f>Table3[[#This Row],[Gross Mineral Acreage]]*Table3[[#This Row],[Decimal Interest]]</f>
        <v>236.39</v>
      </c>
      <c r="O66" s="97" t="s">
        <v>1114</v>
      </c>
    </row>
    <row r="67" spans="2:15" ht="68.25" x14ac:dyDescent="0.2">
      <c r="B67" s="73">
        <v>8475</v>
      </c>
      <c r="C67" s="83" t="s">
        <v>921</v>
      </c>
      <c r="D67" s="84">
        <v>10050</v>
      </c>
      <c r="E67" s="85" t="s">
        <v>922</v>
      </c>
      <c r="F67" s="85" t="s">
        <v>188</v>
      </c>
      <c r="G67" s="85" t="s">
        <v>809</v>
      </c>
      <c r="H67" s="86" t="s">
        <v>1047</v>
      </c>
      <c r="I67" s="90" t="s">
        <v>1115</v>
      </c>
      <c r="J67" s="80" t="s">
        <v>1048</v>
      </c>
      <c r="K67" s="87">
        <v>1</v>
      </c>
      <c r="L67" s="87">
        <v>74.61</v>
      </c>
      <c r="M67" s="87">
        <v>1</v>
      </c>
      <c r="N67" s="89">
        <f>Table3[[#This Row],[Gross Mineral Acreage]]*Table3[[#This Row],[Decimal Interest]]</f>
        <v>74.61</v>
      </c>
      <c r="O67" s="91" t="s">
        <v>1116</v>
      </c>
    </row>
    <row r="68" spans="2:15" ht="41.25" x14ac:dyDescent="0.2">
      <c r="B68" s="24">
        <v>8315</v>
      </c>
      <c r="C68" s="25" t="s">
        <v>923</v>
      </c>
      <c r="D68" s="26">
        <v>25650</v>
      </c>
      <c r="E68" s="27" t="s">
        <v>924</v>
      </c>
      <c r="F68" s="27" t="s">
        <v>188</v>
      </c>
      <c r="G68" s="27" t="s">
        <v>809</v>
      </c>
      <c r="H68" s="28" t="s">
        <v>1047</v>
      </c>
      <c r="I68" s="29"/>
      <c r="J68" s="75"/>
      <c r="K68" s="29"/>
      <c r="L68" s="29"/>
      <c r="M68" s="29"/>
      <c r="N68" s="30">
        <f>Table3[[#This Row],[Gross Mineral Acreage]]*Table3[[#This Row],[Decimal Interest]]</f>
        <v>0</v>
      </c>
      <c r="O68" s="31"/>
    </row>
    <row r="69" spans="2:15" ht="68.25" x14ac:dyDescent="0.2">
      <c r="B69" s="73">
        <v>8414</v>
      </c>
      <c r="C69" s="83" t="s">
        <v>925</v>
      </c>
      <c r="D69" s="84">
        <v>20350</v>
      </c>
      <c r="E69" s="85" t="s">
        <v>926</v>
      </c>
      <c r="F69" s="85" t="s">
        <v>188</v>
      </c>
      <c r="G69" s="85" t="s">
        <v>809</v>
      </c>
      <c r="H69" s="86" t="s">
        <v>1047</v>
      </c>
      <c r="I69" s="90" t="s">
        <v>1115</v>
      </c>
      <c r="J69" s="80" t="s">
        <v>1048</v>
      </c>
      <c r="K69" s="87">
        <v>1</v>
      </c>
      <c r="L69" s="87">
        <v>100</v>
      </c>
      <c r="M69" s="87">
        <v>1</v>
      </c>
      <c r="N69" s="89">
        <f>Table3[[#This Row],[Gross Mineral Acreage]]*Table3[[#This Row],[Decimal Interest]]</f>
        <v>100</v>
      </c>
      <c r="O69" s="91" t="s">
        <v>1117</v>
      </c>
    </row>
    <row r="70" spans="2:15" ht="41.25" x14ac:dyDescent="0.2">
      <c r="B70" s="24">
        <v>7800</v>
      </c>
      <c r="C70" s="25" t="s">
        <v>927</v>
      </c>
      <c r="D70" s="26">
        <v>140150</v>
      </c>
      <c r="E70" s="27" t="s">
        <v>928</v>
      </c>
      <c r="F70" s="27" t="s">
        <v>188</v>
      </c>
      <c r="G70" s="27" t="s">
        <v>809</v>
      </c>
      <c r="H70" s="28" t="s">
        <v>1047</v>
      </c>
      <c r="I70" s="29"/>
      <c r="J70" s="75"/>
      <c r="K70" s="29"/>
      <c r="L70" s="29"/>
      <c r="M70" s="29"/>
      <c r="N70" s="30">
        <f>Table3[[#This Row],[Gross Mineral Acreage]]*Table3[[#This Row],[Decimal Interest]]</f>
        <v>0</v>
      </c>
      <c r="O70" s="31"/>
    </row>
    <row r="71" spans="2:15" ht="27.75" x14ac:dyDescent="0.2">
      <c r="B71" s="32">
        <v>7897</v>
      </c>
      <c r="C71" s="33" t="s">
        <v>929</v>
      </c>
      <c r="D71" s="34">
        <v>56550</v>
      </c>
      <c r="E71" s="35" t="s">
        <v>930</v>
      </c>
      <c r="F71" s="35" t="s">
        <v>188</v>
      </c>
      <c r="G71" s="35" t="s">
        <v>809</v>
      </c>
      <c r="H71" s="36" t="s">
        <v>1047</v>
      </c>
      <c r="I71" s="37"/>
      <c r="J71" s="76"/>
      <c r="K71" s="37"/>
      <c r="L71" s="37"/>
      <c r="M71" s="37"/>
      <c r="N71" s="38">
        <f>Table3[[#This Row],[Gross Mineral Acreage]]*Table3[[#This Row],[Decimal Interest]]</f>
        <v>0</v>
      </c>
      <c r="O71" s="39"/>
    </row>
    <row r="72" spans="2:15" ht="68.25" x14ac:dyDescent="0.2">
      <c r="B72" s="74">
        <v>7425</v>
      </c>
      <c r="C72" s="83" t="s">
        <v>931</v>
      </c>
      <c r="D72" s="84">
        <v>140150</v>
      </c>
      <c r="E72" s="85" t="s">
        <v>932</v>
      </c>
      <c r="F72" s="85" t="s">
        <v>188</v>
      </c>
      <c r="G72" s="85" t="s">
        <v>809</v>
      </c>
      <c r="H72" s="86" t="s">
        <v>1047</v>
      </c>
      <c r="I72" s="90" t="s">
        <v>1115</v>
      </c>
      <c r="J72" s="80" t="s">
        <v>1048</v>
      </c>
      <c r="K72" s="87">
        <v>1</v>
      </c>
      <c r="L72" s="87">
        <v>700</v>
      </c>
      <c r="M72" s="87">
        <v>1</v>
      </c>
      <c r="N72" s="89">
        <f>Table3[[#This Row],[Gross Mineral Acreage]]*Table3[[#This Row],[Decimal Interest]]</f>
        <v>700</v>
      </c>
      <c r="O72" s="91" t="s">
        <v>1118</v>
      </c>
    </row>
    <row r="73" spans="2:15" ht="68.25" x14ac:dyDescent="0.2">
      <c r="B73" s="74">
        <v>7425</v>
      </c>
      <c r="C73" s="83" t="s">
        <v>931</v>
      </c>
      <c r="D73" s="84">
        <v>140150</v>
      </c>
      <c r="E73" s="85" t="s">
        <v>932</v>
      </c>
      <c r="F73" s="85" t="s">
        <v>188</v>
      </c>
      <c r="G73" s="85" t="s">
        <v>809</v>
      </c>
      <c r="H73" s="86" t="s">
        <v>1047</v>
      </c>
      <c r="I73" s="90" t="s">
        <v>1115</v>
      </c>
      <c r="J73" s="80" t="s">
        <v>1048</v>
      </c>
      <c r="K73" s="87">
        <v>2</v>
      </c>
      <c r="L73" s="87">
        <v>35.5</v>
      </c>
      <c r="M73" s="87">
        <v>1</v>
      </c>
      <c r="N73" s="89">
        <f>Table3[[#This Row],[Gross Mineral Acreage]]*Table3[[#This Row],[Decimal Interest]]</f>
        <v>35.5</v>
      </c>
      <c r="O73" s="91" t="s">
        <v>1119</v>
      </c>
    </row>
    <row r="74" spans="2:15" ht="81" x14ac:dyDescent="0.2">
      <c r="B74" s="74">
        <v>7425</v>
      </c>
      <c r="C74" s="83" t="s">
        <v>931</v>
      </c>
      <c r="D74" s="84">
        <v>140150</v>
      </c>
      <c r="E74" s="85" t="s">
        <v>932</v>
      </c>
      <c r="F74" s="85" t="s">
        <v>188</v>
      </c>
      <c r="G74" s="85" t="s">
        <v>809</v>
      </c>
      <c r="H74" s="86" t="s">
        <v>1047</v>
      </c>
      <c r="I74" s="90" t="s">
        <v>1115</v>
      </c>
      <c r="J74" s="80" t="s">
        <v>1048</v>
      </c>
      <c r="K74" s="87">
        <v>3</v>
      </c>
      <c r="L74" s="87">
        <v>1.32</v>
      </c>
      <c r="M74" s="87">
        <v>1</v>
      </c>
      <c r="N74" s="89">
        <f>Table3[[#This Row],[Gross Mineral Acreage]]*Table3[[#This Row],[Decimal Interest]]</f>
        <v>1.32</v>
      </c>
      <c r="O74" s="91" t="s">
        <v>1120</v>
      </c>
    </row>
    <row r="75" spans="2:15" ht="41.25" x14ac:dyDescent="0.2">
      <c r="B75" s="32">
        <v>7219</v>
      </c>
      <c r="C75" s="33" t="s">
        <v>933</v>
      </c>
      <c r="D75" s="34">
        <v>4800</v>
      </c>
      <c r="E75" s="35" t="s">
        <v>934</v>
      </c>
      <c r="F75" s="35" t="s">
        <v>188</v>
      </c>
      <c r="G75" s="35" t="s">
        <v>809</v>
      </c>
      <c r="H75" s="36" t="s">
        <v>1047</v>
      </c>
      <c r="I75" s="37"/>
      <c r="J75" s="76"/>
      <c r="K75" s="37"/>
      <c r="L75" s="37"/>
      <c r="M75" s="37"/>
      <c r="N75" s="38">
        <f>Table3[[#This Row],[Gross Mineral Acreage]]*Table3[[#This Row],[Decimal Interest]]</f>
        <v>0</v>
      </c>
      <c r="O75" s="39"/>
    </row>
    <row r="76" spans="2:15" ht="27.75" x14ac:dyDescent="0.2">
      <c r="B76" s="24">
        <v>7399</v>
      </c>
      <c r="C76" s="25" t="s">
        <v>935</v>
      </c>
      <c r="D76" s="26">
        <v>62950</v>
      </c>
      <c r="E76" s="27" t="s">
        <v>936</v>
      </c>
      <c r="F76" s="27" t="s">
        <v>188</v>
      </c>
      <c r="G76" s="27" t="s">
        <v>809</v>
      </c>
      <c r="H76" s="28" t="s">
        <v>1047</v>
      </c>
      <c r="I76" s="29"/>
      <c r="J76" s="75"/>
      <c r="K76" s="29"/>
      <c r="L76" s="29"/>
      <c r="M76" s="29"/>
      <c r="N76" s="30">
        <f>Table3[[#This Row],[Gross Mineral Acreage]]*Table3[[#This Row],[Decimal Interest]]</f>
        <v>0</v>
      </c>
      <c r="O76" s="31"/>
    </row>
    <row r="77" spans="2:15" ht="135" x14ac:dyDescent="0.2">
      <c r="B77" s="73">
        <v>7342</v>
      </c>
      <c r="C77" s="92" t="s">
        <v>937</v>
      </c>
      <c r="D77" s="93">
        <v>182150</v>
      </c>
      <c r="E77" s="94" t="s">
        <v>938</v>
      </c>
      <c r="F77" s="94" t="s">
        <v>188</v>
      </c>
      <c r="G77" s="94" t="s">
        <v>809</v>
      </c>
      <c r="H77" s="95" t="s">
        <v>1047</v>
      </c>
      <c r="I77" s="90" t="s">
        <v>1115</v>
      </c>
      <c r="J77" s="80" t="s">
        <v>1048</v>
      </c>
      <c r="K77" s="90">
        <v>1</v>
      </c>
      <c r="L77" s="90">
        <v>2000</v>
      </c>
      <c r="M77" s="90">
        <v>0.5</v>
      </c>
      <c r="N77" s="96">
        <f>Table3[[#This Row],[Gross Mineral Acreage]]*Table3[[#This Row],[Decimal Interest]]</f>
        <v>1000</v>
      </c>
      <c r="O77" s="97" t="s">
        <v>1121</v>
      </c>
    </row>
    <row r="78" spans="2:15" ht="68.25" x14ac:dyDescent="0.2">
      <c r="B78" s="74">
        <v>7341</v>
      </c>
      <c r="C78" s="83" t="s">
        <v>939</v>
      </c>
      <c r="D78" s="84">
        <v>8350</v>
      </c>
      <c r="E78" s="85" t="s">
        <v>940</v>
      </c>
      <c r="F78" s="85" t="s">
        <v>188</v>
      </c>
      <c r="G78" s="85" t="s">
        <v>809</v>
      </c>
      <c r="H78" s="86" t="s">
        <v>1047</v>
      </c>
      <c r="I78" s="90" t="s">
        <v>1122</v>
      </c>
      <c r="J78" s="80" t="s">
        <v>1048</v>
      </c>
      <c r="K78" s="87">
        <v>1</v>
      </c>
      <c r="L78" s="87">
        <v>50</v>
      </c>
      <c r="M78" s="87">
        <v>1</v>
      </c>
      <c r="N78" s="89">
        <f>Table3[[#This Row],[Gross Mineral Acreage]]*Table3[[#This Row],[Decimal Interest]]</f>
        <v>50</v>
      </c>
      <c r="O78" s="91" t="s">
        <v>1123</v>
      </c>
    </row>
    <row r="79" spans="2:15" ht="94.5" x14ac:dyDescent="0.2">
      <c r="B79" s="73">
        <v>7297</v>
      </c>
      <c r="C79" s="83" t="s">
        <v>941</v>
      </c>
      <c r="D79" s="84">
        <v>17750</v>
      </c>
      <c r="E79" s="85" t="s">
        <v>942</v>
      </c>
      <c r="F79" s="85" t="s">
        <v>188</v>
      </c>
      <c r="G79" s="85" t="s">
        <v>809</v>
      </c>
      <c r="H79" s="86" t="s">
        <v>1047</v>
      </c>
      <c r="I79" s="90" t="s">
        <v>1115</v>
      </c>
      <c r="J79" s="80" t="s">
        <v>1048</v>
      </c>
      <c r="K79" s="87">
        <v>1</v>
      </c>
      <c r="L79" s="87">
        <v>2</v>
      </c>
      <c r="M79" s="87">
        <v>0.4375</v>
      </c>
      <c r="N79" s="89">
        <f>Table3[[#This Row],[Gross Mineral Acreage]]*Table3[[#This Row],[Decimal Interest]]</f>
        <v>0.875</v>
      </c>
      <c r="O79" s="91" t="s">
        <v>1124</v>
      </c>
    </row>
    <row r="80" spans="2:15" ht="68.25" x14ac:dyDescent="0.2">
      <c r="B80" s="73">
        <v>7297</v>
      </c>
      <c r="C80" s="83" t="s">
        <v>941</v>
      </c>
      <c r="D80" s="84">
        <v>17750</v>
      </c>
      <c r="E80" s="85" t="s">
        <v>942</v>
      </c>
      <c r="F80" s="85" t="s">
        <v>188</v>
      </c>
      <c r="G80" s="85" t="s">
        <v>809</v>
      </c>
      <c r="H80" s="86" t="s">
        <v>1047</v>
      </c>
      <c r="I80" s="90" t="s">
        <v>1115</v>
      </c>
      <c r="J80" s="80" t="s">
        <v>1048</v>
      </c>
      <c r="K80" s="87">
        <v>2</v>
      </c>
      <c r="L80" s="87">
        <v>204.63</v>
      </c>
      <c r="M80" s="87">
        <v>1</v>
      </c>
      <c r="N80" s="89">
        <f>Table3[[#This Row],[Gross Mineral Acreage]]*Table3[[#This Row],[Decimal Interest]]</f>
        <v>204.63</v>
      </c>
      <c r="O80" s="91" t="s">
        <v>1125</v>
      </c>
    </row>
    <row r="81" spans="2:15" ht="27.75" x14ac:dyDescent="0.2">
      <c r="B81" s="24">
        <v>7296</v>
      </c>
      <c r="C81" s="25" t="s">
        <v>943</v>
      </c>
      <c r="D81" s="26">
        <v>1750</v>
      </c>
      <c r="E81" s="27" t="s">
        <v>944</v>
      </c>
      <c r="F81" s="27" t="s">
        <v>188</v>
      </c>
      <c r="G81" s="27" t="s">
        <v>809</v>
      </c>
      <c r="H81" s="28" t="s">
        <v>1047</v>
      </c>
      <c r="I81" s="29"/>
      <c r="J81" s="75"/>
      <c r="K81" s="29"/>
      <c r="L81" s="29"/>
      <c r="M81" s="29"/>
      <c r="N81" s="30">
        <f>Table3[[#This Row],[Gross Mineral Acreage]]*Table3[[#This Row],[Decimal Interest]]</f>
        <v>0</v>
      </c>
      <c r="O81" s="31"/>
    </row>
    <row r="82" spans="2:15" ht="27.75" x14ac:dyDescent="0.2">
      <c r="B82" s="32">
        <v>7295</v>
      </c>
      <c r="C82" s="33" t="s">
        <v>945</v>
      </c>
      <c r="D82" s="34">
        <v>975</v>
      </c>
      <c r="E82" s="35" t="s">
        <v>946</v>
      </c>
      <c r="F82" s="35" t="s">
        <v>188</v>
      </c>
      <c r="G82" s="35" t="s">
        <v>809</v>
      </c>
      <c r="H82" s="36" t="s">
        <v>1047</v>
      </c>
      <c r="I82" s="37"/>
      <c r="J82" s="76"/>
      <c r="K82" s="37"/>
      <c r="L82" s="37"/>
      <c r="M82" s="37"/>
      <c r="N82" s="38">
        <f>Table3[[#This Row],[Gross Mineral Acreage]]*Table3[[#This Row],[Decimal Interest]]</f>
        <v>0</v>
      </c>
      <c r="O82" s="39"/>
    </row>
    <row r="83" spans="2:15" ht="27.75" x14ac:dyDescent="0.2">
      <c r="B83" s="24">
        <v>7290</v>
      </c>
      <c r="C83" s="25" t="s">
        <v>947</v>
      </c>
      <c r="D83" s="26">
        <v>1450</v>
      </c>
      <c r="E83" s="27" t="s">
        <v>948</v>
      </c>
      <c r="F83" s="27" t="s">
        <v>188</v>
      </c>
      <c r="G83" s="27" t="s">
        <v>809</v>
      </c>
      <c r="H83" s="28" t="s">
        <v>1047</v>
      </c>
      <c r="I83" s="29"/>
      <c r="J83" s="75"/>
      <c r="K83" s="29"/>
      <c r="L83" s="29"/>
      <c r="M83" s="29"/>
      <c r="N83" s="30">
        <f>Table3[[#This Row],[Gross Mineral Acreage]]*Table3[[#This Row],[Decimal Interest]]</f>
        <v>0</v>
      </c>
      <c r="O83" s="31"/>
    </row>
    <row r="84" spans="2:15" ht="27.75" x14ac:dyDescent="0.2">
      <c r="B84" s="32">
        <v>7101</v>
      </c>
      <c r="C84" s="33" t="s">
        <v>949</v>
      </c>
      <c r="D84" s="34">
        <v>75200</v>
      </c>
      <c r="E84" s="35" t="s">
        <v>950</v>
      </c>
      <c r="F84" s="35" t="s">
        <v>188</v>
      </c>
      <c r="G84" s="35" t="s">
        <v>809</v>
      </c>
      <c r="H84" s="36" t="s">
        <v>1047</v>
      </c>
      <c r="I84" s="37"/>
      <c r="J84" s="76"/>
      <c r="K84" s="37"/>
      <c r="L84" s="37"/>
      <c r="M84" s="37"/>
      <c r="N84" s="38">
        <f>Table3[[#This Row],[Gross Mineral Acreage]]*Table3[[#This Row],[Decimal Interest]]</f>
        <v>0</v>
      </c>
      <c r="O84" s="39"/>
    </row>
    <row r="85" spans="2:15" ht="27.75" x14ac:dyDescent="0.2">
      <c r="B85" s="24">
        <v>7097</v>
      </c>
      <c r="C85" s="25" t="s">
        <v>951</v>
      </c>
      <c r="D85" s="26">
        <v>4350</v>
      </c>
      <c r="E85" s="27" t="s">
        <v>952</v>
      </c>
      <c r="F85" s="27" t="s">
        <v>188</v>
      </c>
      <c r="G85" s="27" t="s">
        <v>809</v>
      </c>
      <c r="H85" s="28" t="s">
        <v>1047</v>
      </c>
      <c r="I85" s="29"/>
      <c r="J85" s="75"/>
      <c r="K85" s="29"/>
      <c r="L85" s="29"/>
      <c r="M85" s="29"/>
      <c r="N85" s="30">
        <f>Table3[[#This Row],[Gross Mineral Acreage]]*Table3[[#This Row],[Decimal Interest]]</f>
        <v>0</v>
      </c>
      <c r="O85" s="31"/>
    </row>
    <row r="86" spans="2:15" ht="27.75" x14ac:dyDescent="0.2">
      <c r="B86" s="32">
        <v>7094</v>
      </c>
      <c r="C86" s="33" t="s">
        <v>953</v>
      </c>
      <c r="D86" s="34">
        <v>24550</v>
      </c>
      <c r="E86" s="35" t="s">
        <v>954</v>
      </c>
      <c r="F86" s="35" t="s">
        <v>188</v>
      </c>
      <c r="G86" s="35" t="s">
        <v>809</v>
      </c>
      <c r="H86" s="36" t="s">
        <v>1047</v>
      </c>
      <c r="I86" s="37"/>
      <c r="J86" s="76"/>
      <c r="K86" s="37"/>
      <c r="L86" s="37"/>
      <c r="M86" s="37"/>
      <c r="N86" s="38">
        <f>Table3[[#This Row],[Gross Mineral Acreage]]*Table3[[#This Row],[Decimal Interest]]</f>
        <v>0</v>
      </c>
      <c r="O86" s="39"/>
    </row>
    <row r="87" spans="2:15" ht="27.75" x14ac:dyDescent="0.2">
      <c r="B87" s="24">
        <v>6879</v>
      </c>
      <c r="C87" s="25" t="s">
        <v>955</v>
      </c>
      <c r="D87" s="26">
        <v>3800</v>
      </c>
      <c r="E87" s="27" t="s">
        <v>956</v>
      </c>
      <c r="F87" s="27" t="s">
        <v>188</v>
      </c>
      <c r="G87" s="27" t="s">
        <v>809</v>
      </c>
      <c r="H87" s="28" t="s">
        <v>1047</v>
      </c>
      <c r="I87" s="29"/>
      <c r="J87" s="75"/>
      <c r="K87" s="29"/>
      <c r="L87" s="29"/>
      <c r="M87" s="29"/>
      <c r="N87" s="30">
        <f>Table3[[#This Row],[Gross Mineral Acreage]]*Table3[[#This Row],[Decimal Interest]]</f>
        <v>0</v>
      </c>
      <c r="O87" s="31"/>
    </row>
    <row r="88" spans="2:15" ht="27.75" x14ac:dyDescent="0.2">
      <c r="B88" s="32">
        <v>6878</v>
      </c>
      <c r="C88" s="33" t="s">
        <v>957</v>
      </c>
      <c r="D88" s="34">
        <v>6700</v>
      </c>
      <c r="E88" s="35" t="s">
        <v>958</v>
      </c>
      <c r="F88" s="35" t="s">
        <v>188</v>
      </c>
      <c r="G88" s="35" t="s">
        <v>809</v>
      </c>
      <c r="H88" s="36" t="s">
        <v>1047</v>
      </c>
      <c r="I88" s="37"/>
      <c r="J88" s="76"/>
      <c r="K88" s="37"/>
      <c r="L88" s="37"/>
      <c r="M88" s="37"/>
      <c r="N88" s="38">
        <f>Table3[[#This Row],[Gross Mineral Acreage]]*Table3[[#This Row],[Decimal Interest]]</f>
        <v>0</v>
      </c>
      <c r="O88" s="39"/>
    </row>
    <row r="89" spans="2:15" ht="27.75" x14ac:dyDescent="0.2">
      <c r="B89" s="24">
        <v>6848</v>
      </c>
      <c r="C89" s="25" t="s">
        <v>959</v>
      </c>
      <c r="D89" s="26">
        <v>32550</v>
      </c>
      <c r="E89" s="27" t="s">
        <v>960</v>
      </c>
      <c r="F89" s="27" t="s">
        <v>188</v>
      </c>
      <c r="G89" s="27" t="s">
        <v>809</v>
      </c>
      <c r="H89" s="28" t="s">
        <v>1047</v>
      </c>
      <c r="I89" s="29"/>
      <c r="J89" s="75"/>
      <c r="K89" s="29"/>
      <c r="L89" s="29"/>
      <c r="M89" s="29"/>
      <c r="N89" s="30">
        <f>Table3[[#This Row],[Gross Mineral Acreage]]*Table3[[#This Row],[Decimal Interest]]</f>
        <v>0</v>
      </c>
      <c r="O89" s="31"/>
    </row>
    <row r="90" spans="2:15" ht="27.75" x14ac:dyDescent="0.2">
      <c r="B90" s="32">
        <v>6752</v>
      </c>
      <c r="C90" s="33" t="s">
        <v>961</v>
      </c>
      <c r="D90" s="34">
        <v>10250</v>
      </c>
      <c r="E90" s="35" t="s">
        <v>962</v>
      </c>
      <c r="F90" s="35" t="s">
        <v>188</v>
      </c>
      <c r="G90" s="35" t="s">
        <v>809</v>
      </c>
      <c r="H90" s="36" t="s">
        <v>1047</v>
      </c>
      <c r="I90" s="37"/>
      <c r="J90" s="76"/>
      <c r="K90" s="37"/>
      <c r="L90" s="37"/>
      <c r="M90" s="37"/>
      <c r="N90" s="38">
        <f>Table3[[#This Row],[Gross Mineral Acreage]]*Table3[[#This Row],[Decimal Interest]]</f>
        <v>0</v>
      </c>
      <c r="O90" s="39"/>
    </row>
    <row r="91" spans="2:15" ht="27.75" x14ac:dyDescent="0.2">
      <c r="B91" s="24">
        <v>6744</v>
      </c>
      <c r="C91" s="25" t="s">
        <v>963</v>
      </c>
      <c r="D91" s="26">
        <v>14950</v>
      </c>
      <c r="E91" s="27" t="s">
        <v>964</v>
      </c>
      <c r="F91" s="27" t="s">
        <v>188</v>
      </c>
      <c r="G91" s="27" t="s">
        <v>809</v>
      </c>
      <c r="H91" s="28" t="s">
        <v>1047</v>
      </c>
      <c r="I91" s="29"/>
      <c r="J91" s="75"/>
      <c r="K91" s="29"/>
      <c r="L91" s="29"/>
      <c r="M91" s="29"/>
      <c r="N91" s="30">
        <f>Table3[[#This Row],[Gross Mineral Acreage]]*Table3[[#This Row],[Decimal Interest]]</f>
        <v>0</v>
      </c>
      <c r="O91" s="31"/>
    </row>
    <row r="92" spans="2:15" ht="27.75" x14ac:dyDescent="0.2">
      <c r="B92" s="32">
        <v>6294</v>
      </c>
      <c r="C92" s="33" t="s">
        <v>965</v>
      </c>
      <c r="D92" s="34">
        <v>21320</v>
      </c>
      <c r="E92" s="35" t="s">
        <v>966</v>
      </c>
      <c r="F92" s="35" t="s">
        <v>142</v>
      </c>
      <c r="G92" s="35" t="s">
        <v>809</v>
      </c>
      <c r="H92" s="36" t="s">
        <v>1047</v>
      </c>
      <c r="I92" s="37"/>
      <c r="J92" s="76"/>
      <c r="K92" s="37"/>
      <c r="L92" s="37"/>
      <c r="M92" s="37"/>
      <c r="N92" s="38">
        <f>Table3[[#This Row],[Gross Mineral Acreage]]*Table3[[#This Row],[Decimal Interest]]</f>
        <v>0</v>
      </c>
      <c r="O92" s="39"/>
    </row>
    <row r="93" spans="2:15" ht="27.75" x14ac:dyDescent="0.2">
      <c r="B93" s="24">
        <v>6293</v>
      </c>
      <c r="C93" s="25" t="s">
        <v>967</v>
      </c>
      <c r="D93" s="26">
        <v>7095</v>
      </c>
      <c r="E93" s="27" t="s">
        <v>968</v>
      </c>
      <c r="F93" s="27" t="s">
        <v>188</v>
      </c>
      <c r="G93" s="27" t="s">
        <v>809</v>
      </c>
      <c r="H93" s="28" t="s">
        <v>1047</v>
      </c>
      <c r="I93" s="29"/>
      <c r="J93" s="75"/>
      <c r="K93" s="29"/>
      <c r="L93" s="29"/>
      <c r="M93" s="29"/>
      <c r="N93" s="30">
        <f>Table3[[#This Row],[Gross Mineral Acreage]]*Table3[[#This Row],[Decimal Interest]]</f>
        <v>0</v>
      </c>
      <c r="O93" s="31"/>
    </row>
    <row r="94" spans="2:15" ht="54.75" x14ac:dyDescent="0.2">
      <c r="B94" s="32">
        <v>6292</v>
      </c>
      <c r="C94" s="33" t="s">
        <v>969</v>
      </c>
      <c r="D94" s="34">
        <v>66285</v>
      </c>
      <c r="E94" s="35" t="s">
        <v>970</v>
      </c>
      <c r="F94" s="35" t="s">
        <v>188</v>
      </c>
      <c r="G94" s="35" t="s">
        <v>809</v>
      </c>
      <c r="H94" s="36" t="s">
        <v>1047</v>
      </c>
      <c r="I94" s="37" t="s">
        <v>1176</v>
      </c>
      <c r="J94" s="76" t="s">
        <v>1048</v>
      </c>
      <c r="K94" s="37">
        <v>1</v>
      </c>
      <c r="L94" s="37">
        <v>1107.5</v>
      </c>
      <c r="M94" s="37">
        <v>0.125</v>
      </c>
      <c r="N94" s="38">
        <f>Table3[[#This Row],[Gross Mineral Acreage]]*Table3[[#This Row],[Decimal Interest]]</f>
        <v>138.4375</v>
      </c>
      <c r="O94" s="39" t="s">
        <v>1223</v>
      </c>
    </row>
    <row r="95" spans="2:15" ht="54.75" x14ac:dyDescent="0.2">
      <c r="B95" s="32">
        <v>6292</v>
      </c>
      <c r="C95" s="33" t="s">
        <v>969</v>
      </c>
      <c r="D95" s="34">
        <v>66285</v>
      </c>
      <c r="E95" s="35" t="s">
        <v>970</v>
      </c>
      <c r="F95" s="35" t="s">
        <v>188</v>
      </c>
      <c r="G95" s="35" t="s">
        <v>809</v>
      </c>
      <c r="H95" s="36" t="s">
        <v>1047</v>
      </c>
      <c r="I95" s="37" t="s">
        <v>1176</v>
      </c>
      <c r="J95" s="76" t="s">
        <v>1048</v>
      </c>
      <c r="K95" s="37">
        <v>2</v>
      </c>
      <c r="L95" s="37">
        <v>528.28</v>
      </c>
      <c r="M95" s="37">
        <v>0.125</v>
      </c>
      <c r="N95" s="38">
        <f>Table3[[#This Row],[Gross Mineral Acreage]]*Table3[[#This Row],[Decimal Interest]]</f>
        <v>66.034999999999997</v>
      </c>
      <c r="O95" s="39" t="s">
        <v>1224</v>
      </c>
    </row>
    <row r="96" spans="2:15" ht="54.75" x14ac:dyDescent="0.2">
      <c r="B96" s="32">
        <v>6292</v>
      </c>
      <c r="C96" s="33" t="s">
        <v>969</v>
      </c>
      <c r="D96" s="34">
        <v>66285</v>
      </c>
      <c r="E96" s="35" t="s">
        <v>970</v>
      </c>
      <c r="F96" s="35" t="s">
        <v>188</v>
      </c>
      <c r="G96" s="35" t="s">
        <v>809</v>
      </c>
      <c r="H96" s="36" t="s">
        <v>1047</v>
      </c>
      <c r="I96" s="37" t="s">
        <v>1176</v>
      </c>
      <c r="J96" s="76" t="s">
        <v>1048</v>
      </c>
      <c r="K96" s="37">
        <v>3</v>
      </c>
      <c r="L96" s="37">
        <v>126.1</v>
      </c>
      <c r="M96" s="37">
        <v>0.125</v>
      </c>
      <c r="N96" s="38">
        <f>Table3[[#This Row],[Gross Mineral Acreage]]*Table3[[#This Row],[Decimal Interest]]</f>
        <v>15.762499999999999</v>
      </c>
      <c r="O96" s="39" t="s">
        <v>1225</v>
      </c>
    </row>
    <row r="97" spans="1:15" ht="363" x14ac:dyDescent="0.2">
      <c r="A97" s="117"/>
      <c r="B97" s="123">
        <v>6292</v>
      </c>
      <c r="C97" s="102" t="s">
        <v>969</v>
      </c>
      <c r="D97" s="103">
        <v>66285</v>
      </c>
      <c r="E97" s="104" t="s">
        <v>970</v>
      </c>
      <c r="F97" s="104" t="s">
        <v>188</v>
      </c>
      <c r="G97" s="104" t="s">
        <v>809</v>
      </c>
      <c r="H97" s="105" t="s">
        <v>1047</v>
      </c>
      <c r="I97" s="101" t="s">
        <v>1176</v>
      </c>
      <c r="J97" s="108" t="s">
        <v>1048</v>
      </c>
      <c r="K97" s="101">
        <v>4</v>
      </c>
      <c r="L97" s="101">
        <v>1013.255</v>
      </c>
      <c r="M97" s="101">
        <v>8.3330000000000001E-2</v>
      </c>
      <c r="N97" s="106">
        <f>Table3[[#This Row],[Gross Mineral Acreage]]*Table3[[#This Row],[Decimal Interest]]</f>
        <v>84.434539150000006</v>
      </c>
      <c r="O97" s="107" t="s">
        <v>1226</v>
      </c>
    </row>
    <row r="98" spans="1:15" ht="54.75" x14ac:dyDescent="0.2">
      <c r="B98" s="24">
        <v>6291</v>
      </c>
      <c r="C98" s="25" t="s">
        <v>971</v>
      </c>
      <c r="D98" s="26">
        <v>416885</v>
      </c>
      <c r="E98" s="27" t="s">
        <v>972</v>
      </c>
      <c r="F98" s="27" t="s">
        <v>188</v>
      </c>
      <c r="G98" s="27" t="s">
        <v>809</v>
      </c>
      <c r="H98" s="28" t="s">
        <v>1047</v>
      </c>
      <c r="I98" s="29" t="s">
        <v>1176</v>
      </c>
      <c r="J98" s="76" t="s">
        <v>1048</v>
      </c>
      <c r="K98" s="29">
        <v>1</v>
      </c>
      <c r="L98" s="29">
        <v>640</v>
      </c>
      <c r="M98" s="29">
        <v>0.18179999999999999</v>
      </c>
      <c r="N98" s="30">
        <f>Table3[[#This Row],[Gross Mineral Acreage]]*Table3[[#This Row],[Decimal Interest]]</f>
        <v>116.35199999999999</v>
      </c>
      <c r="O98" s="31" t="s">
        <v>1218</v>
      </c>
    </row>
    <row r="99" spans="1:15" ht="121.5" x14ac:dyDescent="0.2">
      <c r="B99" s="24">
        <v>6291</v>
      </c>
      <c r="C99" s="25" t="s">
        <v>971</v>
      </c>
      <c r="D99" s="26">
        <v>416885</v>
      </c>
      <c r="E99" s="27" t="s">
        <v>972</v>
      </c>
      <c r="F99" s="27" t="s">
        <v>188</v>
      </c>
      <c r="G99" s="27" t="s">
        <v>809</v>
      </c>
      <c r="H99" s="28" t="s">
        <v>1047</v>
      </c>
      <c r="I99" s="29" t="s">
        <v>1176</v>
      </c>
      <c r="J99" s="76" t="s">
        <v>1048</v>
      </c>
      <c r="K99" s="29">
        <v>2</v>
      </c>
      <c r="L99" s="29">
        <v>329.15</v>
      </c>
      <c r="M99" s="29">
        <v>0.48438999999999999</v>
      </c>
      <c r="N99" s="30">
        <f>Table3[[#This Row],[Gross Mineral Acreage]]*Table3[[#This Row],[Decimal Interest]]</f>
        <v>159.43696849999998</v>
      </c>
      <c r="O99" s="31" t="s">
        <v>1219</v>
      </c>
    </row>
    <row r="100" spans="1:15" ht="54.75" x14ac:dyDescent="0.2">
      <c r="B100" s="24">
        <v>6291</v>
      </c>
      <c r="C100" s="25" t="s">
        <v>971</v>
      </c>
      <c r="D100" s="26">
        <v>416885</v>
      </c>
      <c r="E100" s="27" t="s">
        <v>972</v>
      </c>
      <c r="F100" s="27" t="s">
        <v>188</v>
      </c>
      <c r="G100" s="27" t="s">
        <v>809</v>
      </c>
      <c r="H100" s="28" t="s">
        <v>1047</v>
      </c>
      <c r="I100" s="29" t="s">
        <v>1176</v>
      </c>
      <c r="J100" s="76" t="s">
        <v>1048</v>
      </c>
      <c r="K100" s="29">
        <v>3</v>
      </c>
      <c r="L100" s="29">
        <v>413.05</v>
      </c>
      <c r="M100" s="29">
        <v>6.25E-2</v>
      </c>
      <c r="N100" s="30">
        <f>Table3[[#This Row],[Gross Mineral Acreage]]*Table3[[#This Row],[Decimal Interest]]</f>
        <v>25.815625000000001</v>
      </c>
      <c r="O100" s="31" t="s">
        <v>1220</v>
      </c>
    </row>
    <row r="101" spans="1:15" ht="94.5" x14ac:dyDescent="0.2">
      <c r="B101" s="24">
        <v>6291</v>
      </c>
      <c r="C101" s="25" t="s">
        <v>971</v>
      </c>
      <c r="D101" s="26">
        <v>416885</v>
      </c>
      <c r="E101" s="27" t="s">
        <v>972</v>
      </c>
      <c r="F101" s="27" t="s">
        <v>188</v>
      </c>
      <c r="G101" s="27" t="s">
        <v>809</v>
      </c>
      <c r="H101" s="28" t="s">
        <v>1047</v>
      </c>
      <c r="I101" s="29" t="s">
        <v>1176</v>
      </c>
      <c r="J101" s="76" t="s">
        <v>1048</v>
      </c>
      <c r="K101" s="29">
        <v>4</v>
      </c>
      <c r="L101" s="29">
        <v>19.170000000000002</v>
      </c>
      <c r="M101" s="29">
        <v>0.10489999999999999</v>
      </c>
      <c r="N101" s="30">
        <f>Table3[[#This Row],[Gross Mineral Acreage]]*Table3[[#This Row],[Decimal Interest]]</f>
        <v>2.0109330000000001</v>
      </c>
      <c r="O101" s="31" t="s">
        <v>1221</v>
      </c>
    </row>
    <row r="102" spans="1:15" ht="68.25" x14ac:dyDescent="0.2">
      <c r="B102" s="24">
        <v>6291</v>
      </c>
      <c r="C102" s="25" t="s">
        <v>971</v>
      </c>
      <c r="D102" s="26">
        <v>416885</v>
      </c>
      <c r="E102" s="27" t="s">
        <v>972</v>
      </c>
      <c r="F102" s="27" t="s">
        <v>188</v>
      </c>
      <c r="G102" s="27" t="s">
        <v>809</v>
      </c>
      <c r="H102" s="28" t="s">
        <v>1047</v>
      </c>
      <c r="I102" s="29" t="s">
        <v>1176</v>
      </c>
      <c r="J102" s="76" t="s">
        <v>1048</v>
      </c>
      <c r="K102" s="29">
        <v>5</v>
      </c>
      <c r="L102" s="29">
        <v>160</v>
      </c>
      <c r="M102" s="29">
        <v>0.25750000000000001</v>
      </c>
      <c r="N102" s="30">
        <f>Table3[[#This Row],[Gross Mineral Acreage]]*Table3[[#This Row],[Decimal Interest]]</f>
        <v>41.2</v>
      </c>
      <c r="O102" s="31" t="s">
        <v>1222</v>
      </c>
    </row>
    <row r="103" spans="1:15" ht="54.75" x14ac:dyDescent="0.2">
      <c r="B103" s="32">
        <v>6290</v>
      </c>
      <c r="C103" s="33" t="s">
        <v>973</v>
      </c>
      <c r="D103" s="34">
        <v>22185</v>
      </c>
      <c r="E103" s="35" t="s">
        <v>974</v>
      </c>
      <c r="F103" s="35" t="s">
        <v>188</v>
      </c>
      <c r="G103" s="35" t="s">
        <v>809</v>
      </c>
      <c r="H103" s="36" t="s">
        <v>1047</v>
      </c>
      <c r="I103" s="37" t="s">
        <v>1176</v>
      </c>
      <c r="J103" s="76" t="s">
        <v>1048</v>
      </c>
      <c r="K103" s="37">
        <v>1</v>
      </c>
      <c r="L103" s="37">
        <v>297.55</v>
      </c>
      <c r="M103" s="37">
        <v>0.5</v>
      </c>
      <c r="N103" s="38">
        <f>Table3[[#This Row],[Gross Mineral Acreage]]*Table3[[#This Row],[Decimal Interest]]</f>
        <v>148.77500000000001</v>
      </c>
      <c r="O103" s="39" t="s">
        <v>1217</v>
      </c>
    </row>
    <row r="104" spans="1:15" ht="41.25" x14ac:dyDescent="0.2">
      <c r="B104" s="24">
        <v>6289</v>
      </c>
      <c r="C104" s="25" t="s">
        <v>975</v>
      </c>
      <c r="D104" s="26">
        <v>5780</v>
      </c>
      <c r="E104" s="27" t="s">
        <v>976</v>
      </c>
      <c r="F104" s="27" t="s">
        <v>142</v>
      </c>
      <c r="G104" s="27" t="s">
        <v>809</v>
      </c>
      <c r="H104" s="28" t="s">
        <v>1047</v>
      </c>
      <c r="I104" s="98" t="s">
        <v>1216</v>
      </c>
      <c r="J104" s="75"/>
      <c r="K104" s="29"/>
      <c r="L104" s="29"/>
      <c r="M104" s="29"/>
      <c r="N104" s="30">
        <f>Table3[[#This Row],[Gross Mineral Acreage]]*Table3[[#This Row],[Decimal Interest]]</f>
        <v>0</v>
      </c>
      <c r="O104" s="31"/>
    </row>
    <row r="105" spans="1:15" ht="94.5" x14ac:dyDescent="0.2">
      <c r="A105" s="117"/>
      <c r="B105" s="120">
        <v>6288</v>
      </c>
      <c r="C105" s="102" t="s">
        <v>977</v>
      </c>
      <c r="D105" s="103">
        <v>68285</v>
      </c>
      <c r="E105" s="104" t="s">
        <v>978</v>
      </c>
      <c r="F105" s="104" t="s">
        <v>188</v>
      </c>
      <c r="G105" s="104" t="s">
        <v>809</v>
      </c>
      <c r="H105" s="105" t="s">
        <v>1047</v>
      </c>
      <c r="I105" s="101" t="s">
        <v>1210</v>
      </c>
      <c r="J105" s="108" t="s">
        <v>1048</v>
      </c>
      <c r="K105" s="101">
        <v>1</v>
      </c>
      <c r="L105" s="101">
        <v>669.17</v>
      </c>
      <c r="M105" s="101">
        <v>0.40448000000000001</v>
      </c>
      <c r="N105" s="106">
        <f>Table3[[#This Row],[Gross Mineral Acreage]]*Table3[[#This Row],[Decimal Interest]]</f>
        <v>270.66588159999998</v>
      </c>
      <c r="O105" s="107" t="s">
        <v>1209</v>
      </c>
    </row>
    <row r="106" spans="1:15" ht="54.75" x14ac:dyDescent="0.2">
      <c r="B106" s="24">
        <v>6286</v>
      </c>
      <c r="C106" s="25" t="s">
        <v>979</v>
      </c>
      <c r="D106" s="26">
        <v>10770</v>
      </c>
      <c r="E106" s="27" t="s">
        <v>980</v>
      </c>
      <c r="F106" s="27" t="s">
        <v>188</v>
      </c>
      <c r="G106" s="27" t="s">
        <v>809</v>
      </c>
      <c r="H106" s="28" t="s">
        <v>1047</v>
      </c>
      <c r="I106" s="98" t="s">
        <v>1112</v>
      </c>
      <c r="J106" s="75"/>
      <c r="K106" s="29"/>
      <c r="L106" s="29"/>
      <c r="M106" s="29"/>
      <c r="N106" s="30">
        <f>Table3[[#This Row],[Gross Mineral Acreage]]*Table3[[#This Row],[Decimal Interest]]</f>
        <v>0</v>
      </c>
      <c r="O106" s="31"/>
    </row>
    <row r="107" spans="1:15" ht="54.75" x14ac:dyDescent="0.2">
      <c r="B107" s="120">
        <v>6285</v>
      </c>
      <c r="C107" s="102" t="s">
        <v>981</v>
      </c>
      <c r="D107" s="103">
        <v>11510</v>
      </c>
      <c r="E107" s="104" t="s">
        <v>982</v>
      </c>
      <c r="F107" s="104" t="s">
        <v>188</v>
      </c>
      <c r="G107" s="104" t="s">
        <v>809</v>
      </c>
      <c r="H107" s="105" t="s">
        <v>1047</v>
      </c>
      <c r="I107" s="101" t="s">
        <v>1176</v>
      </c>
      <c r="J107" s="114" t="s">
        <v>1048</v>
      </c>
      <c r="K107" s="101">
        <v>1</v>
      </c>
      <c r="L107" s="101">
        <v>120</v>
      </c>
      <c r="M107" s="101">
        <v>0.5</v>
      </c>
      <c r="N107" s="106">
        <f>Table3[[#This Row],[Gross Mineral Acreage]]*Table3[[#This Row],[Decimal Interest]]</f>
        <v>60</v>
      </c>
      <c r="O107" s="107" t="s">
        <v>1204</v>
      </c>
    </row>
    <row r="108" spans="1:15" ht="54.75" x14ac:dyDescent="0.2">
      <c r="B108" s="120">
        <v>6285</v>
      </c>
      <c r="C108" s="102" t="s">
        <v>981</v>
      </c>
      <c r="D108" s="103">
        <v>11510</v>
      </c>
      <c r="E108" s="104" t="s">
        <v>982</v>
      </c>
      <c r="F108" s="104" t="s">
        <v>188</v>
      </c>
      <c r="G108" s="104" t="s">
        <v>809</v>
      </c>
      <c r="H108" s="105" t="s">
        <v>1047</v>
      </c>
      <c r="I108" s="101" t="s">
        <v>1176</v>
      </c>
      <c r="J108" s="114" t="s">
        <v>1048</v>
      </c>
      <c r="K108" s="101">
        <v>2</v>
      </c>
      <c r="L108" s="101">
        <v>10</v>
      </c>
      <c r="M108" s="101">
        <v>0.125</v>
      </c>
      <c r="N108" s="106">
        <f>Table3[[#This Row],[Gross Mineral Acreage]]*Table3[[#This Row],[Decimal Interest]]</f>
        <v>1.25</v>
      </c>
      <c r="O108" s="107" t="s">
        <v>1205</v>
      </c>
    </row>
    <row r="109" spans="1:15" ht="54.75" x14ac:dyDescent="0.2">
      <c r="B109" s="120">
        <v>6285</v>
      </c>
      <c r="C109" s="102" t="s">
        <v>981</v>
      </c>
      <c r="D109" s="103">
        <v>11510</v>
      </c>
      <c r="E109" s="104" t="s">
        <v>982</v>
      </c>
      <c r="F109" s="104" t="s">
        <v>188</v>
      </c>
      <c r="G109" s="104" t="s">
        <v>809</v>
      </c>
      <c r="H109" s="105" t="s">
        <v>1047</v>
      </c>
      <c r="I109" s="101" t="s">
        <v>1176</v>
      </c>
      <c r="J109" s="114" t="s">
        <v>1048</v>
      </c>
      <c r="K109" s="101">
        <v>3</v>
      </c>
      <c r="L109" s="101">
        <v>9.5299999999999994</v>
      </c>
      <c r="M109" s="101">
        <v>1</v>
      </c>
      <c r="N109" s="106">
        <f>Table3[[#This Row],[Gross Mineral Acreage]]*Table3[[#This Row],[Decimal Interest]]</f>
        <v>9.5299999999999994</v>
      </c>
      <c r="O109" s="107" t="s">
        <v>1206</v>
      </c>
    </row>
    <row r="110" spans="1:15" ht="54.75" x14ac:dyDescent="0.2">
      <c r="B110" s="120">
        <v>6285</v>
      </c>
      <c r="C110" s="102" t="s">
        <v>981</v>
      </c>
      <c r="D110" s="103">
        <v>11510</v>
      </c>
      <c r="E110" s="104" t="s">
        <v>982</v>
      </c>
      <c r="F110" s="104" t="s">
        <v>188</v>
      </c>
      <c r="G110" s="104" t="s">
        <v>809</v>
      </c>
      <c r="H110" s="105" t="s">
        <v>1047</v>
      </c>
      <c r="I110" s="101" t="s">
        <v>1176</v>
      </c>
      <c r="J110" s="114" t="s">
        <v>1048</v>
      </c>
      <c r="K110" s="101">
        <v>4</v>
      </c>
      <c r="L110" s="101">
        <v>5</v>
      </c>
      <c r="M110" s="101">
        <v>0.2</v>
      </c>
      <c r="N110" s="106">
        <f>Table3[[#This Row],[Gross Mineral Acreage]]*Table3[[#This Row],[Decimal Interest]]</f>
        <v>1</v>
      </c>
      <c r="O110" s="107" t="s">
        <v>1207</v>
      </c>
    </row>
    <row r="111" spans="1:15" ht="54.75" x14ac:dyDescent="0.2">
      <c r="B111" s="120">
        <v>6285</v>
      </c>
      <c r="C111" s="102" t="s">
        <v>981</v>
      </c>
      <c r="D111" s="103">
        <v>11510</v>
      </c>
      <c r="E111" s="104" t="s">
        <v>982</v>
      </c>
      <c r="F111" s="104" t="s">
        <v>188</v>
      </c>
      <c r="G111" s="104" t="s">
        <v>809</v>
      </c>
      <c r="H111" s="105" t="s">
        <v>1047</v>
      </c>
      <c r="I111" s="101" t="s">
        <v>1176</v>
      </c>
      <c r="J111" s="114" t="s">
        <v>1048</v>
      </c>
      <c r="K111" s="101">
        <v>5</v>
      </c>
      <c r="L111" s="101">
        <v>8</v>
      </c>
      <c r="M111" s="101">
        <v>1</v>
      </c>
      <c r="N111" s="106">
        <f>Table3[[#This Row],[Gross Mineral Acreage]]*Table3[[#This Row],[Decimal Interest]]</f>
        <v>8</v>
      </c>
      <c r="O111" s="107" t="s">
        <v>1208</v>
      </c>
    </row>
    <row r="112" spans="1:15" ht="54.75" x14ac:dyDescent="0.2">
      <c r="B112" s="121">
        <v>6284</v>
      </c>
      <c r="C112" s="109" t="s">
        <v>983</v>
      </c>
      <c r="D112" s="110">
        <v>64085</v>
      </c>
      <c r="E112" s="111" t="s">
        <v>984</v>
      </c>
      <c r="F112" s="111" t="s">
        <v>188</v>
      </c>
      <c r="G112" s="111" t="s">
        <v>809</v>
      </c>
      <c r="H112" s="112" t="s">
        <v>1047</v>
      </c>
      <c r="I112" s="113" t="s">
        <v>1176</v>
      </c>
      <c r="J112" s="114" t="s">
        <v>1048</v>
      </c>
      <c r="K112" s="113">
        <v>1</v>
      </c>
      <c r="L112" s="113">
        <v>400</v>
      </c>
      <c r="M112" s="113">
        <v>1</v>
      </c>
      <c r="N112" s="115">
        <f>Table3[[#This Row],[Gross Mineral Acreage]]*Table3[[#This Row],[Decimal Interest]]</f>
        <v>400</v>
      </c>
      <c r="O112" s="116" t="s">
        <v>1203</v>
      </c>
    </row>
    <row r="113" spans="1:15" ht="81" x14ac:dyDescent="0.2">
      <c r="B113" s="120">
        <v>6283</v>
      </c>
      <c r="C113" s="102" t="s">
        <v>985</v>
      </c>
      <c r="D113" s="103">
        <v>4745</v>
      </c>
      <c r="E113" s="104" t="s">
        <v>986</v>
      </c>
      <c r="F113" s="104" t="s">
        <v>188</v>
      </c>
      <c r="G113" s="104" t="s">
        <v>809</v>
      </c>
      <c r="H113" s="105" t="s">
        <v>1047</v>
      </c>
      <c r="I113" s="101" t="s">
        <v>1190</v>
      </c>
      <c r="J113" s="114" t="s">
        <v>1048</v>
      </c>
      <c r="K113" s="101">
        <v>1</v>
      </c>
      <c r="L113" s="101">
        <v>80</v>
      </c>
      <c r="M113" s="101">
        <v>0</v>
      </c>
      <c r="N113" s="106">
        <f>Table3[[#This Row],[Gross Mineral Acreage]]*Table3[[#This Row],[Decimal Interest]]</f>
        <v>0</v>
      </c>
      <c r="O113" s="107" t="s">
        <v>1189</v>
      </c>
    </row>
    <row r="114" spans="1:15" ht="41.25" x14ac:dyDescent="0.2">
      <c r="B114" s="120">
        <v>6283</v>
      </c>
      <c r="C114" s="102" t="s">
        <v>985</v>
      </c>
      <c r="D114" s="103">
        <v>4745</v>
      </c>
      <c r="E114" s="104" t="s">
        <v>986</v>
      </c>
      <c r="F114" s="104" t="s">
        <v>188</v>
      </c>
      <c r="G114" s="104" t="s">
        <v>809</v>
      </c>
      <c r="H114" s="105" t="s">
        <v>1047</v>
      </c>
      <c r="I114" s="101" t="s">
        <v>1192</v>
      </c>
      <c r="J114" s="114" t="s">
        <v>1048</v>
      </c>
      <c r="K114" s="101">
        <v>2</v>
      </c>
      <c r="L114" s="101">
        <v>264.94</v>
      </c>
      <c r="M114" s="101">
        <v>0</v>
      </c>
      <c r="N114" s="106">
        <f>Table3[[#This Row],[Gross Mineral Acreage]]*Table3[[#This Row],[Decimal Interest]]</f>
        <v>0</v>
      </c>
      <c r="O114" s="107" t="s">
        <v>1191</v>
      </c>
    </row>
    <row r="115" spans="1:15" ht="54.75" x14ac:dyDescent="0.2">
      <c r="B115" s="120">
        <v>6283</v>
      </c>
      <c r="C115" s="102" t="s">
        <v>985</v>
      </c>
      <c r="D115" s="103">
        <v>4745</v>
      </c>
      <c r="E115" s="104" t="s">
        <v>986</v>
      </c>
      <c r="F115" s="104" t="s">
        <v>188</v>
      </c>
      <c r="G115" s="104" t="s">
        <v>809</v>
      </c>
      <c r="H115" s="105" t="s">
        <v>1047</v>
      </c>
      <c r="I115" s="101" t="s">
        <v>1194</v>
      </c>
      <c r="J115" s="114" t="s">
        <v>1048</v>
      </c>
      <c r="K115" s="101">
        <v>3</v>
      </c>
      <c r="L115" s="101">
        <v>200.14</v>
      </c>
      <c r="M115" s="101">
        <v>0</v>
      </c>
      <c r="N115" s="106">
        <f>Table3[[#This Row],[Gross Mineral Acreage]]*Table3[[#This Row],[Decimal Interest]]</f>
        <v>0</v>
      </c>
      <c r="O115" s="107" t="s">
        <v>1193</v>
      </c>
    </row>
    <row r="116" spans="1:15" ht="68.25" x14ac:dyDescent="0.2">
      <c r="B116" s="120">
        <v>6283</v>
      </c>
      <c r="C116" s="102" t="s">
        <v>985</v>
      </c>
      <c r="D116" s="103">
        <v>4745</v>
      </c>
      <c r="E116" s="104" t="s">
        <v>986</v>
      </c>
      <c r="F116" s="104" t="s">
        <v>188</v>
      </c>
      <c r="G116" s="104" t="s">
        <v>809</v>
      </c>
      <c r="H116" s="105" t="s">
        <v>1047</v>
      </c>
      <c r="I116" s="101" t="s">
        <v>1196</v>
      </c>
      <c r="J116" s="114" t="s">
        <v>1048</v>
      </c>
      <c r="K116" s="101">
        <v>4</v>
      </c>
      <c r="L116" s="101">
        <v>300</v>
      </c>
      <c r="M116" s="101">
        <v>0</v>
      </c>
      <c r="N116" s="106">
        <f>Table3[[#This Row],[Gross Mineral Acreage]]*Table3[[#This Row],[Decimal Interest]]</f>
        <v>0</v>
      </c>
      <c r="O116" s="107" t="s">
        <v>1195</v>
      </c>
    </row>
    <row r="117" spans="1:15" ht="54.75" x14ac:dyDescent="0.2">
      <c r="B117" s="120">
        <v>6283</v>
      </c>
      <c r="C117" s="102" t="s">
        <v>985</v>
      </c>
      <c r="D117" s="103">
        <v>4745</v>
      </c>
      <c r="E117" s="104" t="s">
        <v>986</v>
      </c>
      <c r="F117" s="104" t="s">
        <v>188</v>
      </c>
      <c r="G117" s="104" t="s">
        <v>809</v>
      </c>
      <c r="H117" s="105" t="s">
        <v>1047</v>
      </c>
      <c r="I117" s="101" t="s">
        <v>1198</v>
      </c>
      <c r="J117" s="114" t="s">
        <v>1048</v>
      </c>
      <c r="K117" s="101">
        <v>5</v>
      </c>
      <c r="L117" s="101">
        <v>100.5</v>
      </c>
      <c r="M117" s="101">
        <v>0</v>
      </c>
      <c r="N117" s="106">
        <f>Table3[[#This Row],[Gross Mineral Acreage]]*Table3[[#This Row],[Decimal Interest]]</f>
        <v>0</v>
      </c>
      <c r="O117" s="107" t="s">
        <v>1197</v>
      </c>
    </row>
    <row r="118" spans="1:15" ht="54.75" x14ac:dyDescent="0.2">
      <c r="B118" s="120">
        <v>6283</v>
      </c>
      <c r="C118" s="102" t="s">
        <v>985</v>
      </c>
      <c r="D118" s="103">
        <v>4745</v>
      </c>
      <c r="E118" s="104" t="s">
        <v>986</v>
      </c>
      <c r="F118" s="104" t="s">
        <v>188</v>
      </c>
      <c r="G118" s="104" t="s">
        <v>809</v>
      </c>
      <c r="H118" s="105" t="s">
        <v>1047</v>
      </c>
      <c r="I118" s="101" t="s">
        <v>1200</v>
      </c>
      <c r="J118" s="114" t="s">
        <v>1048</v>
      </c>
      <c r="K118" s="101">
        <v>6</v>
      </c>
      <c r="L118" s="101">
        <v>200</v>
      </c>
      <c r="M118" s="101">
        <v>0</v>
      </c>
      <c r="N118" s="106">
        <f>Table3[[#This Row],[Gross Mineral Acreage]]*Table3[[#This Row],[Decimal Interest]]</f>
        <v>0</v>
      </c>
      <c r="O118" s="107" t="s">
        <v>1199</v>
      </c>
    </row>
    <row r="119" spans="1:15" ht="54.75" x14ac:dyDescent="0.2">
      <c r="B119" s="120">
        <v>6283</v>
      </c>
      <c r="C119" s="102" t="s">
        <v>985</v>
      </c>
      <c r="D119" s="103">
        <v>4745</v>
      </c>
      <c r="E119" s="104" t="s">
        <v>986</v>
      </c>
      <c r="F119" s="104" t="s">
        <v>188</v>
      </c>
      <c r="G119" s="104" t="s">
        <v>809</v>
      </c>
      <c r="H119" s="105" t="s">
        <v>1047</v>
      </c>
      <c r="I119" s="101" t="s">
        <v>1202</v>
      </c>
      <c r="J119" s="114" t="s">
        <v>1048</v>
      </c>
      <c r="K119" s="101">
        <v>7</v>
      </c>
      <c r="L119" s="101">
        <v>158.80000000000001</v>
      </c>
      <c r="M119" s="101">
        <v>0</v>
      </c>
      <c r="N119" s="106">
        <f>Table3[[#This Row],[Gross Mineral Acreage]]*Table3[[#This Row],[Decimal Interest]]</f>
        <v>0</v>
      </c>
      <c r="O119" s="107" t="s">
        <v>1201</v>
      </c>
    </row>
    <row r="120" spans="1:15" ht="54.75" x14ac:dyDescent="0.2">
      <c r="B120" s="121">
        <v>6282</v>
      </c>
      <c r="C120" s="109" t="s">
        <v>987</v>
      </c>
      <c r="D120" s="110">
        <v>16035</v>
      </c>
      <c r="E120" s="111" t="s">
        <v>988</v>
      </c>
      <c r="F120" s="111" t="s">
        <v>142</v>
      </c>
      <c r="G120" s="111" t="s">
        <v>809</v>
      </c>
      <c r="H120" s="112" t="s">
        <v>1047</v>
      </c>
      <c r="I120" s="113" t="s">
        <v>1176</v>
      </c>
      <c r="J120" s="114" t="s">
        <v>1048</v>
      </c>
      <c r="K120" s="113">
        <v>1</v>
      </c>
      <c r="L120" s="113">
        <v>128.6</v>
      </c>
      <c r="M120" s="113">
        <v>0.25</v>
      </c>
      <c r="N120" s="115">
        <f>Table3[[#This Row],[Gross Mineral Acreage]]*Table3[[#This Row],[Decimal Interest]]</f>
        <v>32.15</v>
      </c>
      <c r="O120" s="116" t="s">
        <v>1181</v>
      </c>
    </row>
    <row r="121" spans="1:15" ht="68.25" x14ac:dyDescent="0.2">
      <c r="B121" s="121">
        <v>6282</v>
      </c>
      <c r="C121" s="109" t="s">
        <v>987</v>
      </c>
      <c r="D121" s="110">
        <v>16035</v>
      </c>
      <c r="E121" s="111" t="s">
        <v>988</v>
      </c>
      <c r="F121" s="111" t="s">
        <v>142</v>
      </c>
      <c r="G121" s="111" t="s">
        <v>809</v>
      </c>
      <c r="H121" s="112" t="s">
        <v>1047</v>
      </c>
      <c r="I121" s="113" t="s">
        <v>1176</v>
      </c>
      <c r="J121" s="108" t="s">
        <v>1048</v>
      </c>
      <c r="K121" s="113">
        <v>2</v>
      </c>
      <c r="L121" s="113">
        <v>319</v>
      </c>
      <c r="M121" s="113">
        <v>2.4979999999999999E-2</v>
      </c>
      <c r="N121" s="115">
        <f>Table3[[#This Row],[Gross Mineral Acreage]]*Table3[[#This Row],[Decimal Interest]]</f>
        <v>7.9686199999999996</v>
      </c>
      <c r="O121" s="116" t="s">
        <v>1182</v>
      </c>
    </row>
    <row r="122" spans="1:15" ht="54.75" x14ac:dyDescent="0.2">
      <c r="B122" s="121">
        <v>6282</v>
      </c>
      <c r="C122" s="109" t="s">
        <v>987</v>
      </c>
      <c r="D122" s="110">
        <v>16035</v>
      </c>
      <c r="E122" s="111" t="s">
        <v>988</v>
      </c>
      <c r="F122" s="111" t="s">
        <v>142</v>
      </c>
      <c r="G122" s="111" t="s">
        <v>809</v>
      </c>
      <c r="H122" s="112" t="s">
        <v>1047</v>
      </c>
      <c r="I122" s="113" t="s">
        <v>1176</v>
      </c>
      <c r="J122" s="108" t="s">
        <v>1048</v>
      </c>
      <c r="K122" s="113">
        <v>3</v>
      </c>
      <c r="L122" s="113">
        <v>10</v>
      </c>
      <c r="M122" s="113">
        <v>0.5</v>
      </c>
      <c r="N122" s="115">
        <f>Table3[[#This Row],[Gross Mineral Acreage]]*Table3[[#This Row],[Decimal Interest]]</f>
        <v>5</v>
      </c>
      <c r="O122" s="116" t="s">
        <v>1183</v>
      </c>
    </row>
    <row r="123" spans="1:15" ht="54.75" x14ac:dyDescent="0.2">
      <c r="B123" s="121">
        <v>6282</v>
      </c>
      <c r="C123" s="109" t="s">
        <v>987</v>
      </c>
      <c r="D123" s="110">
        <v>16035</v>
      </c>
      <c r="E123" s="111" t="s">
        <v>988</v>
      </c>
      <c r="F123" s="111" t="s">
        <v>142</v>
      </c>
      <c r="G123" s="111" t="s">
        <v>809</v>
      </c>
      <c r="H123" s="112" t="s">
        <v>1047</v>
      </c>
      <c r="I123" s="113" t="s">
        <v>1176</v>
      </c>
      <c r="J123" s="108" t="s">
        <v>1048</v>
      </c>
      <c r="K123" s="113">
        <v>4</v>
      </c>
      <c r="L123" s="113">
        <v>20</v>
      </c>
      <c r="M123" s="113">
        <v>0.21875</v>
      </c>
      <c r="N123" s="115">
        <f>Table3[[#This Row],[Gross Mineral Acreage]]*Table3[[#This Row],[Decimal Interest]]</f>
        <v>4.375</v>
      </c>
      <c r="O123" s="116" t="s">
        <v>1184</v>
      </c>
    </row>
    <row r="124" spans="1:15" ht="54.75" x14ac:dyDescent="0.2">
      <c r="B124" s="121">
        <v>6282</v>
      </c>
      <c r="C124" s="109" t="s">
        <v>987</v>
      </c>
      <c r="D124" s="110">
        <v>16035</v>
      </c>
      <c r="E124" s="111" t="s">
        <v>988</v>
      </c>
      <c r="F124" s="111" t="s">
        <v>142</v>
      </c>
      <c r="G124" s="111" t="s">
        <v>809</v>
      </c>
      <c r="H124" s="112" t="s">
        <v>1047</v>
      </c>
      <c r="I124" s="113" t="s">
        <v>1176</v>
      </c>
      <c r="J124" s="108" t="s">
        <v>1048</v>
      </c>
      <c r="K124" s="113">
        <v>5</v>
      </c>
      <c r="L124" s="113">
        <v>23.4</v>
      </c>
      <c r="M124" s="113">
        <v>0.4375</v>
      </c>
      <c r="N124" s="115">
        <f>Table3[[#This Row],[Gross Mineral Acreage]]*Table3[[#This Row],[Decimal Interest]]</f>
        <v>10.237499999999999</v>
      </c>
      <c r="O124" s="116" t="s">
        <v>1185</v>
      </c>
    </row>
    <row r="125" spans="1:15" ht="68.25" x14ac:dyDescent="0.2">
      <c r="B125" s="121">
        <v>6282</v>
      </c>
      <c r="C125" s="109" t="s">
        <v>987</v>
      </c>
      <c r="D125" s="110">
        <v>16035</v>
      </c>
      <c r="E125" s="111" t="s">
        <v>988</v>
      </c>
      <c r="F125" s="111" t="s">
        <v>142</v>
      </c>
      <c r="G125" s="111" t="s">
        <v>809</v>
      </c>
      <c r="H125" s="112" t="s">
        <v>1047</v>
      </c>
      <c r="I125" s="113" t="s">
        <v>1176</v>
      </c>
      <c r="J125" s="108" t="s">
        <v>1048</v>
      </c>
      <c r="K125" s="113">
        <v>6</v>
      </c>
      <c r="L125" s="113">
        <v>12.5</v>
      </c>
      <c r="M125" s="113">
        <v>0.125</v>
      </c>
      <c r="N125" s="115">
        <f>Table3[[#This Row],[Gross Mineral Acreage]]*Table3[[#This Row],[Decimal Interest]]</f>
        <v>1.5625</v>
      </c>
      <c r="O125" s="116" t="s">
        <v>1186</v>
      </c>
    </row>
    <row r="126" spans="1:15" ht="68.25" x14ac:dyDescent="0.2">
      <c r="B126" s="121">
        <v>6282</v>
      </c>
      <c r="C126" s="109" t="s">
        <v>987</v>
      </c>
      <c r="D126" s="110">
        <v>16035</v>
      </c>
      <c r="E126" s="111" t="s">
        <v>988</v>
      </c>
      <c r="F126" s="111" t="s">
        <v>142</v>
      </c>
      <c r="G126" s="111" t="s">
        <v>809</v>
      </c>
      <c r="H126" s="112" t="s">
        <v>1047</v>
      </c>
      <c r="I126" s="113" t="s">
        <v>1176</v>
      </c>
      <c r="J126" s="108" t="s">
        <v>1048</v>
      </c>
      <c r="K126" s="113">
        <v>7</v>
      </c>
      <c r="L126" s="113">
        <v>20</v>
      </c>
      <c r="M126" s="113">
        <v>0.25</v>
      </c>
      <c r="N126" s="115">
        <f>Table3[[#This Row],[Gross Mineral Acreage]]*Table3[[#This Row],[Decimal Interest]]</f>
        <v>5</v>
      </c>
      <c r="O126" s="116" t="s">
        <v>1187</v>
      </c>
    </row>
    <row r="127" spans="1:15" ht="54.75" x14ac:dyDescent="0.2">
      <c r="B127" s="121">
        <v>6282</v>
      </c>
      <c r="C127" s="109" t="s">
        <v>987</v>
      </c>
      <c r="D127" s="110">
        <v>16035</v>
      </c>
      <c r="E127" s="111" t="s">
        <v>988</v>
      </c>
      <c r="F127" s="111" t="s">
        <v>142</v>
      </c>
      <c r="G127" s="111" t="s">
        <v>809</v>
      </c>
      <c r="H127" s="112" t="s">
        <v>1047</v>
      </c>
      <c r="I127" s="113" t="s">
        <v>1176</v>
      </c>
      <c r="J127" s="108" t="s">
        <v>1048</v>
      </c>
      <c r="K127" s="113">
        <v>8</v>
      </c>
      <c r="L127" s="113">
        <v>100</v>
      </c>
      <c r="M127" s="113">
        <v>0.25</v>
      </c>
      <c r="N127" s="115">
        <f>Table3[[#This Row],[Gross Mineral Acreage]]*Table3[[#This Row],[Decimal Interest]]</f>
        <v>25</v>
      </c>
      <c r="O127" s="116" t="s">
        <v>1188</v>
      </c>
    </row>
    <row r="128" spans="1:15" ht="81" x14ac:dyDescent="0.2">
      <c r="A128" s="117"/>
      <c r="B128" s="120">
        <v>6607</v>
      </c>
      <c r="C128" s="102" t="s">
        <v>989</v>
      </c>
      <c r="D128" s="103">
        <v>5950</v>
      </c>
      <c r="E128" s="104" t="s">
        <v>990</v>
      </c>
      <c r="F128" s="104" t="s">
        <v>142</v>
      </c>
      <c r="G128" s="104" t="s">
        <v>809</v>
      </c>
      <c r="H128" s="105" t="s">
        <v>1047</v>
      </c>
      <c r="I128" s="101" t="s">
        <v>1176</v>
      </c>
      <c r="J128" s="108" t="s">
        <v>1048</v>
      </c>
      <c r="K128" s="101">
        <v>1</v>
      </c>
      <c r="L128" s="101">
        <v>360</v>
      </c>
      <c r="M128" s="101">
        <v>0.5</v>
      </c>
      <c r="N128" s="106">
        <f>Table3[[#This Row],[Gross Mineral Acreage]]*Table3[[#This Row],[Decimal Interest]]</f>
        <v>180</v>
      </c>
      <c r="O128" s="107" t="s">
        <v>1180</v>
      </c>
    </row>
    <row r="129" spans="1:15" ht="54.75" x14ac:dyDescent="0.2">
      <c r="B129" s="122">
        <v>6598</v>
      </c>
      <c r="C129" s="25" t="s">
        <v>991</v>
      </c>
      <c r="D129" s="26">
        <v>8450</v>
      </c>
      <c r="E129" s="27" t="s">
        <v>992</v>
      </c>
      <c r="F129" s="27" t="s">
        <v>188</v>
      </c>
      <c r="G129" s="27" t="s">
        <v>809</v>
      </c>
      <c r="H129" s="28" t="s">
        <v>1047</v>
      </c>
      <c r="I129" s="29" t="s">
        <v>1176</v>
      </c>
      <c r="J129" s="75" t="s">
        <v>1048</v>
      </c>
      <c r="K129" s="29">
        <v>1</v>
      </c>
      <c r="L129" s="29">
        <v>254.63</v>
      </c>
      <c r="M129" s="29">
        <v>0.25</v>
      </c>
      <c r="N129" s="30">
        <f>Table3[[#This Row],[Gross Mineral Acreage]]*Table3[[#This Row],[Decimal Interest]]</f>
        <v>63.657499999999999</v>
      </c>
      <c r="O129" s="31" t="s">
        <v>1179</v>
      </c>
    </row>
    <row r="130" spans="1:15" ht="81" x14ac:dyDescent="0.2">
      <c r="B130" s="120">
        <v>6597</v>
      </c>
      <c r="C130" s="102" t="s">
        <v>993</v>
      </c>
      <c r="D130" s="103">
        <v>11950</v>
      </c>
      <c r="E130" s="104" t="s">
        <v>994</v>
      </c>
      <c r="F130" s="104" t="s">
        <v>188</v>
      </c>
      <c r="G130" s="104" t="s">
        <v>809</v>
      </c>
      <c r="H130" s="105" t="s">
        <v>1047</v>
      </c>
      <c r="I130" s="101" t="s">
        <v>1176</v>
      </c>
      <c r="J130" s="108" t="s">
        <v>1048</v>
      </c>
      <c r="K130" s="101">
        <v>1</v>
      </c>
      <c r="L130" s="101">
        <v>253</v>
      </c>
      <c r="M130" s="101">
        <v>0.25</v>
      </c>
      <c r="N130" s="106">
        <f>Table3[[#This Row],[Gross Mineral Acreage]]*Table3[[#This Row],[Decimal Interest]]</f>
        <v>63.25</v>
      </c>
      <c r="O130" s="107" t="s">
        <v>1178</v>
      </c>
    </row>
    <row r="131" spans="1:15" ht="81" x14ac:dyDescent="0.2">
      <c r="B131" s="122">
        <v>6596</v>
      </c>
      <c r="C131" s="25" t="s">
        <v>995</v>
      </c>
      <c r="D131" s="26">
        <v>8650</v>
      </c>
      <c r="E131" s="27" t="s">
        <v>996</v>
      </c>
      <c r="F131" s="27" t="s">
        <v>188</v>
      </c>
      <c r="G131" s="27" t="s">
        <v>809</v>
      </c>
      <c r="H131" s="28" t="s">
        <v>1047</v>
      </c>
      <c r="I131" s="101" t="s">
        <v>1176</v>
      </c>
      <c r="J131" s="75" t="s">
        <v>1048</v>
      </c>
      <c r="K131" s="29">
        <v>1</v>
      </c>
      <c r="L131" s="29">
        <v>139</v>
      </c>
      <c r="M131" s="29">
        <v>0.375</v>
      </c>
      <c r="N131" s="30">
        <f>Table3[[#This Row],[Gross Mineral Acreage]]*Table3[[#This Row],[Decimal Interest]]</f>
        <v>52.125</v>
      </c>
      <c r="O131" s="31" t="s">
        <v>1177</v>
      </c>
    </row>
    <row r="132" spans="1:15" ht="81" x14ac:dyDescent="0.2">
      <c r="A132" s="117"/>
      <c r="B132" s="120">
        <v>6591</v>
      </c>
      <c r="C132" s="102" t="s">
        <v>997</v>
      </c>
      <c r="D132" s="103">
        <v>31550</v>
      </c>
      <c r="E132" s="104" t="s">
        <v>998</v>
      </c>
      <c r="F132" s="104" t="s">
        <v>188</v>
      </c>
      <c r="G132" s="104" t="s">
        <v>809</v>
      </c>
      <c r="H132" s="105" t="s">
        <v>1047</v>
      </c>
      <c r="I132" s="101" t="s">
        <v>1176</v>
      </c>
      <c r="J132" s="108" t="s">
        <v>1048</v>
      </c>
      <c r="K132" s="101">
        <v>1</v>
      </c>
      <c r="L132" s="101">
        <v>404</v>
      </c>
      <c r="M132" s="101">
        <v>1</v>
      </c>
      <c r="N132" s="106">
        <f>Table3[[#This Row],[Gross Mineral Acreage]]*Table3[[#This Row],[Decimal Interest]]</f>
        <v>404</v>
      </c>
      <c r="O132" s="107" t="s">
        <v>1175</v>
      </c>
    </row>
    <row r="133" spans="1:15" ht="68.25" x14ac:dyDescent="0.2">
      <c r="B133" s="121">
        <v>6476</v>
      </c>
      <c r="C133" s="109" t="s">
        <v>999</v>
      </c>
      <c r="D133" s="110">
        <v>3400</v>
      </c>
      <c r="E133" s="111" t="s">
        <v>1000</v>
      </c>
      <c r="F133" s="111" t="s">
        <v>188</v>
      </c>
      <c r="G133" s="111" t="s">
        <v>809</v>
      </c>
      <c r="H133" s="112" t="s">
        <v>1047</v>
      </c>
      <c r="I133" s="113" t="s">
        <v>1173</v>
      </c>
      <c r="J133" s="114" t="s">
        <v>1048</v>
      </c>
      <c r="K133" s="113">
        <v>1</v>
      </c>
      <c r="L133" s="113">
        <v>320</v>
      </c>
      <c r="M133" s="113">
        <v>5.6250000000000001E-2</v>
      </c>
      <c r="N133" s="115">
        <f>Table3[[#This Row],[Gross Mineral Acreage]]*Table3[[#This Row],[Decimal Interest]]</f>
        <v>18</v>
      </c>
      <c r="O133" s="116" t="s">
        <v>1174</v>
      </c>
    </row>
    <row r="134" spans="1:15" ht="409.5" x14ac:dyDescent="0.2">
      <c r="A134" s="117"/>
      <c r="B134" s="119">
        <v>6473</v>
      </c>
      <c r="C134" s="102" t="s">
        <v>1001</v>
      </c>
      <c r="D134" s="103">
        <v>39650</v>
      </c>
      <c r="E134" s="104" t="s">
        <v>1002</v>
      </c>
      <c r="F134" s="104" t="s">
        <v>188</v>
      </c>
      <c r="G134" s="104" t="s">
        <v>809</v>
      </c>
      <c r="H134" s="105" t="s">
        <v>1047</v>
      </c>
      <c r="I134" s="101" t="s">
        <v>1168</v>
      </c>
      <c r="J134" s="108" t="s">
        <v>1048</v>
      </c>
      <c r="K134" s="101">
        <v>1</v>
      </c>
      <c r="L134" s="101">
        <v>141.59</v>
      </c>
      <c r="M134" s="101">
        <v>0</v>
      </c>
      <c r="N134" s="106">
        <f>Table3[[#This Row],[Gross Mineral Acreage]]*Table3[[#This Row],[Decimal Interest]]</f>
        <v>0</v>
      </c>
      <c r="O134" s="107" t="s">
        <v>1172</v>
      </c>
    </row>
    <row r="135" spans="1:15" s="117" customFormat="1" ht="148.5" x14ac:dyDescent="0.2">
      <c r="B135" s="119">
        <v>6508</v>
      </c>
      <c r="C135" s="109" t="s">
        <v>1003</v>
      </c>
      <c r="D135" s="110">
        <v>1552.25</v>
      </c>
      <c r="E135" s="111" t="s">
        <v>1004</v>
      </c>
      <c r="F135" s="111" t="s">
        <v>188</v>
      </c>
      <c r="G135" s="111" t="s">
        <v>809</v>
      </c>
      <c r="H135" s="112" t="s">
        <v>1047</v>
      </c>
      <c r="I135" s="113" t="s">
        <v>1168</v>
      </c>
      <c r="J135" s="114" t="s">
        <v>1048</v>
      </c>
      <c r="K135" s="113">
        <v>1</v>
      </c>
      <c r="L135" s="113">
        <v>32.200000000000003</v>
      </c>
      <c r="M135" s="113">
        <v>1</v>
      </c>
      <c r="N135" s="115">
        <f>Table3[[#This Row],[Gross Mineral Acreage]]*Table3[[#This Row],[Decimal Interest]]</f>
        <v>32.200000000000003</v>
      </c>
      <c r="O135" s="116" t="s">
        <v>1171</v>
      </c>
    </row>
    <row r="136" spans="1:15" s="117" customFormat="1" ht="162" x14ac:dyDescent="0.2">
      <c r="B136" s="119">
        <v>6507</v>
      </c>
      <c r="C136" s="102" t="s">
        <v>1005</v>
      </c>
      <c r="D136" s="103">
        <v>2007.5</v>
      </c>
      <c r="E136" s="104" t="s">
        <v>1006</v>
      </c>
      <c r="F136" s="104" t="s">
        <v>188</v>
      </c>
      <c r="G136" s="104" t="s">
        <v>809</v>
      </c>
      <c r="H136" s="105" t="s">
        <v>1047</v>
      </c>
      <c r="I136" s="101" t="s">
        <v>1168</v>
      </c>
      <c r="J136" s="108" t="s">
        <v>1048</v>
      </c>
      <c r="K136" s="101">
        <v>1</v>
      </c>
      <c r="L136" s="101">
        <v>1.04</v>
      </c>
      <c r="M136" s="101">
        <v>1</v>
      </c>
      <c r="N136" s="106">
        <f>Table3[[#This Row],[Gross Mineral Acreage]]*Table3[[#This Row],[Decimal Interest]]</f>
        <v>1.04</v>
      </c>
      <c r="O136" s="107" t="s">
        <v>1169</v>
      </c>
    </row>
    <row r="137" spans="1:15" ht="54.75" x14ac:dyDescent="0.2">
      <c r="B137" s="118">
        <v>6507</v>
      </c>
      <c r="C137" s="33" t="s">
        <v>1005</v>
      </c>
      <c r="D137" s="34">
        <v>2007.5</v>
      </c>
      <c r="E137" s="35" t="s">
        <v>1006</v>
      </c>
      <c r="F137" s="35" t="s">
        <v>188</v>
      </c>
      <c r="G137" s="35" t="s">
        <v>809</v>
      </c>
      <c r="H137" s="36" t="s">
        <v>1047</v>
      </c>
      <c r="I137" s="37" t="s">
        <v>1168</v>
      </c>
      <c r="J137" s="76" t="s">
        <v>1048</v>
      </c>
      <c r="K137" s="37">
        <v>1</v>
      </c>
      <c r="L137" s="37">
        <v>40</v>
      </c>
      <c r="M137" s="37">
        <v>1</v>
      </c>
      <c r="N137" s="38">
        <f>Table3[[#This Row],[Gross Mineral Acreage]]*Table3[[#This Row],[Decimal Interest]]</f>
        <v>40</v>
      </c>
      <c r="O137" s="39" t="s">
        <v>1170</v>
      </c>
    </row>
    <row r="138" spans="1:15" ht="242.25" x14ac:dyDescent="0.2">
      <c r="A138" s="117"/>
      <c r="B138" s="119">
        <v>5636</v>
      </c>
      <c r="C138" s="109" t="s">
        <v>1007</v>
      </c>
      <c r="D138" s="110">
        <v>25125</v>
      </c>
      <c r="E138" s="111" t="s">
        <v>1008</v>
      </c>
      <c r="F138" s="111" t="s">
        <v>188</v>
      </c>
      <c r="G138" s="111" t="s">
        <v>809</v>
      </c>
      <c r="H138" s="112" t="s">
        <v>1047</v>
      </c>
      <c r="I138" s="113" t="s">
        <v>1168</v>
      </c>
      <c r="J138" s="114" t="s">
        <v>1048</v>
      </c>
      <c r="K138" s="113">
        <v>1</v>
      </c>
      <c r="L138" s="113">
        <v>462.77</v>
      </c>
      <c r="M138" s="113">
        <v>0.125</v>
      </c>
      <c r="N138" s="115">
        <f>Table3[[#This Row],[Gross Mineral Acreage]]*Table3[[#This Row],[Decimal Interest]]</f>
        <v>57.846249999999998</v>
      </c>
      <c r="O138" s="116" t="s">
        <v>1167</v>
      </c>
    </row>
    <row r="139" spans="1:15" ht="41.25" x14ac:dyDescent="0.2">
      <c r="B139" s="118">
        <v>5776</v>
      </c>
      <c r="C139" s="33" t="s">
        <v>1009</v>
      </c>
      <c r="D139" s="34">
        <v>6185</v>
      </c>
      <c r="E139" s="35" t="s">
        <v>1010</v>
      </c>
      <c r="F139" s="35" t="s">
        <v>142</v>
      </c>
      <c r="G139" s="35" t="s">
        <v>809</v>
      </c>
      <c r="H139" s="36" t="s">
        <v>1047</v>
      </c>
      <c r="I139" s="37" t="s">
        <v>1162</v>
      </c>
      <c r="J139" s="76" t="s">
        <v>1048</v>
      </c>
      <c r="K139" s="37">
        <v>1</v>
      </c>
      <c r="L139" s="37">
        <v>149.44999999999999</v>
      </c>
      <c r="M139" s="37">
        <v>0</v>
      </c>
      <c r="N139" s="38">
        <f>Table3[[#This Row],[Gross Mineral Acreage]]*Table3[[#This Row],[Decimal Interest]]</f>
        <v>0</v>
      </c>
      <c r="O139" s="39" t="s">
        <v>1161</v>
      </c>
    </row>
    <row r="140" spans="1:15" ht="54.75" x14ac:dyDescent="0.2">
      <c r="B140" s="118">
        <v>5776</v>
      </c>
      <c r="C140" s="33" t="s">
        <v>1009</v>
      </c>
      <c r="D140" s="34">
        <v>6185</v>
      </c>
      <c r="E140" s="35" t="s">
        <v>1010</v>
      </c>
      <c r="F140" s="35" t="s">
        <v>142</v>
      </c>
      <c r="G140" s="35" t="s">
        <v>809</v>
      </c>
      <c r="H140" s="36" t="s">
        <v>1047</v>
      </c>
      <c r="I140" s="37" t="s">
        <v>1165</v>
      </c>
      <c r="J140" s="76" t="s">
        <v>1048</v>
      </c>
      <c r="K140" s="37">
        <v>2</v>
      </c>
      <c r="L140" s="37">
        <v>80</v>
      </c>
      <c r="M140" s="37">
        <v>0</v>
      </c>
      <c r="N140" s="38">
        <f>Table3[[#This Row],[Gross Mineral Acreage]]*Table3[[#This Row],[Decimal Interest]]</f>
        <v>0</v>
      </c>
      <c r="O140" s="39" t="s">
        <v>1163</v>
      </c>
    </row>
    <row r="141" spans="1:15" ht="54.75" x14ac:dyDescent="0.2">
      <c r="B141" s="118">
        <v>5776</v>
      </c>
      <c r="C141" s="33" t="s">
        <v>1009</v>
      </c>
      <c r="D141" s="34">
        <v>6185</v>
      </c>
      <c r="E141" s="35" t="s">
        <v>1010</v>
      </c>
      <c r="F141" s="35" t="s">
        <v>142</v>
      </c>
      <c r="G141" s="35" t="s">
        <v>809</v>
      </c>
      <c r="H141" s="36" t="s">
        <v>1047</v>
      </c>
      <c r="I141" s="37" t="s">
        <v>1166</v>
      </c>
      <c r="J141" s="76" t="s">
        <v>1048</v>
      </c>
      <c r="K141" s="37">
        <v>3</v>
      </c>
      <c r="L141" s="37">
        <v>172</v>
      </c>
      <c r="M141" s="37">
        <v>0</v>
      </c>
      <c r="N141" s="38">
        <f>Table3[[#This Row],[Gross Mineral Acreage]]*Table3[[#This Row],[Decimal Interest]]</f>
        <v>0</v>
      </c>
      <c r="O141" s="39" t="s">
        <v>1164</v>
      </c>
    </row>
    <row r="142" spans="1:15" ht="54.75" x14ac:dyDescent="0.2">
      <c r="B142" s="118">
        <v>5774</v>
      </c>
      <c r="C142" s="25" t="s">
        <v>1011</v>
      </c>
      <c r="D142" s="26">
        <v>6220</v>
      </c>
      <c r="E142" s="27" t="s">
        <v>1012</v>
      </c>
      <c r="F142" s="27" t="s">
        <v>142</v>
      </c>
      <c r="G142" s="27" t="s">
        <v>809</v>
      </c>
      <c r="H142" s="28" t="s">
        <v>1047</v>
      </c>
      <c r="I142" s="98" t="s">
        <v>1160</v>
      </c>
      <c r="J142" s="108" t="s">
        <v>1048</v>
      </c>
      <c r="K142" s="29">
        <v>1</v>
      </c>
      <c r="L142" s="29"/>
      <c r="M142" s="29"/>
      <c r="N142" s="30">
        <f>Table3[[#This Row],[Gross Mineral Acreage]]*Table3[[#This Row],[Decimal Interest]]</f>
        <v>0</v>
      </c>
      <c r="O142" s="31"/>
    </row>
    <row r="143" spans="1:15" ht="81" x14ac:dyDescent="0.2">
      <c r="A143" s="117"/>
      <c r="B143" s="119">
        <v>5773</v>
      </c>
      <c r="C143" s="102" t="s">
        <v>1013</v>
      </c>
      <c r="D143" s="103">
        <v>2890</v>
      </c>
      <c r="E143" s="104" t="s">
        <v>1014</v>
      </c>
      <c r="F143" s="104" t="s">
        <v>188</v>
      </c>
      <c r="G143" s="104" t="s">
        <v>809</v>
      </c>
      <c r="H143" s="105" t="s">
        <v>1047</v>
      </c>
      <c r="I143" s="101" t="s">
        <v>1159</v>
      </c>
      <c r="J143" s="108" t="s">
        <v>1048</v>
      </c>
      <c r="K143" s="101">
        <v>1</v>
      </c>
      <c r="L143" s="101">
        <v>616</v>
      </c>
      <c r="M143" s="101">
        <v>0.25</v>
      </c>
      <c r="N143" s="106">
        <f>Table3[[#This Row],[Gross Mineral Acreage]]*Table3[[#This Row],[Decimal Interest]]</f>
        <v>154</v>
      </c>
      <c r="O143" s="107" t="s">
        <v>1158</v>
      </c>
    </row>
    <row r="144" spans="1:15" s="117" customFormat="1" ht="81" x14ac:dyDescent="0.2">
      <c r="B144" s="119">
        <v>5773</v>
      </c>
      <c r="C144" s="102" t="s">
        <v>1013</v>
      </c>
      <c r="D144" s="103">
        <v>2890</v>
      </c>
      <c r="E144" s="104" t="s">
        <v>1014</v>
      </c>
      <c r="F144" s="104" t="s">
        <v>188</v>
      </c>
      <c r="G144" s="104" t="s">
        <v>809</v>
      </c>
      <c r="H144" s="105" t="s">
        <v>1047</v>
      </c>
      <c r="I144" s="101" t="s">
        <v>1159</v>
      </c>
      <c r="J144" s="108" t="s">
        <v>1048</v>
      </c>
      <c r="K144" s="101">
        <v>2</v>
      </c>
      <c r="L144" s="101">
        <v>616</v>
      </c>
      <c r="M144" s="101">
        <v>0.18</v>
      </c>
      <c r="N144" s="106">
        <f>Table3[[#This Row],[Gross Mineral Acreage]]*Table3[[#This Row],[Decimal Interest]]</f>
        <v>110.88</v>
      </c>
      <c r="O144" s="107" t="s">
        <v>1158</v>
      </c>
    </row>
    <row r="145" spans="2:15" ht="94.5" x14ac:dyDescent="0.2">
      <c r="B145" s="119">
        <v>5772</v>
      </c>
      <c r="C145" s="109" t="s">
        <v>1015</v>
      </c>
      <c r="D145" s="110">
        <v>3385</v>
      </c>
      <c r="E145" s="111" t="s">
        <v>1016</v>
      </c>
      <c r="F145" s="111" t="s">
        <v>188</v>
      </c>
      <c r="G145" s="111" t="s">
        <v>809</v>
      </c>
      <c r="H145" s="112" t="s">
        <v>1047</v>
      </c>
      <c r="I145" s="113" t="s">
        <v>1157</v>
      </c>
      <c r="J145" s="114" t="s">
        <v>1048</v>
      </c>
      <c r="K145" s="113">
        <v>1</v>
      </c>
      <c r="L145" s="113">
        <v>640</v>
      </c>
      <c r="M145" s="113">
        <v>0.25</v>
      </c>
      <c r="N145" s="115">
        <f>Table3[[#This Row],[Gross Mineral Acreage]]*Table3[[#This Row],[Decimal Interest]]</f>
        <v>160</v>
      </c>
      <c r="O145" s="31" t="s">
        <v>1156</v>
      </c>
    </row>
    <row r="146" spans="2:15" ht="54.75" x14ac:dyDescent="0.2">
      <c r="B146" s="118">
        <v>5770</v>
      </c>
      <c r="C146" s="33" t="s">
        <v>1017</v>
      </c>
      <c r="D146" s="34">
        <v>4125</v>
      </c>
      <c r="E146" s="35" t="s">
        <v>1018</v>
      </c>
      <c r="F146" s="35" t="s">
        <v>142</v>
      </c>
      <c r="G146" s="35" t="s">
        <v>809</v>
      </c>
      <c r="H146" s="36" t="s">
        <v>1047</v>
      </c>
      <c r="I146" s="37" t="s">
        <v>1147</v>
      </c>
      <c r="J146" s="76" t="s">
        <v>1048</v>
      </c>
      <c r="K146" s="37">
        <v>1</v>
      </c>
      <c r="L146" s="37">
        <v>200</v>
      </c>
      <c r="M146" s="37">
        <v>0.5</v>
      </c>
      <c r="N146" s="38">
        <f>Table3[[#This Row],[Gross Mineral Acreage]]*Table3[[#This Row],[Decimal Interest]]</f>
        <v>100</v>
      </c>
      <c r="O146" s="39" t="s">
        <v>1148</v>
      </c>
    </row>
    <row r="147" spans="2:15" ht="54.75" x14ac:dyDescent="0.2">
      <c r="B147" s="118">
        <v>5770</v>
      </c>
      <c r="C147" s="33" t="s">
        <v>1017</v>
      </c>
      <c r="D147" s="34">
        <v>4125</v>
      </c>
      <c r="E147" s="35" t="s">
        <v>1018</v>
      </c>
      <c r="F147" s="35" t="s">
        <v>142</v>
      </c>
      <c r="G147" s="35" t="s">
        <v>809</v>
      </c>
      <c r="H147" s="36" t="s">
        <v>1047</v>
      </c>
      <c r="I147" s="37" t="s">
        <v>1147</v>
      </c>
      <c r="J147" s="76" t="s">
        <v>1048</v>
      </c>
      <c r="K147" s="37">
        <v>2</v>
      </c>
      <c r="L147" s="37">
        <v>90</v>
      </c>
      <c r="M147" s="37">
        <v>0.5</v>
      </c>
      <c r="N147" s="38">
        <f>Table3[[#This Row],[Gross Mineral Acreage]]*Table3[[#This Row],[Decimal Interest]]</f>
        <v>45</v>
      </c>
      <c r="O147" s="39" t="s">
        <v>1149</v>
      </c>
    </row>
    <row r="148" spans="2:15" ht="54.75" x14ac:dyDescent="0.2">
      <c r="B148" s="118">
        <v>5770</v>
      </c>
      <c r="C148" s="33" t="s">
        <v>1017</v>
      </c>
      <c r="D148" s="34">
        <v>4125</v>
      </c>
      <c r="E148" s="35" t="s">
        <v>1018</v>
      </c>
      <c r="F148" s="35" t="s">
        <v>142</v>
      </c>
      <c r="G148" s="35" t="s">
        <v>809</v>
      </c>
      <c r="H148" s="36" t="s">
        <v>1047</v>
      </c>
      <c r="I148" s="37" t="s">
        <v>1147</v>
      </c>
      <c r="J148" s="76" t="s">
        <v>1048</v>
      </c>
      <c r="K148" s="37">
        <v>3</v>
      </c>
      <c r="L148" s="37">
        <v>90</v>
      </c>
      <c r="M148" s="37">
        <v>0.16667000000000001</v>
      </c>
      <c r="N148" s="38">
        <f>Table3[[#This Row],[Gross Mineral Acreage]]*Table3[[#This Row],[Decimal Interest]]</f>
        <v>15.000300000000001</v>
      </c>
      <c r="O148" s="39" t="s">
        <v>1150</v>
      </c>
    </row>
    <row r="149" spans="2:15" ht="54.75" x14ac:dyDescent="0.2">
      <c r="B149" s="118">
        <v>5770</v>
      </c>
      <c r="C149" s="33" t="s">
        <v>1017</v>
      </c>
      <c r="D149" s="34">
        <v>4125</v>
      </c>
      <c r="E149" s="35" t="s">
        <v>1018</v>
      </c>
      <c r="F149" s="35" t="s">
        <v>142</v>
      </c>
      <c r="G149" s="35" t="s">
        <v>809</v>
      </c>
      <c r="H149" s="36" t="s">
        <v>1047</v>
      </c>
      <c r="I149" s="37" t="s">
        <v>1147</v>
      </c>
      <c r="J149" s="76" t="s">
        <v>1048</v>
      </c>
      <c r="K149" s="37">
        <v>4</v>
      </c>
      <c r="L149" s="37">
        <v>90</v>
      </c>
      <c r="M149" s="37">
        <v>0.16667000000000001</v>
      </c>
      <c r="N149" s="38">
        <f>Table3[[#This Row],[Gross Mineral Acreage]]*Table3[[#This Row],[Decimal Interest]]</f>
        <v>15.000300000000001</v>
      </c>
      <c r="O149" s="39" t="s">
        <v>1151</v>
      </c>
    </row>
    <row r="150" spans="2:15" ht="54.75" x14ac:dyDescent="0.2">
      <c r="B150" s="118">
        <v>5770</v>
      </c>
      <c r="C150" s="33" t="s">
        <v>1017</v>
      </c>
      <c r="D150" s="34">
        <v>4125</v>
      </c>
      <c r="E150" s="35" t="s">
        <v>1018</v>
      </c>
      <c r="F150" s="35" t="s">
        <v>142</v>
      </c>
      <c r="G150" s="35" t="s">
        <v>809</v>
      </c>
      <c r="H150" s="36" t="s">
        <v>1047</v>
      </c>
      <c r="I150" s="37" t="s">
        <v>1147</v>
      </c>
      <c r="J150" s="76" t="s">
        <v>1048</v>
      </c>
      <c r="K150" s="37">
        <v>5</v>
      </c>
      <c r="L150" s="37">
        <v>90</v>
      </c>
      <c r="M150" s="37">
        <v>0.16667000000000001</v>
      </c>
      <c r="N150" s="38">
        <f>Table3[[#This Row],[Gross Mineral Acreage]]*Table3[[#This Row],[Decimal Interest]]</f>
        <v>15.000300000000001</v>
      </c>
      <c r="O150" s="39" t="s">
        <v>1152</v>
      </c>
    </row>
    <row r="151" spans="2:15" ht="54.75" x14ac:dyDescent="0.2">
      <c r="B151" s="118">
        <v>5770</v>
      </c>
      <c r="C151" s="33" t="s">
        <v>1017</v>
      </c>
      <c r="D151" s="34">
        <v>4125</v>
      </c>
      <c r="E151" s="35" t="s">
        <v>1018</v>
      </c>
      <c r="F151" s="35" t="s">
        <v>142</v>
      </c>
      <c r="G151" s="35" t="s">
        <v>809</v>
      </c>
      <c r="H151" s="36" t="s">
        <v>1047</v>
      </c>
      <c r="I151" s="37" t="s">
        <v>1147</v>
      </c>
      <c r="J151" s="76" t="s">
        <v>1048</v>
      </c>
      <c r="K151" s="37">
        <v>6</v>
      </c>
      <c r="L151" s="37">
        <v>80</v>
      </c>
      <c r="M151" s="37">
        <v>0.25</v>
      </c>
      <c r="N151" s="38">
        <f>Table3[[#This Row],[Gross Mineral Acreage]]*Table3[[#This Row],[Decimal Interest]]</f>
        <v>20</v>
      </c>
      <c r="O151" s="39" t="s">
        <v>1153</v>
      </c>
    </row>
    <row r="152" spans="2:15" ht="54.75" x14ac:dyDescent="0.2">
      <c r="B152" s="118">
        <v>5770</v>
      </c>
      <c r="C152" s="33" t="s">
        <v>1017</v>
      </c>
      <c r="D152" s="34">
        <v>4125</v>
      </c>
      <c r="E152" s="35" t="s">
        <v>1018</v>
      </c>
      <c r="F152" s="35" t="s">
        <v>142</v>
      </c>
      <c r="G152" s="35" t="s">
        <v>809</v>
      </c>
      <c r="H152" s="36" t="s">
        <v>1047</v>
      </c>
      <c r="I152" s="37" t="s">
        <v>1147</v>
      </c>
      <c r="J152" s="76" t="s">
        <v>1048</v>
      </c>
      <c r="K152" s="37">
        <v>7</v>
      </c>
      <c r="L152" s="37">
        <v>10.81</v>
      </c>
      <c r="M152" s="37">
        <v>0.5</v>
      </c>
      <c r="N152" s="38">
        <f>Table3[[#This Row],[Gross Mineral Acreage]]*Table3[[#This Row],[Decimal Interest]]</f>
        <v>5.4050000000000002</v>
      </c>
      <c r="O152" s="39" t="s">
        <v>1154</v>
      </c>
    </row>
    <row r="153" spans="2:15" ht="54.75" x14ac:dyDescent="0.2">
      <c r="B153" s="118">
        <v>5770</v>
      </c>
      <c r="C153" s="33" t="s">
        <v>1017</v>
      </c>
      <c r="D153" s="34">
        <v>4125</v>
      </c>
      <c r="E153" s="35" t="s">
        <v>1018</v>
      </c>
      <c r="F153" s="35" t="s">
        <v>142</v>
      </c>
      <c r="G153" s="35" t="s">
        <v>809</v>
      </c>
      <c r="H153" s="36" t="s">
        <v>1047</v>
      </c>
      <c r="I153" s="37" t="s">
        <v>1147</v>
      </c>
      <c r="J153" s="76" t="s">
        <v>1048</v>
      </c>
      <c r="K153" s="37">
        <v>8</v>
      </c>
      <c r="L153" s="37">
        <v>20</v>
      </c>
      <c r="M153" s="37">
        <v>0.25</v>
      </c>
      <c r="N153" s="38">
        <f>Table3[[#This Row],[Gross Mineral Acreage]]*Table3[[#This Row],[Decimal Interest]]</f>
        <v>5</v>
      </c>
      <c r="O153" s="39" t="s">
        <v>1155</v>
      </c>
    </row>
    <row r="154" spans="2:15" ht="54.75" x14ac:dyDescent="0.2">
      <c r="B154" s="118">
        <v>5768</v>
      </c>
      <c r="C154" s="25" t="s">
        <v>1019</v>
      </c>
      <c r="D154" s="26">
        <v>20170</v>
      </c>
      <c r="E154" s="27" t="s">
        <v>1020</v>
      </c>
      <c r="F154" s="27" t="s">
        <v>142</v>
      </c>
      <c r="G154" s="27" t="s">
        <v>809</v>
      </c>
      <c r="H154" s="28" t="s">
        <v>1047</v>
      </c>
      <c r="I154" s="29" t="s">
        <v>1140</v>
      </c>
      <c r="J154" s="75" t="s">
        <v>1048</v>
      </c>
      <c r="K154" s="29">
        <v>1</v>
      </c>
      <c r="L154" s="29">
        <v>74.95</v>
      </c>
      <c r="M154" s="29">
        <v>0.5</v>
      </c>
      <c r="N154" s="30">
        <f>Table3[[#This Row],[Gross Mineral Acreage]]*Table3[[#This Row],[Decimal Interest]]</f>
        <v>37.475000000000001</v>
      </c>
      <c r="O154" s="31" t="s">
        <v>1141</v>
      </c>
    </row>
    <row r="155" spans="2:15" ht="94.5" x14ac:dyDescent="0.2">
      <c r="B155" s="118">
        <v>5768</v>
      </c>
      <c r="C155" s="25" t="s">
        <v>1019</v>
      </c>
      <c r="D155" s="26">
        <v>20170</v>
      </c>
      <c r="E155" s="27" t="s">
        <v>1020</v>
      </c>
      <c r="F155" s="27" t="s">
        <v>142</v>
      </c>
      <c r="G155" s="27" t="s">
        <v>809</v>
      </c>
      <c r="H155" s="28" t="s">
        <v>1047</v>
      </c>
      <c r="I155" s="29" t="s">
        <v>1140</v>
      </c>
      <c r="J155" s="75" t="s">
        <v>1048</v>
      </c>
      <c r="K155" s="29">
        <v>2</v>
      </c>
      <c r="L155" s="29">
        <v>18.399999999999999</v>
      </c>
      <c r="M155" s="29">
        <v>0.5</v>
      </c>
      <c r="N155" s="30">
        <f>Table3[[#This Row],[Gross Mineral Acreage]]*Table3[[#This Row],[Decimal Interest]]</f>
        <v>9.1999999999999993</v>
      </c>
      <c r="O155" s="31" t="s">
        <v>1142</v>
      </c>
    </row>
    <row r="156" spans="2:15" ht="228.75" x14ac:dyDescent="0.2">
      <c r="B156" s="118">
        <v>5768</v>
      </c>
      <c r="C156" s="25" t="s">
        <v>1019</v>
      </c>
      <c r="D156" s="26">
        <v>20170</v>
      </c>
      <c r="E156" s="27" t="s">
        <v>1020</v>
      </c>
      <c r="F156" s="27" t="s">
        <v>142</v>
      </c>
      <c r="G156" s="27" t="s">
        <v>809</v>
      </c>
      <c r="H156" s="28" t="s">
        <v>1047</v>
      </c>
      <c r="I156" s="29" t="s">
        <v>1140</v>
      </c>
      <c r="J156" s="75" t="s">
        <v>1048</v>
      </c>
      <c r="K156" s="29">
        <v>3</v>
      </c>
      <c r="L156" s="29">
        <v>102.7</v>
      </c>
      <c r="M156" s="29">
        <v>3.125E-2</v>
      </c>
      <c r="N156" s="30">
        <f>Table3[[#This Row],[Gross Mineral Acreage]]*Table3[[#This Row],[Decimal Interest]]</f>
        <v>3.2093750000000001</v>
      </c>
      <c r="O156" s="31" t="s">
        <v>1143</v>
      </c>
    </row>
    <row r="157" spans="2:15" ht="81" x14ac:dyDescent="0.2">
      <c r="B157" s="118">
        <v>5768</v>
      </c>
      <c r="C157" s="25" t="s">
        <v>1019</v>
      </c>
      <c r="D157" s="26">
        <v>20170</v>
      </c>
      <c r="E157" s="27" t="s">
        <v>1020</v>
      </c>
      <c r="F157" s="27" t="s">
        <v>142</v>
      </c>
      <c r="G157" s="27" t="s">
        <v>809</v>
      </c>
      <c r="H157" s="28" t="s">
        <v>1047</v>
      </c>
      <c r="I157" s="29" t="s">
        <v>1140</v>
      </c>
      <c r="J157" s="75" t="s">
        <v>1048</v>
      </c>
      <c r="K157" s="29">
        <v>4</v>
      </c>
      <c r="L157" s="29">
        <v>758.05</v>
      </c>
      <c r="M157" s="29">
        <v>8.6207999999999996E-3</v>
      </c>
      <c r="N157" s="30">
        <f>Table3[[#This Row],[Gross Mineral Acreage]]*Table3[[#This Row],[Decimal Interest]]</f>
        <v>6.5349974399999997</v>
      </c>
      <c r="O157" s="31" t="s">
        <v>1144</v>
      </c>
    </row>
    <row r="158" spans="2:15" ht="68.25" x14ac:dyDescent="0.2">
      <c r="B158" s="118">
        <v>5768</v>
      </c>
      <c r="C158" s="25" t="s">
        <v>1019</v>
      </c>
      <c r="D158" s="26">
        <v>20170</v>
      </c>
      <c r="E158" s="27" t="s">
        <v>1020</v>
      </c>
      <c r="F158" s="27" t="s">
        <v>142</v>
      </c>
      <c r="G158" s="27" t="s">
        <v>809</v>
      </c>
      <c r="H158" s="28" t="s">
        <v>1047</v>
      </c>
      <c r="I158" s="29" t="s">
        <v>1140</v>
      </c>
      <c r="J158" s="75" t="s">
        <v>1048</v>
      </c>
      <c r="K158" s="29">
        <v>5</v>
      </c>
      <c r="L158" s="29">
        <v>97.86</v>
      </c>
      <c r="M158" s="29">
        <v>1.7167379999999999E-2</v>
      </c>
      <c r="N158" s="30">
        <f>Table3[[#This Row],[Gross Mineral Acreage]]*Table3[[#This Row],[Decimal Interest]]</f>
        <v>1.6799998067999999</v>
      </c>
      <c r="O158" s="31" t="s">
        <v>1145</v>
      </c>
    </row>
    <row r="159" spans="2:15" ht="54.75" x14ac:dyDescent="0.2">
      <c r="B159" s="118">
        <v>5768</v>
      </c>
      <c r="C159" s="25" t="s">
        <v>1019</v>
      </c>
      <c r="D159" s="26">
        <v>20170</v>
      </c>
      <c r="E159" s="27" t="s">
        <v>1020</v>
      </c>
      <c r="F159" s="27" t="s">
        <v>142</v>
      </c>
      <c r="G159" s="27" t="s">
        <v>809</v>
      </c>
      <c r="H159" s="28" t="s">
        <v>1047</v>
      </c>
      <c r="I159" s="29" t="s">
        <v>1140</v>
      </c>
      <c r="J159" s="75" t="s">
        <v>1048</v>
      </c>
      <c r="K159" s="29">
        <v>6</v>
      </c>
      <c r="L159" s="29">
        <v>616</v>
      </c>
      <c r="M159" s="29">
        <v>8.332792E-2</v>
      </c>
      <c r="N159" s="30">
        <f>Table3[[#This Row],[Gross Mineral Acreage]]*Table3[[#This Row],[Decimal Interest]]</f>
        <v>51.329998719999999</v>
      </c>
      <c r="O159" s="31" t="s">
        <v>1146</v>
      </c>
    </row>
    <row r="160" spans="2:15" ht="68.25" x14ac:dyDescent="0.2">
      <c r="B160" s="118">
        <v>5765</v>
      </c>
      <c r="C160" s="33" t="s">
        <v>1021</v>
      </c>
      <c r="D160" s="34">
        <v>17640</v>
      </c>
      <c r="E160" s="35" t="s">
        <v>1022</v>
      </c>
      <c r="F160" s="35" t="s">
        <v>188</v>
      </c>
      <c r="G160" s="35" t="s">
        <v>809</v>
      </c>
      <c r="H160" s="36" t="s">
        <v>1047</v>
      </c>
      <c r="I160" s="37" t="s">
        <v>1115</v>
      </c>
      <c r="J160" s="76" t="s">
        <v>1048</v>
      </c>
      <c r="K160" s="37">
        <v>1</v>
      </c>
      <c r="L160" s="37">
        <v>20</v>
      </c>
      <c r="M160" s="37">
        <v>0.125</v>
      </c>
      <c r="N160" s="38">
        <f>Table3[[#This Row],[Gross Mineral Acreage]]*Table3[[#This Row],[Decimal Interest]]</f>
        <v>2.5</v>
      </c>
      <c r="O160" s="39" t="s">
        <v>1137</v>
      </c>
    </row>
    <row r="161" spans="2:15" ht="68.25" x14ac:dyDescent="0.2">
      <c r="B161" s="118">
        <v>5765</v>
      </c>
      <c r="C161" s="33" t="s">
        <v>1021</v>
      </c>
      <c r="D161" s="34">
        <v>17640</v>
      </c>
      <c r="E161" s="35" t="s">
        <v>1022</v>
      </c>
      <c r="F161" s="35" t="s">
        <v>188</v>
      </c>
      <c r="G161" s="35" t="s">
        <v>809</v>
      </c>
      <c r="H161" s="36" t="s">
        <v>1047</v>
      </c>
      <c r="I161" s="37" t="s">
        <v>1115</v>
      </c>
      <c r="J161" s="76" t="s">
        <v>1048</v>
      </c>
      <c r="K161" s="37">
        <v>2</v>
      </c>
      <c r="L161" s="37">
        <v>20</v>
      </c>
      <c r="M161" s="37">
        <v>0.125</v>
      </c>
      <c r="N161" s="38">
        <f>Table3[[#This Row],[Gross Mineral Acreage]]*Table3[[#This Row],[Decimal Interest]]</f>
        <v>2.5</v>
      </c>
      <c r="O161" s="39" t="s">
        <v>1137</v>
      </c>
    </row>
    <row r="162" spans="2:15" ht="68.25" x14ac:dyDescent="0.2">
      <c r="B162" s="118">
        <v>5765</v>
      </c>
      <c r="C162" s="33" t="s">
        <v>1021</v>
      </c>
      <c r="D162" s="34">
        <v>17640</v>
      </c>
      <c r="E162" s="35" t="s">
        <v>1022</v>
      </c>
      <c r="F162" s="35" t="s">
        <v>188</v>
      </c>
      <c r="G162" s="35" t="s">
        <v>809</v>
      </c>
      <c r="H162" s="36" t="s">
        <v>1047</v>
      </c>
      <c r="I162" s="37" t="s">
        <v>1115</v>
      </c>
      <c r="J162" s="76" t="s">
        <v>1048</v>
      </c>
      <c r="K162" s="37">
        <v>3</v>
      </c>
      <c r="L162" s="37">
        <v>120</v>
      </c>
      <c r="M162" s="37">
        <v>3.125E-2</v>
      </c>
      <c r="N162" s="38">
        <f>Table3[[#This Row],[Gross Mineral Acreage]]*Table3[[#This Row],[Decimal Interest]]</f>
        <v>3.75</v>
      </c>
      <c r="O162" s="39" t="s">
        <v>1138</v>
      </c>
    </row>
    <row r="163" spans="2:15" ht="68.25" x14ac:dyDescent="0.2">
      <c r="B163" s="118">
        <v>5765</v>
      </c>
      <c r="C163" s="33" t="s">
        <v>1021</v>
      </c>
      <c r="D163" s="34">
        <v>17640</v>
      </c>
      <c r="E163" s="35" t="s">
        <v>1022</v>
      </c>
      <c r="F163" s="35" t="s">
        <v>188</v>
      </c>
      <c r="G163" s="35" t="s">
        <v>809</v>
      </c>
      <c r="H163" s="36" t="s">
        <v>1047</v>
      </c>
      <c r="I163" s="37" t="s">
        <v>1115</v>
      </c>
      <c r="J163" s="76" t="s">
        <v>1048</v>
      </c>
      <c r="K163" s="37">
        <v>4</v>
      </c>
      <c r="L163" s="37">
        <v>120</v>
      </c>
      <c r="M163" s="37">
        <v>1.2500000000000001E-2</v>
      </c>
      <c r="N163" s="38">
        <f>Table3[[#This Row],[Gross Mineral Acreage]]*Table3[[#This Row],[Decimal Interest]]</f>
        <v>1.5</v>
      </c>
      <c r="O163" s="39" t="s">
        <v>1138</v>
      </c>
    </row>
    <row r="164" spans="2:15" ht="121.5" x14ac:dyDescent="0.2">
      <c r="B164" s="118">
        <v>5765</v>
      </c>
      <c r="C164" s="33" t="s">
        <v>1021</v>
      </c>
      <c r="D164" s="34">
        <v>17640</v>
      </c>
      <c r="E164" s="35" t="s">
        <v>1022</v>
      </c>
      <c r="F164" s="35" t="s">
        <v>188</v>
      </c>
      <c r="G164" s="35" t="s">
        <v>809</v>
      </c>
      <c r="H164" s="36" t="s">
        <v>1047</v>
      </c>
      <c r="I164" s="37" t="s">
        <v>1115</v>
      </c>
      <c r="J164" s="76" t="s">
        <v>1048</v>
      </c>
      <c r="K164" s="37">
        <v>5</v>
      </c>
      <c r="L164" s="37">
        <v>1024</v>
      </c>
      <c r="M164" s="37">
        <v>0.125</v>
      </c>
      <c r="N164" s="38">
        <f>Table3[[#This Row],[Gross Mineral Acreage]]*Table3[[#This Row],[Decimal Interest]]</f>
        <v>128</v>
      </c>
      <c r="O164" s="39" t="s">
        <v>1139</v>
      </c>
    </row>
    <row r="165" spans="2:15" ht="68.25" x14ac:dyDescent="0.2">
      <c r="B165" s="118">
        <v>5764</v>
      </c>
      <c r="C165" s="25" t="s">
        <v>1023</v>
      </c>
      <c r="D165" s="26">
        <v>21185</v>
      </c>
      <c r="E165" s="27" t="s">
        <v>1024</v>
      </c>
      <c r="F165" s="27" t="s">
        <v>188</v>
      </c>
      <c r="G165" s="27" t="s">
        <v>809</v>
      </c>
      <c r="H165" s="28" t="s">
        <v>1047</v>
      </c>
      <c r="I165" s="29" t="s">
        <v>1115</v>
      </c>
      <c r="J165" s="75" t="s">
        <v>1048</v>
      </c>
      <c r="K165" s="29">
        <v>1</v>
      </c>
      <c r="L165" s="29">
        <v>20</v>
      </c>
      <c r="M165" s="29">
        <v>0.25</v>
      </c>
      <c r="N165" s="30">
        <f>Table3[[#This Row],[Gross Mineral Acreage]]*Table3[[#This Row],[Decimal Interest]]</f>
        <v>5</v>
      </c>
      <c r="O165" s="31" t="s">
        <v>1134</v>
      </c>
    </row>
    <row r="166" spans="2:15" ht="41.25" x14ac:dyDescent="0.2">
      <c r="B166" s="118">
        <v>5763</v>
      </c>
      <c r="C166" s="33" t="s">
        <v>1025</v>
      </c>
      <c r="D166" s="34">
        <v>10150</v>
      </c>
      <c r="E166" s="35" t="s">
        <v>1026</v>
      </c>
      <c r="F166" s="35" t="s">
        <v>142</v>
      </c>
      <c r="G166" s="35" t="s">
        <v>809</v>
      </c>
      <c r="H166" s="36" t="s">
        <v>1047</v>
      </c>
      <c r="I166" s="37" t="s">
        <v>1132</v>
      </c>
      <c r="J166" s="76" t="s">
        <v>1048</v>
      </c>
      <c r="K166" s="37">
        <v>1</v>
      </c>
      <c r="L166" s="37">
        <v>7</v>
      </c>
      <c r="M166" s="37">
        <v>8.3299999999999999E-2</v>
      </c>
      <c r="N166" s="38">
        <f>Table3[[#This Row],[Gross Mineral Acreage]]*Table3[[#This Row],[Decimal Interest]]</f>
        <v>0.58309999999999995</v>
      </c>
      <c r="O166" s="39" t="s">
        <v>1135</v>
      </c>
    </row>
    <row r="167" spans="2:15" ht="135" x14ac:dyDescent="0.2">
      <c r="B167" s="119">
        <v>5763</v>
      </c>
      <c r="C167" s="102" t="s">
        <v>1025</v>
      </c>
      <c r="D167" s="103">
        <v>10150</v>
      </c>
      <c r="E167" s="104" t="s">
        <v>1026</v>
      </c>
      <c r="F167" s="104" t="s">
        <v>142</v>
      </c>
      <c r="G167" s="104" t="s">
        <v>809</v>
      </c>
      <c r="H167" s="105" t="s">
        <v>1047</v>
      </c>
      <c r="I167" s="101" t="s">
        <v>1132</v>
      </c>
      <c r="J167" s="108" t="s">
        <v>1048</v>
      </c>
      <c r="K167" s="101">
        <v>2</v>
      </c>
      <c r="L167" s="101">
        <v>201.86</v>
      </c>
      <c r="M167" s="101">
        <v>0.5</v>
      </c>
      <c r="N167" s="106">
        <f>Table3[[#This Row],[Gross Mineral Acreage]]*Table3[[#This Row],[Decimal Interest]]</f>
        <v>100.93</v>
      </c>
      <c r="O167" s="107" t="s">
        <v>1136</v>
      </c>
    </row>
    <row r="168" spans="2:15" ht="27.75" x14ac:dyDescent="0.2">
      <c r="B168" s="118">
        <v>5762</v>
      </c>
      <c r="C168" s="25" t="s">
        <v>1027</v>
      </c>
      <c r="D168" s="26">
        <v>5195</v>
      </c>
      <c r="E168" s="27" t="s">
        <v>1028</v>
      </c>
      <c r="F168" s="27" t="s">
        <v>188</v>
      </c>
      <c r="G168" s="27" t="s">
        <v>809</v>
      </c>
      <c r="H168" s="28" t="s">
        <v>1047</v>
      </c>
      <c r="I168" s="29" t="s">
        <v>1132</v>
      </c>
      <c r="J168" s="75" t="s">
        <v>1048</v>
      </c>
      <c r="K168" s="29">
        <v>1</v>
      </c>
      <c r="L168" s="29">
        <v>104.26</v>
      </c>
      <c r="M168" s="29">
        <v>0.1875</v>
      </c>
      <c r="N168" s="30">
        <f>Table3[[#This Row],[Gross Mineral Acreage]]*Table3[[#This Row],[Decimal Interest]]</f>
        <v>19.548750000000002</v>
      </c>
      <c r="O168" s="31" t="s">
        <v>1133</v>
      </c>
    </row>
    <row r="169" spans="2:15" ht="68.25" x14ac:dyDescent="0.2">
      <c r="B169" s="118">
        <v>4971</v>
      </c>
      <c r="C169" s="33" t="s">
        <v>1029</v>
      </c>
      <c r="D169" s="34">
        <v>66900</v>
      </c>
      <c r="E169" s="35" t="s">
        <v>1030</v>
      </c>
      <c r="F169" s="35" t="s">
        <v>188</v>
      </c>
      <c r="G169" s="35" t="s">
        <v>809</v>
      </c>
      <c r="H169" s="36" t="s">
        <v>1047</v>
      </c>
      <c r="I169" s="37" t="s">
        <v>1115</v>
      </c>
      <c r="J169" s="76" t="s">
        <v>1048</v>
      </c>
      <c r="K169" s="37">
        <v>1</v>
      </c>
      <c r="L169" s="37">
        <v>240</v>
      </c>
      <c r="M169" s="37">
        <v>1</v>
      </c>
      <c r="N169" s="38">
        <f>Table3[[#This Row],[Gross Mineral Acreage]]*Table3[[#This Row],[Decimal Interest]]</f>
        <v>240</v>
      </c>
      <c r="O169" s="39" t="s">
        <v>1131</v>
      </c>
    </row>
    <row r="170" spans="2:15" ht="68.25" x14ac:dyDescent="0.2">
      <c r="B170" s="118">
        <v>4950</v>
      </c>
      <c r="C170" s="25" t="s">
        <v>1031</v>
      </c>
      <c r="D170" s="26">
        <v>41700</v>
      </c>
      <c r="E170" s="27" t="s">
        <v>1032</v>
      </c>
      <c r="F170" s="27" t="s">
        <v>188</v>
      </c>
      <c r="G170" s="27" t="s">
        <v>809</v>
      </c>
      <c r="H170" s="28" t="s">
        <v>1047</v>
      </c>
      <c r="I170" s="29" t="s">
        <v>1115</v>
      </c>
      <c r="J170" s="75" t="s">
        <v>1048</v>
      </c>
      <c r="K170" s="29">
        <v>1</v>
      </c>
      <c r="L170" s="29">
        <v>160</v>
      </c>
      <c r="M170" s="29">
        <v>1</v>
      </c>
      <c r="N170" s="30">
        <f>Table3[[#This Row],[Gross Mineral Acreage]]*Table3[[#This Row],[Decimal Interest]]</f>
        <v>160</v>
      </c>
      <c r="O170" s="31" t="s">
        <v>1130</v>
      </c>
    </row>
    <row r="171" spans="2:15" ht="68.25" x14ac:dyDescent="0.2">
      <c r="B171" s="118">
        <v>4947</v>
      </c>
      <c r="C171" s="33" t="s">
        <v>1031</v>
      </c>
      <c r="D171" s="34">
        <v>40800</v>
      </c>
      <c r="E171" s="35" t="s">
        <v>1033</v>
      </c>
      <c r="F171" s="35" t="s">
        <v>188</v>
      </c>
      <c r="G171" s="35" t="s">
        <v>809</v>
      </c>
      <c r="H171" s="36" t="s">
        <v>1047</v>
      </c>
      <c r="I171" s="37" t="s">
        <v>1115</v>
      </c>
      <c r="J171" s="76" t="s">
        <v>1048</v>
      </c>
      <c r="K171" s="37">
        <v>1</v>
      </c>
      <c r="L171" s="37">
        <v>160</v>
      </c>
      <c r="M171" s="37">
        <v>1</v>
      </c>
      <c r="N171" s="38">
        <f>Table3[[#This Row],[Gross Mineral Acreage]]*Table3[[#This Row],[Decimal Interest]]</f>
        <v>160</v>
      </c>
      <c r="O171" s="39" t="s">
        <v>1129</v>
      </c>
    </row>
    <row r="172" spans="2:15" ht="68.25" x14ac:dyDescent="0.2">
      <c r="B172" s="118">
        <v>4946</v>
      </c>
      <c r="C172" s="25" t="s">
        <v>1031</v>
      </c>
      <c r="D172" s="26">
        <v>32700</v>
      </c>
      <c r="E172" s="27" t="s">
        <v>1034</v>
      </c>
      <c r="F172" s="27" t="s">
        <v>188</v>
      </c>
      <c r="G172" s="27" t="s">
        <v>809</v>
      </c>
      <c r="H172" s="28" t="s">
        <v>1047</v>
      </c>
      <c r="I172" s="29" t="s">
        <v>1115</v>
      </c>
      <c r="J172" s="75" t="s">
        <v>1048</v>
      </c>
      <c r="K172" s="29">
        <v>1</v>
      </c>
      <c r="L172" s="29">
        <v>160</v>
      </c>
      <c r="M172" s="29">
        <v>1</v>
      </c>
      <c r="N172" s="30">
        <f>Table3[[#This Row],[Gross Mineral Acreage]]*Table3[[#This Row],[Decimal Interest]]</f>
        <v>160</v>
      </c>
      <c r="O172" s="31" t="s">
        <v>1128</v>
      </c>
    </row>
    <row r="173" spans="2:15" ht="54.75" x14ac:dyDescent="0.2">
      <c r="B173" s="32">
        <v>4217</v>
      </c>
      <c r="C173" s="33" t="s">
        <v>1035</v>
      </c>
      <c r="D173" s="34">
        <v>1695</v>
      </c>
      <c r="E173" s="35" t="s">
        <v>1036</v>
      </c>
      <c r="F173" s="35" t="s">
        <v>188</v>
      </c>
      <c r="G173" s="35" t="s">
        <v>809</v>
      </c>
      <c r="H173" s="36" t="s">
        <v>1047</v>
      </c>
      <c r="I173" s="37"/>
      <c r="J173" s="76"/>
      <c r="K173" s="37"/>
      <c r="L173" s="37"/>
      <c r="M173" s="37"/>
      <c r="N173" s="38">
        <f>Table3[[#This Row],[Gross Mineral Acreage]]*Table3[[#This Row],[Decimal Interest]]</f>
        <v>0</v>
      </c>
      <c r="O173" s="39"/>
    </row>
    <row r="174" spans="2:15" ht="54.75" x14ac:dyDescent="0.2">
      <c r="B174" s="24">
        <v>4223</v>
      </c>
      <c r="C174" s="25" t="s">
        <v>1037</v>
      </c>
      <c r="D174" s="26">
        <v>2145</v>
      </c>
      <c r="E174" s="27" t="s">
        <v>1038</v>
      </c>
      <c r="F174" s="27" t="s">
        <v>142</v>
      </c>
      <c r="G174" s="27" t="s">
        <v>809</v>
      </c>
      <c r="H174" s="28" t="s">
        <v>1047</v>
      </c>
      <c r="I174" s="29"/>
      <c r="J174" s="75"/>
      <c r="K174" s="29"/>
      <c r="L174" s="29"/>
      <c r="M174" s="29"/>
      <c r="N174" s="30">
        <f>Table3[[#This Row],[Gross Mineral Acreage]]*Table3[[#This Row],[Decimal Interest]]</f>
        <v>0</v>
      </c>
      <c r="O174" s="31"/>
    </row>
    <row r="175" spans="2:15" ht="54.75" x14ac:dyDescent="0.2">
      <c r="B175" s="32">
        <v>4216</v>
      </c>
      <c r="C175" s="33" t="s">
        <v>1039</v>
      </c>
      <c r="D175" s="34">
        <v>2105</v>
      </c>
      <c r="E175" s="35" t="s">
        <v>1040</v>
      </c>
      <c r="F175" s="35" t="s">
        <v>142</v>
      </c>
      <c r="G175" s="35" t="s">
        <v>809</v>
      </c>
      <c r="H175" s="36" t="s">
        <v>1047</v>
      </c>
      <c r="I175" s="37"/>
      <c r="J175" s="76"/>
      <c r="K175" s="37"/>
      <c r="L175" s="37"/>
      <c r="M175" s="37"/>
      <c r="N175" s="38">
        <f>Table3[[#This Row],[Gross Mineral Acreage]]*Table3[[#This Row],[Decimal Interest]]</f>
        <v>0</v>
      </c>
      <c r="O175" s="39"/>
    </row>
    <row r="176" spans="2:15" ht="42" thickBot="1" x14ac:dyDescent="0.25">
      <c r="B176" s="24">
        <v>2121</v>
      </c>
      <c r="C176" s="25" t="s">
        <v>1041</v>
      </c>
      <c r="D176" s="26">
        <v>227210</v>
      </c>
      <c r="E176" s="27" t="s">
        <v>1042</v>
      </c>
      <c r="F176" s="27" t="s">
        <v>597</v>
      </c>
      <c r="G176" s="27" t="s">
        <v>809</v>
      </c>
      <c r="H176" s="28" t="s">
        <v>1047</v>
      </c>
      <c r="I176" s="29"/>
      <c r="J176" s="75"/>
      <c r="K176" s="29"/>
      <c r="L176" s="29"/>
      <c r="M176" s="29"/>
      <c r="N176" s="30">
        <f>Table3[[#This Row],[Gross Mineral Acreage]]*Table3[[#This Row],[Decimal Interest]]</f>
        <v>0</v>
      </c>
      <c r="O176" s="31"/>
    </row>
    <row r="177" spans="2:15" ht="15.75" thickTop="1" x14ac:dyDescent="0.2">
      <c r="B177" s="18" t="s">
        <v>1043</v>
      </c>
      <c r="C177" s="19">
        <v>109</v>
      </c>
      <c r="D177" s="19"/>
      <c r="E177" s="19"/>
      <c r="F177" s="19">
        <v>109</v>
      </c>
      <c r="G177" s="19">
        <v>109</v>
      </c>
      <c r="H177" s="19"/>
      <c r="I177" s="19"/>
      <c r="J177" s="81"/>
      <c r="K177" s="19"/>
      <c r="L177" s="19"/>
      <c r="M177" s="19"/>
      <c r="N177" s="66">
        <f>Table3[[#This Row],[Gross Mineral Acreage]]*Table3[[#This Row],[Decimal Interest]]</f>
        <v>0</v>
      </c>
      <c r="O177" s="20"/>
    </row>
  </sheetData>
  <mergeCells count="1">
    <mergeCell ref="B1:O1"/>
  </mergeCells>
  <conditionalFormatting sqref="G8:K12 I14:K14">
    <cfRule type="expression" dxfId="291" priority="193">
      <formula>P75="Y"</formula>
    </cfRule>
  </conditionalFormatting>
  <conditionalFormatting sqref="H168:K176">
    <cfRule type="expression" dxfId="290" priority="198">
      <formula>P217="Y"</formula>
    </cfRule>
  </conditionalFormatting>
  <conditionalFormatting sqref="H70:K70 B49:B50">
    <cfRule type="expression" dxfId="289" priority="204">
      <formula>J145="Y"</formula>
    </cfRule>
  </conditionalFormatting>
  <conditionalFormatting sqref="H113:I113 K113 H112:K112 J107:J111 B4:B11">
    <cfRule type="expression" dxfId="288" priority="205">
      <formula>J87="Y"</formula>
    </cfRule>
  </conditionalFormatting>
  <conditionalFormatting sqref="C75:F76 B75:B80 G72">
    <cfRule type="expression" dxfId="287" priority="206">
      <formula>J182="Y"</formula>
    </cfRule>
  </conditionalFormatting>
  <conditionalFormatting sqref="O108:O109">
    <cfRule type="expression" dxfId="286" priority="213">
      <formula>V196="Y"</formula>
    </cfRule>
  </conditionalFormatting>
  <conditionalFormatting sqref="G15:K28">
    <cfRule type="expression" dxfId="285" priority="214">
      <formula>P81="Y"</formula>
    </cfRule>
  </conditionalFormatting>
  <conditionalFormatting sqref="G4:K7">
    <cfRule type="expression" dxfId="284" priority="218">
      <formula>P69="Y"</formula>
    </cfRule>
  </conditionalFormatting>
  <conditionalFormatting sqref="C4:F11">
    <cfRule type="expression" dxfId="283" priority="221">
      <formula>L87="Y"</formula>
    </cfRule>
  </conditionalFormatting>
  <conditionalFormatting sqref="G75:G76 B53">
    <cfRule type="expression" dxfId="282" priority="223">
      <formula>J160="Y"</formula>
    </cfRule>
  </conditionalFormatting>
  <conditionalFormatting sqref="L15:O20 O21:O28 L21:M28 N21 G160:G164 H145:K153">
    <cfRule type="expression" dxfId="281" priority="226">
      <formula>O81="Y"</formula>
    </cfRule>
  </conditionalFormatting>
  <conditionalFormatting sqref="K29 G29:J33">
    <cfRule type="expression" dxfId="280" priority="231">
      <formula>P88="Y"</formula>
    </cfRule>
  </conditionalFormatting>
  <conditionalFormatting sqref="N28 L29:O29 M30:M33 H154:K159">
    <cfRule type="expression" dxfId="279" priority="306">
      <formula>P87="Y"</formula>
    </cfRule>
  </conditionalFormatting>
  <conditionalFormatting sqref="N27 L43:O47">
    <cfRule type="expression" dxfId="278" priority="315">
      <formula>T87="Y"</formula>
    </cfRule>
  </conditionalFormatting>
  <conditionalFormatting sqref="N26 G168:G176">
    <cfRule type="expression" dxfId="277" priority="324">
      <formula>O87="Y"</formula>
    </cfRule>
  </conditionalFormatting>
  <conditionalFormatting sqref="N25 G165:G167 J142">
    <cfRule type="expression" dxfId="276" priority="333">
      <formula>O87="Y"</formula>
    </cfRule>
  </conditionalFormatting>
  <conditionalFormatting sqref="N24">
    <cfRule type="expression" dxfId="275" priority="342">
      <formula>V87="Y"</formula>
    </cfRule>
  </conditionalFormatting>
  <conditionalFormatting sqref="N23 B168:F176 L48:O49">
    <cfRule type="expression" dxfId="274" priority="351">
      <formula>J87="Y"</formula>
    </cfRule>
  </conditionalFormatting>
  <conditionalFormatting sqref="G68:K68 C20:F21">
    <cfRule type="expression" dxfId="273" priority="354">
      <formula>L112="Y"</formula>
    </cfRule>
  </conditionalFormatting>
  <conditionalFormatting sqref="B145:F153 G138:G139">
    <cfRule type="expression" dxfId="272" priority="356">
      <formula>J219="Y"</formula>
    </cfRule>
  </conditionalFormatting>
  <conditionalFormatting sqref="G34:K40">
    <cfRule type="expression" dxfId="271" priority="364">
      <formula>P88="Y"</formula>
    </cfRule>
  </conditionalFormatting>
  <conditionalFormatting sqref="K33">
    <cfRule type="expression" dxfId="270" priority="367">
      <formula>T88="Y"</formula>
    </cfRule>
  </conditionalFormatting>
  <conditionalFormatting sqref="L33 N33:O33">
    <cfRule type="expression" dxfId="269" priority="371">
      <formula>T88="Y"</formula>
    </cfRule>
  </conditionalFormatting>
  <conditionalFormatting sqref="K32">
    <cfRule type="expression" dxfId="268" priority="375">
      <formula>T88="Y"</formula>
    </cfRule>
  </conditionalFormatting>
  <conditionalFormatting sqref="L32 N32:O32">
    <cfRule type="expression" dxfId="267" priority="377">
      <formula>T88="Y"</formula>
    </cfRule>
  </conditionalFormatting>
  <conditionalFormatting sqref="K31 G41:K41">
    <cfRule type="expression" dxfId="266" priority="383">
      <formula>P88="Y"</formula>
    </cfRule>
  </conditionalFormatting>
  <conditionalFormatting sqref="L31 N31:O31 L41:O41">
    <cfRule type="expression" dxfId="265" priority="385">
      <formula>T88="Y"</formula>
    </cfRule>
  </conditionalFormatting>
  <conditionalFormatting sqref="K30">
    <cfRule type="expression" dxfId="264" priority="391">
      <formula>T88="Y"</formula>
    </cfRule>
  </conditionalFormatting>
  <conditionalFormatting sqref="L30 N30:O30">
    <cfRule type="expression" dxfId="263" priority="393">
      <formula>T88="Y"</formula>
    </cfRule>
  </conditionalFormatting>
  <conditionalFormatting sqref="C15:F19">
    <cfRule type="expression" dxfId="262" priority="394">
      <formula>L103="Y"</formula>
    </cfRule>
  </conditionalFormatting>
  <conditionalFormatting sqref="B154:F159">
    <cfRule type="expression" dxfId="261" priority="396">
      <formula>J228="Y"</formula>
    </cfRule>
  </conditionalFormatting>
  <conditionalFormatting sqref="C45:F46 C35:F41">
    <cfRule type="expression" dxfId="260" priority="397">
      <formula>L128="Y"</formula>
    </cfRule>
  </conditionalFormatting>
  <conditionalFormatting sqref="H160:K164 L34:O40">
    <cfRule type="expression" dxfId="259" priority="399">
      <formula>P88="Y"</formula>
    </cfRule>
  </conditionalFormatting>
  <conditionalFormatting sqref="B160:F164 H138:K139">
    <cfRule type="expression" dxfId="258" priority="401">
      <formula>J207="Y"</formula>
    </cfRule>
  </conditionalFormatting>
  <conditionalFormatting sqref="L61:O62 L51:O51">
    <cfRule type="expression" dxfId="257" priority="409">
      <formula>T128="Y"</formula>
    </cfRule>
  </conditionalFormatting>
  <conditionalFormatting sqref="L13:O13">
    <cfRule type="expression" dxfId="256" priority="411">
      <formula>T81="Y"</formula>
    </cfRule>
  </conditionalFormatting>
  <conditionalFormatting sqref="N22 B165:F167">
    <cfRule type="expression" dxfId="255" priority="414">
      <formula>J87="Y"</formula>
    </cfRule>
  </conditionalFormatting>
  <conditionalFormatting sqref="G61:K62 G51:K51">
    <cfRule type="expression" dxfId="254" priority="425">
      <formula>P128="Y"</formula>
    </cfRule>
  </conditionalFormatting>
  <conditionalFormatting sqref="C58:F58">
    <cfRule type="expression" dxfId="253" priority="189">
      <formula>L173="Y"</formula>
    </cfRule>
  </conditionalFormatting>
  <conditionalFormatting sqref="G58:I58 K58:M58">
    <cfRule type="expression" dxfId="252" priority="190">
      <formula>P139="Y"</formula>
    </cfRule>
  </conditionalFormatting>
  <conditionalFormatting sqref="B58 B65:B66">
    <cfRule type="expression" dxfId="251" priority="191">
      <formula>J173="Y"</formula>
    </cfRule>
  </conditionalFormatting>
  <conditionalFormatting sqref="N58">
    <cfRule type="expression" dxfId="250" priority="192">
      <formula>V139="Y"</formula>
    </cfRule>
  </conditionalFormatting>
  <conditionalFormatting sqref="L42:O42">
    <cfRule type="expression" dxfId="249" priority="166">
      <formula>T98="Y"</formula>
    </cfRule>
  </conditionalFormatting>
  <conditionalFormatting sqref="L4:O7">
    <cfRule type="expression" dxfId="248" priority="426">
      <formula>T69="Y"</formula>
    </cfRule>
  </conditionalFormatting>
  <conditionalFormatting sqref="L70:O70">
    <cfRule type="expression" dxfId="247" priority="427">
      <formula>S166="Y"</formula>
    </cfRule>
  </conditionalFormatting>
  <conditionalFormatting sqref="C63:F63">
    <cfRule type="expression" dxfId="246" priority="185">
      <formula>L178="Y"</formula>
    </cfRule>
  </conditionalFormatting>
  <conditionalFormatting sqref="G63:I63 C29:F29 K63">
    <cfRule type="expression" dxfId="245" priority="186">
      <formula>L120="Y"</formula>
    </cfRule>
  </conditionalFormatting>
  <conditionalFormatting sqref="B63">
    <cfRule type="expression" dxfId="244" priority="187">
      <formula>J178="Y"</formula>
    </cfRule>
  </conditionalFormatting>
  <conditionalFormatting sqref="L63:O63 B29">
    <cfRule type="expression" dxfId="243" priority="188">
      <formula>J120="Y"</formula>
    </cfRule>
  </conditionalFormatting>
  <conditionalFormatting sqref="O58">
    <cfRule type="expression" dxfId="242" priority="184">
      <formula>X139="Y"</formula>
    </cfRule>
  </conditionalFormatting>
  <conditionalFormatting sqref="C65:F65">
    <cfRule type="expression" dxfId="241" priority="180">
      <formula>L180="Y"</formula>
    </cfRule>
  </conditionalFormatting>
  <conditionalFormatting sqref="G65:I66 K65:K66">
    <cfRule type="expression" dxfId="240" priority="181">
      <formula>P165="Y"</formula>
    </cfRule>
  </conditionalFormatting>
  <conditionalFormatting sqref="C66:F66">
    <cfRule type="expression" dxfId="239" priority="182">
      <formula>K181="Y"</formula>
    </cfRule>
  </conditionalFormatting>
  <conditionalFormatting sqref="L65:O66">
    <cfRule type="expression" dxfId="238" priority="183">
      <formula>T165="Y"</formula>
    </cfRule>
  </conditionalFormatting>
  <conditionalFormatting sqref="G67:H67 K67">
    <cfRule type="expression" dxfId="237" priority="177">
      <formula>P168="Y"</formula>
    </cfRule>
  </conditionalFormatting>
  <conditionalFormatting sqref="B67:F67">
    <cfRule type="expression" dxfId="236" priority="178">
      <formula>J182="Y"</formula>
    </cfRule>
  </conditionalFormatting>
  <conditionalFormatting sqref="L67:O67 K69">
    <cfRule type="expression" dxfId="235" priority="179">
      <formula>S168="Y"</formula>
    </cfRule>
  </conditionalFormatting>
  <conditionalFormatting sqref="H143:K143 K142 H142">
    <cfRule type="expression" dxfId="234" priority="176">
      <formula>P209="Y"</formula>
    </cfRule>
  </conditionalFormatting>
  <conditionalFormatting sqref="L8:O12 L14:O14">
    <cfRule type="expression" dxfId="233" priority="172">
      <formula>T75="Y"</formula>
    </cfRule>
  </conditionalFormatting>
  <conditionalFormatting sqref="B69:F69">
    <cfRule type="expression" dxfId="232" priority="173">
      <formula>J184="Y"</formula>
    </cfRule>
  </conditionalFormatting>
  <conditionalFormatting sqref="H69">
    <cfRule type="expression" dxfId="231" priority="174">
      <formula>P170="Y"</formula>
    </cfRule>
  </conditionalFormatting>
  <conditionalFormatting sqref="L69:O69">
    <cfRule type="expression" dxfId="230" priority="175">
      <formula>S170="Y"</formula>
    </cfRule>
  </conditionalFormatting>
  <conditionalFormatting sqref="I69 H71:K71 K77:K78 K73:K74">
    <cfRule type="expression" dxfId="229" priority="171">
      <formula>P166="Y"</formula>
    </cfRule>
  </conditionalFormatting>
  <conditionalFormatting sqref="L78:O78 L71:O71">
    <cfRule type="expression" dxfId="228" priority="148">
      <formula>S168="Y"</formula>
    </cfRule>
  </conditionalFormatting>
  <conditionalFormatting sqref="G42:K42">
    <cfRule type="expression" dxfId="227" priority="458">
      <formula>P98="Y"</formula>
    </cfRule>
  </conditionalFormatting>
  <conditionalFormatting sqref="L72:O72">
    <cfRule type="expression" dxfId="226" priority="498">
      <formula>S171="Y"</formula>
    </cfRule>
  </conditionalFormatting>
  <conditionalFormatting sqref="H74">
    <cfRule type="expression" dxfId="225" priority="162">
      <formula>P171="Y"</formula>
    </cfRule>
  </conditionalFormatting>
  <conditionalFormatting sqref="L74:O74">
    <cfRule type="expression" dxfId="224" priority="163">
      <formula>S171="Y"</formula>
    </cfRule>
  </conditionalFormatting>
  <conditionalFormatting sqref="B74:F74 B54:B55">
    <cfRule type="expression" dxfId="223" priority="164">
      <formula>J165="Y"</formula>
    </cfRule>
  </conditionalFormatting>
  <conditionalFormatting sqref="H73">
    <cfRule type="expression" dxfId="222" priority="158">
      <formula>P170="Y"</formula>
    </cfRule>
  </conditionalFormatting>
  <conditionalFormatting sqref="L73:O73">
    <cfRule type="expression" dxfId="221" priority="159">
      <formula>S170="Y"</formula>
    </cfRule>
  </conditionalFormatting>
  <conditionalFormatting sqref="B73:F73">
    <cfRule type="expression" dxfId="220" priority="160">
      <formula>J184="Y"</formula>
    </cfRule>
  </conditionalFormatting>
  <conditionalFormatting sqref="G154:G159">
    <cfRule type="expression" dxfId="219" priority="161">
      <formula>O225="Y"</formula>
    </cfRule>
  </conditionalFormatting>
  <conditionalFormatting sqref="I73">
    <cfRule type="expression" dxfId="218" priority="157">
      <formula>Q169="Y"</formula>
    </cfRule>
  </conditionalFormatting>
  <conditionalFormatting sqref="I74">
    <cfRule type="expression" dxfId="217" priority="156">
      <formula>Q170="Y"</formula>
    </cfRule>
  </conditionalFormatting>
  <conditionalFormatting sqref="H77">
    <cfRule type="expression" dxfId="216" priority="152">
      <formula>P174="Y"</formula>
    </cfRule>
  </conditionalFormatting>
  <conditionalFormatting sqref="L77:O77">
    <cfRule type="expression" dxfId="215" priority="153">
      <formula>S174="Y"</formula>
    </cfRule>
  </conditionalFormatting>
  <conditionalFormatting sqref="C77:F77">
    <cfRule type="expression" dxfId="214" priority="154">
      <formula>K188="Y"</formula>
    </cfRule>
  </conditionalFormatting>
  <conditionalFormatting sqref="I77">
    <cfRule type="expression" dxfId="213" priority="151">
      <formula>Q173="Y"</formula>
    </cfRule>
  </conditionalFormatting>
  <conditionalFormatting sqref="H78">
    <cfRule type="expression" dxfId="212" priority="147">
      <formula>P175="Y"</formula>
    </cfRule>
  </conditionalFormatting>
  <conditionalFormatting sqref="C78:F78">
    <cfRule type="expression" dxfId="211" priority="149">
      <formula>K189="Y"</formula>
    </cfRule>
  </conditionalFormatting>
  <conditionalFormatting sqref="I78">
    <cfRule type="expression" dxfId="210" priority="146">
      <formula>Q174="Y"</formula>
    </cfRule>
  </conditionalFormatting>
  <conditionalFormatting sqref="I13:K13 G13:H14">
    <cfRule type="expression" dxfId="209" priority="499">
      <formula>P81="Y"</formula>
    </cfRule>
  </conditionalFormatting>
  <conditionalFormatting sqref="H75:K76 K79:K80 B47:B48">
    <cfRule type="expression" dxfId="208" priority="502">
      <formula>J142="Y"</formula>
    </cfRule>
  </conditionalFormatting>
  <conditionalFormatting sqref="L168:O176">
    <cfRule type="expression" dxfId="207" priority="510">
      <formula>S217="Y"</formula>
    </cfRule>
  </conditionalFormatting>
  <conditionalFormatting sqref="C80:F80 B81:F94 G70:G71">
    <cfRule type="expression" dxfId="206" priority="142">
      <formula>J179="Y"</formula>
    </cfRule>
  </conditionalFormatting>
  <conditionalFormatting sqref="L80:O80 L75:O76">
    <cfRule type="expression" dxfId="205" priority="143">
      <formula>S170="Y"</formula>
    </cfRule>
  </conditionalFormatting>
  <conditionalFormatting sqref="H80">
    <cfRule type="expression" dxfId="204" priority="145">
      <formula>P175="Y"</formula>
    </cfRule>
  </conditionalFormatting>
  <conditionalFormatting sqref="C79:F79">
    <cfRule type="expression" dxfId="203" priority="138">
      <formula>K188="Y"</formula>
    </cfRule>
  </conditionalFormatting>
  <conditionalFormatting sqref="L79:O79">
    <cfRule type="expression" dxfId="202" priority="139">
      <formula>S174="Y"</formula>
    </cfRule>
  </conditionalFormatting>
  <conditionalFormatting sqref="H79">
    <cfRule type="expression" dxfId="201" priority="141">
      <formula>P174="Y"</formula>
    </cfRule>
  </conditionalFormatting>
  <conditionalFormatting sqref="I79">
    <cfRule type="expression" dxfId="200" priority="137">
      <formula>Q174="Y"</formula>
    </cfRule>
  </conditionalFormatting>
  <conditionalFormatting sqref="I80">
    <cfRule type="expression" dxfId="199" priority="136">
      <formula>Q175="Y"</formula>
    </cfRule>
  </conditionalFormatting>
  <conditionalFormatting sqref="H165:K167">
    <cfRule type="expression" dxfId="198" priority="511">
      <formula>P215="Y"</formula>
    </cfRule>
  </conditionalFormatting>
  <conditionalFormatting sqref="L165:O167">
    <cfRule type="expression" dxfId="197" priority="512">
      <formula>S215="Y"</formula>
    </cfRule>
  </conditionalFormatting>
  <conditionalFormatting sqref="B72:F72">
    <cfRule type="expression" dxfId="196" priority="521">
      <formula>J185="Y"</formula>
    </cfRule>
  </conditionalFormatting>
  <conditionalFormatting sqref="C56:F57 C64:F64 C59:F62">
    <cfRule type="expression" dxfId="195" priority="537">
      <formula>L168="Y"</formula>
    </cfRule>
  </conditionalFormatting>
  <conditionalFormatting sqref="B70:F71 B64 B68:F68 B56:B57 G69 B59:B62">
    <cfRule type="expression" dxfId="194" priority="543">
      <formula>J168="Y"</formula>
    </cfRule>
  </conditionalFormatting>
  <conditionalFormatting sqref="L160:O164">
    <cfRule type="expression" dxfId="193" priority="558">
      <formula>S214="Y"</formula>
    </cfRule>
  </conditionalFormatting>
  <conditionalFormatting sqref="C54:F55">
    <cfRule type="expression" dxfId="192" priority="576">
      <formula>L165="Y"</formula>
    </cfRule>
  </conditionalFormatting>
  <conditionalFormatting sqref="J72:J74 J77:J80">
    <cfRule type="expression" dxfId="191" priority="618">
      <formula>S169="Y"</formula>
    </cfRule>
  </conditionalFormatting>
  <conditionalFormatting sqref="C53:F53">
    <cfRule type="expression" dxfId="190" priority="640">
      <formula>L160="Y"</formula>
    </cfRule>
  </conditionalFormatting>
  <conditionalFormatting sqref="J69 C49:F50">
    <cfRule type="expression" dxfId="189" priority="657">
      <formula>L145="Y"</formula>
    </cfRule>
  </conditionalFormatting>
  <conditionalFormatting sqref="L154:O159">
    <cfRule type="expression" dxfId="188" priority="727">
      <formula>S213="Y"</formula>
    </cfRule>
  </conditionalFormatting>
  <conditionalFormatting sqref="C51:F51">
    <cfRule type="expression" dxfId="187" priority="747">
      <formula>L154="Y"</formula>
    </cfRule>
  </conditionalFormatting>
  <conditionalFormatting sqref="B51">
    <cfRule type="expression" dxfId="186" priority="748">
      <formula>J154="Y"</formula>
    </cfRule>
  </conditionalFormatting>
  <conditionalFormatting sqref="C34:F34 C12:F12">
    <cfRule type="expression" dxfId="185" priority="777">
      <formula>L98="Y"</formula>
    </cfRule>
  </conditionalFormatting>
  <conditionalFormatting sqref="C52:F52">
    <cfRule type="expression" dxfId="184" priority="788">
      <formula>L154="Y"</formula>
    </cfRule>
  </conditionalFormatting>
  <conditionalFormatting sqref="B52">
    <cfRule type="expression" dxfId="183" priority="789">
      <formula>J154="Y"</formula>
    </cfRule>
  </conditionalFormatting>
  <conditionalFormatting sqref="K72 H72">
    <cfRule type="expression" dxfId="182" priority="891">
      <formula>P171="Y"</formula>
    </cfRule>
  </conditionalFormatting>
  <conditionalFormatting sqref="B142:F143 G128:G136">
    <cfRule type="expression" dxfId="181" priority="904">
      <formula>J210="Y"</formula>
    </cfRule>
  </conditionalFormatting>
  <conditionalFormatting sqref="G145:G153">
    <cfRule type="expression" dxfId="180" priority="906">
      <formula>O223="Y"</formula>
    </cfRule>
  </conditionalFormatting>
  <conditionalFormatting sqref="L145:O153">
    <cfRule type="expression" dxfId="179" priority="917">
      <formula>S211="Y"</formula>
    </cfRule>
  </conditionalFormatting>
  <conditionalFormatting sqref="I72 B22 B30:B33">
    <cfRule type="expression" dxfId="178" priority="937">
      <formula>J120="Y"</formula>
    </cfRule>
  </conditionalFormatting>
  <conditionalFormatting sqref="J67">
    <cfRule type="expression" dxfId="177" priority="946">
      <formula>S154="Y"</formula>
    </cfRule>
  </conditionalFormatting>
  <conditionalFormatting sqref="G142:G143">
    <cfRule type="expression" dxfId="176" priority="974">
      <formula>O221="Y"</formula>
    </cfRule>
  </conditionalFormatting>
  <conditionalFormatting sqref="L142:O143">
    <cfRule type="expression" dxfId="175" priority="976">
      <formula>S209="Y"</formula>
    </cfRule>
  </conditionalFormatting>
  <conditionalFormatting sqref="H144:K144">
    <cfRule type="expression" dxfId="174" priority="133">
      <formula>P211="Y"</formula>
    </cfRule>
  </conditionalFormatting>
  <conditionalFormatting sqref="B144:F144">
    <cfRule type="expression" dxfId="173" priority="132">
      <formula>J226="Y"</formula>
    </cfRule>
  </conditionalFormatting>
  <conditionalFormatting sqref="G144">
    <cfRule type="expression" dxfId="172" priority="134">
      <formula>O223="Y"</formula>
    </cfRule>
  </conditionalFormatting>
  <conditionalFormatting sqref="L144:O144">
    <cfRule type="expression" dxfId="171" priority="135">
      <formula>S211="Y"</formula>
    </cfRule>
  </conditionalFormatting>
  <conditionalFormatting sqref="C47:F48">
    <cfRule type="expression" dxfId="170" priority="1030">
      <formula>L142="Y"</formula>
    </cfRule>
  </conditionalFormatting>
  <conditionalFormatting sqref="H128:K136 J121:J127 L50:O50">
    <cfRule type="expression" dxfId="169" priority="1110">
      <formula>P120="Y"</formula>
    </cfRule>
  </conditionalFormatting>
  <conditionalFormatting sqref="B138:F139">
    <cfRule type="expression" dxfId="168" priority="1136">
      <formula>J222="Y"</formula>
    </cfRule>
  </conditionalFormatting>
  <conditionalFormatting sqref="L68:O68 B42:B44 B20:B21">
    <cfRule type="expression" dxfId="167" priority="1150">
      <formula>J112="Y"</formula>
    </cfRule>
  </conditionalFormatting>
  <conditionalFormatting sqref="I140:I141">
    <cfRule type="expression" dxfId="166" priority="1172">
      <formula>Q209="Y"</formula>
    </cfRule>
  </conditionalFormatting>
  <conditionalFormatting sqref="I142">
    <cfRule type="expression" dxfId="165" priority="111">
      <formula>R215="Y"</formula>
    </cfRule>
  </conditionalFormatting>
  <conditionalFormatting sqref="L138:O139">
    <cfRule type="expression" dxfId="164" priority="1214">
      <formula>S207="Y"</formula>
    </cfRule>
  </conditionalFormatting>
  <conditionalFormatting sqref="B141:F141">
    <cfRule type="expression" dxfId="163" priority="107">
      <formula>J224="Y"</formula>
    </cfRule>
  </conditionalFormatting>
  <conditionalFormatting sqref="H141 J141:K141">
    <cfRule type="expression" dxfId="162" priority="108">
      <formula>P209="Y"</formula>
    </cfRule>
  </conditionalFormatting>
  <conditionalFormatting sqref="G141">
    <cfRule type="expression" dxfId="161" priority="109">
      <formula>O221="Y"</formula>
    </cfRule>
  </conditionalFormatting>
  <conditionalFormatting sqref="L141:O141">
    <cfRule type="expression" dxfId="160" priority="110">
      <formula>S209="Y"</formula>
    </cfRule>
  </conditionalFormatting>
  <conditionalFormatting sqref="B140:F140">
    <cfRule type="expression" dxfId="159" priority="103">
      <formula>J224="Y"</formula>
    </cfRule>
  </conditionalFormatting>
  <conditionalFormatting sqref="H140 J140:K140">
    <cfRule type="expression" dxfId="158" priority="104">
      <formula>P209="Y"</formula>
    </cfRule>
  </conditionalFormatting>
  <conditionalFormatting sqref="G140">
    <cfRule type="expression" dxfId="157" priority="105">
      <formula>O221="Y"</formula>
    </cfRule>
  </conditionalFormatting>
  <conditionalFormatting sqref="L140:O140">
    <cfRule type="expression" dxfId="156" priority="106">
      <formula>S209="Y"</formula>
    </cfRule>
  </conditionalFormatting>
  <conditionalFormatting sqref="L128:O136">
    <cfRule type="expression" dxfId="155" priority="1262">
      <formula>S198="Y"</formula>
    </cfRule>
  </conditionalFormatting>
  <conditionalFormatting sqref="B128:F137">
    <cfRule type="expression" dxfId="154" priority="99">
      <formula>J213="Y"</formula>
    </cfRule>
  </conditionalFormatting>
  <conditionalFormatting sqref="G137">
    <cfRule type="expression" dxfId="153" priority="100">
      <formula>O219="Y"</formula>
    </cfRule>
  </conditionalFormatting>
  <conditionalFormatting sqref="H137:K137">
    <cfRule type="expression" dxfId="152" priority="101">
      <formula>P207="Y"</formula>
    </cfRule>
  </conditionalFormatting>
  <conditionalFormatting sqref="L137:O137">
    <cfRule type="expression" dxfId="151" priority="102">
      <formula>S207="Y"</formula>
    </cfRule>
  </conditionalFormatting>
  <conditionalFormatting sqref="C23:F28">
    <cfRule type="expression" dxfId="150" priority="1269">
      <formula>L128="Y"</formula>
    </cfRule>
  </conditionalFormatting>
  <conditionalFormatting sqref="C30:F33 C22:F22">
    <cfRule type="expression" dxfId="149" priority="1278">
      <formula>L120="Y"</formula>
    </cfRule>
  </conditionalFormatting>
  <conditionalFormatting sqref="L120:O120">
    <cfRule type="expression" dxfId="148" priority="1325">
      <formula>S197="Y"</formula>
    </cfRule>
  </conditionalFormatting>
  <conditionalFormatting sqref="I121:I127 H120:K120 J113:J119">
    <cfRule type="expression" dxfId="147" priority="1356">
      <formula>P190="Y"</formula>
    </cfRule>
  </conditionalFormatting>
  <conditionalFormatting sqref="C42:F44">
    <cfRule type="expression" dxfId="146" priority="1369">
      <formula>L134="Y"</formula>
    </cfRule>
  </conditionalFormatting>
  <conditionalFormatting sqref="B120:F120">
    <cfRule type="expression" dxfId="145" priority="1377">
      <formula>J212="Y"</formula>
    </cfRule>
  </conditionalFormatting>
  <conditionalFormatting sqref="H103:K103 J95:J102">
    <cfRule type="expression" dxfId="144" priority="1407">
      <formula>P182="Y"</formula>
    </cfRule>
  </conditionalFormatting>
  <conditionalFormatting sqref="J65:J66">
    <cfRule type="expression" dxfId="143" priority="1412">
      <formula>S145="Y"</formula>
    </cfRule>
  </conditionalFormatting>
  <conditionalFormatting sqref="G120">
    <cfRule type="expression" dxfId="142" priority="1452">
      <formula>O209="Y"</formula>
    </cfRule>
  </conditionalFormatting>
  <conditionalFormatting sqref="J63 G64:K64">
    <cfRule type="expression" dxfId="141" priority="1457">
      <formula>P142="Y"</formula>
    </cfRule>
  </conditionalFormatting>
  <conditionalFormatting sqref="B121:F121">
    <cfRule type="expression" dxfId="140" priority="95">
      <formula>J213="Y"</formula>
    </cfRule>
  </conditionalFormatting>
  <conditionalFormatting sqref="L121:O121">
    <cfRule type="expression" dxfId="139" priority="96">
      <formula>S198="Y"</formula>
    </cfRule>
  </conditionalFormatting>
  <conditionalFormatting sqref="H121 K121">
    <cfRule type="expression" dxfId="138" priority="97">
      <formula>P198="Y"</formula>
    </cfRule>
  </conditionalFormatting>
  <conditionalFormatting sqref="G121">
    <cfRule type="expression" dxfId="137" priority="98">
      <formula>O210="Y"</formula>
    </cfRule>
  </conditionalFormatting>
  <conditionalFormatting sqref="B122:F122">
    <cfRule type="expression" dxfId="136" priority="91">
      <formula>J214="Y"</formula>
    </cfRule>
  </conditionalFormatting>
  <conditionalFormatting sqref="L122:O122">
    <cfRule type="expression" dxfId="135" priority="92">
      <formula>S199="Y"</formula>
    </cfRule>
  </conditionalFormatting>
  <conditionalFormatting sqref="H122 K122">
    <cfRule type="expression" dxfId="134" priority="93">
      <formula>P199="Y"</formula>
    </cfRule>
  </conditionalFormatting>
  <conditionalFormatting sqref="G122">
    <cfRule type="expression" dxfId="133" priority="94">
      <formula>O211="Y"</formula>
    </cfRule>
  </conditionalFormatting>
  <conditionalFormatting sqref="B123:F123">
    <cfRule type="expression" dxfId="132" priority="87">
      <formula>J215="Y"</formula>
    </cfRule>
  </conditionalFormatting>
  <conditionalFormatting sqref="L123:O123">
    <cfRule type="expression" dxfId="131" priority="88">
      <formula>S200="Y"</formula>
    </cfRule>
  </conditionalFormatting>
  <conditionalFormatting sqref="H123 K123">
    <cfRule type="expression" dxfId="130" priority="89">
      <formula>P200="Y"</formula>
    </cfRule>
  </conditionalFormatting>
  <conditionalFormatting sqref="G123">
    <cfRule type="expression" dxfId="129" priority="90">
      <formula>O212="Y"</formula>
    </cfRule>
  </conditionalFormatting>
  <conditionalFormatting sqref="B124:F124">
    <cfRule type="expression" dxfId="128" priority="83">
      <formula>J216="Y"</formula>
    </cfRule>
  </conditionalFormatting>
  <conditionalFormatting sqref="L124:O124">
    <cfRule type="expression" dxfId="127" priority="84">
      <formula>S201="Y"</formula>
    </cfRule>
  </conditionalFormatting>
  <conditionalFormatting sqref="H124 K124">
    <cfRule type="expression" dxfId="126" priority="85">
      <formula>P201="Y"</formula>
    </cfRule>
  </conditionalFormatting>
  <conditionalFormatting sqref="G124">
    <cfRule type="expression" dxfId="125" priority="86">
      <formula>O213="Y"</formula>
    </cfRule>
  </conditionalFormatting>
  <conditionalFormatting sqref="B125:F125">
    <cfRule type="expression" dxfId="124" priority="79">
      <formula>J217="Y"</formula>
    </cfRule>
  </conditionalFormatting>
  <conditionalFormatting sqref="L125:O125">
    <cfRule type="expression" dxfId="123" priority="80">
      <formula>S202="Y"</formula>
    </cfRule>
  </conditionalFormatting>
  <conditionalFormatting sqref="H125 K125">
    <cfRule type="expression" dxfId="122" priority="81">
      <formula>P202="Y"</formula>
    </cfRule>
  </conditionalFormatting>
  <conditionalFormatting sqref="G125">
    <cfRule type="expression" dxfId="121" priority="82">
      <formula>O214="Y"</formula>
    </cfRule>
  </conditionalFormatting>
  <conditionalFormatting sqref="B126:F126">
    <cfRule type="expression" dxfId="120" priority="75">
      <formula>J218="Y"</formula>
    </cfRule>
  </conditionalFormatting>
  <conditionalFormatting sqref="L126:O126">
    <cfRule type="expression" dxfId="119" priority="76">
      <formula>S203="Y"</formula>
    </cfRule>
  </conditionalFormatting>
  <conditionalFormatting sqref="H126 K126">
    <cfRule type="expression" dxfId="118" priority="77">
      <formula>P203="Y"</formula>
    </cfRule>
  </conditionalFormatting>
  <conditionalFormatting sqref="G126">
    <cfRule type="expression" dxfId="117" priority="78">
      <formula>O215="Y"</formula>
    </cfRule>
  </conditionalFormatting>
  <conditionalFormatting sqref="B127:F127">
    <cfRule type="expression" dxfId="116" priority="71">
      <formula>J219="Y"</formula>
    </cfRule>
  </conditionalFormatting>
  <conditionalFormatting sqref="L127:O127">
    <cfRule type="expression" dxfId="115" priority="72">
      <formula>S204="Y"</formula>
    </cfRule>
  </conditionalFormatting>
  <conditionalFormatting sqref="H127 K127">
    <cfRule type="expression" dxfId="114" priority="73">
      <formula>P204="Y"</formula>
    </cfRule>
  </conditionalFormatting>
  <conditionalFormatting sqref="G127">
    <cfRule type="expression" dxfId="113" priority="74">
      <formula>O216="Y"</formula>
    </cfRule>
  </conditionalFormatting>
  <conditionalFormatting sqref="J58 G52:K57 G59:K60">
    <cfRule type="expression" dxfId="112" priority="1501">
      <formula>P128="Y"</formula>
    </cfRule>
  </conditionalFormatting>
  <conditionalFormatting sqref="B34 B12">
    <cfRule type="expression" dxfId="111" priority="1641">
      <formula>J98="Y"</formula>
    </cfRule>
  </conditionalFormatting>
  <conditionalFormatting sqref="G112:G113">
    <cfRule type="expression" dxfId="110" priority="1661">
      <formula>O207="Y"</formula>
    </cfRule>
  </conditionalFormatting>
  <conditionalFormatting sqref="B112:F113">
    <cfRule type="expression" dxfId="109" priority="1803">
      <formula>J210="Y"</formula>
    </cfRule>
  </conditionalFormatting>
  <conditionalFormatting sqref="L112:O113">
    <cfRule type="expression" dxfId="108" priority="1828">
      <formula>S195="Y"</formula>
    </cfRule>
  </conditionalFormatting>
  <conditionalFormatting sqref="H114:I114 K114 I115:I119">
    <cfRule type="expression" dxfId="107" priority="68">
      <formula>P197="Y"</formula>
    </cfRule>
  </conditionalFormatting>
  <conditionalFormatting sqref="B114:F114">
    <cfRule type="expression" dxfId="106" priority="67">
      <formula>J212="Y"</formula>
    </cfRule>
  </conditionalFormatting>
  <conditionalFormatting sqref="G114">
    <cfRule type="expression" dxfId="105" priority="69">
      <formula>O209="Y"</formula>
    </cfRule>
  </conditionalFormatting>
  <conditionalFormatting sqref="L114:O114">
    <cfRule type="expression" dxfId="104" priority="70">
      <formula>S197="Y"</formula>
    </cfRule>
  </conditionalFormatting>
  <conditionalFormatting sqref="H115 K115">
    <cfRule type="expression" dxfId="103" priority="64">
      <formula>P198="Y"</formula>
    </cfRule>
  </conditionalFormatting>
  <conditionalFormatting sqref="B115:F115">
    <cfRule type="expression" dxfId="102" priority="63">
      <formula>J213="Y"</formula>
    </cfRule>
  </conditionalFormatting>
  <conditionalFormatting sqref="G115">
    <cfRule type="expression" dxfId="101" priority="65">
      <formula>O210="Y"</formula>
    </cfRule>
  </conditionalFormatting>
  <conditionalFormatting sqref="L115:O115">
    <cfRule type="expression" dxfId="100" priority="66">
      <formula>S198="Y"</formula>
    </cfRule>
  </conditionalFormatting>
  <conditionalFormatting sqref="H116 K116">
    <cfRule type="expression" dxfId="99" priority="60">
      <formula>P199="Y"</formula>
    </cfRule>
  </conditionalFormatting>
  <conditionalFormatting sqref="B116:F116">
    <cfRule type="expression" dxfId="98" priority="59">
      <formula>J214="Y"</formula>
    </cfRule>
  </conditionalFormatting>
  <conditionalFormatting sqref="G116">
    <cfRule type="expression" dxfId="97" priority="61">
      <formula>O211="Y"</formula>
    </cfRule>
  </conditionalFormatting>
  <conditionalFormatting sqref="L116:O116">
    <cfRule type="expression" dxfId="96" priority="62">
      <formula>S199="Y"</formula>
    </cfRule>
  </conditionalFormatting>
  <conditionalFormatting sqref="H117 K117">
    <cfRule type="expression" dxfId="95" priority="56">
      <formula>P200="Y"</formula>
    </cfRule>
  </conditionalFormatting>
  <conditionalFormatting sqref="B117:F117">
    <cfRule type="expression" dxfId="94" priority="55">
      <formula>J215="Y"</formula>
    </cfRule>
  </conditionalFormatting>
  <conditionalFormatting sqref="G117">
    <cfRule type="expression" dxfId="93" priority="57">
      <formula>O212="Y"</formula>
    </cfRule>
  </conditionalFormatting>
  <conditionalFormatting sqref="L117:O117">
    <cfRule type="expression" dxfId="92" priority="58">
      <formula>S200="Y"</formula>
    </cfRule>
  </conditionalFormatting>
  <conditionalFormatting sqref="H118 K118">
    <cfRule type="expression" dxfId="91" priority="52">
      <formula>P201="Y"</formula>
    </cfRule>
  </conditionalFormatting>
  <conditionalFormatting sqref="B118:F118">
    <cfRule type="expression" dxfId="90" priority="51">
      <formula>J216="Y"</formula>
    </cfRule>
  </conditionalFormatting>
  <conditionalFormatting sqref="G118">
    <cfRule type="expression" dxfId="89" priority="53">
      <formula>O213="Y"</formula>
    </cfRule>
  </conditionalFormatting>
  <conditionalFormatting sqref="L118:O118">
    <cfRule type="expression" dxfId="88" priority="54">
      <formula>S201="Y"</formula>
    </cfRule>
  </conditionalFormatting>
  <conditionalFormatting sqref="H119 K119">
    <cfRule type="expression" dxfId="87" priority="48">
      <formula>P202="Y"</formula>
    </cfRule>
  </conditionalFormatting>
  <conditionalFormatting sqref="B119:F119">
    <cfRule type="expression" dxfId="86" priority="47">
      <formula>J217="Y"</formula>
    </cfRule>
  </conditionalFormatting>
  <conditionalFormatting sqref="G119">
    <cfRule type="expression" dxfId="85" priority="49">
      <formula>O214="Y"</formula>
    </cfRule>
  </conditionalFormatting>
  <conditionalFormatting sqref="L119:O119">
    <cfRule type="expression" dxfId="84" priority="50">
      <formula>S202="Y"</formula>
    </cfRule>
  </conditionalFormatting>
  <conditionalFormatting sqref="G50:K50">
    <cfRule type="expression" dxfId="83" priority="1839">
      <formula>P120="Y"</formula>
    </cfRule>
  </conditionalFormatting>
  <conditionalFormatting sqref="G103:G107">
    <cfRule type="expression" dxfId="82" priority="1925">
      <formula>O202="Y"</formula>
    </cfRule>
  </conditionalFormatting>
  <conditionalFormatting sqref="B103:F107">
    <cfRule type="expression" dxfId="81" priority="2004">
      <formula>J205="Y"</formula>
    </cfRule>
  </conditionalFormatting>
  <conditionalFormatting sqref="L64:O64">
    <cfRule type="expression" dxfId="80" priority="2031">
      <formula>T143="Y"</formula>
    </cfRule>
  </conditionalFormatting>
  <conditionalFormatting sqref="L109:N109 L103:O107">
    <cfRule type="expression" dxfId="79" priority="2059">
      <formula>S190="Y"</formula>
    </cfRule>
  </conditionalFormatting>
  <conditionalFormatting sqref="H107:I107 K107 I108:I111 H106 J106:K106 H105:K105 H104 J104:K104">
    <cfRule type="expression" dxfId="78" priority="2061">
      <formula>P191="Y"</formula>
    </cfRule>
  </conditionalFormatting>
  <conditionalFormatting sqref="B108:F108">
    <cfRule type="expression" dxfId="77" priority="43">
      <formula>J210="Y"</formula>
    </cfRule>
  </conditionalFormatting>
  <conditionalFormatting sqref="G108">
    <cfRule type="expression" dxfId="76" priority="44">
      <formula>O207="Y"</formula>
    </cfRule>
  </conditionalFormatting>
  <conditionalFormatting sqref="L108:N108">
    <cfRule type="expression" dxfId="75" priority="45">
      <formula>S195="Y"</formula>
    </cfRule>
  </conditionalFormatting>
  <conditionalFormatting sqref="H108 K108">
    <cfRule type="expression" dxfId="74" priority="46">
      <formula>P195="Y"</formula>
    </cfRule>
  </conditionalFormatting>
  <conditionalFormatting sqref="B109:F109">
    <cfRule type="expression" dxfId="73" priority="39">
      <formula>J211="Y"</formula>
    </cfRule>
  </conditionalFormatting>
  <conditionalFormatting sqref="G109">
    <cfRule type="expression" dxfId="72" priority="40">
      <formula>O208="Y"</formula>
    </cfRule>
  </conditionalFormatting>
  <conditionalFormatting sqref="H109 K109">
    <cfRule type="expression" dxfId="71" priority="42">
      <formula>P196="Y"</formula>
    </cfRule>
  </conditionalFormatting>
  <conditionalFormatting sqref="B110:F110">
    <cfRule type="expression" dxfId="70" priority="35">
      <formula>J212="Y"</formula>
    </cfRule>
  </conditionalFormatting>
  <conditionalFormatting sqref="G110">
    <cfRule type="expression" dxfId="69" priority="36">
      <formula>O209="Y"</formula>
    </cfRule>
  </conditionalFormatting>
  <conditionalFormatting sqref="L110:O110">
    <cfRule type="expression" dxfId="68" priority="37">
      <formula>S197="Y"</formula>
    </cfRule>
  </conditionalFormatting>
  <conditionalFormatting sqref="H110 K110">
    <cfRule type="expression" dxfId="67" priority="38">
      <formula>P197="Y"</formula>
    </cfRule>
  </conditionalFormatting>
  <conditionalFormatting sqref="B111:F111">
    <cfRule type="expression" dxfId="66" priority="31">
      <formula>J213="Y"</formula>
    </cfRule>
  </conditionalFormatting>
  <conditionalFormatting sqref="G111">
    <cfRule type="expression" dxfId="65" priority="32">
      <formula>O210="Y"</formula>
    </cfRule>
  </conditionalFormatting>
  <conditionalFormatting sqref="L111:O111">
    <cfRule type="expression" dxfId="64" priority="33">
      <formula>S198="Y"</formula>
    </cfRule>
  </conditionalFormatting>
  <conditionalFormatting sqref="H111 K111">
    <cfRule type="expression" dxfId="63" priority="34">
      <formula>P198="Y"</formula>
    </cfRule>
  </conditionalFormatting>
  <conditionalFormatting sqref="I106">
    <cfRule type="expression" dxfId="62" priority="30">
      <formula>R199="Y"</formula>
    </cfRule>
  </conditionalFormatting>
  <conditionalFormatting sqref="I104">
    <cfRule type="expression" dxfId="61" priority="29">
      <formula>R197="Y"</formula>
    </cfRule>
  </conditionalFormatting>
  <conditionalFormatting sqref="C13:F14">
    <cfRule type="expression" dxfId="60" priority="2069">
      <formula>L103="Y"</formula>
    </cfRule>
  </conditionalFormatting>
  <conditionalFormatting sqref="G98">
    <cfRule type="expression" dxfId="59" priority="2160">
      <formula>O201="Y"</formula>
    </cfRule>
  </conditionalFormatting>
  <conditionalFormatting sqref="G48:K49">
    <cfRule type="expression" dxfId="58" priority="2196">
      <formula>P112="Y"</formula>
    </cfRule>
  </conditionalFormatting>
  <conditionalFormatting sqref="L59:O60 L52:O57">
    <cfRule type="expression" dxfId="57" priority="2218">
      <formula>T128="Y"</formula>
    </cfRule>
  </conditionalFormatting>
  <conditionalFormatting sqref="B13:B14">
    <cfRule type="expression" dxfId="56" priority="2240">
      <formula>J103="Y"</formula>
    </cfRule>
  </conditionalFormatting>
  <conditionalFormatting sqref="B45:B46 B35:B41 I67">
    <cfRule type="expression" dxfId="55" priority="2242">
      <formula>J128="Y"</formula>
    </cfRule>
  </conditionalFormatting>
  <conditionalFormatting sqref="B98:F98">
    <cfRule type="expression" dxfId="54" priority="2280">
      <formula>J204="Y"</formula>
    </cfRule>
  </conditionalFormatting>
  <conditionalFormatting sqref="H98:I98 K98 I99:I102">
    <cfRule type="expression" dxfId="53" priority="2311">
      <formula>P189="Y"</formula>
    </cfRule>
  </conditionalFormatting>
  <conditionalFormatting sqref="L98:O98">
    <cfRule type="expression" dxfId="52" priority="2313">
      <formula>S189="Y"</formula>
    </cfRule>
  </conditionalFormatting>
  <conditionalFormatting sqref="B99:F99">
    <cfRule type="expression" dxfId="51" priority="25">
      <formula>J205="Y"</formula>
    </cfRule>
  </conditionalFormatting>
  <conditionalFormatting sqref="G99">
    <cfRule type="expression" dxfId="50" priority="26">
      <formula>O202="Y"</formula>
    </cfRule>
  </conditionalFormatting>
  <conditionalFormatting sqref="H99 K99">
    <cfRule type="expression" dxfId="49" priority="27">
      <formula>P190="Y"</formula>
    </cfRule>
  </conditionalFormatting>
  <conditionalFormatting sqref="L99:O99">
    <cfRule type="expression" dxfId="48" priority="28">
      <formula>S190="Y"</formula>
    </cfRule>
  </conditionalFormatting>
  <conditionalFormatting sqref="B100:F100">
    <cfRule type="expression" dxfId="47" priority="21">
      <formula>J206="Y"</formula>
    </cfRule>
  </conditionalFormatting>
  <conditionalFormatting sqref="G100">
    <cfRule type="expression" dxfId="46" priority="22">
      <formula>O203="Y"</formula>
    </cfRule>
  </conditionalFormatting>
  <conditionalFormatting sqref="H100 K100">
    <cfRule type="expression" dxfId="45" priority="23">
      <formula>P191="Y"</formula>
    </cfRule>
  </conditionalFormatting>
  <conditionalFormatting sqref="L100:O100">
    <cfRule type="expression" dxfId="44" priority="24">
      <formula>S191="Y"</formula>
    </cfRule>
  </conditionalFormatting>
  <conditionalFormatting sqref="B101:F101">
    <cfRule type="expression" dxfId="43" priority="17">
      <formula>J207="Y"</formula>
    </cfRule>
  </conditionalFormatting>
  <conditionalFormatting sqref="G101">
    <cfRule type="expression" dxfId="42" priority="18">
      <formula>O204="Y"</formula>
    </cfRule>
  </conditionalFormatting>
  <conditionalFormatting sqref="H101 K101">
    <cfRule type="expression" dxfId="41" priority="19">
      <formula>P192="Y"</formula>
    </cfRule>
  </conditionalFormatting>
  <conditionalFormatting sqref="L101:O101">
    <cfRule type="expression" dxfId="40" priority="20">
      <formula>S192="Y"</formula>
    </cfRule>
  </conditionalFormatting>
  <conditionalFormatting sqref="B102:F102">
    <cfRule type="expression" dxfId="39" priority="13">
      <formula>J208="Y"</formula>
    </cfRule>
  </conditionalFormatting>
  <conditionalFormatting sqref="G102">
    <cfRule type="expression" dxfId="38" priority="14">
      <formula>O205="Y"</formula>
    </cfRule>
  </conditionalFormatting>
  <conditionalFormatting sqref="H102 K102">
    <cfRule type="expression" dxfId="37" priority="15">
      <formula>P193="Y"</formula>
    </cfRule>
  </conditionalFormatting>
  <conditionalFormatting sqref="L102:O102">
    <cfRule type="expression" dxfId="36" priority="16">
      <formula>S193="Y"</formula>
    </cfRule>
  </conditionalFormatting>
  <conditionalFormatting sqref="B15:B19">
    <cfRule type="expression" dxfId="35" priority="2369">
      <formula>J103="Y"</formula>
    </cfRule>
  </conditionalFormatting>
  <conditionalFormatting sqref="H81:K94 I95:I97">
    <cfRule type="expression" dxfId="34" priority="2432">
      <formula>P175="Y"</formula>
    </cfRule>
  </conditionalFormatting>
  <conditionalFormatting sqref="G79:G94">
    <cfRule type="expression" dxfId="33" priority="2438">
      <formula>O185="Y"</formula>
    </cfRule>
  </conditionalFormatting>
  <conditionalFormatting sqref="L81:O94">
    <cfRule type="expression" dxfId="32" priority="2444">
      <formula>S175="Y"</formula>
    </cfRule>
  </conditionalFormatting>
  <conditionalFormatting sqref="G43:K47">
    <cfRule type="expression" dxfId="31" priority="2449">
      <formula>P103="Y"</formula>
    </cfRule>
  </conditionalFormatting>
  <conditionalFormatting sqref="B23:B28">
    <cfRule type="expression" dxfId="30" priority="2500">
      <formula>J128="Y"</formula>
    </cfRule>
  </conditionalFormatting>
  <conditionalFormatting sqref="G77:G78 G73:G74">
    <cfRule type="expression" dxfId="29" priority="2501">
      <formula>O181="Y"</formula>
    </cfRule>
  </conditionalFormatting>
  <conditionalFormatting sqref="B95:F95">
    <cfRule type="expression" dxfId="28" priority="9">
      <formula>J204="Y"</formula>
    </cfRule>
  </conditionalFormatting>
  <conditionalFormatting sqref="H95 K95">
    <cfRule type="expression" dxfId="27" priority="10">
      <formula>P189="Y"</formula>
    </cfRule>
  </conditionalFormatting>
  <conditionalFormatting sqref="G95">
    <cfRule type="expression" dxfId="26" priority="11">
      <formula>O201="Y"</formula>
    </cfRule>
  </conditionalFormatting>
  <conditionalFormatting sqref="L95:O95">
    <cfRule type="expression" dxfId="25" priority="12">
      <formula>S189="Y"</formula>
    </cfRule>
  </conditionalFormatting>
  <conditionalFormatting sqref="B96:F96">
    <cfRule type="expression" dxfId="24" priority="5">
      <formula>J205="Y"</formula>
    </cfRule>
  </conditionalFormatting>
  <conditionalFormatting sqref="H96 K96">
    <cfRule type="expression" dxfId="23" priority="6">
      <formula>P190="Y"</formula>
    </cfRule>
  </conditionalFormatting>
  <conditionalFormatting sqref="G96">
    <cfRule type="expression" dxfId="22" priority="7">
      <formula>O202="Y"</formula>
    </cfRule>
  </conditionalFormatting>
  <conditionalFormatting sqref="L96:O96">
    <cfRule type="expression" dxfId="21" priority="8">
      <formula>S190="Y"</formula>
    </cfRule>
  </conditionalFormatting>
  <conditionalFormatting sqref="B97:F97">
    <cfRule type="expression" dxfId="20" priority="1">
      <formula>J206="Y"</formula>
    </cfRule>
  </conditionalFormatting>
  <conditionalFormatting sqref="H97 K97">
    <cfRule type="expression" dxfId="19" priority="2">
      <formula>P191="Y"</formula>
    </cfRule>
  </conditionalFormatting>
  <conditionalFormatting sqref="G97">
    <cfRule type="expression" dxfId="18" priority="3">
      <formula>O203="Y"</formula>
    </cfRule>
  </conditionalFormatting>
  <conditionalFormatting sqref="L97:O97">
    <cfRule type="expression" dxfId="17" priority="4">
      <formula>S191="Y"</formula>
    </cfRule>
  </conditionalFormatting>
  <pageMargins left="0.7" right="0.7" top="0.75" bottom="0.75" header="0.3" footer="0.3"/>
  <pageSetup orientation="portrait" horizontalDpi="4294967292" verticalDpi="4294967292"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'Dropdown Control'!$B$3:$B$5</xm:f>
          </x14:formula1>
          <xm:sqref>J4:J176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L501"/>
  <sheetViews>
    <sheetView workbookViewId="0">
      <selection activeCell="H91" sqref="H91"/>
    </sheetView>
  </sheetViews>
  <sheetFormatPr defaultColWidth="11.43359375" defaultRowHeight="15" x14ac:dyDescent="0.2"/>
  <cols>
    <col min="1" max="1" width="7.53125" customWidth="1"/>
    <col min="2" max="2" width="31.34375" customWidth="1"/>
    <col min="3" max="3" width="10.89453125" customWidth="1"/>
    <col min="4" max="4" width="13.98828125" customWidth="1"/>
    <col min="5" max="5" width="18.16015625" customWidth="1"/>
    <col min="6" max="6" width="12.64453125" customWidth="1"/>
    <col min="7" max="7" width="12.375" customWidth="1"/>
    <col min="8" max="8" width="21.25390625" customWidth="1"/>
    <col min="9" max="9" width="19.7734375" customWidth="1"/>
    <col min="10" max="11" width="22.328125" customWidth="1"/>
    <col min="12" max="12" width="22.46484375" customWidth="1"/>
  </cols>
  <sheetData>
    <row r="2" spans="1:12" ht="21" x14ac:dyDescent="0.3">
      <c r="A2" s="136" t="s">
        <v>1050</v>
      </c>
      <c r="B2" s="136"/>
      <c r="C2" s="136"/>
      <c r="D2" s="136"/>
      <c r="E2" s="136"/>
      <c r="F2" s="136"/>
      <c r="G2" s="136"/>
      <c r="H2" s="136"/>
      <c r="I2" s="136"/>
      <c r="J2" s="136"/>
      <c r="K2" s="136"/>
    </row>
    <row r="4" spans="1:12" ht="25.5" x14ac:dyDescent="0.35">
      <c r="A4" s="135" t="s">
        <v>1051</v>
      </c>
      <c r="B4" s="135"/>
      <c r="C4" s="135"/>
      <c r="D4" s="135"/>
      <c r="E4" s="135"/>
      <c r="F4" s="135"/>
      <c r="G4" s="135"/>
    </row>
    <row r="5" spans="1:12" s="13" customFormat="1" ht="81" customHeight="1" x14ac:dyDescent="0.3">
      <c r="A5" s="12" t="s">
        <v>0</v>
      </c>
      <c r="B5" s="12" t="s">
        <v>1</v>
      </c>
      <c r="C5" s="12" t="s">
        <v>2</v>
      </c>
      <c r="D5" s="12" t="s">
        <v>3</v>
      </c>
      <c r="E5" s="12" t="s">
        <v>4</v>
      </c>
      <c r="F5" s="12" t="s">
        <v>5</v>
      </c>
      <c r="G5" s="12" t="s">
        <v>1044</v>
      </c>
      <c r="H5" s="12" t="s">
        <v>1052</v>
      </c>
      <c r="I5" s="12" t="s">
        <v>1056</v>
      </c>
      <c r="J5" s="12" t="s">
        <v>1059</v>
      </c>
      <c r="K5" s="12" t="s">
        <v>1064</v>
      </c>
      <c r="L5" s="12" t="s">
        <v>1060</v>
      </c>
    </row>
    <row r="6" spans="1:12" hidden="1" x14ac:dyDescent="0.2">
      <c r="A6" s="4">
        <v>65010</v>
      </c>
      <c r="B6" t="s">
        <v>6</v>
      </c>
      <c r="C6" s="3">
        <v>171494.8</v>
      </c>
      <c r="D6" t="s">
        <v>7</v>
      </c>
      <c r="E6" t="s">
        <v>8</v>
      </c>
      <c r="F6" t="s">
        <v>9</v>
      </c>
      <c r="G6" t="str">
        <f>IF(ISNUMBER(SEARCH("BLM",Table2[[#This Row],[Name]])), "Y", "N")</f>
        <v>Y</v>
      </c>
    </row>
    <row r="7" spans="1:12" hidden="1" x14ac:dyDescent="0.2">
      <c r="A7" s="4">
        <v>65005</v>
      </c>
      <c r="B7" t="s">
        <v>10</v>
      </c>
      <c r="C7" s="3">
        <v>1363.96</v>
      </c>
      <c r="D7" t="s">
        <v>11</v>
      </c>
      <c r="E7" t="s">
        <v>8</v>
      </c>
      <c r="F7" t="s">
        <v>9</v>
      </c>
      <c r="G7" t="str">
        <f>IF(ISNUMBER(SEARCH("BLM",Table2[[#This Row],[Name]])), "Y", "N")</f>
        <v>Y</v>
      </c>
    </row>
    <row r="8" spans="1:12" hidden="1" x14ac:dyDescent="0.2">
      <c r="A8" s="4">
        <v>65004</v>
      </c>
      <c r="B8" t="s">
        <v>12</v>
      </c>
      <c r="C8" s="3">
        <v>8974.4</v>
      </c>
      <c r="D8" t="s">
        <v>13</v>
      </c>
      <c r="E8" t="s">
        <v>8</v>
      </c>
      <c r="F8" t="s">
        <v>9</v>
      </c>
      <c r="G8" t="str">
        <f>IF(ISNUMBER(SEARCH("BLM",Table2[[#This Row],[Name]])), "Y", "N")</f>
        <v>Y</v>
      </c>
    </row>
    <row r="9" spans="1:12" hidden="1" x14ac:dyDescent="0.2">
      <c r="A9" s="4">
        <v>65003</v>
      </c>
      <c r="B9" t="s">
        <v>14</v>
      </c>
      <c r="C9" s="3">
        <v>12952.44</v>
      </c>
      <c r="D9" t="s">
        <v>15</v>
      </c>
      <c r="E9" t="s">
        <v>8</v>
      </c>
      <c r="F9" t="s">
        <v>9</v>
      </c>
      <c r="G9" t="str">
        <f>IF(ISNUMBER(SEARCH("BLM",Table2[[#This Row],[Name]])), "Y", "N")</f>
        <v>Y</v>
      </c>
    </row>
    <row r="10" spans="1:12" hidden="1" x14ac:dyDescent="0.2">
      <c r="A10" s="4">
        <v>64964</v>
      </c>
      <c r="B10" t="s">
        <v>16</v>
      </c>
      <c r="C10" s="3">
        <v>10365.790000000001</v>
      </c>
      <c r="D10" t="s">
        <v>17</v>
      </c>
      <c r="E10" t="s">
        <v>8</v>
      </c>
      <c r="F10" t="s">
        <v>9</v>
      </c>
      <c r="G10" t="str">
        <f>IF(ISNUMBER(SEARCH("BLM",Table2[[#This Row],[Name]])), "Y", "N")</f>
        <v>Y</v>
      </c>
    </row>
    <row r="11" spans="1:12" hidden="1" x14ac:dyDescent="0.2">
      <c r="A11" s="4">
        <v>64963</v>
      </c>
      <c r="B11" t="s">
        <v>18</v>
      </c>
      <c r="C11" s="3">
        <v>2553.59</v>
      </c>
      <c r="D11" t="s">
        <v>19</v>
      </c>
      <c r="E11" t="s">
        <v>8</v>
      </c>
      <c r="F11" t="s">
        <v>9</v>
      </c>
      <c r="G11" t="str">
        <f>IF(ISNUMBER(SEARCH("BLM",Table2[[#This Row],[Name]])), "Y", "N")</f>
        <v>Y</v>
      </c>
    </row>
    <row r="12" spans="1:12" hidden="1" x14ac:dyDescent="0.2">
      <c r="A12" s="4">
        <v>64943</v>
      </c>
      <c r="B12" t="s">
        <v>20</v>
      </c>
      <c r="C12" s="3">
        <v>37031.440000000002</v>
      </c>
      <c r="D12" t="s">
        <v>21</v>
      </c>
      <c r="E12" t="s">
        <v>8</v>
      </c>
      <c r="F12" t="s">
        <v>9</v>
      </c>
      <c r="G12" t="str">
        <f>IF(ISNUMBER(SEARCH("BLM",Table2[[#This Row],[Name]])), "Y", "N")</f>
        <v>Y</v>
      </c>
    </row>
    <row r="13" spans="1:12" hidden="1" x14ac:dyDescent="0.2">
      <c r="A13" s="4">
        <v>64940</v>
      </c>
      <c r="B13" t="s">
        <v>22</v>
      </c>
      <c r="C13" s="3">
        <v>26762.6</v>
      </c>
      <c r="D13" t="s">
        <v>23</v>
      </c>
      <c r="E13" t="s">
        <v>8</v>
      </c>
      <c r="F13" t="s">
        <v>9</v>
      </c>
      <c r="G13" t="str">
        <f>IF(ISNUMBER(SEARCH("BLM",Table2[[#This Row],[Name]])), "Y", "N")</f>
        <v>Y</v>
      </c>
    </row>
    <row r="14" spans="1:12" hidden="1" x14ac:dyDescent="0.2">
      <c r="A14" s="4">
        <v>64939</v>
      </c>
      <c r="B14" t="s">
        <v>24</v>
      </c>
      <c r="C14" s="3">
        <v>31346.720000000001</v>
      </c>
      <c r="D14" t="s">
        <v>25</v>
      </c>
      <c r="E14" t="s">
        <v>8</v>
      </c>
      <c r="F14" t="s">
        <v>9</v>
      </c>
      <c r="G14" t="str">
        <f>IF(ISNUMBER(SEARCH("BLM",Table2[[#This Row],[Name]])), "Y", "N")</f>
        <v>Y</v>
      </c>
    </row>
    <row r="15" spans="1:12" hidden="1" x14ac:dyDescent="0.2">
      <c r="A15" s="4">
        <v>64938</v>
      </c>
      <c r="B15" t="s">
        <v>26</v>
      </c>
      <c r="C15" s="3">
        <v>80028.399999999994</v>
      </c>
      <c r="D15" t="s">
        <v>27</v>
      </c>
      <c r="E15" t="s">
        <v>8</v>
      </c>
      <c r="F15" t="s">
        <v>9</v>
      </c>
      <c r="G15" t="str">
        <f>IF(ISNUMBER(SEARCH("BLM",Table2[[#This Row],[Name]])), "Y", "N")</f>
        <v>Y</v>
      </c>
    </row>
    <row r="16" spans="1:12" hidden="1" x14ac:dyDescent="0.2">
      <c r="A16" s="4">
        <v>64935</v>
      </c>
      <c r="B16" t="s">
        <v>28</v>
      </c>
      <c r="C16" s="3">
        <v>83396.399999999994</v>
      </c>
      <c r="D16" t="s">
        <v>29</v>
      </c>
      <c r="E16" t="s">
        <v>8</v>
      </c>
      <c r="F16" t="s">
        <v>9</v>
      </c>
      <c r="G16" t="str">
        <f>IF(ISNUMBER(SEARCH("BLM",Table2[[#This Row],[Name]])), "Y", "N")</f>
        <v>Y</v>
      </c>
    </row>
    <row r="17" spans="1:7" hidden="1" x14ac:dyDescent="0.2">
      <c r="A17" s="4">
        <v>64934</v>
      </c>
      <c r="B17" t="s">
        <v>30</v>
      </c>
      <c r="C17" s="3">
        <v>45274.8</v>
      </c>
      <c r="D17" t="s">
        <v>31</v>
      </c>
      <c r="E17" t="s">
        <v>8</v>
      </c>
      <c r="F17" t="s">
        <v>9</v>
      </c>
      <c r="G17" t="str">
        <f>IF(ISNUMBER(SEARCH("BLM",Table2[[#This Row],[Name]])), "Y", "N")</f>
        <v>Y</v>
      </c>
    </row>
    <row r="18" spans="1:7" hidden="1" x14ac:dyDescent="0.2">
      <c r="A18" s="4">
        <v>64933</v>
      </c>
      <c r="B18" t="s">
        <v>32</v>
      </c>
      <c r="C18" s="3">
        <v>27878.6</v>
      </c>
      <c r="D18" t="s">
        <v>33</v>
      </c>
      <c r="E18" t="s">
        <v>8</v>
      </c>
      <c r="F18" t="s">
        <v>9</v>
      </c>
      <c r="G18" t="str">
        <f>IF(ISNUMBER(SEARCH("BLM",Table2[[#This Row],[Name]])), "Y", "N")</f>
        <v>Y</v>
      </c>
    </row>
    <row r="19" spans="1:7" hidden="1" x14ac:dyDescent="0.2">
      <c r="A19" s="4">
        <v>64932</v>
      </c>
      <c r="B19" t="s">
        <v>34</v>
      </c>
      <c r="C19" s="3">
        <v>1074.46</v>
      </c>
      <c r="D19" t="s">
        <v>35</v>
      </c>
      <c r="E19" t="s">
        <v>8</v>
      </c>
      <c r="F19" t="s">
        <v>9</v>
      </c>
      <c r="G19" t="str">
        <f>IF(ISNUMBER(SEARCH("BLM",Table2[[#This Row],[Name]])), "Y", "N")</f>
        <v>Y</v>
      </c>
    </row>
    <row r="20" spans="1:7" hidden="1" x14ac:dyDescent="0.2">
      <c r="A20" s="4">
        <v>64929</v>
      </c>
      <c r="B20" t="s">
        <v>36</v>
      </c>
      <c r="C20" s="3">
        <v>116603.6</v>
      </c>
      <c r="D20" t="s">
        <v>37</v>
      </c>
      <c r="E20" t="s">
        <v>8</v>
      </c>
      <c r="F20" t="s">
        <v>9</v>
      </c>
      <c r="G20" t="str">
        <f>IF(ISNUMBER(SEARCH("BLM",Table2[[#This Row],[Name]])), "Y", "N")</f>
        <v>Y</v>
      </c>
    </row>
    <row r="21" spans="1:7" hidden="1" x14ac:dyDescent="0.2">
      <c r="A21" s="4">
        <v>64928</v>
      </c>
      <c r="B21" t="s">
        <v>38</v>
      </c>
      <c r="C21" s="3">
        <v>171170</v>
      </c>
      <c r="D21" t="s">
        <v>39</v>
      </c>
      <c r="E21" t="s">
        <v>8</v>
      </c>
      <c r="F21" t="s">
        <v>9</v>
      </c>
      <c r="G21" t="str">
        <f>IF(ISNUMBER(SEARCH("BLM",Table2[[#This Row],[Name]])), "Y", "N")</f>
        <v>Y</v>
      </c>
    </row>
    <row r="22" spans="1:7" hidden="1" x14ac:dyDescent="0.2">
      <c r="A22" s="4">
        <v>64927</v>
      </c>
      <c r="B22" t="s">
        <v>40</v>
      </c>
      <c r="C22" s="3">
        <v>263978</v>
      </c>
      <c r="D22" t="s">
        <v>41</v>
      </c>
      <c r="E22" t="s">
        <v>8</v>
      </c>
      <c r="F22" t="s">
        <v>9</v>
      </c>
      <c r="G22" t="str">
        <f>IF(ISNUMBER(SEARCH("BLM",Table2[[#This Row],[Name]])), "Y", "N")</f>
        <v>Y</v>
      </c>
    </row>
    <row r="23" spans="1:7" hidden="1" x14ac:dyDescent="0.2">
      <c r="A23" s="4">
        <v>64925</v>
      </c>
      <c r="B23" t="s">
        <v>42</v>
      </c>
      <c r="C23" s="3">
        <v>128420</v>
      </c>
      <c r="D23" t="s">
        <v>43</v>
      </c>
      <c r="E23" t="s">
        <v>8</v>
      </c>
      <c r="F23" t="s">
        <v>9</v>
      </c>
      <c r="G23" t="str">
        <f>IF(ISNUMBER(SEARCH("BLM",Table2[[#This Row],[Name]])), "Y", "N")</f>
        <v>Y</v>
      </c>
    </row>
    <row r="24" spans="1:7" hidden="1" x14ac:dyDescent="0.2">
      <c r="A24" s="4">
        <v>64924</v>
      </c>
      <c r="B24" t="s">
        <v>44</v>
      </c>
      <c r="C24" s="3">
        <v>49980.800000000003</v>
      </c>
      <c r="D24" t="s">
        <v>45</v>
      </c>
      <c r="E24" t="s">
        <v>8</v>
      </c>
      <c r="F24" t="s">
        <v>9</v>
      </c>
      <c r="G24" t="str">
        <f>IF(ISNUMBER(SEARCH("BLM",Table2[[#This Row],[Name]])), "Y", "N")</f>
        <v>Y</v>
      </c>
    </row>
    <row r="25" spans="1:7" hidden="1" x14ac:dyDescent="0.2">
      <c r="A25" s="4">
        <v>64922</v>
      </c>
      <c r="B25" t="s">
        <v>46</v>
      </c>
      <c r="C25" s="3">
        <v>602599.19999999995</v>
      </c>
      <c r="D25" t="s">
        <v>47</v>
      </c>
      <c r="E25" t="s">
        <v>8</v>
      </c>
      <c r="F25" t="s">
        <v>9</v>
      </c>
      <c r="G25" t="str">
        <f>IF(ISNUMBER(SEARCH("BLM",Table2[[#This Row],[Name]])), "Y", "N")</f>
        <v>Y</v>
      </c>
    </row>
    <row r="26" spans="1:7" hidden="1" x14ac:dyDescent="0.2">
      <c r="A26" s="4">
        <v>64921</v>
      </c>
      <c r="B26" t="s">
        <v>48</v>
      </c>
      <c r="C26" s="3">
        <v>168246.8</v>
      </c>
      <c r="D26" t="s">
        <v>49</v>
      </c>
      <c r="E26" t="s">
        <v>8</v>
      </c>
      <c r="F26" t="s">
        <v>9</v>
      </c>
      <c r="G26" t="str">
        <f>IF(ISNUMBER(SEARCH("BLM",Table2[[#This Row],[Name]])), "Y", "N")</f>
        <v>Y</v>
      </c>
    </row>
    <row r="27" spans="1:7" hidden="1" x14ac:dyDescent="0.2">
      <c r="A27" s="4">
        <v>64915</v>
      </c>
      <c r="B27" t="s">
        <v>50</v>
      </c>
      <c r="C27" s="3">
        <v>39664.400000000001</v>
      </c>
      <c r="D27" t="s">
        <v>51</v>
      </c>
      <c r="E27" t="s">
        <v>8</v>
      </c>
      <c r="F27" t="s">
        <v>9</v>
      </c>
      <c r="G27" t="str">
        <f>IF(ISNUMBER(SEARCH("BLM",Table2[[#This Row],[Name]])), "Y", "N")</f>
        <v>Y</v>
      </c>
    </row>
    <row r="28" spans="1:7" hidden="1" x14ac:dyDescent="0.2">
      <c r="A28" s="4">
        <v>64914</v>
      </c>
      <c r="B28" t="s">
        <v>52</v>
      </c>
      <c r="C28" s="3">
        <v>38100.400000000001</v>
      </c>
      <c r="D28" t="s">
        <v>53</v>
      </c>
      <c r="E28" t="s">
        <v>8</v>
      </c>
      <c r="F28" t="s">
        <v>9</v>
      </c>
      <c r="G28" t="str">
        <f>IF(ISNUMBER(SEARCH("BLM",Table2[[#This Row],[Name]])), "Y", "N")</f>
        <v>Y</v>
      </c>
    </row>
    <row r="29" spans="1:7" hidden="1" x14ac:dyDescent="0.2">
      <c r="A29" s="4">
        <v>65471</v>
      </c>
      <c r="B29" t="s">
        <v>54</v>
      </c>
      <c r="C29" s="3">
        <v>10016.719999999999</v>
      </c>
      <c r="D29" t="s">
        <v>55</v>
      </c>
      <c r="E29" t="s">
        <v>8</v>
      </c>
      <c r="F29" t="s">
        <v>56</v>
      </c>
      <c r="G29" t="str">
        <f>IF(ISNUMBER(SEARCH("BLM",Table2[[#This Row],[Name]])), "Y", "N")</f>
        <v>Y</v>
      </c>
    </row>
    <row r="30" spans="1:7" hidden="1" x14ac:dyDescent="0.2">
      <c r="A30" s="4">
        <v>65470</v>
      </c>
      <c r="B30" t="s">
        <v>57</v>
      </c>
      <c r="C30" s="3">
        <v>1356.2</v>
      </c>
      <c r="D30" t="s">
        <v>58</v>
      </c>
      <c r="E30" t="s">
        <v>8</v>
      </c>
      <c r="F30" t="s">
        <v>56</v>
      </c>
      <c r="G30" t="str">
        <f>IF(ISNUMBER(SEARCH("BLM",Table2[[#This Row],[Name]])), "Y", "N")</f>
        <v>Y</v>
      </c>
    </row>
    <row r="31" spans="1:7" hidden="1" x14ac:dyDescent="0.2">
      <c r="A31" s="4">
        <v>65469</v>
      </c>
      <c r="B31" t="s">
        <v>59</v>
      </c>
      <c r="C31" s="3">
        <v>1662.53</v>
      </c>
      <c r="D31" t="s">
        <v>60</v>
      </c>
      <c r="E31" t="s">
        <v>8</v>
      </c>
      <c r="F31" t="s">
        <v>56</v>
      </c>
      <c r="G31" t="str">
        <f>IF(ISNUMBER(SEARCH("BLM",Table2[[#This Row],[Name]])), "Y", "N")</f>
        <v>Y</v>
      </c>
    </row>
    <row r="32" spans="1:7" hidden="1" x14ac:dyDescent="0.2">
      <c r="A32" s="4">
        <v>65076</v>
      </c>
      <c r="B32" t="s">
        <v>61</v>
      </c>
      <c r="C32" s="3">
        <v>122573.6</v>
      </c>
      <c r="D32" t="s">
        <v>62</v>
      </c>
      <c r="E32" t="s">
        <v>8</v>
      </c>
      <c r="F32" t="s">
        <v>63</v>
      </c>
      <c r="G32" t="str">
        <f>IF(ISNUMBER(SEARCH("BLM",Table2[[#This Row],[Name]])), "Y", "N")</f>
        <v>Y</v>
      </c>
    </row>
    <row r="33" spans="1:7" hidden="1" x14ac:dyDescent="0.2">
      <c r="A33" s="4">
        <v>65075</v>
      </c>
      <c r="B33" t="s">
        <v>64</v>
      </c>
      <c r="C33" s="3">
        <v>42288</v>
      </c>
      <c r="D33" t="s">
        <v>65</v>
      </c>
      <c r="E33" t="s">
        <v>8</v>
      </c>
      <c r="F33" t="s">
        <v>63</v>
      </c>
      <c r="G33" t="str">
        <f>IF(ISNUMBER(SEARCH("BLM",Table2[[#This Row],[Name]])), "Y", "N")</f>
        <v>Y</v>
      </c>
    </row>
    <row r="34" spans="1:7" hidden="1" x14ac:dyDescent="0.2">
      <c r="A34" s="4">
        <v>64377</v>
      </c>
      <c r="B34" t="s">
        <v>66</v>
      </c>
      <c r="C34" s="3">
        <v>271497.98</v>
      </c>
      <c r="D34" t="s">
        <v>67</v>
      </c>
      <c r="E34" t="s">
        <v>8</v>
      </c>
      <c r="F34" t="s">
        <v>68</v>
      </c>
      <c r="G34" t="str">
        <f>IF(ISNUMBER(SEARCH("BLM",Table2[[#This Row],[Name]])), "Y", "N")</f>
        <v>Y</v>
      </c>
    </row>
    <row r="35" spans="1:7" hidden="1" x14ac:dyDescent="0.2">
      <c r="A35" s="4">
        <v>64373</v>
      </c>
      <c r="B35" t="s">
        <v>69</v>
      </c>
      <c r="C35" s="3">
        <v>3982.8</v>
      </c>
      <c r="D35" t="s">
        <v>70</v>
      </c>
      <c r="E35" t="s">
        <v>8</v>
      </c>
      <c r="F35" t="s">
        <v>68</v>
      </c>
      <c r="G35" t="str">
        <f>IF(ISNUMBER(SEARCH("BLM",Table2[[#This Row],[Name]])), "Y", "N")</f>
        <v>Y</v>
      </c>
    </row>
    <row r="36" spans="1:7" hidden="1" x14ac:dyDescent="0.2">
      <c r="A36" s="4">
        <v>64372</v>
      </c>
      <c r="B36" t="s">
        <v>71</v>
      </c>
      <c r="C36" s="3">
        <v>9486.7999999999993</v>
      </c>
      <c r="D36" t="s">
        <v>72</v>
      </c>
      <c r="E36" t="s">
        <v>8</v>
      </c>
      <c r="F36" t="s">
        <v>68</v>
      </c>
      <c r="G36" t="str">
        <f>IF(ISNUMBER(SEARCH("BLM",Table2[[#This Row],[Name]])), "Y", "N")</f>
        <v>Y</v>
      </c>
    </row>
    <row r="37" spans="1:7" hidden="1" x14ac:dyDescent="0.2">
      <c r="A37" s="4">
        <v>64371</v>
      </c>
      <c r="B37" t="s">
        <v>73</v>
      </c>
      <c r="C37" s="3">
        <v>7862.8</v>
      </c>
      <c r="D37" t="s">
        <v>74</v>
      </c>
      <c r="E37" t="s">
        <v>8</v>
      </c>
      <c r="F37" t="s">
        <v>68</v>
      </c>
      <c r="G37" t="str">
        <f>IF(ISNUMBER(SEARCH("BLM",Table2[[#This Row],[Name]])), "Y", "N")</f>
        <v>Y</v>
      </c>
    </row>
    <row r="38" spans="1:7" hidden="1" x14ac:dyDescent="0.2">
      <c r="A38" s="4">
        <v>64356</v>
      </c>
      <c r="B38" t="s">
        <v>75</v>
      </c>
      <c r="C38" s="3">
        <v>1832.8</v>
      </c>
      <c r="D38" t="s">
        <v>76</v>
      </c>
      <c r="E38" t="s">
        <v>8</v>
      </c>
      <c r="F38" t="s">
        <v>68</v>
      </c>
      <c r="G38" t="str">
        <f>IF(ISNUMBER(SEARCH("BLM",Table2[[#This Row],[Name]])), "Y", "N")</f>
        <v>Y</v>
      </c>
    </row>
    <row r="39" spans="1:7" hidden="1" x14ac:dyDescent="0.2">
      <c r="A39" s="4">
        <v>64355</v>
      </c>
      <c r="B39" t="s">
        <v>77</v>
      </c>
      <c r="C39" s="3">
        <v>428227.6</v>
      </c>
      <c r="D39" t="s">
        <v>78</v>
      </c>
      <c r="E39" t="s">
        <v>8</v>
      </c>
      <c r="F39" t="s">
        <v>68</v>
      </c>
      <c r="G39" t="str">
        <f>IF(ISNUMBER(SEARCH("BLM",Table2[[#This Row],[Name]])), "Y", "N")</f>
        <v>Y</v>
      </c>
    </row>
    <row r="40" spans="1:7" hidden="1" x14ac:dyDescent="0.2">
      <c r="A40" s="4">
        <v>64352</v>
      </c>
      <c r="B40" t="s">
        <v>79</v>
      </c>
      <c r="C40" s="3">
        <v>19086</v>
      </c>
      <c r="D40" t="s">
        <v>80</v>
      </c>
      <c r="E40" t="s">
        <v>8</v>
      </c>
      <c r="F40" t="s">
        <v>68</v>
      </c>
      <c r="G40" t="str">
        <f>IF(ISNUMBER(SEARCH("BLM",Table2[[#This Row],[Name]])), "Y", "N")</f>
        <v>Y</v>
      </c>
    </row>
    <row r="41" spans="1:7" hidden="1" x14ac:dyDescent="0.2">
      <c r="A41" s="4">
        <v>64351</v>
      </c>
      <c r="B41" t="s">
        <v>81</v>
      </c>
      <c r="C41" s="3">
        <v>738.33</v>
      </c>
      <c r="D41" t="s">
        <v>82</v>
      </c>
      <c r="E41" t="s">
        <v>8</v>
      </c>
      <c r="F41" t="s">
        <v>68</v>
      </c>
      <c r="G41" t="str">
        <f>IF(ISNUMBER(SEARCH("BLM",Table2[[#This Row],[Name]])), "Y", "N")</f>
        <v>Y</v>
      </c>
    </row>
    <row r="42" spans="1:7" hidden="1" x14ac:dyDescent="0.2">
      <c r="A42" s="4">
        <v>64350</v>
      </c>
      <c r="B42" t="s">
        <v>83</v>
      </c>
      <c r="C42" s="3">
        <v>23645.4</v>
      </c>
      <c r="D42" t="s">
        <v>84</v>
      </c>
      <c r="E42" t="s">
        <v>8</v>
      </c>
      <c r="F42" t="s">
        <v>68</v>
      </c>
      <c r="G42" t="str">
        <f>IF(ISNUMBER(SEARCH("BLM",Table2[[#This Row],[Name]])), "Y", "N")</f>
        <v>Y</v>
      </c>
    </row>
    <row r="43" spans="1:7" hidden="1" x14ac:dyDescent="0.2">
      <c r="A43" s="4">
        <v>64349</v>
      </c>
      <c r="B43" t="s">
        <v>85</v>
      </c>
      <c r="C43" s="3">
        <v>8081.6</v>
      </c>
      <c r="D43" t="s">
        <v>86</v>
      </c>
      <c r="E43" t="s">
        <v>8</v>
      </c>
      <c r="F43" t="s">
        <v>68</v>
      </c>
      <c r="G43" t="str">
        <f>IF(ISNUMBER(SEARCH("BLM",Table2[[#This Row],[Name]])), "Y", "N")</f>
        <v>Y</v>
      </c>
    </row>
    <row r="44" spans="1:7" hidden="1" x14ac:dyDescent="0.2">
      <c r="A44" s="4">
        <v>64348</v>
      </c>
      <c r="B44" t="s">
        <v>87</v>
      </c>
      <c r="C44" s="3">
        <v>7076.91</v>
      </c>
      <c r="D44" t="s">
        <v>88</v>
      </c>
      <c r="E44" t="s">
        <v>8</v>
      </c>
      <c r="F44" t="s">
        <v>68</v>
      </c>
      <c r="G44" t="str">
        <f>IF(ISNUMBER(SEARCH("BLM",Table2[[#This Row],[Name]])), "Y", "N")</f>
        <v>Y</v>
      </c>
    </row>
    <row r="45" spans="1:7" hidden="1" x14ac:dyDescent="0.2">
      <c r="A45" s="4">
        <v>64347</v>
      </c>
      <c r="B45" t="s">
        <v>89</v>
      </c>
      <c r="C45" s="3">
        <v>16305.8</v>
      </c>
      <c r="D45" t="s">
        <v>90</v>
      </c>
      <c r="E45" t="s">
        <v>8</v>
      </c>
      <c r="F45" t="s">
        <v>68</v>
      </c>
      <c r="G45" t="str">
        <f>IF(ISNUMBER(SEARCH("BLM",Table2[[#This Row],[Name]])), "Y", "N")</f>
        <v>Y</v>
      </c>
    </row>
    <row r="46" spans="1:7" hidden="1" x14ac:dyDescent="0.2">
      <c r="A46" s="4">
        <v>64346</v>
      </c>
      <c r="B46" t="s">
        <v>91</v>
      </c>
      <c r="C46" s="3">
        <v>61957.4</v>
      </c>
      <c r="D46" t="s">
        <v>92</v>
      </c>
      <c r="E46" t="s">
        <v>8</v>
      </c>
      <c r="F46" t="s">
        <v>68</v>
      </c>
      <c r="G46" t="str">
        <f>IF(ISNUMBER(SEARCH("BLM",Table2[[#This Row],[Name]])), "Y", "N")</f>
        <v>Y</v>
      </c>
    </row>
    <row r="47" spans="1:7" hidden="1" x14ac:dyDescent="0.2">
      <c r="A47" s="4">
        <v>64342</v>
      </c>
      <c r="B47" t="s">
        <v>93</v>
      </c>
      <c r="C47" s="3">
        <v>19086</v>
      </c>
      <c r="D47" t="s">
        <v>94</v>
      </c>
      <c r="E47" t="s">
        <v>8</v>
      </c>
      <c r="F47" t="s">
        <v>68</v>
      </c>
      <c r="G47" t="str">
        <f>IF(ISNUMBER(SEARCH("BLM",Table2[[#This Row],[Name]])), "Y", "N")</f>
        <v>Y</v>
      </c>
    </row>
    <row r="48" spans="1:7" hidden="1" x14ac:dyDescent="0.2">
      <c r="A48" s="4">
        <v>64341</v>
      </c>
      <c r="B48" t="s">
        <v>95</v>
      </c>
      <c r="C48" s="3">
        <v>28300.400000000001</v>
      </c>
      <c r="D48" t="s">
        <v>96</v>
      </c>
      <c r="E48" t="s">
        <v>8</v>
      </c>
      <c r="F48" t="s">
        <v>68</v>
      </c>
      <c r="G48" t="str">
        <f>IF(ISNUMBER(SEARCH("BLM",Table2[[#This Row],[Name]])), "Y", "N")</f>
        <v>Y</v>
      </c>
    </row>
    <row r="49" spans="1:7" hidden="1" x14ac:dyDescent="0.2">
      <c r="A49" s="4">
        <v>64340</v>
      </c>
      <c r="B49" t="s">
        <v>97</v>
      </c>
      <c r="C49" s="3">
        <v>242154.6</v>
      </c>
      <c r="D49" t="s">
        <v>98</v>
      </c>
      <c r="E49" t="s">
        <v>8</v>
      </c>
      <c r="F49" t="s">
        <v>68</v>
      </c>
      <c r="G49" t="str">
        <f>IF(ISNUMBER(SEARCH("BLM",Table2[[#This Row],[Name]])), "Y", "N")</f>
        <v>Y</v>
      </c>
    </row>
    <row r="50" spans="1:7" hidden="1" x14ac:dyDescent="0.2">
      <c r="A50" s="4">
        <v>64339</v>
      </c>
      <c r="B50" t="s">
        <v>99</v>
      </c>
      <c r="C50" s="3">
        <v>8275.6</v>
      </c>
      <c r="D50" t="s">
        <v>100</v>
      </c>
      <c r="E50" t="s">
        <v>8</v>
      </c>
      <c r="F50" t="s">
        <v>68</v>
      </c>
      <c r="G50" t="str">
        <f>IF(ISNUMBER(SEARCH("BLM",Table2[[#This Row],[Name]])), "Y", "N")</f>
        <v>Y</v>
      </c>
    </row>
    <row r="51" spans="1:7" hidden="1" x14ac:dyDescent="0.2">
      <c r="A51" s="4">
        <v>64338</v>
      </c>
      <c r="B51" t="s">
        <v>101</v>
      </c>
      <c r="C51" s="3">
        <v>1299.5999999999999</v>
      </c>
      <c r="D51" t="s">
        <v>102</v>
      </c>
      <c r="E51" t="s">
        <v>8</v>
      </c>
      <c r="F51" t="s">
        <v>68</v>
      </c>
      <c r="G51" t="str">
        <f>IF(ISNUMBER(SEARCH("BLM",Table2[[#This Row],[Name]])), "Y", "N")</f>
        <v>Y</v>
      </c>
    </row>
    <row r="52" spans="1:7" hidden="1" x14ac:dyDescent="0.2">
      <c r="A52" s="4">
        <v>63741</v>
      </c>
      <c r="B52" t="s">
        <v>103</v>
      </c>
      <c r="C52" s="3">
        <v>63784</v>
      </c>
      <c r="D52" t="s">
        <v>104</v>
      </c>
      <c r="E52" t="s">
        <v>8</v>
      </c>
      <c r="F52" t="s">
        <v>105</v>
      </c>
      <c r="G52" t="str">
        <f>IF(ISNUMBER(SEARCH("BLM",Table2[[#This Row],[Name]])), "Y", "N")</f>
        <v>Y</v>
      </c>
    </row>
    <row r="53" spans="1:7" hidden="1" x14ac:dyDescent="0.2">
      <c r="A53" s="4">
        <v>63738</v>
      </c>
      <c r="B53" t="s">
        <v>106</v>
      </c>
      <c r="C53" s="3">
        <v>1292.54</v>
      </c>
      <c r="D53" t="s">
        <v>107</v>
      </c>
      <c r="E53" t="s">
        <v>8</v>
      </c>
      <c r="F53" t="s">
        <v>105</v>
      </c>
      <c r="G53" t="str">
        <f>IF(ISNUMBER(SEARCH("BLM",Table2[[#This Row],[Name]])), "Y", "N")</f>
        <v>Y</v>
      </c>
    </row>
    <row r="54" spans="1:7" hidden="1" x14ac:dyDescent="0.2">
      <c r="A54" s="4">
        <v>63737</v>
      </c>
      <c r="B54" t="s">
        <v>108</v>
      </c>
      <c r="C54" s="3">
        <v>2006.18</v>
      </c>
      <c r="D54" t="s">
        <v>109</v>
      </c>
      <c r="E54" t="s">
        <v>8</v>
      </c>
      <c r="F54" t="s">
        <v>105</v>
      </c>
      <c r="G54" t="str">
        <f>IF(ISNUMBER(SEARCH("BLM",Table2[[#This Row],[Name]])), "Y", "N")</f>
        <v>Y</v>
      </c>
    </row>
    <row r="55" spans="1:7" hidden="1" x14ac:dyDescent="0.2">
      <c r="A55" s="4">
        <v>63736</v>
      </c>
      <c r="B55" t="s">
        <v>110</v>
      </c>
      <c r="C55" s="3">
        <v>448.87</v>
      </c>
      <c r="D55" t="s">
        <v>111</v>
      </c>
      <c r="E55" t="s">
        <v>8</v>
      </c>
      <c r="F55" t="s">
        <v>105</v>
      </c>
      <c r="G55" t="str">
        <f>IF(ISNUMBER(SEARCH("BLM",Table2[[#This Row],[Name]])), "Y", "N")</f>
        <v>Y</v>
      </c>
    </row>
    <row r="56" spans="1:7" hidden="1" x14ac:dyDescent="0.2">
      <c r="A56" s="4">
        <v>63735</v>
      </c>
      <c r="B56" t="s">
        <v>112</v>
      </c>
      <c r="C56" s="3">
        <v>1283.53</v>
      </c>
      <c r="D56" t="s">
        <v>113</v>
      </c>
      <c r="E56" t="s">
        <v>8</v>
      </c>
      <c r="F56" t="s">
        <v>105</v>
      </c>
      <c r="G56" t="str">
        <f>IF(ISNUMBER(SEARCH("BLM",Table2[[#This Row],[Name]])), "Y", "N")</f>
        <v>Y</v>
      </c>
    </row>
    <row r="57" spans="1:7" hidden="1" x14ac:dyDescent="0.2">
      <c r="A57" s="4">
        <v>63734</v>
      </c>
      <c r="B57" t="s">
        <v>114</v>
      </c>
      <c r="C57" s="3">
        <v>1726.73</v>
      </c>
      <c r="D57" t="s">
        <v>115</v>
      </c>
      <c r="E57" t="s">
        <v>8</v>
      </c>
      <c r="F57" t="s">
        <v>105</v>
      </c>
      <c r="G57" t="str">
        <f>IF(ISNUMBER(SEARCH("BLM",Table2[[#This Row],[Name]])), "Y", "N")</f>
        <v>Y</v>
      </c>
    </row>
    <row r="58" spans="1:7" hidden="1" x14ac:dyDescent="0.2">
      <c r="A58" s="4">
        <v>63733</v>
      </c>
      <c r="B58" t="s">
        <v>116</v>
      </c>
      <c r="C58" s="3">
        <v>3096.98</v>
      </c>
      <c r="D58" t="s">
        <v>117</v>
      </c>
      <c r="E58" t="s">
        <v>8</v>
      </c>
      <c r="F58" t="s">
        <v>105</v>
      </c>
      <c r="G58" t="str">
        <f>IF(ISNUMBER(SEARCH("BLM",Table2[[#This Row],[Name]])), "Y", "N")</f>
        <v>Y</v>
      </c>
    </row>
    <row r="59" spans="1:7" hidden="1" x14ac:dyDescent="0.2">
      <c r="A59" s="4">
        <v>63732</v>
      </c>
      <c r="B59" t="s">
        <v>118</v>
      </c>
      <c r="C59" s="3">
        <v>1610.24</v>
      </c>
      <c r="D59" t="s">
        <v>119</v>
      </c>
      <c r="E59" t="s">
        <v>8</v>
      </c>
      <c r="F59" t="s">
        <v>105</v>
      </c>
      <c r="G59" t="str">
        <f>IF(ISNUMBER(SEARCH("BLM",Table2[[#This Row],[Name]])), "Y", "N")</f>
        <v>Y</v>
      </c>
    </row>
    <row r="60" spans="1:7" hidden="1" x14ac:dyDescent="0.2">
      <c r="A60" s="4">
        <v>63731</v>
      </c>
      <c r="B60" t="s">
        <v>120</v>
      </c>
      <c r="C60" s="3">
        <v>2996.99</v>
      </c>
      <c r="D60" t="s">
        <v>121</v>
      </c>
      <c r="E60" t="s">
        <v>8</v>
      </c>
      <c r="F60" t="s">
        <v>105</v>
      </c>
      <c r="G60" t="str">
        <f>IF(ISNUMBER(SEARCH("BLM",Table2[[#This Row],[Name]])), "Y", "N")</f>
        <v>Y</v>
      </c>
    </row>
    <row r="61" spans="1:7" hidden="1" x14ac:dyDescent="0.2">
      <c r="A61" s="4">
        <v>63730</v>
      </c>
      <c r="B61" t="s">
        <v>122</v>
      </c>
      <c r="C61" s="3">
        <v>2224.46</v>
      </c>
      <c r="D61" t="s">
        <v>123</v>
      </c>
      <c r="E61" t="s">
        <v>8</v>
      </c>
      <c r="F61" t="s">
        <v>105</v>
      </c>
      <c r="G61" t="str">
        <f>IF(ISNUMBER(SEARCH("BLM",Table2[[#This Row],[Name]])), "Y", "N")</f>
        <v>Y</v>
      </c>
    </row>
    <row r="62" spans="1:7" hidden="1" x14ac:dyDescent="0.2">
      <c r="A62" s="4">
        <v>63729</v>
      </c>
      <c r="B62" t="s">
        <v>124</v>
      </c>
      <c r="C62" s="3">
        <v>579.48</v>
      </c>
      <c r="D62" t="s">
        <v>125</v>
      </c>
      <c r="E62" t="s">
        <v>8</v>
      </c>
      <c r="F62" t="s">
        <v>105</v>
      </c>
      <c r="G62" t="str">
        <f>IF(ISNUMBER(SEARCH("BLM",Table2[[#This Row],[Name]])), "Y", "N")</f>
        <v>Y</v>
      </c>
    </row>
    <row r="63" spans="1:7" hidden="1" x14ac:dyDescent="0.2">
      <c r="A63" s="4">
        <v>63728</v>
      </c>
      <c r="B63" t="s">
        <v>126</v>
      </c>
      <c r="C63" s="3">
        <v>1882.05</v>
      </c>
      <c r="D63" t="s">
        <v>127</v>
      </c>
      <c r="E63" t="s">
        <v>8</v>
      </c>
      <c r="F63" t="s">
        <v>105</v>
      </c>
      <c r="G63" t="str">
        <f>IF(ISNUMBER(SEARCH("BLM",Table2[[#This Row],[Name]])), "Y", "N")</f>
        <v>Y</v>
      </c>
    </row>
    <row r="64" spans="1:7" hidden="1" x14ac:dyDescent="0.2">
      <c r="A64" s="4">
        <v>63727</v>
      </c>
      <c r="B64" t="s">
        <v>128</v>
      </c>
      <c r="C64" s="3">
        <v>1296.07</v>
      </c>
      <c r="D64" t="s">
        <v>129</v>
      </c>
      <c r="E64" t="s">
        <v>8</v>
      </c>
      <c r="F64" t="s">
        <v>105</v>
      </c>
      <c r="G64" t="str">
        <f>IF(ISNUMBER(SEARCH("BLM",Table2[[#This Row],[Name]])), "Y", "N")</f>
        <v>Y</v>
      </c>
    </row>
    <row r="65" spans="1:12" hidden="1" x14ac:dyDescent="0.2">
      <c r="A65" s="4">
        <v>63726</v>
      </c>
      <c r="B65" t="s">
        <v>130</v>
      </c>
      <c r="C65" s="3">
        <v>770.1</v>
      </c>
      <c r="D65" t="s">
        <v>131</v>
      </c>
      <c r="E65" t="s">
        <v>8</v>
      </c>
      <c r="F65" t="s">
        <v>105</v>
      </c>
      <c r="G65" t="str">
        <f>IF(ISNUMBER(SEARCH("BLM",Table2[[#This Row],[Name]])), "Y", "N")</f>
        <v>Y</v>
      </c>
    </row>
    <row r="66" spans="1:12" hidden="1" x14ac:dyDescent="0.2">
      <c r="A66" s="4">
        <v>63725</v>
      </c>
      <c r="B66" t="s">
        <v>132</v>
      </c>
      <c r="C66" s="3">
        <v>1864.4</v>
      </c>
      <c r="D66" t="s">
        <v>133</v>
      </c>
      <c r="E66" t="s">
        <v>8</v>
      </c>
      <c r="F66" t="s">
        <v>105</v>
      </c>
      <c r="G66" t="str">
        <f>IF(ISNUMBER(SEARCH("BLM",Table2[[#This Row],[Name]])), "Y", "N")</f>
        <v>Y</v>
      </c>
    </row>
    <row r="67" spans="1:12" hidden="1" x14ac:dyDescent="0.2">
      <c r="A67" s="4">
        <v>63724</v>
      </c>
      <c r="B67" t="s">
        <v>134</v>
      </c>
      <c r="C67" s="3">
        <v>2429.1999999999998</v>
      </c>
      <c r="D67" t="s">
        <v>135</v>
      </c>
      <c r="E67" t="s">
        <v>8</v>
      </c>
      <c r="F67" t="s">
        <v>105</v>
      </c>
      <c r="G67" t="str">
        <f>IF(ISNUMBER(SEARCH("BLM",Table2[[#This Row],[Name]])), "Y", "N")</f>
        <v>Y</v>
      </c>
    </row>
    <row r="68" spans="1:12" hidden="1" x14ac:dyDescent="0.2">
      <c r="A68" s="4">
        <v>63723</v>
      </c>
      <c r="B68" t="s">
        <v>136</v>
      </c>
      <c r="C68" s="3">
        <v>314.73</v>
      </c>
      <c r="D68" t="s">
        <v>137</v>
      </c>
      <c r="E68" t="s">
        <v>8</v>
      </c>
      <c r="F68" t="s">
        <v>105</v>
      </c>
      <c r="G68" t="str">
        <f>IF(ISNUMBER(SEARCH("BLM",Table2[[#This Row],[Name]])), "Y", "N")</f>
        <v>Y</v>
      </c>
    </row>
    <row r="69" spans="1:12" hidden="1" x14ac:dyDescent="0.2">
      <c r="A69" s="4">
        <v>63722</v>
      </c>
      <c r="B69" t="s">
        <v>138</v>
      </c>
      <c r="C69" s="3">
        <v>1161.93</v>
      </c>
      <c r="D69" t="s">
        <v>139</v>
      </c>
      <c r="E69" t="s">
        <v>8</v>
      </c>
      <c r="F69" t="s">
        <v>105</v>
      </c>
      <c r="G69" t="str">
        <f>IF(ISNUMBER(SEARCH("BLM",Table2[[#This Row],[Name]])), "Y", "N")</f>
        <v>Y</v>
      </c>
    </row>
    <row r="70" spans="1:12" ht="94.5" x14ac:dyDescent="0.2">
      <c r="A70" s="8">
        <v>64094</v>
      </c>
      <c r="B70" s="7" t="s">
        <v>140</v>
      </c>
      <c r="C70" s="10">
        <v>8000</v>
      </c>
      <c r="D70" s="9" t="s">
        <v>141</v>
      </c>
      <c r="E70" s="9" t="s">
        <v>142</v>
      </c>
      <c r="F70" s="9" t="s">
        <v>143</v>
      </c>
      <c r="G70" s="11" t="str">
        <f>IF(ISNUMBER(SEARCH("BLM",Table2[[#This Row],[Name]])), "Y", "N")</f>
        <v>N</v>
      </c>
      <c r="H70" s="2"/>
      <c r="I70" s="2"/>
      <c r="J70" s="2"/>
      <c r="K70" s="2"/>
      <c r="L70" s="14"/>
    </row>
    <row r="71" spans="1:12" hidden="1" x14ac:dyDescent="0.2">
      <c r="A71" s="4">
        <v>63340</v>
      </c>
      <c r="B71" t="s">
        <v>144</v>
      </c>
      <c r="C71" s="3">
        <v>154802</v>
      </c>
      <c r="D71" t="s">
        <v>145</v>
      </c>
      <c r="E71" t="s">
        <v>8</v>
      </c>
      <c r="F71" t="s">
        <v>146</v>
      </c>
      <c r="G71" t="str">
        <f>IF(ISNUMBER(SEARCH("BLM",Table2[[#This Row],[Name]])), "Y", "N")</f>
        <v>Y</v>
      </c>
    </row>
    <row r="72" spans="1:12" hidden="1" x14ac:dyDescent="0.2">
      <c r="A72" s="4">
        <v>63339</v>
      </c>
      <c r="B72" t="s">
        <v>147</v>
      </c>
      <c r="C72" s="3">
        <v>62557.279999999999</v>
      </c>
      <c r="D72" t="s">
        <v>148</v>
      </c>
      <c r="E72" t="s">
        <v>8</v>
      </c>
      <c r="F72" t="s">
        <v>146</v>
      </c>
      <c r="G72" t="str">
        <f>IF(ISNUMBER(SEARCH("BLM",Table2[[#This Row],[Name]])), "Y", "N")</f>
        <v>Y</v>
      </c>
    </row>
    <row r="73" spans="1:12" hidden="1" x14ac:dyDescent="0.2">
      <c r="A73" s="4">
        <v>63334</v>
      </c>
      <c r="B73" t="s">
        <v>149</v>
      </c>
      <c r="C73" s="3">
        <v>88797.2</v>
      </c>
      <c r="D73" t="s">
        <v>150</v>
      </c>
      <c r="E73" t="s">
        <v>8</v>
      </c>
      <c r="F73" t="s">
        <v>146</v>
      </c>
      <c r="G73" t="str">
        <f>IF(ISNUMBER(SEARCH("BLM",Table2[[#This Row],[Name]])), "Y", "N")</f>
        <v>Y</v>
      </c>
    </row>
    <row r="74" spans="1:12" hidden="1" x14ac:dyDescent="0.2">
      <c r="A74" s="4">
        <v>63332</v>
      </c>
      <c r="B74" t="s">
        <v>151</v>
      </c>
      <c r="C74" s="3">
        <v>73010.600000000006</v>
      </c>
      <c r="D74" t="s">
        <v>152</v>
      </c>
      <c r="E74" t="s">
        <v>8</v>
      </c>
      <c r="F74" t="s">
        <v>146</v>
      </c>
      <c r="G74" t="str">
        <f>IF(ISNUMBER(SEARCH("BLM",Table2[[#This Row],[Name]])), "Y", "N")</f>
        <v>Y</v>
      </c>
    </row>
    <row r="75" spans="1:12" hidden="1" x14ac:dyDescent="0.2">
      <c r="A75" s="4">
        <v>63331</v>
      </c>
      <c r="B75" t="s">
        <v>153</v>
      </c>
      <c r="C75" s="3">
        <v>12862.38</v>
      </c>
      <c r="D75" t="s">
        <v>154</v>
      </c>
      <c r="E75" t="s">
        <v>8</v>
      </c>
      <c r="F75" t="s">
        <v>146</v>
      </c>
      <c r="G75" t="str">
        <f>IF(ISNUMBER(SEARCH("BLM",Table2[[#This Row],[Name]])), "Y", "N")</f>
        <v>Y</v>
      </c>
    </row>
    <row r="76" spans="1:12" hidden="1" x14ac:dyDescent="0.2">
      <c r="A76" s="4">
        <v>63330</v>
      </c>
      <c r="B76" t="s">
        <v>155</v>
      </c>
      <c r="C76" s="3">
        <v>14403.6</v>
      </c>
      <c r="D76" t="s">
        <v>156</v>
      </c>
      <c r="E76" t="s">
        <v>8</v>
      </c>
      <c r="F76" t="s">
        <v>146</v>
      </c>
      <c r="G76" t="str">
        <f>IF(ISNUMBER(SEARCH("BLM",Table2[[#This Row],[Name]])), "Y", "N")</f>
        <v>Y</v>
      </c>
    </row>
    <row r="77" spans="1:12" hidden="1" x14ac:dyDescent="0.2">
      <c r="A77" s="4">
        <v>63329</v>
      </c>
      <c r="B77" t="s">
        <v>157</v>
      </c>
      <c r="C77" s="3">
        <v>82956.990000000005</v>
      </c>
      <c r="D77" t="s">
        <v>158</v>
      </c>
      <c r="E77" t="s">
        <v>8</v>
      </c>
      <c r="F77" t="s">
        <v>146</v>
      </c>
      <c r="G77" t="str">
        <f>IF(ISNUMBER(SEARCH("BLM",Table2[[#This Row],[Name]])), "Y", "N")</f>
        <v>Y</v>
      </c>
    </row>
    <row r="78" spans="1:12" hidden="1" x14ac:dyDescent="0.2">
      <c r="A78" s="4">
        <v>63328</v>
      </c>
      <c r="B78" t="s">
        <v>159</v>
      </c>
      <c r="C78" s="3">
        <v>9129.14</v>
      </c>
      <c r="D78" t="s">
        <v>160</v>
      </c>
      <c r="E78" t="s">
        <v>8</v>
      </c>
      <c r="F78" t="s">
        <v>146</v>
      </c>
      <c r="G78" t="str">
        <f>IF(ISNUMBER(SEARCH("BLM",Table2[[#This Row],[Name]])), "Y", "N")</f>
        <v>Y</v>
      </c>
    </row>
    <row r="79" spans="1:12" hidden="1" x14ac:dyDescent="0.2">
      <c r="A79" s="4">
        <v>63327</v>
      </c>
      <c r="B79" t="s">
        <v>161</v>
      </c>
      <c r="C79" s="3">
        <v>9206.7999999999993</v>
      </c>
      <c r="D79" t="s">
        <v>162</v>
      </c>
      <c r="E79" t="s">
        <v>8</v>
      </c>
      <c r="F79" t="s">
        <v>146</v>
      </c>
      <c r="G79" t="str">
        <f>IF(ISNUMBER(SEARCH("BLM",Table2[[#This Row],[Name]])), "Y", "N")</f>
        <v>Y</v>
      </c>
    </row>
    <row r="80" spans="1:12" hidden="1" x14ac:dyDescent="0.2">
      <c r="A80" s="4">
        <v>63326</v>
      </c>
      <c r="B80" t="s">
        <v>163</v>
      </c>
      <c r="C80" s="3">
        <v>3078.8</v>
      </c>
      <c r="D80" t="s">
        <v>164</v>
      </c>
      <c r="E80" t="s">
        <v>8</v>
      </c>
      <c r="F80" t="s">
        <v>146</v>
      </c>
      <c r="G80" t="str">
        <f>IF(ISNUMBER(SEARCH("BLM",Table2[[#This Row],[Name]])), "Y", "N")</f>
        <v>Y</v>
      </c>
    </row>
    <row r="81" spans="1:12" hidden="1" x14ac:dyDescent="0.2">
      <c r="A81" s="4">
        <v>63325</v>
      </c>
      <c r="B81" t="s">
        <v>165</v>
      </c>
      <c r="C81" s="3">
        <v>23892.92</v>
      </c>
      <c r="D81" t="s">
        <v>166</v>
      </c>
      <c r="E81" t="s">
        <v>8</v>
      </c>
      <c r="F81" t="s">
        <v>146</v>
      </c>
      <c r="G81" t="str">
        <f>IF(ISNUMBER(SEARCH("BLM",Table2[[#This Row],[Name]])), "Y", "N")</f>
        <v>Y</v>
      </c>
    </row>
    <row r="82" spans="1:12" hidden="1" x14ac:dyDescent="0.2">
      <c r="A82" s="4">
        <v>63321</v>
      </c>
      <c r="B82" t="s">
        <v>167</v>
      </c>
      <c r="C82" s="3">
        <v>17801.650000000001</v>
      </c>
      <c r="D82" t="s">
        <v>168</v>
      </c>
      <c r="E82" t="s">
        <v>8</v>
      </c>
      <c r="F82" t="s">
        <v>146</v>
      </c>
      <c r="G82" t="str">
        <f>IF(ISNUMBER(SEARCH("BLM",Table2[[#This Row],[Name]])), "Y", "N")</f>
        <v>Y</v>
      </c>
    </row>
    <row r="83" spans="1:12" hidden="1" x14ac:dyDescent="0.2">
      <c r="A83" s="4">
        <v>63317</v>
      </c>
      <c r="B83" t="s">
        <v>169</v>
      </c>
      <c r="C83" s="3">
        <v>6644.02</v>
      </c>
      <c r="D83" t="s">
        <v>170</v>
      </c>
      <c r="E83" t="s">
        <v>8</v>
      </c>
      <c r="F83" t="s">
        <v>146</v>
      </c>
      <c r="G83" t="str">
        <f>IF(ISNUMBER(SEARCH("BLM",Table2[[#This Row],[Name]])), "Y", "N")</f>
        <v>Y</v>
      </c>
    </row>
    <row r="84" spans="1:12" hidden="1" x14ac:dyDescent="0.2">
      <c r="A84" s="4">
        <v>63241</v>
      </c>
      <c r="B84" t="s">
        <v>171</v>
      </c>
      <c r="C84" s="3">
        <v>111717.2</v>
      </c>
      <c r="D84" t="s">
        <v>172</v>
      </c>
      <c r="E84" t="s">
        <v>8</v>
      </c>
      <c r="F84" t="s">
        <v>146</v>
      </c>
      <c r="G84" t="str">
        <f>IF(ISNUMBER(SEARCH("BLM",Table2[[#This Row],[Name]])), "Y", "N")</f>
        <v>Y</v>
      </c>
    </row>
    <row r="85" spans="1:12" hidden="1" x14ac:dyDescent="0.2">
      <c r="A85" s="4">
        <v>63237</v>
      </c>
      <c r="B85" t="s">
        <v>173</v>
      </c>
      <c r="C85" s="3">
        <v>31282.639999999999</v>
      </c>
      <c r="D85" t="s">
        <v>174</v>
      </c>
      <c r="E85" t="s">
        <v>8</v>
      </c>
      <c r="F85" t="s">
        <v>146</v>
      </c>
      <c r="G85" t="str">
        <f>IF(ISNUMBER(SEARCH("BLM",Table2[[#This Row],[Name]])), "Y", "N")</f>
        <v>Y</v>
      </c>
    </row>
    <row r="86" spans="1:12" hidden="1" x14ac:dyDescent="0.2">
      <c r="A86" s="4">
        <v>63236</v>
      </c>
      <c r="B86" t="s">
        <v>175</v>
      </c>
      <c r="C86" s="3">
        <v>45470.58</v>
      </c>
      <c r="D86" t="s">
        <v>176</v>
      </c>
      <c r="E86" t="s">
        <v>8</v>
      </c>
      <c r="F86" t="s">
        <v>146</v>
      </c>
      <c r="G86" t="str">
        <f>IF(ISNUMBER(SEARCH("BLM",Table2[[#This Row],[Name]])), "Y", "N")</f>
        <v>Y</v>
      </c>
    </row>
    <row r="87" spans="1:12" hidden="1" x14ac:dyDescent="0.2">
      <c r="A87" s="4">
        <v>63229</v>
      </c>
      <c r="B87" t="s">
        <v>177</v>
      </c>
      <c r="C87" s="3">
        <v>623980</v>
      </c>
      <c r="D87" t="s">
        <v>178</v>
      </c>
      <c r="E87" t="s">
        <v>8</v>
      </c>
      <c r="F87" t="s">
        <v>146</v>
      </c>
      <c r="G87" t="str">
        <f>IF(ISNUMBER(SEARCH("BLM",Table2[[#This Row],[Name]])), "Y", "N")</f>
        <v>Y</v>
      </c>
    </row>
    <row r="88" spans="1:12" hidden="1" x14ac:dyDescent="0.2">
      <c r="A88" s="4">
        <v>63647</v>
      </c>
      <c r="B88" t="s">
        <v>179</v>
      </c>
      <c r="C88" s="3">
        <v>1097.18</v>
      </c>
      <c r="D88" t="s">
        <v>180</v>
      </c>
      <c r="E88" t="s">
        <v>8</v>
      </c>
      <c r="F88" t="s">
        <v>181</v>
      </c>
      <c r="G88" t="str">
        <f>IF(ISNUMBER(SEARCH("BLM",Table2[[#This Row],[Name]])), "Y", "N")</f>
        <v>Y</v>
      </c>
    </row>
    <row r="89" spans="1:12" hidden="1" x14ac:dyDescent="0.2">
      <c r="A89" s="4">
        <v>63207</v>
      </c>
      <c r="B89" t="s">
        <v>182</v>
      </c>
      <c r="C89" s="3">
        <v>25692.29</v>
      </c>
      <c r="D89" t="s">
        <v>183</v>
      </c>
      <c r="E89" t="s">
        <v>8</v>
      </c>
      <c r="F89" t="s">
        <v>146</v>
      </c>
      <c r="G89" t="str">
        <f>IF(ISNUMBER(SEARCH("BLM",Table2[[#This Row],[Name]])), "Y", "N")</f>
        <v>Y</v>
      </c>
    </row>
    <row r="90" spans="1:12" hidden="1" x14ac:dyDescent="0.2">
      <c r="A90" s="4">
        <v>63205</v>
      </c>
      <c r="B90" t="s">
        <v>184</v>
      </c>
      <c r="C90" s="3">
        <v>1718.36</v>
      </c>
      <c r="D90" t="s">
        <v>185</v>
      </c>
      <c r="E90" t="s">
        <v>8</v>
      </c>
      <c r="F90" t="s">
        <v>146</v>
      </c>
      <c r="G90" t="str">
        <f>IF(ISNUMBER(SEARCH("BLM",Table2[[#This Row],[Name]])), "Y", "N")</f>
        <v>Y</v>
      </c>
    </row>
    <row r="91" spans="1:12" ht="54.75" x14ac:dyDescent="0.2">
      <c r="A91" s="8">
        <v>64127</v>
      </c>
      <c r="B91" s="7" t="s">
        <v>186</v>
      </c>
      <c r="C91" s="10">
        <v>1060</v>
      </c>
      <c r="D91" s="9" t="s">
        <v>187</v>
      </c>
      <c r="E91" s="9" t="s">
        <v>188</v>
      </c>
      <c r="F91" s="9" t="s">
        <v>189</v>
      </c>
      <c r="G91" s="11" t="str">
        <f>IF(ISNUMBER(SEARCH("BLM",Table2[[#This Row],[Name]])), "Y", "N")</f>
        <v>N</v>
      </c>
      <c r="H91" s="2"/>
      <c r="I91" s="2"/>
      <c r="J91" s="2"/>
      <c r="K91" s="2"/>
      <c r="L91" s="14"/>
    </row>
    <row r="92" spans="1:12" ht="68.25" x14ac:dyDescent="0.2">
      <c r="A92" s="8">
        <v>64126</v>
      </c>
      <c r="B92" s="7" t="s">
        <v>190</v>
      </c>
      <c r="C92" s="10">
        <v>710</v>
      </c>
      <c r="D92" s="9" t="s">
        <v>191</v>
      </c>
      <c r="E92" s="9" t="s">
        <v>188</v>
      </c>
      <c r="F92" s="9" t="s">
        <v>192</v>
      </c>
      <c r="G92" s="11" t="str">
        <f>IF(ISNUMBER(SEARCH("BLM",Table2[[#This Row],[Name]])), "Y", "N")</f>
        <v>N</v>
      </c>
      <c r="H92" s="2"/>
      <c r="I92" s="2"/>
      <c r="J92" s="2"/>
      <c r="K92" s="2"/>
      <c r="L92" s="14"/>
    </row>
    <row r="93" spans="1:12" ht="41.25" x14ac:dyDescent="0.2">
      <c r="A93" s="8">
        <v>64113</v>
      </c>
      <c r="B93" s="7" t="s">
        <v>193</v>
      </c>
      <c r="C93" s="10">
        <v>37810</v>
      </c>
      <c r="D93" s="9" t="s">
        <v>194</v>
      </c>
      <c r="E93" s="9" t="s">
        <v>188</v>
      </c>
      <c r="F93" s="9" t="s">
        <v>195</v>
      </c>
      <c r="G93" s="11" t="str">
        <f>IF(ISNUMBER(SEARCH("BLM",Table2[[#This Row],[Name]])), "Y", "N")</f>
        <v>N</v>
      </c>
      <c r="H93" s="2"/>
      <c r="I93" s="2"/>
      <c r="J93" s="2"/>
      <c r="K93" s="2"/>
      <c r="L93" s="14"/>
    </row>
    <row r="94" spans="1:12" ht="41.25" x14ac:dyDescent="0.2">
      <c r="A94" s="8">
        <v>39896</v>
      </c>
      <c r="B94" s="7" t="s">
        <v>196</v>
      </c>
      <c r="C94" s="10">
        <v>8000</v>
      </c>
      <c r="D94" s="9" t="s">
        <v>197</v>
      </c>
      <c r="E94" s="9" t="s">
        <v>188</v>
      </c>
      <c r="F94" s="9" t="s">
        <v>198</v>
      </c>
      <c r="G94" s="11" t="str">
        <f>IF(ISNUMBER(SEARCH("BLM",Table2[[#This Row],[Name]])), "Y", "N")</f>
        <v>N</v>
      </c>
      <c r="H94" s="2"/>
      <c r="I94" s="2"/>
      <c r="J94" s="2"/>
      <c r="K94" s="2"/>
      <c r="L94" s="14"/>
    </row>
    <row r="95" spans="1:12" hidden="1" x14ac:dyDescent="0.2">
      <c r="A95" s="4">
        <v>62090</v>
      </c>
      <c r="B95" t="s">
        <v>199</v>
      </c>
      <c r="C95" s="3">
        <v>4970.8</v>
      </c>
      <c r="D95" t="s">
        <v>200</v>
      </c>
      <c r="E95" t="s">
        <v>8</v>
      </c>
      <c r="F95" t="s">
        <v>201</v>
      </c>
      <c r="G95" t="str">
        <f>IF(ISNUMBER(SEARCH("BLM",Table2[[#This Row],[Name]])), "Y", "N")</f>
        <v>Y</v>
      </c>
    </row>
    <row r="96" spans="1:12" hidden="1" x14ac:dyDescent="0.2">
      <c r="A96" s="4">
        <v>60819</v>
      </c>
      <c r="B96" t="s">
        <v>202</v>
      </c>
      <c r="C96" s="3">
        <v>22313.87</v>
      </c>
      <c r="D96" t="s">
        <v>203</v>
      </c>
      <c r="E96" t="s">
        <v>8</v>
      </c>
      <c r="F96" t="s">
        <v>204</v>
      </c>
      <c r="G96" t="str">
        <f>IF(ISNUMBER(SEARCH("BLM",Table2[[#This Row],[Name]])), "Y", "N")</f>
        <v>Y</v>
      </c>
    </row>
    <row r="97" spans="1:7" hidden="1" x14ac:dyDescent="0.2">
      <c r="A97" s="4">
        <v>60813</v>
      </c>
      <c r="B97" t="s">
        <v>205</v>
      </c>
      <c r="C97" s="3">
        <v>447.4</v>
      </c>
      <c r="D97" t="s">
        <v>206</v>
      </c>
      <c r="E97" t="s">
        <v>8</v>
      </c>
      <c r="F97" t="s">
        <v>204</v>
      </c>
      <c r="G97" t="str">
        <f>IF(ISNUMBER(SEARCH("BLM",Table2[[#This Row],[Name]])), "Y", "N")</f>
        <v>Y</v>
      </c>
    </row>
    <row r="98" spans="1:7" hidden="1" x14ac:dyDescent="0.2">
      <c r="A98" s="4">
        <v>60812</v>
      </c>
      <c r="B98" t="s">
        <v>207</v>
      </c>
      <c r="C98" s="3">
        <v>447.4</v>
      </c>
      <c r="D98" t="s">
        <v>208</v>
      </c>
      <c r="E98" t="s">
        <v>8</v>
      </c>
      <c r="F98" t="s">
        <v>204</v>
      </c>
      <c r="G98" t="str">
        <f>IF(ISNUMBER(SEARCH("BLM",Table2[[#This Row],[Name]])), "Y", "N")</f>
        <v>Y</v>
      </c>
    </row>
    <row r="99" spans="1:7" hidden="1" x14ac:dyDescent="0.2">
      <c r="A99" s="4">
        <v>60810</v>
      </c>
      <c r="B99" t="s">
        <v>209</v>
      </c>
      <c r="C99" s="3">
        <v>447.4</v>
      </c>
      <c r="D99" t="s">
        <v>210</v>
      </c>
      <c r="E99" t="s">
        <v>8</v>
      </c>
      <c r="F99" t="s">
        <v>204</v>
      </c>
      <c r="G99" t="str">
        <f>IF(ISNUMBER(SEARCH("BLM",Table2[[#This Row],[Name]])), "Y", "N")</f>
        <v>Y</v>
      </c>
    </row>
    <row r="100" spans="1:7" hidden="1" x14ac:dyDescent="0.2">
      <c r="A100" s="4">
        <v>60809</v>
      </c>
      <c r="B100" t="s">
        <v>211</v>
      </c>
      <c r="C100" s="3">
        <v>638.02</v>
      </c>
      <c r="D100" t="s">
        <v>212</v>
      </c>
      <c r="E100" t="s">
        <v>8</v>
      </c>
      <c r="F100" t="s">
        <v>204</v>
      </c>
      <c r="G100" t="str">
        <f>IF(ISNUMBER(SEARCH("BLM",Table2[[#This Row],[Name]])), "Y", "N")</f>
        <v>Y</v>
      </c>
    </row>
    <row r="101" spans="1:7" hidden="1" x14ac:dyDescent="0.2">
      <c r="A101" s="4">
        <v>60806</v>
      </c>
      <c r="B101" t="s">
        <v>213</v>
      </c>
      <c r="C101" s="3">
        <v>2162.98</v>
      </c>
      <c r="D101" t="s">
        <v>214</v>
      </c>
      <c r="E101" t="s">
        <v>8</v>
      </c>
      <c r="F101" t="s">
        <v>204</v>
      </c>
      <c r="G101" t="str">
        <f>IF(ISNUMBER(SEARCH("BLM",Table2[[#This Row],[Name]])), "Y", "N")</f>
        <v>Y</v>
      </c>
    </row>
    <row r="102" spans="1:7" hidden="1" x14ac:dyDescent="0.2">
      <c r="A102" s="4">
        <v>60805</v>
      </c>
      <c r="B102" t="s">
        <v>215</v>
      </c>
      <c r="C102" s="3">
        <v>599.19000000000005</v>
      </c>
      <c r="D102" t="s">
        <v>216</v>
      </c>
      <c r="E102" t="s">
        <v>8</v>
      </c>
      <c r="F102" t="s">
        <v>204</v>
      </c>
      <c r="G102" t="str">
        <f>IF(ISNUMBER(SEARCH("BLM",Table2[[#This Row],[Name]])), "Y", "N")</f>
        <v>Y</v>
      </c>
    </row>
    <row r="103" spans="1:7" hidden="1" x14ac:dyDescent="0.2">
      <c r="A103" s="4">
        <v>60804</v>
      </c>
      <c r="B103" t="s">
        <v>217</v>
      </c>
      <c r="C103" s="3">
        <v>200.3</v>
      </c>
      <c r="D103" t="s">
        <v>218</v>
      </c>
      <c r="E103" t="s">
        <v>8</v>
      </c>
      <c r="F103" t="s">
        <v>204</v>
      </c>
      <c r="G103" t="str">
        <f>IF(ISNUMBER(SEARCH("BLM",Table2[[#This Row],[Name]])), "Y", "N")</f>
        <v>Y</v>
      </c>
    </row>
    <row r="104" spans="1:7" hidden="1" x14ac:dyDescent="0.2">
      <c r="A104" s="4">
        <v>60798</v>
      </c>
      <c r="B104" t="s">
        <v>219</v>
      </c>
      <c r="C104" s="3">
        <v>309.73</v>
      </c>
      <c r="D104" t="s">
        <v>220</v>
      </c>
      <c r="E104" t="s">
        <v>8</v>
      </c>
      <c r="F104" t="s">
        <v>204</v>
      </c>
      <c r="G104" t="str">
        <f>IF(ISNUMBER(SEARCH("BLM",Table2[[#This Row],[Name]])), "Y", "N")</f>
        <v>Y</v>
      </c>
    </row>
    <row r="105" spans="1:7" hidden="1" x14ac:dyDescent="0.2">
      <c r="A105" s="4">
        <v>57490</v>
      </c>
      <c r="B105" t="s">
        <v>221</v>
      </c>
      <c r="C105" s="3">
        <v>729.8</v>
      </c>
      <c r="D105" t="s">
        <v>222</v>
      </c>
      <c r="E105" t="s">
        <v>8</v>
      </c>
      <c r="F105" t="s">
        <v>223</v>
      </c>
      <c r="G105" t="str">
        <f>IF(ISNUMBER(SEARCH("BLM",Table2[[#This Row],[Name]])), "Y", "N")</f>
        <v>Y</v>
      </c>
    </row>
    <row r="106" spans="1:7" hidden="1" x14ac:dyDescent="0.2">
      <c r="A106" s="4">
        <v>57489</v>
      </c>
      <c r="B106" t="s">
        <v>224</v>
      </c>
      <c r="C106" s="3">
        <v>736.86</v>
      </c>
      <c r="D106" t="s">
        <v>225</v>
      </c>
      <c r="E106" t="s">
        <v>8</v>
      </c>
      <c r="F106" t="s">
        <v>223</v>
      </c>
      <c r="G106" t="str">
        <f>IF(ISNUMBER(SEARCH("BLM",Table2[[#This Row],[Name]])), "Y", "N")</f>
        <v>Y</v>
      </c>
    </row>
    <row r="107" spans="1:7" hidden="1" x14ac:dyDescent="0.2">
      <c r="A107" s="4">
        <v>57486</v>
      </c>
      <c r="B107" t="s">
        <v>226</v>
      </c>
      <c r="C107" s="3">
        <v>1619.4</v>
      </c>
      <c r="D107" t="s">
        <v>227</v>
      </c>
      <c r="E107" t="s">
        <v>8</v>
      </c>
      <c r="F107" t="s">
        <v>223</v>
      </c>
      <c r="G107" t="str">
        <f>IF(ISNUMBER(SEARCH("BLM",Table2[[#This Row],[Name]])), "Y", "N")</f>
        <v>Y</v>
      </c>
    </row>
    <row r="108" spans="1:7" hidden="1" x14ac:dyDescent="0.2">
      <c r="A108" s="4">
        <v>56138</v>
      </c>
      <c r="B108" t="s">
        <v>228</v>
      </c>
      <c r="C108" s="3">
        <v>8525</v>
      </c>
      <c r="D108" t="s">
        <v>229</v>
      </c>
      <c r="E108" t="s">
        <v>8</v>
      </c>
      <c r="F108" t="s">
        <v>230</v>
      </c>
      <c r="G108" t="str">
        <f>IF(ISNUMBER(SEARCH("BLM",Table2[[#This Row],[Name]])), "Y", "N")</f>
        <v>Y</v>
      </c>
    </row>
    <row r="109" spans="1:7" hidden="1" x14ac:dyDescent="0.2">
      <c r="A109" s="4">
        <v>56137</v>
      </c>
      <c r="B109" t="s">
        <v>231</v>
      </c>
      <c r="C109" s="3">
        <v>37523.75</v>
      </c>
      <c r="D109" t="s">
        <v>232</v>
      </c>
      <c r="E109" t="s">
        <v>8</v>
      </c>
      <c r="F109" t="s">
        <v>230</v>
      </c>
      <c r="G109" t="str">
        <f>IF(ISNUMBER(SEARCH("BLM",Table2[[#This Row],[Name]])), "Y", "N")</f>
        <v>Y</v>
      </c>
    </row>
    <row r="110" spans="1:7" hidden="1" x14ac:dyDescent="0.2">
      <c r="A110" s="4">
        <v>56136</v>
      </c>
      <c r="B110" t="s">
        <v>233</v>
      </c>
      <c r="C110" s="3">
        <v>37419.25</v>
      </c>
      <c r="D110" t="s">
        <v>234</v>
      </c>
      <c r="E110" t="s">
        <v>8</v>
      </c>
      <c r="F110" t="s">
        <v>230</v>
      </c>
      <c r="G110" t="str">
        <f>IF(ISNUMBER(SEARCH("BLM",Table2[[#This Row],[Name]])), "Y", "N")</f>
        <v>Y</v>
      </c>
    </row>
    <row r="111" spans="1:7" hidden="1" x14ac:dyDescent="0.2">
      <c r="A111" s="4">
        <v>56135</v>
      </c>
      <c r="B111" t="s">
        <v>235</v>
      </c>
      <c r="C111" s="3">
        <v>37262.5</v>
      </c>
      <c r="D111" t="s">
        <v>236</v>
      </c>
      <c r="E111" t="s">
        <v>8</v>
      </c>
      <c r="F111" t="s">
        <v>230</v>
      </c>
      <c r="G111" t="str">
        <f>IF(ISNUMBER(SEARCH("BLM",Table2[[#This Row],[Name]])), "Y", "N")</f>
        <v>Y</v>
      </c>
    </row>
    <row r="112" spans="1:7" hidden="1" x14ac:dyDescent="0.2">
      <c r="A112" s="4">
        <v>56134</v>
      </c>
      <c r="B112" t="s">
        <v>237</v>
      </c>
      <c r="C112" s="3">
        <v>12705</v>
      </c>
      <c r="D112" t="s">
        <v>238</v>
      </c>
      <c r="E112" t="s">
        <v>8</v>
      </c>
      <c r="F112" t="s">
        <v>230</v>
      </c>
      <c r="G112" t="str">
        <f>IF(ISNUMBER(SEARCH("BLM",Table2[[#This Row],[Name]])), "Y", "N")</f>
        <v>Y</v>
      </c>
    </row>
    <row r="113" spans="1:7" hidden="1" x14ac:dyDescent="0.2">
      <c r="A113" s="4">
        <v>56130</v>
      </c>
      <c r="B113" t="s">
        <v>239</v>
      </c>
      <c r="C113" s="3">
        <v>16885</v>
      </c>
      <c r="D113" t="s">
        <v>240</v>
      </c>
      <c r="E113" t="s">
        <v>8</v>
      </c>
      <c r="F113" t="s">
        <v>230</v>
      </c>
      <c r="G113" t="str">
        <f>IF(ISNUMBER(SEARCH("BLM",Table2[[#This Row],[Name]])), "Y", "N")</f>
        <v>Y</v>
      </c>
    </row>
    <row r="114" spans="1:7" hidden="1" x14ac:dyDescent="0.2">
      <c r="A114" s="4">
        <v>56129</v>
      </c>
      <c r="B114" t="s">
        <v>241</v>
      </c>
      <c r="C114" s="3">
        <v>8525</v>
      </c>
      <c r="D114" t="s">
        <v>242</v>
      </c>
      <c r="E114" t="s">
        <v>8</v>
      </c>
      <c r="F114" t="s">
        <v>230</v>
      </c>
      <c r="G114" t="str">
        <f>IF(ISNUMBER(SEARCH("BLM",Table2[[#This Row],[Name]])), "Y", "N")</f>
        <v>Y</v>
      </c>
    </row>
    <row r="115" spans="1:7" hidden="1" x14ac:dyDescent="0.2">
      <c r="A115" s="4">
        <v>56110</v>
      </c>
      <c r="B115" t="s">
        <v>243</v>
      </c>
      <c r="C115" s="3">
        <v>306.2</v>
      </c>
      <c r="D115" t="s">
        <v>244</v>
      </c>
      <c r="E115" t="s">
        <v>8</v>
      </c>
      <c r="F115" t="s">
        <v>230</v>
      </c>
      <c r="G115" t="str">
        <f>IF(ISNUMBER(SEARCH("BLM",Table2[[#This Row],[Name]])), "Y", "N")</f>
        <v>Y</v>
      </c>
    </row>
    <row r="116" spans="1:7" hidden="1" x14ac:dyDescent="0.2">
      <c r="A116" s="4">
        <v>55869</v>
      </c>
      <c r="B116" t="s">
        <v>245</v>
      </c>
      <c r="C116" s="3">
        <v>30730.6</v>
      </c>
      <c r="D116" t="s">
        <v>246</v>
      </c>
      <c r="E116" t="s">
        <v>8</v>
      </c>
      <c r="F116" t="s">
        <v>247</v>
      </c>
      <c r="G116" t="str">
        <f>IF(ISNUMBER(SEARCH("BLM",Table2[[#This Row],[Name]])), "Y", "N")</f>
        <v>Y</v>
      </c>
    </row>
    <row r="117" spans="1:7" hidden="1" x14ac:dyDescent="0.2">
      <c r="A117" s="4">
        <v>55844</v>
      </c>
      <c r="B117" t="s">
        <v>248</v>
      </c>
      <c r="C117" s="3">
        <v>39373.800000000003</v>
      </c>
      <c r="D117" t="s">
        <v>249</v>
      </c>
      <c r="E117" t="s">
        <v>8</v>
      </c>
      <c r="F117" t="s">
        <v>247</v>
      </c>
      <c r="G117" t="str">
        <f>IF(ISNUMBER(SEARCH("BLM",Table2[[#This Row],[Name]])), "Y", "N")</f>
        <v>Y</v>
      </c>
    </row>
    <row r="118" spans="1:7" hidden="1" x14ac:dyDescent="0.2">
      <c r="A118" s="4">
        <v>55843</v>
      </c>
      <c r="B118" t="s">
        <v>250</v>
      </c>
      <c r="C118" s="3">
        <v>5439.4</v>
      </c>
      <c r="D118" t="s">
        <v>251</v>
      </c>
      <c r="E118" t="s">
        <v>8</v>
      </c>
      <c r="F118" t="s">
        <v>247</v>
      </c>
      <c r="G118" t="str">
        <f>IF(ISNUMBER(SEARCH("BLM",Table2[[#This Row],[Name]])), "Y", "N")</f>
        <v>Y</v>
      </c>
    </row>
    <row r="119" spans="1:7" hidden="1" x14ac:dyDescent="0.2">
      <c r="A119" s="4">
        <v>55650</v>
      </c>
      <c r="B119" t="s">
        <v>252</v>
      </c>
      <c r="C119" s="3">
        <v>12268.02</v>
      </c>
      <c r="D119" t="s">
        <v>253</v>
      </c>
      <c r="E119" t="s">
        <v>8</v>
      </c>
      <c r="F119" t="s">
        <v>247</v>
      </c>
      <c r="G119" t="str">
        <f>IF(ISNUMBER(SEARCH("BLM",Table2[[#This Row],[Name]])), "Y", "N")</f>
        <v>Y</v>
      </c>
    </row>
    <row r="120" spans="1:7" hidden="1" x14ac:dyDescent="0.2">
      <c r="A120" s="4">
        <v>55649</v>
      </c>
      <c r="B120" t="s">
        <v>254</v>
      </c>
      <c r="C120" s="3">
        <v>1686.43</v>
      </c>
      <c r="D120" t="s">
        <v>255</v>
      </c>
      <c r="E120" t="s">
        <v>8</v>
      </c>
      <c r="F120" t="s">
        <v>247</v>
      </c>
      <c r="G120" t="str">
        <f>IF(ISNUMBER(SEARCH("BLM",Table2[[#This Row],[Name]])), "Y", "N")</f>
        <v>Y</v>
      </c>
    </row>
    <row r="121" spans="1:7" hidden="1" x14ac:dyDescent="0.2">
      <c r="A121" s="4">
        <v>55647</v>
      </c>
      <c r="B121" t="s">
        <v>256</v>
      </c>
      <c r="C121" s="3">
        <v>447.4</v>
      </c>
      <c r="D121" t="s">
        <v>257</v>
      </c>
      <c r="E121" t="s">
        <v>8</v>
      </c>
      <c r="F121" t="s">
        <v>247</v>
      </c>
      <c r="G121" t="str">
        <f>IF(ISNUMBER(SEARCH("BLM",Table2[[#This Row],[Name]])), "Y", "N")</f>
        <v>Y</v>
      </c>
    </row>
    <row r="122" spans="1:7" hidden="1" x14ac:dyDescent="0.2">
      <c r="A122" s="4">
        <v>55646</v>
      </c>
      <c r="B122" t="s">
        <v>258</v>
      </c>
      <c r="C122" s="3">
        <v>306.2</v>
      </c>
      <c r="D122" t="s">
        <v>259</v>
      </c>
      <c r="E122" t="s">
        <v>8</v>
      </c>
      <c r="F122" t="s">
        <v>247</v>
      </c>
      <c r="G122" t="str">
        <f>IF(ISNUMBER(SEARCH("BLM",Table2[[#This Row],[Name]])), "Y", "N")</f>
        <v>Y</v>
      </c>
    </row>
    <row r="123" spans="1:7" hidden="1" x14ac:dyDescent="0.2">
      <c r="A123" s="4">
        <v>55630</v>
      </c>
      <c r="B123" t="s">
        <v>260</v>
      </c>
      <c r="C123" s="3">
        <v>6316.64</v>
      </c>
      <c r="D123" t="s">
        <v>261</v>
      </c>
      <c r="E123" t="s">
        <v>8</v>
      </c>
      <c r="F123" t="s">
        <v>247</v>
      </c>
      <c r="G123" t="str">
        <f>IF(ISNUMBER(SEARCH("BLM",Table2[[#This Row],[Name]])), "Y", "N")</f>
        <v>Y</v>
      </c>
    </row>
    <row r="124" spans="1:7" hidden="1" x14ac:dyDescent="0.2">
      <c r="A124" s="4">
        <v>55629</v>
      </c>
      <c r="B124" t="s">
        <v>262</v>
      </c>
      <c r="C124" s="3">
        <v>20122.5</v>
      </c>
      <c r="D124" t="s">
        <v>263</v>
      </c>
      <c r="E124" t="s">
        <v>8</v>
      </c>
      <c r="F124" t="s">
        <v>247</v>
      </c>
      <c r="G124" t="str">
        <f>IF(ISNUMBER(SEARCH("BLM",Table2[[#This Row],[Name]])), "Y", "N")</f>
        <v>Y</v>
      </c>
    </row>
    <row r="125" spans="1:7" hidden="1" x14ac:dyDescent="0.2">
      <c r="A125" s="4">
        <v>55628</v>
      </c>
      <c r="B125" t="s">
        <v>264</v>
      </c>
      <c r="C125" s="3">
        <v>3204.6</v>
      </c>
      <c r="D125" t="s">
        <v>265</v>
      </c>
      <c r="E125" t="s">
        <v>8</v>
      </c>
      <c r="F125" t="s">
        <v>247</v>
      </c>
      <c r="G125" t="str">
        <f>IF(ISNUMBER(SEARCH("BLM",Table2[[#This Row],[Name]])), "Y", "N")</f>
        <v>Y</v>
      </c>
    </row>
    <row r="126" spans="1:7" hidden="1" x14ac:dyDescent="0.2">
      <c r="A126" s="4">
        <v>55627</v>
      </c>
      <c r="B126" t="s">
        <v>266</v>
      </c>
      <c r="C126" s="3">
        <v>6016.89</v>
      </c>
      <c r="D126" t="s">
        <v>267</v>
      </c>
      <c r="E126" t="s">
        <v>8</v>
      </c>
      <c r="F126" t="s">
        <v>247</v>
      </c>
      <c r="G126" t="str">
        <f>IF(ISNUMBER(SEARCH("BLM",Table2[[#This Row],[Name]])), "Y", "N")</f>
        <v>Y</v>
      </c>
    </row>
    <row r="127" spans="1:7" hidden="1" x14ac:dyDescent="0.2">
      <c r="A127" s="4">
        <v>55626</v>
      </c>
      <c r="B127" t="s">
        <v>268</v>
      </c>
      <c r="C127" s="3">
        <v>4458.4399999999996</v>
      </c>
      <c r="D127" t="s">
        <v>269</v>
      </c>
      <c r="E127" t="s">
        <v>8</v>
      </c>
      <c r="F127" t="s">
        <v>247</v>
      </c>
      <c r="G127" t="str">
        <f>IF(ISNUMBER(SEARCH("BLM",Table2[[#This Row],[Name]])), "Y", "N")</f>
        <v>Y</v>
      </c>
    </row>
    <row r="128" spans="1:7" hidden="1" x14ac:dyDescent="0.2">
      <c r="A128" s="4">
        <v>55360</v>
      </c>
      <c r="B128" t="s">
        <v>270</v>
      </c>
      <c r="C128" s="3">
        <v>33449.800000000003</v>
      </c>
      <c r="D128" t="s">
        <v>271</v>
      </c>
      <c r="E128" t="s">
        <v>8</v>
      </c>
      <c r="F128" t="s">
        <v>272</v>
      </c>
      <c r="G128" t="str">
        <f>IF(ISNUMBER(SEARCH("BLM",Table2[[#This Row],[Name]])), "Y", "N")</f>
        <v>Y</v>
      </c>
    </row>
    <row r="129" spans="1:7" hidden="1" x14ac:dyDescent="0.2">
      <c r="A129" s="4">
        <v>55359</v>
      </c>
      <c r="B129" t="s">
        <v>273</v>
      </c>
      <c r="C129" s="3">
        <v>33047.4</v>
      </c>
      <c r="D129" t="s">
        <v>274</v>
      </c>
      <c r="E129" t="s">
        <v>8</v>
      </c>
      <c r="F129" t="s">
        <v>272</v>
      </c>
      <c r="G129" t="str">
        <f>IF(ISNUMBER(SEARCH("BLM",Table2[[#This Row],[Name]])), "Y", "N")</f>
        <v>Y</v>
      </c>
    </row>
    <row r="130" spans="1:7" hidden="1" x14ac:dyDescent="0.2">
      <c r="A130" s="4">
        <v>55355</v>
      </c>
      <c r="B130" t="s">
        <v>275</v>
      </c>
      <c r="C130" s="3">
        <v>53640.2</v>
      </c>
      <c r="D130" t="s">
        <v>276</v>
      </c>
      <c r="E130" t="s">
        <v>8</v>
      </c>
      <c r="F130" t="s">
        <v>272</v>
      </c>
      <c r="G130" t="str">
        <f>IF(ISNUMBER(SEARCH("BLM",Table2[[#This Row],[Name]])), "Y", "N")</f>
        <v>Y</v>
      </c>
    </row>
    <row r="131" spans="1:7" hidden="1" x14ac:dyDescent="0.2">
      <c r="A131" s="4">
        <v>55353</v>
      </c>
      <c r="B131" t="s">
        <v>277</v>
      </c>
      <c r="C131" s="3">
        <v>38790.93</v>
      </c>
      <c r="D131" t="s">
        <v>278</v>
      </c>
      <c r="E131" t="s">
        <v>8</v>
      </c>
      <c r="F131" t="s">
        <v>272</v>
      </c>
      <c r="G131" t="str">
        <f>IF(ISNUMBER(SEARCH("BLM",Table2[[#This Row],[Name]])), "Y", "N")</f>
        <v>Y</v>
      </c>
    </row>
    <row r="132" spans="1:7" hidden="1" x14ac:dyDescent="0.2">
      <c r="A132" s="4">
        <v>55352</v>
      </c>
      <c r="B132" t="s">
        <v>279</v>
      </c>
      <c r="C132" s="3">
        <v>70125.710000000006</v>
      </c>
      <c r="D132" t="s">
        <v>280</v>
      </c>
      <c r="E132" t="s">
        <v>8</v>
      </c>
      <c r="F132" t="s">
        <v>272</v>
      </c>
      <c r="G132" t="str">
        <f>IF(ISNUMBER(SEARCH("BLM",Table2[[#This Row],[Name]])), "Y", "N")</f>
        <v>Y</v>
      </c>
    </row>
    <row r="133" spans="1:7" hidden="1" x14ac:dyDescent="0.2">
      <c r="A133" s="4">
        <v>55339</v>
      </c>
      <c r="B133" t="s">
        <v>281</v>
      </c>
      <c r="C133" s="3">
        <v>4532.7299999999996</v>
      </c>
      <c r="D133" t="s">
        <v>282</v>
      </c>
      <c r="E133" t="s">
        <v>8</v>
      </c>
      <c r="F133" t="s">
        <v>272</v>
      </c>
      <c r="G133" t="str">
        <f>IF(ISNUMBER(SEARCH("BLM",Table2[[#This Row],[Name]])), "Y", "N")</f>
        <v>Y</v>
      </c>
    </row>
    <row r="134" spans="1:7" hidden="1" x14ac:dyDescent="0.2">
      <c r="A134" s="4">
        <v>55337</v>
      </c>
      <c r="B134" t="s">
        <v>283</v>
      </c>
      <c r="C134" s="3">
        <v>4366.2700000000004</v>
      </c>
      <c r="D134" t="s">
        <v>284</v>
      </c>
      <c r="E134" t="s">
        <v>8</v>
      </c>
      <c r="F134" t="s">
        <v>272</v>
      </c>
      <c r="G134" t="str">
        <f>IF(ISNUMBER(SEARCH("BLM",Table2[[#This Row],[Name]])), "Y", "N")</f>
        <v>Y</v>
      </c>
    </row>
    <row r="135" spans="1:7" hidden="1" x14ac:dyDescent="0.2">
      <c r="A135" s="4">
        <v>55335</v>
      </c>
      <c r="B135" t="s">
        <v>285</v>
      </c>
      <c r="C135" s="3">
        <v>7235.86</v>
      </c>
      <c r="D135" t="s">
        <v>286</v>
      </c>
      <c r="E135" t="s">
        <v>8</v>
      </c>
      <c r="F135" t="s">
        <v>272</v>
      </c>
      <c r="G135" t="str">
        <f>IF(ISNUMBER(SEARCH("BLM",Table2[[#This Row],[Name]])), "Y", "N")</f>
        <v>Y</v>
      </c>
    </row>
    <row r="136" spans="1:7" hidden="1" x14ac:dyDescent="0.2">
      <c r="A136" s="4">
        <v>55333</v>
      </c>
      <c r="B136" t="s">
        <v>287</v>
      </c>
      <c r="C136" s="3">
        <v>14270.64</v>
      </c>
      <c r="D136" t="s">
        <v>288</v>
      </c>
      <c r="E136" t="s">
        <v>8</v>
      </c>
      <c r="F136" t="s">
        <v>272</v>
      </c>
      <c r="G136" t="str">
        <f>IF(ISNUMBER(SEARCH("BLM",Table2[[#This Row],[Name]])), "Y", "N")</f>
        <v>Y</v>
      </c>
    </row>
    <row r="137" spans="1:7" hidden="1" x14ac:dyDescent="0.2">
      <c r="A137" s="4">
        <v>55332</v>
      </c>
      <c r="B137" t="s">
        <v>289</v>
      </c>
      <c r="C137" s="3">
        <v>12825.39</v>
      </c>
      <c r="D137" t="s">
        <v>290</v>
      </c>
      <c r="E137" t="s">
        <v>8</v>
      </c>
      <c r="F137" t="s">
        <v>272</v>
      </c>
      <c r="G137" t="str">
        <f>IF(ISNUMBER(SEARCH("BLM",Table2[[#This Row],[Name]])), "Y", "N")</f>
        <v>Y</v>
      </c>
    </row>
    <row r="138" spans="1:7" hidden="1" x14ac:dyDescent="0.2">
      <c r="A138" s="4">
        <v>53042</v>
      </c>
      <c r="B138" t="s">
        <v>291</v>
      </c>
      <c r="C138" s="3">
        <v>7358.03</v>
      </c>
      <c r="D138" t="s">
        <v>292</v>
      </c>
      <c r="E138" t="s">
        <v>8</v>
      </c>
      <c r="F138" t="s">
        <v>293</v>
      </c>
      <c r="G138" t="str">
        <f>IF(ISNUMBER(SEARCH("BLM",Table2[[#This Row],[Name]])), "Y", "N")</f>
        <v>Y</v>
      </c>
    </row>
    <row r="139" spans="1:7" hidden="1" x14ac:dyDescent="0.2">
      <c r="A139" s="4">
        <v>53041</v>
      </c>
      <c r="B139" t="s">
        <v>294</v>
      </c>
      <c r="C139" s="3">
        <v>8591.1200000000008</v>
      </c>
      <c r="D139" t="s">
        <v>295</v>
      </c>
      <c r="E139" t="s">
        <v>8</v>
      </c>
      <c r="F139" t="s">
        <v>293</v>
      </c>
      <c r="G139" t="str">
        <f>IF(ISNUMBER(SEARCH("BLM",Table2[[#This Row],[Name]])), "Y", "N")</f>
        <v>Y</v>
      </c>
    </row>
    <row r="140" spans="1:7" hidden="1" x14ac:dyDescent="0.2">
      <c r="A140" s="4">
        <v>53036</v>
      </c>
      <c r="B140" t="s">
        <v>296</v>
      </c>
      <c r="C140" s="3">
        <v>387.4</v>
      </c>
      <c r="D140" t="s">
        <v>297</v>
      </c>
      <c r="E140" t="s">
        <v>8</v>
      </c>
      <c r="F140" t="s">
        <v>293</v>
      </c>
      <c r="G140" t="str">
        <f>IF(ISNUMBER(SEARCH("BLM",Table2[[#This Row],[Name]])), "Y", "N")</f>
        <v>Y</v>
      </c>
    </row>
    <row r="141" spans="1:7" hidden="1" x14ac:dyDescent="0.2">
      <c r="A141" s="4">
        <v>53035</v>
      </c>
      <c r="B141" t="s">
        <v>298</v>
      </c>
      <c r="C141" s="3">
        <v>447.4</v>
      </c>
      <c r="D141" t="s">
        <v>299</v>
      </c>
      <c r="E141" t="s">
        <v>8</v>
      </c>
      <c r="F141" t="s">
        <v>293</v>
      </c>
      <c r="G141" t="str">
        <f>IF(ISNUMBER(SEARCH("BLM",Table2[[#This Row],[Name]])), "Y", "N")</f>
        <v>Y</v>
      </c>
    </row>
    <row r="142" spans="1:7" hidden="1" x14ac:dyDescent="0.2">
      <c r="A142" s="4">
        <v>53034</v>
      </c>
      <c r="B142" t="s">
        <v>300</v>
      </c>
      <c r="C142" s="3">
        <v>440.34</v>
      </c>
      <c r="D142" t="s">
        <v>301</v>
      </c>
      <c r="E142" t="s">
        <v>8</v>
      </c>
      <c r="F142" t="s">
        <v>293</v>
      </c>
      <c r="G142" t="str">
        <f>IF(ISNUMBER(SEARCH("BLM",Table2[[#This Row],[Name]])), "Y", "N")</f>
        <v>Y</v>
      </c>
    </row>
    <row r="143" spans="1:7" hidden="1" x14ac:dyDescent="0.2">
      <c r="A143" s="4">
        <v>53033</v>
      </c>
      <c r="B143" t="s">
        <v>302</v>
      </c>
      <c r="C143" s="3">
        <v>743.92</v>
      </c>
      <c r="D143" t="s">
        <v>303</v>
      </c>
      <c r="E143" t="s">
        <v>8</v>
      </c>
      <c r="F143" t="s">
        <v>293</v>
      </c>
      <c r="G143" t="str">
        <f>IF(ISNUMBER(SEARCH("BLM",Table2[[#This Row],[Name]])), "Y", "N")</f>
        <v>Y</v>
      </c>
    </row>
    <row r="144" spans="1:7" hidden="1" x14ac:dyDescent="0.2">
      <c r="A144" s="4">
        <v>53032</v>
      </c>
      <c r="B144" t="s">
        <v>304</v>
      </c>
      <c r="C144" s="3">
        <v>309.73</v>
      </c>
      <c r="D144" t="s">
        <v>305</v>
      </c>
      <c r="E144" t="s">
        <v>8</v>
      </c>
      <c r="F144" t="s">
        <v>293</v>
      </c>
      <c r="G144" t="str">
        <f>IF(ISNUMBER(SEARCH("BLM",Table2[[#This Row],[Name]])), "Y", "N")</f>
        <v>Y</v>
      </c>
    </row>
    <row r="145" spans="1:7" hidden="1" x14ac:dyDescent="0.2">
      <c r="A145" s="4">
        <v>53031</v>
      </c>
      <c r="B145" t="s">
        <v>306</v>
      </c>
      <c r="C145" s="3">
        <v>295.61</v>
      </c>
      <c r="D145" t="s">
        <v>307</v>
      </c>
      <c r="E145" t="s">
        <v>8</v>
      </c>
      <c r="F145" t="s">
        <v>293</v>
      </c>
      <c r="G145" t="str">
        <f>IF(ISNUMBER(SEARCH("BLM",Table2[[#This Row],[Name]])), "Y", "N")</f>
        <v>Y</v>
      </c>
    </row>
    <row r="146" spans="1:7" hidden="1" x14ac:dyDescent="0.2">
      <c r="A146" s="4">
        <v>53030</v>
      </c>
      <c r="B146" t="s">
        <v>308</v>
      </c>
      <c r="C146" s="3">
        <v>450.93</v>
      </c>
      <c r="D146" t="s">
        <v>309</v>
      </c>
      <c r="E146" t="s">
        <v>8</v>
      </c>
      <c r="F146" t="s">
        <v>293</v>
      </c>
      <c r="G146" t="str">
        <f>IF(ISNUMBER(SEARCH("BLM",Table2[[#This Row],[Name]])), "Y", "N")</f>
        <v>Y</v>
      </c>
    </row>
    <row r="147" spans="1:7" hidden="1" x14ac:dyDescent="0.2">
      <c r="A147" s="4">
        <v>53029</v>
      </c>
      <c r="B147" t="s">
        <v>310</v>
      </c>
      <c r="C147" s="3">
        <v>309.73</v>
      </c>
      <c r="D147" t="s">
        <v>311</v>
      </c>
      <c r="E147" t="s">
        <v>8</v>
      </c>
      <c r="F147" t="s">
        <v>293</v>
      </c>
      <c r="G147" t="str">
        <f>IF(ISNUMBER(SEARCH("BLM",Table2[[#This Row],[Name]])), "Y", "N")</f>
        <v>Y</v>
      </c>
    </row>
    <row r="148" spans="1:7" hidden="1" x14ac:dyDescent="0.2">
      <c r="A148" s="4">
        <v>53028</v>
      </c>
      <c r="B148" t="s">
        <v>312</v>
      </c>
      <c r="C148" s="3">
        <v>592.13</v>
      </c>
      <c r="D148" t="s">
        <v>313</v>
      </c>
      <c r="E148" t="s">
        <v>8</v>
      </c>
      <c r="F148" t="s">
        <v>293</v>
      </c>
      <c r="G148" t="str">
        <f>IF(ISNUMBER(SEARCH("BLM",Table2[[#This Row],[Name]])), "Y", "N")</f>
        <v>Y</v>
      </c>
    </row>
    <row r="149" spans="1:7" hidden="1" x14ac:dyDescent="0.2">
      <c r="A149" s="4">
        <v>53027</v>
      </c>
      <c r="B149" t="s">
        <v>314</v>
      </c>
      <c r="C149" s="3">
        <v>447.4</v>
      </c>
      <c r="D149" t="s">
        <v>315</v>
      </c>
      <c r="E149" t="s">
        <v>8</v>
      </c>
      <c r="F149" t="s">
        <v>293</v>
      </c>
      <c r="G149" t="str">
        <f>IF(ISNUMBER(SEARCH("BLM",Table2[[#This Row],[Name]])), "Y", "N")</f>
        <v>Y</v>
      </c>
    </row>
    <row r="150" spans="1:7" hidden="1" x14ac:dyDescent="0.2">
      <c r="A150" s="4">
        <v>53026</v>
      </c>
      <c r="B150" t="s">
        <v>316</v>
      </c>
      <c r="C150" s="3">
        <v>306.2</v>
      </c>
      <c r="D150" t="s">
        <v>317</v>
      </c>
      <c r="E150" t="s">
        <v>8</v>
      </c>
      <c r="F150" t="s">
        <v>293</v>
      </c>
      <c r="G150" t="str">
        <f>IF(ISNUMBER(SEARCH("BLM",Table2[[#This Row],[Name]])), "Y", "N")</f>
        <v>Y</v>
      </c>
    </row>
    <row r="151" spans="1:7" hidden="1" x14ac:dyDescent="0.2">
      <c r="A151" s="4">
        <v>53025</v>
      </c>
      <c r="B151" t="s">
        <v>318</v>
      </c>
      <c r="C151" s="3">
        <v>309.73</v>
      </c>
      <c r="D151" t="s">
        <v>319</v>
      </c>
      <c r="E151" t="s">
        <v>8</v>
      </c>
      <c r="F151" t="s">
        <v>293</v>
      </c>
      <c r="G151" t="str">
        <f>IF(ISNUMBER(SEARCH("BLM",Table2[[#This Row],[Name]])), "Y", "N")</f>
        <v>Y</v>
      </c>
    </row>
    <row r="152" spans="1:7" hidden="1" x14ac:dyDescent="0.2">
      <c r="A152" s="4">
        <v>53024</v>
      </c>
      <c r="B152" t="s">
        <v>320</v>
      </c>
      <c r="C152" s="3">
        <v>1298.1300000000001</v>
      </c>
      <c r="D152" t="s">
        <v>321</v>
      </c>
      <c r="E152" t="s">
        <v>8</v>
      </c>
      <c r="F152" t="s">
        <v>293</v>
      </c>
      <c r="G152" t="str">
        <f>IF(ISNUMBER(SEARCH("BLM",Table2[[#This Row],[Name]])), "Y", "N")</f>
        <v>Y</v>
      </c>
    </row>
    <row r="153" spans="1:7" hidden="1" x14ac:dyDescent="0.2">
      <c r="A153" s="4">
        <v>53023</v>
      </c>
      <c r="B153" t="s">
        <v>322</v>
      </c>
      <c r="C153" s="3">
        <v>306.2</v>
      </c>
      <c r="D153" t="s">
        <v>323</v>
      </c>
      <c r="E153" t="s">
        <v>8</v>
      </c>
      <c r="F153" t="s">
        <v>293</v>
      </c>
      <c r="G153" t="str">
        <f>IF(ISNUMBER(SEARCH("BLM",Table2[[#This Row],[Name]])), "Y", "N")</f>
        <v>Y</v>
      </c>
    </row>
    <row r="154" spans="1:7" hidden="1" x14ac:dyDescent="0.2">
      <c r="A154" s="4">
        <v>53022</v>
      </c>
      <c r="B154" t="s">
        <v>324</v>
      </c>
      <c r="C154" s="3">
        <v>309.73</v>
      </c>
      <c r="D154" t="s">
        <v>325</v>
      </c>
      <c r="E154" t="s">
        <v>8</v>
      </c>
      <c r="F154" t="s">
        <v>293</v>
      </c>
      <c r="G154" t="str">
        <f>IF(ISNUMBER(SEARCH("BLM",Table2[[#This Row],[Name]])), "Y", "N")</f>
        <v>Y</v>
      </c>
    </row>
    <row r="155" spans="1:7" hidden="1" x14ac:dyDescent="0.2">
      <c r="A155" s="4">
        <v>52950</v>
      </c>
      <c r="B155" t="s">
        <v>326</v>
      </c>
      <c r="C155" s="3">
        <v>3633.6</v>
      </c>
      <c r="D155" t="s">
        <v>327</v>
      </c>
      <c r="E155" t="s">
        <v>8</v>
      </c>
      <c r="F155" t="s">
        <v>328</v>
      </c>
      <c r="G155" t="str">
        <f>IF(ISNUMBER(SEARCH("BLM",Table2[[#This Row],[Name]])), "Y", "N")</f>
        <v>Y</v>
      </c>
    </row>
    <row r="156" spans="1:7" hidden="1" x14ac:dyDescent="0.2">
      <c r="A156" s="4">
        <v>52947</v>
      </c>
      <c r="B156" t="s">
        <v>329</v>
      </c>
      <c r="C156" s="3">
        <v>5917.62</v>
      </c>
      <c r="D156" t="s">
        <v>330</v>
      </c>
      <c r="E156" t="s">
        <v>8</v>
      </c>
      <c r="F156" t="s">
        <v>328</v>
      </c>
      <c r="G156" t="str">
        <f>IF(ISNUMBER(SEARCH("BLM",Table2[[#This Row],[Name]])), "Y", "N")</f>
        <v>Y</v>
      </c>
    </row>
    <row r="157" spans="1:7" hidden="1" x14ac:dyDescent="0.2">
      <c r="A157" s="4">
        <v>52946</v>
      </c>
      <c r="B157" t="s">
        <v>331</v>
      </c>
      <c r="C157" s="3">
        <v>70801.8</v>
      </c>
      <c r="D157" t="s">
        <v>332</v>
      </c>
      <c r="E157" t="s">
        <v>8</v>
      </c>
      <c r="F157" t="s">
        <v>328</v>
      </c>
      <c r="G157" t="str">
        <f>IF(ISNUMBER(SEARCH("BLM",Table2[[#This Row],[Name]])), "Y", "N")</f>
        <v>Y</v>
      </c>
    </row>
    <row r="158" spans="1:7" hidden="1" x14ac:dyDescent="0.2">
      <c r="A158" s="4">
        <v>52945</v>
      </c>
      <c r="B158" t="s">
        <v>333</v>
      </c>
      <c r="C158" s="3">
        <v>146697.20000000001</v>
      </c>
      <c r="D158" t="s">
        <v>334</v>
      </c>
      <c r="E158" t="s">
        <v>8</v>
      </c>
      <c r="F158" t="s">
        <v>328</v>
      </c>
      <c r="G158" t="str">
        <f>IF(ISNUMBER(SEARCH("BLM",Table2[[#This Row],[Name]])), "Y", "N")</f>
        <v>Y</v>
      </c>
    </row>
    <row r="159" spans="1:7" hidden="1" x14ac:dyDescent="0.2">
      <c r="A159" s="4">
        <v>52938</v>
      </c>
      <c r="B159" t="s">
        <v>335</v>
      </c>
      <c r="C159" s="3">
        <v>7618.02</v>
      </c>
      <c r="D159" t="s">
        <v>336</v>
      </c>
      <c r="E159" t="s">
        <v>8</v>
      </c>
      <c r="F159" t="s">
        <v>328</v>
      </c>
      <c r="G159" t="str">
        <f>IF(ISNUMBER(SEARCH("BLM",Table2[[#This Row],[Name]])), "Y", "N")</f>
        <v>Y</v>
      </c>
    </row>
    <row r="160" spans="1:7" hidden="1" x14ac:dyDescent="0.2">
      <c r="A160" s="4">
        <v>52917</v>
      </c>
      <c r="B160" t="s">
        <v>337</v>
      </c>
      <c r="C160" s="3">
        <v>66006.5</v>
      </c>
      <c r="D160" t="s">
        <v>338</v>
      </c>
      <c r="E160" t="s">
        <v>8</v>
      </c>
      <c r="F160" t="s">
        <v>339</v>
      </c>
      <c r="G160" t="str">
        <f>IF(ISNUMBER(SEARCH("BLM",Table2[[#This Row],[Name]])), "Y", "N")</f>
        <v>Y</v>
      </c>
    </row>
    <row r="161" spans="1:7" hidden="1" x14ac:dyDescent="0.2">
      <c r="A161" s="4">
        <v>52909</v>
      </c>
      <c r="B161" t="s">
        <v>340</v>
      </c>
      <c r="C161" s="3">
        <v>28685.599999999999</v>
      </c>
      <c r="D161" t="s">
        <v>341</v>
      </c>
      <c r="E161" t="s">
        <v>8</v>
      </c>
      <c r="F161" t="s">
        <v>339</v>
      </c>
      <c r="G161" t="str">
        <f>IF(ISNUMBER(SEARCH("BLM",Table2[[#This Row],[Name]])), "Y", "N")</f>
        <v>Y</v>
      </c>
    </row>
    <row r="162" spans="1:7" hidden="1" x14ac:dyDescent="0.2">
      <c r="A162" s="4">
        <v>52908</v>
      </c>
      <c r="B162" t="s">
        <v>342</v>
      </c>
      <c r="C162" s="3">
        <v>1077.5999999999999</v>
      </c>
      <c r="D162" t="s">
        <v>343</v>
      </c>
      <c r="E162" t="s">
        <v>8</v>
      </c>
      <c r="F162" t="s">
        <v>339</v>
      </c>
      <c r="G162" t="str">
        <f>IF(ISNUMBER(SEARCH("BLM",Table2[[#This Row],[Name]])), "Y", "N")</f>
        <v>Y</v>
      </c>
    </row>
    <row r="163" spans="1:7" hidden="1" x14ac:dyDescent="0.2">
      <c r="A163" s="4">
        <v>52905</v>
      </c>
      <c r="B163" t="s">
        <v>344</v>
      </c>
      <c r="C163" s="3">
        <v>10159.34</v>
      </c>
      <c r="D163" t="s">
        <v>345</v>
      </c>
      <c r="E163" t="s">
        <v>8</v>
      </c>
      <c r="F163" t="s">
        <v>339</v>
      </c>
      <c r="G163" t="str">
        <f>IF(ISNUMBER(SEARCH("BLM",Table2[[#This Row],[Name]])), "Y", "N")</f>
        <v>Y</v>
      </c>
    </row>
    <row r="164" spans="1:7" hidden="1" x14ac:dyDescent="0.2">
      <c r="A164" s="4">
        <v>52902</v>
      </c>
      <c r="B164" t="s">
        <v>346</v>
      </c>
      <c r="C164" s="3">
        <v>291.64999999999998</v>
      </c>
      <c r="D164" t="s">
        <v>347</v>
      </c>
      <c r="E164" t="s">
        <v>8</v>
      </c>
      <c r="F164" t="s">
        <v>339</v>
      </c>
      <c r="G164" t="str">
        <f>IF(ISNUMBER(SEARCH("BLM",Table2[[#This Row],[Name]])), "Y", "N")</f>
        <v>Y</v>
      </c>
    </row>
    <row r="165" spans="1:7" hidden="1" x14ac:dyDescent="0.2">
      <c r="A165" s="4">
        <v>52864</v>
      </c>
      <c r="B165" t="s">
        <v>348</v>
      </c>
      <c r="C165" s="3">
        <v>51638.6</v>
      </c>
      <c r="D165" t="s">
        <v>349</v>
      </c>
      <c r="E165" t="s">
        <v>8</v>
      </c>
      <c r="F165" t="s">
        <v>339</v>
      </c>
      <c r="G165" t="str">
        <f>IF(ISNUMBER(SEARCH("BLM",Table2[[#This Row],[Name]])), "Y", "N")</f>
        <v>Y</v>
      </c>
    </row>
    <row r="166" spans="1:7" hidden="1" x14ac:dyDescent="0.2">
      <c r="A166" s="4">
        <v>52855</v>
      </c>
      <c r="B166" t="s">
        <v>350</v>
      </c>
      <c r="C166" s="3">
        <v>74951.64</v>
      </c>
      <c r="D166" t="s">
        <v>351</v>
      </c>
      <c r="E166" t="s">
        <v>8</v>
      </c>
      <c r="F166" t="s">
        <v>339</v>
      </c>
      <c r="G166" t="str">
        <f>IF(ISNUMBER(SEARCH("BLM",Table2[[#This Row],[Name]])), "Y", "N")</f>
        <v>Y</v>
      </c>
    </row>
    <row r="167" spans="1:7" hidden="1" x14ac:dyDescent="0.2">
      <c r="A167" s="4">
        <v>52850</v>
      </c>
      <c r="B167" t="s">
        <v>352</v>
      </c>
      <c r="C167" s="3">
        <v>66734.600000000006</v>
      </c>
      <c r="D167" t="s">
        <v>353</v>
      </c>
      <c r="E167" t="s">
        <v>8</v>
      </c>
      <c r="F167" t="s">
        <v>339</v>
      </c>
      <c r="G167" t="str">
        <f>IF(ISNUMBER(SEARCH("BLM",Table2[[#This Row],[Name]])), "Y", "N")</f>
        <v>Y</v>
      </c>
    </row>
    <row r="168" spans="1:7" hidden="1" x14ac:dyDescent="0.2">
      <c r="A168" s="4">
        <v>52814</v>
      </c>
      <c r="B168" t="s">
        <v>354</v>
      </c>
      <c r="C168" s="3">
        <v>20217.8</v>
      </c>
      <c r="D168" t="s">
        <v>355</v>
      </c>
      <c r="E168" t="s">
        <v>8</v>
      </c>
      <c r="F168" t="s">
        <v>339</v>
      </c>
      <c r="G168" t="str">
        <f>IF(ISNUMBER(SEARCH("BLM",Table2[[#This Row],[Name]])), "Y", "N")</f>
        <v>Y</v>
      </c>
    </row>
    <row r="169" spans="1:7" hidden="1" x14ac:dyDescent="0.2">
      <c r="A169" s="4">
        <v>52810</v>
      </c>
      <c r="B169" t="s">
        <v>356</v>
      </c>
      <c r="C169" s="3">
        <v>74529.8</v>
      </c>
      <c r="D169" t="s">
        <v>357</v>
      </c>
      <c r="E169" t="s">
        <v>8</v>
      </c>
      <c r="F169" t="s">
        <v>339</v>
      </c>
      <c r="G169" t="str">
        <f>IF(ISNUMBER(SEARCH("BLM",Table2[[#This Row],[Name]])), "Y", "N")</f>
        <v>Y</v>
      </c>
    </row>
    <row r="170" spans="1:7" hidden="1" x14ac:dyDescent="0.2">
      <c r="A170" s="4">
        <v>52806</v>
      </c>
      <c r="B170" t="s">
        <v>358</v>
      </c>
      <c r="C170" s="3">
        <v>57314.44</v>
      </c>
      <c r="D170" t="s">
        <v>359</v>
      </c>
      <c r="E170" t="s">
        <v>8</v>
      </c>
      <c r="F170" t="s">
        <v>339</v>
      </c>
      <c r="G170" t="str">
        <f>IF(ISNUMBER(SEARCH("BLM",Table2[[#This Row],[Name]])), "Y", "N")</f>
        <v>Y</v>
      </c>
    </row>
    <row r="171" spans="1:7" hidden="1" x14ac:dyDescent="0.2">
      <c r="A171" s="4">
        <v>51190</v>
      </c>
      <c r="B171" t="s">
        <v>360</v>
      </c>
      <c r="C171" s="3">
        <v>301.2</v>
      </c>
      <c r="D171" t="s">
        <v>361</v>
      </c>
      <c r="E171" t="s">
        <v>8</v>
      </c>
      <c r="F171" t="s">
        <v>362</v>
      </c>
      <c r="G171" t="str">
        <f>IF(ISNUMBER(SEARCH("BLM",Table2[[#This Row],[Name]])), "Y", "N")</f>
        <v>Y</v>
      </c>
    </row>
    <row r="172" spans="1:7" hidden="1" x14ac:dyDescent="0.2">
      <c r="A172" s="4">
        <v>51189</v>
      </c>
      <c r="B172" t="s">
        <v>363</v>
      </c>
      <c r="C172" s="3">
        <v>301.2</v>
      </c>
      <c r="D172" t="s">
        <v>364</v>
      </c>
      <c r="E172" t="s">
        <v>8</v>
      </c>
      <c r="F172" t="s">
        <v>362</v>
      </c>
      <c r="G172" t="str">
        <f>IF(ISNUMBER(SEARCH("BLM",Table2[[#This Row],[Name]])), "Y", "N")</f>
        <v>Y</v>
      </c>
    </row>
    <row r="173" spans="1:7" hidden="1" x14ac:dyDescent="0.2">
      <c r="A173" s="4">
        <v>51188</v>
      </c>
      <c r="B173" t="s">
        <v>365</v>
      </c>
      <c r="C173" s="3">
        <v>442.4</v>
      </c>
      <c r="D173" t="s">
        <v>366</v>
      </c>
      <c r="E173" t="s">
        <v>8</v>
      </c>
      <c r="F173" t="s">
        <v>362</v>
      </c>
      <c r="G173" t="str">
        <f>IF(ISNUMBER(SEARCH("BLM",Table2[[#This Row],[Name]])), "Y", "N")</f>
        <v>Y</v>
      </c>
    </row>
    <row r="174" spans="1:7" hidden="1" x14ac:dyDescent="0.2">
      <c r="A174" s="4">
        <v>51187</v>
      </c>
      <c r="B174" t="s">
        <v>367</v>
      </c>
      <c r="C174" s="3">
        <v>1360.2</v>
      </c>
      <c r="D174" t="s">
        <v>368</v>
      </c>
      <c r="E174" t="s">
        <v>8</v>
      </c>
      <c r="F174" t="s">
        <v>362</v>
      </c>
      <c r="G174" t="str">
        <f>IF(ISNUMBER(SEARCH("BLM",Table2[[#This Row],[Name]])), "Y", "N")</f>
        <v>Y</v>
      </c>
    </row>
    <row r="175" spans="1:7" hidden="1" x14ac:dyDescent="0.2">
      <c r="A175" s="4">
        <v>51186</v>
      </c>
      <c r="B175" t="s">
        <v>369</v>
      </c>
      <c r="C175" s="3">
        <v>3831.2</v>
      </c>
      <c r="D175" t="s">
        <v>370</v>
      </c>
      <c r="E175" t="s">
        <v>8</v>
      </c>
      <c r="F175" t="s">
        <v>362</v>
      </c>
      <c r="G175" t="str">
        <f>IF(ISNUMBER(SEARCH("BLM",Table2[[#This Row],[Name]])), "Y", "N")</f>
        <v>Y</v>
      </c>
    </row>
    <row r="176" spans="1:7" hidden="1" x14ac:dyDescent="0.2">
      <c r="A176" s="4">
        <v>51185</v>
      </c>
      <c r="B176" t="s">
        <v>371</v>
      </c>
      <c r="C176" s="3">
        <v>513</v>
      </c>
      <c r="D176" t="s">
        <v>372</v>
      </c>
      <c r="E176" t="s">
        <v>8</v>
      </c>
      <c r="F176" t="s">
        <v>362</v>
      </c>
      <c r="G176" t="str">
        <f>IF(ISNUMBER(SEARCH("BLM",Table2[[#This Row],[Name]])), "Y", "N")</f>
        <v>Y</v>
      </c>
    </row>
    <row r="177" spans="1:7" hidden="1" x14ac:dyDescent="0.2">
      <c r="A177" s="4">
        <v>51184</v>
      </c>
      <c r="B177" t="s">
        <v>373</v>
      </c>
      <c r="C177" s="3">
        <v>3714.71</v>
      </c>
      <c r="D177" t="s">
        <v>374</v>
      </c>
      <c r="E177" t="s">
        <v>8</v>
      </c>
      <c r="F177" t="s">
        <v>362</v>
      </c>
      <c r="G177" t="str">
        <f>IF(ISNUMBER(SEARCH("BLM",Table2[[#This Row],[Name]])), "Y", "N")</f>
        <v>Y</v>
      </c>
    </row>
    <row r="178" spans="1:7" hidden="1" x14ac:dyDescent="0.2">
      <c r="A178" s="4">
        <v>51183</v>
      </c>
      <c r="B178" t="s">
        <v>375</v>
      </c>
      <c r="C178" s="3">
        <v>583.6</v>
      </c>
      <c r="D178" t="s">
        <v>376</v>
      </c>
      <c r="E178" t="s">
        <v>8</v>
      </c>
      <c r="F178" t="s">
        <v>362</v>
      </c>
      <c r="G178" t="str">
        <f>IF(ISNUMBER(SEARCH("BLM",Table2[[#This Row],[Name]])), "Y", "N")</f>
        <v>Y</v>
      </c>
    </row>
    <row r="179" spans="1:7" hidden="1" x14ac:dyDescent="0.2">
      <c r="A179" s="4">
        <v>51182</v>
      </c>
      <c r="B179" t="s">
        <v>377</v>
      </c>
      <c r="C179" s="3">
        <v>442.4</v>
      </c>
      <c r="D179" t="s">
        <v>378</v>
      </c>
      <c r="E179" t="s">
        <v>8</v>
      </c>
      <c r="F179" t="s">
        <v>362</v>
      </c>
      <c r="G179" t="str">
        <f>IF(ISNUMBER(SEARCH("BLM",Table2[[#This Row],[Name]])), "Y", "N")</f>
        <v>Y</v>
      </c>
    </row>
    <row r="180" spans="1:7" hidden="1" x14ac:dyDescent="0.2">
      <c r="A180" s="4">
        <v>51181</v>
      </c>
      <c r="B180" t="s">
        <v>379</v>
      </c>
      <c r="C180" s="3">
        <v>209.42</v>
      </c>
      <c r="D180" t="s">
        <v>380</v>
      </c>
      <c r="E180" t="s">
        <v>8</v>
      </c>
      <c r="F180" t="s">
        <v>362</v>
      </c>
      <c r="G180" t="str">
        <f>IF(ISNUMBER(SEARCH("BLM",Table2[[#This Row],[Name]])), "Y", "N")</f>
        <v>Y</v>
      </c>
    </row>
    <row r="181" spans="1:7" hidden="1" x14ac:dyDescent="0.2">
      <c r="A181" s="4">
        <v>51180</v>
      </c>
      <c r="B181" t="s">
        <v>381</v>
      </c>
      <c r="C181" s="3">
        <v>230.6</v>
      </c>
      <c r="D181" t="s">
        <v>382</v>
      </c>
      <c r="E181" t="s">
        <v>8</v>
      </c>
      <c r="F181" t="s">
        <v>362</v>
      </c>
      <c r="G181" t="str">
        <f>IF(ISNUMBER(SEARCH("BLM",Table2[[#This Row],[Name]])), "Y", "N")</f>
        <v>Y</v>
      </c>
    </row>
    <row r="182" spans="1:7" hidden="1" x14ac:dyDescent="0.2">
      <c r="A182" s="4">
        <v>51179</v>
      </c>
      <c r="B182" t="s">
        <v>383</v>
      </c>
      <c r="C182" s="3">
        <v>301.2</v>
      </c>
      <c r="D182" t="s">
        <v>384</v>
      </c>
      <c r="E182" t="s">
        <v>8</v>
      </c>
      <c r="F182" t="s">
        <v>362</v>
      </c>
      <c r="G182" t="str">
        <f>IF(ISNUMBER(SEARCH("BLM",Table2[[#This Row],[Name]])), "Y", "N")</f>
        <v>Y</v>
      </c>
    </row>
    <row r="183" spans="1:7" hidden="1" x14ac:dyDescent="0.2">
      <c r="A183" s="4">
        <v>51178</v>
      </c>
      <c r="B183" t="s">
        <v>385</v>
      </c>
      <c r="C183" s="3">
        <v>301.2</v>
      </c>
      <c r="D183" t="s">
        <v>386</v>
      </c>
      <c r="E183" t="s">
        <v>8</v>
      </c>
      <c r="F183" t="s">
        <v>362</v>
      </c>
      <c r="G183" t="str">
        <f>IF(ISNUMBER(SEARCH("BLM",Table2[[#This Row],[Name]])), "Y", "N")</f>
        <v>Y</v>
      </c>
    </row>
    <row r="184" spans="1:7" hidden="1" x14ac:dyDescent="0.2">
      <c r="A184" s="4">
        <v>51177</v>
      </c>
      <c r="B184" t="s">
        <v>387</v>
      </c>
      <c r="C184" s="3">
        <v>301.2</v>
      </c>
      <c r="D184" t="s">
        <v>388</v>
      </c>
      <c r="E184" t="s">
        <v>8</v>
      </c>
      <c r="F184" t="s">
        <v>362</v>
      </c>
      <c r="G184" t="str">
        <f>IF(ISNUMBER(SEARCH("BLM",Table2[[#This Row],[Name]])), "Y", "N")</f>
        <v>Y</v>
      </c>
    </row>
    <row r="185" spans="1:7" hidden="1" x14ac:dyDescent="0.2">
      <c r="A185" s="4">
        <v>51176</v>
      </c>
      <c r="B185" t="s">
        <v>389</v>
      </c>
      <c r="C185" s="3">
        <v>301.2</v>
      </c>
      <c r="D185" t="s">
        <v>390</v>
      </c>
      <c r="E185" t="s">
        <v>8</v>
      </c>
      <c r="F185" t="s">
        <v>362</v>
      </c>
      <c r="G185" t="str">
        <f>IF(ISNUMBER(SEARCH("BLM",Table2[[#This Row],[Name]])), "Y", "N")</f>
        <v>Y</v>
      </c>
    </row>
    <row r="186" spans="1:7" hidden="1" x14ac:dyDescent="0.2">
      <c r="A186" s="4">
        <v>51175</v>
      </c>
      <c r="B186" t="s">
        <v>391</v>
      </c>
      <c r="C186" s="3">
        <v>442.4</v>
      </c>
      <c r="D186" t="s">
        <v>392</v>
      </c>
      <c r="E186" t="s">
        <v>8</v>
      </c>
      <c r="F186" t="s">
        <v>362</v>
      </c>
      <c r="G186" t="str">
        <f>IF(ISNUMBER(SEARCH("BLM",Table2[[#This Row],[Name]])), "Y", "N")</f>
        <v>Y</v>
      </c>
    </row>
    <row r="187" spans="1:7" hidden="1" x14ac:dyDescent="0.2">
      <c r="A187" s="4">
        <v>50829</v>
      </c>
      <c r="B187" t="s">
        <v>393</v>
      </c>
      <c r="C187" s="3">
        <v>101049.73</v>
      </c>
      <c r="D187" t="s">
        <v>394</v>
      </c>
      <c r="E187" t="s">
        <v>8</v>
      </c>
      <c r="F187" t="s">
        <v>395</v>
      </c>
      <c r="G187" t="str">
        <f>IF(ISNUMBER(SEARCH("BLM",Table2[[#This Row],[Name]])), "Y", "N")</f>
        <v>Y</v>
      </c>
    </row>
    <row r="188" spans="1:7" hidden="1" x14ac:dyDescent="0.2">
      <c r="A188" s="4">
        <v>50812</v>
      </c>
      <c r="B188" t="s">
        <v>396</v>
      </c>
      <c r="C188" s="3">
        <v>8629.14</v>
      </c>
      <c r="D188" t="s">
        <v>397</v>
      </c>
      <c r="E188" t="s">
        <v>8</v>
      </c>
      <c r="F188" t="s">
        <v>395</v>
      </c>
      <c r="G188" t="str">
        <f>IF(ISNUMBER(SEARCH("BLM",Table2[[#This Row],[Name]])), "Y", "N")</f>
        <v>Y</v>
      </c>
    </row>
    <row r="189" spans="1:7" hidden="1" x14ac:dyDescent="0.2">
      <c r="A189" s="4">
        <v>50811</v>
      </c>
      <c r="B189" t="s">
        <v>398</v>
      </c>
      <c r="C189" s="3">
        <v>7108.35</v>
      </c>
      <c r="D189" t="s">
        <v>399</v>
      </c>
      <c r="E189" t="s">
        <v>8</v>
      </c>
      <c r="F189" t="s">
        <v>395</v>
      </c>
      <c r="G189" t="str">
        <f>IF(ISNUMBER(SEARCH("BLM",Table2[[#This Row],[Name]])), "Y", "N")</f>
        <v>Y</v>
      </c>
    </row>
    <row r="190" spans="1:7" hidden="1" x14ac:dyDescent="0.2">
      <c r="A190" s="4">
        <v>50793</v>
      </c>
      <c r="B190" t="s">
        <v>400</v>
      </c>
      <c r="C190" s="3">
        <v>21466</v>
      </c>
      <c r="D190" t="s">
        <v>401</v>
      </c>
      <c r="E190" t="s">
        <v>8</v>
      </c>
      <c r="F190" t="s">
        <v>395</v>
      </c>
      <c r="G190" t="str">
        <f>IF(ISNUMBER(SEARCH("BLM",Table2[[#This Row],[Name]])), "Y", "N")</f>
        <v>Y</v>
      </c>
    </row>
    <row r="191" spans="1:7" hidden="1" x14ac:dyDescent="0.2">
      <c r="A191" s="4">
        <v>50788</v>
      </c>
      <c r="B191" t="s">
        <v>402</v>
      </c>
      <c r="C191" s="3">
        <v>666.6</v>
      </c>
      <c r="D191" t="s">
        <v>403</v>
      </c>
      <c r="E191" t="s">
        <v>8</v>
      </c>
      <c r="F191" t="s">
        <v>395</v>
      </c>
      <c r="G191" t="str">
        <f>IF(ISNUMBER(SEARCH("BLM",Table2[[#This Row],[Name]])), "Y", "N")</f>
        <v>Y</v>
      </c>
    </row>
    <row r="192" spans="1:7" hidden="1" x14ac:dyDescent="0.2">
      <c r="A192" s="4">
        <v>50785</v>
      </c>
      <c r="B192" t="s">
        <v>404</v>
      </c>
      <c r="C192" s="3">
        <v>1981.6</v>
      </c>
      <c r="D192" t="s">
        <v>405</v>
      </c>
      <c r="E192" t="s">
        <v>8</v>
      </c>
      <c r="F192" t="s">
        <v>395</v>
      </c>
      <c r="G192" t="str">
        <f>IF(ISNUMBER(SEARCH("BLM",Table2[[#This Row],[Name]])), "Y", "N")</f>
        <v>Y</v>
      </c>
    </row>
    <row r="193" spans="1:7" hidden="1" x14ac:dyDescent="0.2">
      <c r="A193" s="4">
        <v>50733</v>
      </c>
      <c r="B193" t="s">
        <v>406</v>
      </c>
      <c r="C193" s="3">
        <v>4236.87</v>
      </c>
      <c r="D193" t="s">
        <v>407</v>
      </c>
      <c r="E193" t="s">
        <v>8</v>
      </c>
      <c r="F193" t="s">
        <v>408</v>
      </c>
      <c r="G193" t="str">
        <f>IF(ISNUMBER(SEARCH("BLM",Table2[[#This Row],[Name]])), "Y", "N")</f>
        <v>Y</v>
      </c>
    </row>
    <row r="194" spans="1:7" hidden="1" x14ac:dyDescent="0.2">
      <c r="A194" s="4">
        <v>50466</v>
      </c>
      <c r="B194" t="s">
        <v>409</v>
      </c>
      <c r="C194" s="3">
        <v>2693</v>
      </c>
      <c r="D194" t="s">
        <v>410</v>
      </c>
      <c r="E194" t="s">
        <v>8</v>
      </c>
      <c r="F194" t="s">
        <v>411</v>
      </c>
      <c r="G194" t="str">
        <f>IF(ISNUMBER(SEARCH("BLM",Table2[[#This Row],[Name]])), "Y", "N")</f>
        <v>Y</v>
      </c>
    </row>
    <row r="195" spans="1:7" hidden="1" x14ac:dyDescent="0.2">
      <c r="A195" s="4">
        <v>50465</v>
      </c>
      <c r="B195" t="s">
        <v>412</v>
      </c>
      <c r="C195" s="3">
        <v>4163.2</v>
      </c>
      <c r="D195" t="s">
        <v>413</v>
      </c>
      <c r="E195" t="s">
        <v>8</v>
      </c>
      <c r="F195" t="s">
        <v>411</v>
      </c>
      <c r="G195" t="str">
        <f>IF(ISNUMBER(SEARCH("BLM",Table2[[#This Row],[Name]])), "Y", "N")</f>
        <v>Y</v>
      </c>
    </row>
    <row r="196" spans="1:7" hidden="1" x14ac:dyDescent="0.2">
      <c r="A196" s="4">
        <v>50464</v>
      </c>
      <c r="B196" t="s">
        <v>414</v>
      </c>
      <c r="C196" s="3">
        <v>5052.8</v>
      </c>
      <c r="D196" t="s">
        <v>415</v>
      </c>
      <c r="E196" t="s">
        <v>8</v>
      </c>
      <c r="F196" t="s">
        <v>411</v>
      </c>
      <c r="G196" t="str">
        <f>IF(ISNUMBER(SEARCH("BLM",Table2[[#This Row],[Name]])), "Y", "N")</f>
        <v>Y</v>
      </c>
    </row>
    <row r="197" spans="1:7" hidden="1" x14ac:dyDescent="0.2">
      <c r="A197" s="4">
        <v>50457</v>
      </c>
      <c r="B197" t="s">
        <v>416</v>
      </c>
      <c r="C197" s="3">
        <v>29547.200000000001</v>
      </c>
      <c r="D197" t="s">
        <v>417</v>
      </c>
      <c r="E197" t="s">
        <v>8</v>
      </c>
      <c r="F197" t="s">
        <v>411</v>
      </c>
      <c r="G197" t="str">
        <f>IF(ISNUMBER(SEARCH("BLM",Table2[[#This Row],[Name]])), "Y", "N")</f>
        <v>Y</v>
      </c>
    </row>
    <row r="198" spans="1:7" hidden="1" x14ac:dyDescent="0.2">
      <c r="A198" s="4">
        <v>50454</v>
      </c>
      <c r="B198" t="s">
        <v>418</v>
      </c>
      <c r="C198" s="3">
        <v>1374.4</v>
      </c>
      <c r="D198" t="s">
        <v>419</v>
      </c>
      <c r="E198" t="s">
        <v>8</v>
      </c>
      <c r="F198" t="s">
        <v>411</v>
      </c>
      <c r="G198" t="str">
        <f>IF(ISNUMBER(SEARCH("BLM",Table2[[#This Row],[Name]])), "Y", "N")</f>
        <v>Y</v>
      </c>
    </row>
    <row r="199" spans="1:7" hidden="1" x14ac:dyDescent="0.2">
      <c r="A199" s="4">
        <v>50452</v>
      </c>
      <c r="B199" t="s">
        <v>420</v>
      </c>
      <c r="C199" s="3">
        <v>3432.4</v>
      </c>
      <c r="D199" t="s">
        <v>421</v>
      </c>
      <c r="E199" t="s">
        <v>8</v>
      </c>
      <c r="F199" t="s">
        <v>411</v>
      </c>
      <c r="G199" t="str">
        <f>IF(ISNUMBER(SEARCH("BLM",Table2[[#This Row],[Name]])), "Y", "N")</f>
        <v>Y</v>
      </c>
    </row>
    <row r="200" spans="1:7" hidden="1" x14ac:dyDescent="0.2">
      <c r="A200" s="4">
        <v>50451</v>
      </c>
      <c r="B200" t="s">
        <v>422</v>
      </c>
      <c r="C200" s="3">
        <v>3053</v>
      </c>
      <c r="D200" t="s">
        <v>423</v>
      </c>
      <c r="E200" t="s">
        <v>8</v>
      </c>
      <c r="F200" t="s">
        <v>411</v>
      </c>
      <c r="G200" t="str">
        <f>IF(ISNUMBER(SEARCH("BLM",Table2[[#This Row],[Name]])), "Y", "N")</f>
        <v>Y</v>
      </c>
    </row>
    <row r="201" spans="1:7" hidden="1" x14ac:dyDescent="0.2">
      <c r="A201" s="4">
        <v>50450</v>
      </c>
      <c r="B201" t="s">
        <v>424</v>
      </c>
      <c r="C201" s="3">
        <v>5058.3599999999997</v>
      </c>
      <c r="D201" t="s">
        <v>425</v>
      </c>
      <c r="E201" t="s">
        <v>8</v>
      </c>
      <c r="F201" t="s">
        <v>411</v>
      </c>
      <c r="G201" t="str">
        <f>IF(ISNUMBER(SEARCH("BLM",Table2[[#This Row],[Name]])), "Y", "N")</f>
        <v>Y</v>
      </c>
    </row>
    <row r="202" spans="1:7" hidden="1" x14ac:dyDescent="0.2">
      <c r="A202" s="4">
        <v>50448</v>
      </c>
      <c r="B202" t="s">
        <v>426</v>
      </c>
      <c r="C202" s="3">
        <v>2523.4</v>
      </c>
      <c r="D202" t="s">
        <v>427</v>
      </c>
      <c r="E202" t="s">
        <v>8</v>
      </c>
      <c r="F202" t="s">
        <v>411</v>
      </c>
      <c r="G202" t="str">
        <f>IF(ISNUMBER(SEARCH("BLM",Table2[[#This Row],[Name]])), "Y", "N")</f>
        <v>Y</v>
      </c>
    </row>
    <row r="203" spans="1:7" hidden="1" x14ac:dyDescent="0.2">
      <c r="A203" s="4">
        <v>50447</v>
      </c>
      <c r="B203" t="s">
        <v>428</v>
      </c>
      <c r="C203" s="3">
        <v>5054.97</v>
      </c>
      <c r="D203" t="s">
        <v>429</v>
      </c>
      <c r="E203" t="s">
        <v>8</v>
      </c>
      <c r="F203" t="s">
        <v>411</v>
      </c>
      <c r="G203" t="str">
        <f>IF(ISNUMBER(SEARCH("BLM",Table2[[#This Row],[Name]])), "Y", "N")</f>
        <v>Y</v>
      </c>
    </row>
    <row r="204" spans="1:7" hidden="1" x14ac:dyDescent="0.2">
      <c r="A204" s="4">
        <v>50446</v>
      </c>
      <c r="B204" t="s">
        <v>430</v>
      </c>
      <c r="C204" s="3">
        <v>10735.28</v>
      </c>
      <c r="D204" t="s">
        <v>431</v>
      </c>
      <c r="E204" t="s">
        <v>8</v>
      </c>
      <c r="F204" t="s">
        <v>411</v>
      </c>
      <c r="G204" t="str">
        <f>IF(ISNUMBER(SEARCH("BLM",Table2[[#This Row],[Name]])), "Y", "N")</f>
        <v>Y</v>
      </c>
    </row>
    <row r="205" spans="1:7" hidden="1" x14ac:dyDescent="0.2">
      <c r="A205" s="4">
        <v>50445</v>
      </c>
      <c r="B205" t="s">
        <v>432</v>
      </c>
      <c r="C205" s="3">
        <v>7072.4</v>
      </c>
      <c r="D205" t="s">
        <v>433</v>
      </c>
      <c r="E205" t="s">
        <v>8</v>
      </c>
      <c r="F205" t="s">
        <v>411</v>
      </c>
      <c r="G205" t="str">
        <f>IF(ISNUMBER(SEARCH("BLM",Table2[[#This Row],[Name]])), "Y", "N")</f>
        <v>Y</v>
      </c>
    </row>
    <row r="206" spans="1:7" hidden="1" x14ac:dyDescent="0.2">
      <c r="A206" s="4">
        <v>50444</v>
      </c>
      <c r="B206" t="s">
        <v>434</v>
      </c>
      <c r="C206" s="3">
        <v>666.6</v>
      </c>
      <c r="D206" t="s">
        <v>435</v>
      </c>
      <c r="E206" t="s">
        <v>8</v>
      </c>
      <c r="F206" t="s">
        <v>411</v>
      </c>
      <c r="G206" t="str">
        <f>IF(ISNUMBER(SEARCH("BLM",Table2[[#This Row],[Name]])), "Y", "N")</f>
        <v>Y</v>
      </c>
    </row>
    <row r="207" spans="1:7" hidden="1" x14ac:dyDescent="0.2">
      <c r="A207" s="4">
        <v>50443</v>
      </c>
      <c r="B207" t="s">
        <v>436</v>
      </c>
      <c r="C207" s="3">
        <v>2705.2</v>
      </c>
      <c r="D207" t="s">
        <v>437</v>
      </c>
      <c r="E207" t="s">
        <v>8</v>
      </c>
      <c r="F207" t="s">
        <v>411</v>
      </c>
      <c r="G207" t="str">
        <f>IF(ISNUMBER(SEARCH("BLM",Table2[[#This Row],[Name]])), "Y", "N")</f>
        <v>Y</v>
      </c>
    </row>
    <row r="208" spans="1:7" hidden="1" x14ac:dyDescent="0.2">
      <c r="A208" s="4">
        <v>50442</v>
      </c>
      <c r="B208" t="s">
        <v>438</v>
      </c>
      <c r="C208" s="3">
        <v>3064.26</v>
      </c>
      <c r="D208" t="s">
        <v>439</v>
      </c>
      <c r="E208" t="s">
        <v>8</v>
      </c>
      <c r="F208" t="s">
        <v>411</v>
      </c>
      <c r="G208" t="str">
        <f>IF(ISNUMBER(SEARCH("BLM",Table2[[#This Row],[Name]])), "Y", "N")</f>
        <v>Y</v>
      </c>
    </row>
    <row r="209" spans="1:7" hidden="1" x14ac:dyDescent="0.2">
      <c r="A209" s="4">
        <v>50441</v>
      </c>
      <c r="B209" t="s">
        <v>440</v>
      </c>
      <c r="C209" s="3">
        <v>3796</v>
      </c>
      <c r="D209" t="s">
        <v>441</v>
      </c>
      <c r="E209" t="s">
        <v>8</v>
      </c>
      <c r="F209" t="s">
        <v>411</v>
      </c>
      <c r="G209" t="str">
        <f>IF(ISNUMBER(SEARCH("BLM",Table2[[#This Row],[Name]])), "Y", "N")</f>
        <v>Y</v>
      </c>
    </row>
    <row r="210" spans="1:7" hidden="1" x14ac:dyDescent="0.2">
      <c r="A210" s="4">
        <v>50440</v>
      </c>
      <c r="B210" t="s">
        <v>442</v>
      </c>
      <c r="C210" s="3">
        <v>7453.99</v>
      </c>
      <c r="D210" t="s">
        <v>443</v>
      </c>
      <c r="E210" t="s">
        <v>8</v>
      </c>
      <c r="F210" t="s">
        <v>411</v>
      </c>
      <c r="G210" t="str">
        <f>IF(ISNUMBER(SEARCH("BLM",Table2[[#This Row],[Name]])), "Y", "N")</f>
        <v>Y</v>
      </c>
    </row>
    <row r="211" spans="1:7" hidden="1" x14ac:dyDescent="0.2">
      <c r="A211" s="4">
        <v>50438</v>
      </c>
      <c r="B211" t="s">
        <v>444</v>
      </c>
      <c r="C211" s="3">
        <v>1386.72</v>
      </c>
      <c r="D211" t="s">
        <v>445</v>
      </c>
      <c r="E211" t="s">
        <v>8</v>
      </c>
      <c r="F211" t="s">
        <v>411</v>
      </c>
      <c r="G211" t="str">
        <f>IF(ISNUMBER(SEARCH("BLM",Table2[[#This Row],[Name]])), "Y", "N")</f>
        <v>Y</v>
      </c>
    </row>
    <row r="212" spans="1:7" hidden="1" x14ac:dyDescent="0.2">
      <c r="A212" s="4">
        <v>50322</v>
      </c>
      <c r="B212" t="s">
        <v>446</v>
      </c>
      <c r="C212" s="3">
        <v>5152.72</v>
      </c>
      <c r="D212" t="s">
        <v>447</v>
      </c>
      <c r="E212" t="s">
        <v>8</v>
      </c>
      <c r="F212" t="s">
        <v>448</v>
      </c>
      <c r="G212" t="str">
        <f>IF(ISNUMBER(SEARCH("BLM",Table2[[#This Row],[Name]])), "Y", "N")</f>
        <v>Y</v>
      </c>
    </row>
    <row r="213" spans="1:7" hidden="1" x14ac:dyDescent="0.2">
      <c r="A213" s="4">
        <v>50315</v>
      </c>
      <c r="B213" t="s">
        <v>449</v>
      </c>
      <c r="C213" s="3">
        <v>17596.8</v>
      </c>
      <c r="D213" t="s">
        <v>450</v>
      </c>
      <c r="E213" t="s">
        <v>8</v>
      </c>
      <c r="F213" t="s">
        <v>448</v>
      </c>
      <c r="G213" t="str">
        <f>IF(ISNUMBER(SEARCH("BLM",Table2[[#This Row],[Name]])), "Y", "N")</f>
        <v>Y</v>
      </c>
    </row>
    <row r="214" spans="1:7" hidden="1" x14ac:dyDescent="0.2">
      <c r="A214" s="4">
        <v>50301</v>
      </c>
      <c r="B214" t="s">
        <v>451</v>
      </c>
      <c r="C214" s="3">
        <v>10613.6</v>
      </c>
      <c r="D214" t="s">
        <v>452</v>
      </c>
      <c r="E214" t="s">
        <v>8</v>
      </c>
      <c r="F214" t="s">
        <v>448</v>
      </c>
      <c r="G214" t="str">
        <f>IF(ISNUMBER(SEARCH("BLM",Table2[[#This Row],[Name]])), "Y", "N")</f>
        <v>Y</v>
      </c>
    </row>
    <row r="215" spans="1:7" hidden="1" x14ac:dyDescent="0.2">
      <c r="A215" s="4">
        <v>50300</v>
      </c>
      <c r="B215" t="s">
        <v>453</v>
      </c>
      <c r="C215" s="3">
        <v>13536.8</v>
      </c>
      <c r="D215" t="s">
        <v>454</v>
      </c>
      <c r="E215" t="s">
        <v>8</v>
      </c>
      <c r="F215" t="s">
        <v>448</v>
      </c>
      <c r="G215" t="str">
        <f>IF(ISNUMBER(SEARCH("BLM",Table2[[#This Row],[Name]])), "Y", "N")</f>
        <v>Y</v>
      </c>
    </row>
    <row r="216" spans="1:7" hidden="1" x14ac:dyDescent="0.2">
      <c r="A216" s="4">
        <v>50277</v>
      </c>
      <c r="B216" t="s">
        <v>455</v>
      </c>
      <c r="C216" s="3">
        <v>98404.800000000003</v>
      </c>
      <c r="D216" t="s">
        <v>456</v>
      </c>
      <c r="E216" t="s">
        <v>8</v>
      </c>
      <c r="F216" t="s">
        <v>448</v>
      </c>
      <c r="G216" t="str">
        <f>IF(ISNUMBER(SEARCH("BLM",Table2[[#This Row],[Name]])), "Y", "N")</f>
        <v>Y</v>
      </c>
    </row>
    <row r="217" spans="1:7" hidden="1" x14ac:dyDescent="0.2">
      <c r="A217" s="4">
        <v>50276</v>
      </c>
      <c r="B217" t="s">
        <v>457</v>
      </c>
      <c r="C217" s="3">
        <v>66335.83</v>
      </c>
      <c r="D217" t="s">
        <v>458</v>
      </c>
      <c r="E217" t="s">
        <v>8</v>
      </c>
      <c r="F217" t="s">
        <v>448</v>
      </c>
      <c r="G217" t="str">
        <f>IF(ISNUMBER(SEARCH("BLM",Table2[[#This Row],[Name]])), "Y", "N")</f>
        <v>Y</v>
      </c>
    </row>
    <row r="218" spans="1:7" hidden="1" x14ac:dyDescent="0.2">
      <c r="A218" s="4">
        <v>50264</v>
      </c>
      <c r="B218" t="s">
        <v>459</v>
      </c>
      <c r="C218" s="3">
        <v>25974.400000000001</v>
      </c>
      <c r="D218" t="s">
        <v>460</v>
      </c>
      <c r="E218" t="s">
        <v>8</v>
      </c>
      <c r="F218" t="s">
        <v>448</v>
      </c>
      <c r="G218" t="str">
        <f>IF(ISNUMBER(SEARCH("BLM",Table2[[#This Row],[Name]])), "Y", "N")</f>
        <v>Y</v>
      </c>
    </row>
    <row r="219" spans="1:7" hidden="1" x14ac:dyDescent="0.2">
      <c r="A219" s="4">
        <v>50263</v>
      </c>
      <c r="B219" t="s">
        <v>461</v>
      </c>
      <c r="C219" s="3">
        <v>25974.400000000001</v>
      </c>
      <c r="D219" t="s">
        <v>462</v>
      </c>
      <c r="E219" t="s">
        <v>8</v>
      </c>
      <c r="F219" t="s">
        <v>448</v>
      </c>
      <c r="G219" t="str">
        <f>IF(ISNUMBER(SEARCH("BLM",Table2[[#This Row],[Name]])), "Y", "N")</f>
        <v>Y</v>
      </c>
    </row>
    <row r="220" spans="1:7" hidden="1" x14ac:dyDescent="0.2">
      <c r="A220" s="4">
        <v>50257</v>
      </c>
      <c r="B220" t="s">
        <v>463</v>
      </c>
      <c r="C220" s="3">
        <v>76883.199999999997</v>
      </c>
      <c r="D220" t="s">
        <v>464</v>
      </c>
      <c r="E220" t="s">
        <v>8</v>
      </c>
      <c r="F220" t="s">
        <v>448</v>
      </c>
      <c r="G220" t="str">
        <f>IF(ISNUMBER(SEARCH("BLM",Table2[[#This Row],[Name]])), "Y", "N")</f>
        <v>Y</v>
      </c>
    </row>
    <row r="221" spans="1:7" hidden="1" x14ac:dyDescent="0.2">
      <c r="A221" s="4">
        <v>50252</v>
      </c>
      <c r="B221" t="s">
        <v>465</v>
      </c>
      <c r="C221" s="3">
        <v>25123.599999999999</v>
      </c>
      <c r="D221" t="s">
        <v>466</v>
      </c>
      <c r="E221" t="s">
        <v>8</v>
      </c>
      <c r="F221" t="s">
        <v>448</v>
      </c>
      <c r="G221" t="str">
        <f>IF(ISNUMBER(SEARCH("BLM",Table2[[#This Row],[Name]])), "Y", "N")</f>
        <v>Y</v>
      </c>
    </row>
    <row r="222" spans="1:7" hidden="1" x14ac:dyDescent="0.2">
      <c r="A222" s="4">
        <v>50251</v>
      </c>
      <c r="B222" t="s">
        <v>467</v>
      </c>
      <c r="C222" s="3">
        <v>35164</v>
      </c>
      <c r="D222" t="s">
        <v>468</v>
      </c>
      <c r="E222" t="s">
        <v>8</v>
      </c>
      <c r="F222" t="s">
        <v>448</v>
      </c>
      <c r="G222" t="str">
        <f>IF(ISNUMBER(SEARCH("BLM",Table2[[#This Row],[Name]])), "Y", "N")</f>
        <v>Y</v>
      </c>
    </row>
    <row r="223" spans="1:7" hidden="1" x14ac:dyDescent="0.2">
      <c r="A223" s="4">
        <v>50248</v>
      </c>
      <c r="B223" t="s">
        <v>469</v>
      </c>
      <c r="C223" s="3">
        <v>17794.04</v>
      </c>
      <c r="D223" t="s">
        <v>470</v>
      </c>
      <c r="E223" t="s">
        <v>8</v>
      </c>
      <c r="F223" t="s">
        <v>448</v>
      </c>
      <c r="G223" t="str">
        <f>IF(ISNUMBER(SEARCH("BLM",Table2[[#This Row],[Name]])), "Y", "N")</f>
        <v>Y</v>
      </c>
    </row>
    <row r="224" spans="1:7" hidden="1" x14ac:dyDescent="0.2">
      <c r="A224" s="4">
        <v>50247</v>
      </c>
      <c r="B224" t="s">
        <v>471</v>
      </c>
      <c r="C224" s="3">
        <v>62878</v>
      </c>
      <c r="D224" t="s">
        <v>472</v>
      </c>
      <c r="E224" t="s">
        <v>8</v>
      </c>
      <c r="F224" t="s">
        <v>448</v>
      </c>
      <c r="G224" t="str">
        <f>IF(ISNUMBER(SEARCH("BLM",Table2[[#This Row],[Name]])), "Y", "N")</f>
        <v>Y</v>
      </c>
    </row>
    <row r="225" spans="1:7" hidden="1" x14ac:dyDescent="0.2">
      <c r="A225" s="4">
        <v>50197</v>
      </c>
      <c r="B225" t="s">
        <v>473</v>
      </c>
      <c r="C225" s="3">
        <v>3305.6</v>
      </c>
      <c r="D225" t="s">
        <v>474</v>
      </c>
      <c r="E225" t="s">
        <v>8</v>
      </c>
      <c r="F225" t="s">
        <v>448</v>
      </c>
      <c r="G225" t="str">
        <f>IF(ISNUMBER(SEARCH("BLM",Table2[[#This Row],[Name]])), "Y", "N")</f>
        <v>Y</v>
      </c>
    </row>
    <row r="226" spans="1:7" hidden="1" x14ac:dyDescent="0.2">
      <c r="A226" s="4">
        <v>50189</v>
      </c>
      <c r="B226" t="s">
        <v>475</v>
      </c>
      <c r="C226" s="3">
        <v>6966.4</v>
      </c>
      <c r="D226" t="s">
        <v>476</v>
      </c>
      <c r="E226" t="s">
        <v>8</v>
      </c>
      <c r="F226" t="s">
        <v>448</v>
      </c>
      <c r="G226" t="str">
        <f>IF(ISNUMBER(SEARCH("BLM",Table2[[#This Row],[Name]])), "Y", "N")</f>
        <v>Y</v>
      </c>
    </row>
    <row r="227" spans="1:7" hidden="1" x14ac:dyDescent="0.2">
      <c r="A227" s="4">
        <v>47756</v>
      </c>
      <c r="B227" t="s">
        <v>477</v>
      </c>
      <c r="C227" s="3">
        <v>467.11</v>
      </c>
      <c r="D227" t="s">
        <v>478</v>
      </c>
      <c r="E227" t="s">
        <v>8</v>
      </c>
      <c r="F227" t="s">
        <v>479</v>
      </c>
      <c r="G227" t="str">
        <f>IF(ISNUMBER(SEARCH("BLM",Table2[[#This Row],[Name]])), "Y", "N")</f>
        <v>Y</v>
      </c>
    </row>
    <row r="228" spans="1:7" hidden="1" x14ac:dyDescent="0.2">
      <c r="A228" s="4">
        <v>47747</v>
      </c>
      <c r="B228" t="s">
        <v>480</v>
      </c>
      <c r="C228" s="3">
        <v>301.2</v>
      </c>
      <c r="D228" t="s">
        <v>481</v>
      </c>
      <c r="E228" t="s">
        <v>8</v>
      </c>
      <c r="F228" t="s">
        <v>479</v>
      </c>
      <c r="G228" t="str">
        <f>IF(ISNUMBER(SEARCH("BLM",Table2[[#This Row],[Name]])), "Y", "N")</f>
        <v>Y</v>
      </c>
    </row>
    <row r="229" spans="1:7" hidden="1" x14ac:dyDescent="0.2">
      <c r="A229" s="4">
        <v>47746</v>
      </c>
      <c r="B229" t="s">
        <v>482</v>
      </c>
      <c r="C229" s="3">
        <v>442.4</v>
      </c>
      <c r="D229" t="s">
        <v>483</v>
      </c>
      <c r="E229" t="s">
        <v>8</v>
      </c>
      <c r="F229" t="s">
        <v>479</v>
      </c>
      <c r="G229" t="str">
        <f>IF(ISNUMBER(SEARCH("BLM",Table2[[#This Row],[Name]])), "Y", "N")</f>
        <v>Y</v>
      </c>
    </row>
    <row r="230" spans="1:7" hidden="1" x14ac:dyDescent="0.2">
      <c r="A230" s="4">
        <v>47745</v>
      </c>
      <c r="B230" t="s">
        <v>484</v>
      </c>
      <c r="C230" s="3">
        <v>1314.4</v>
      </c>
      <c r="D230" t="s">
        <v>485</v>
      </c>
      <c r="E230" t="s">
        <v>8</v>
      </c>
      <c r="F230" t="s">
        <v>479</v>
      </c>
      <c r="G230" t="str">
        <f>IF(ISNUMBER(SEARCH("BLM",Table2[[#This Row],[Name]])), "Y", "N")</f>
        <v>Y</v>
      </c>
    </row>
    <row r="231" spans="1:7" hidden="1" x14ac:dyDescent="0.2">
      <c r="A231" s="4">
        <v>47744</v>
      </c>
      <c r="B231" t="s">
        <v>486</v>
      </c>
      <c r="C231" s="3">
        <v>442.4</v>
      </c>
      <c r="D231" t="s">
        <v>487</v>
      </c>
      <c r="E231" t="s">
        <v>8</v>
      </c>
      <c r="F231" t="s">
        <v>479</v>
      </c>
      <c r="G231" t="str">
        <f>IF(ISNUMBER(SEARCH("BLM",Table2[[#This Row],[Name]])), "Y", "N")</f>
        <v>Y</v>
      </c>
    </row>
    <row r="232" spans="1:7" hidden="1" x14ac:dyDescent="0.2">
      <c r="A232" s="4">
        <v>47743</v>
      </c>
      <c r="B232" t="s">
        <v>488</v>
      </c>
      <c r="C232" s="3">
        <v>301.2</v>
      </c>
      <c r="D232" t="s">
        <v>489</v>
      </c>
      <c r="E232" t="s">
        <v>8</v>
      </c>
      <c r="F232" t="s">
        <v>479</v>
      </c>
      <c r="G232" t="str">
        <f>IF(ISNUMBER(SEARCH("BLM",Table2[[#This Row],[Name]])), "Y", "N")</f>
        <v>Y</v>
      </c>
    </row>
    <row r="233" spans="1:7" hidden="1" x14ac:dyDescent="0.2">
      <c r="A233" s="4">
        <v>47742</v>
      </c>
      <c r="B233" t="s">
        <v>490</v>
      </c>
      <c r="C233" s="3">
        <v>301.2</v>
      </c>
      <c r="D233" t="s">
        <v>491</v>
      </c>
      <c r="E233" t="s">
        <v>8</v>
      </c>
      <c r="F233" t="s">
        <v>479</v>
      </c>
      <c r="G233" t="str">
        <f>IF(ISNUMBER(SEARCH("BLM",Table2[[#This Row],[Name]])), "Y", "N")</f>
        <v>Y</v>
      </c>
    </row>
    <row r="234" spans="1:7" hidden="1" x14ac:dyDescent="0.2">
      <c r="A234" s="4">
        <v>47741</v>
      </c>
      <c r="B234" t="s">
        <v>492</v>
      </c>
      <c r="C234" s="3">
        <v>400.04</v>
      </c>
      <c r="D234" t="s">
        <v>493</v>
      </c>
      <c r="E234" t="s">
        <v>8</v>
      </c>
      <c r="F234" t="s">
        <v>479</v>
      </c>
      <c r="G234" t="str">
        <f>IF(ISNUMBER(SEARCH("BLM",Table2[[#This Row],[Name]])), "Y", "N")</f>
        <v>Y</v>
      </c>
    </row>
    <row r="235" spans="1:7" hidden="1" x14ac:dyDescent="0.2">
      <c r="A235" s="4">
        <v>47740</v>
      </c>
      <c r="B235" t="s">
        <v>494</v>
      </c>
      <c r="C235" s="3">
        <v>301.2</v>
      </c>
      <c r="D235" t="s">
        <v>495</v>
      </c>
      <c r="E235" t="s">
        <v>8</v>
      </c>
      <c r="F235" t="s">
        <v>479</v>
      </c>
      <c r="G235" t="str">
        <f>IF(ISNUMBER(SEARCH("BLM",Table2[[#This Row],[Name]])), "Y", "N")</f>
        <v>Y</v>
      </c>
    </row>
    <row r="236" spans="1:7" hidden="1" x14ac:dyDescent="0.2">
      <c r="A236" s="4">
        <v>47738</v>
      </c>
      <c r="B236" t="s">
        <v>496</v>
      </c>
      <c r="C236" s="3">
        <v>594.19000000000005</v>
      </c>
      <c r="D236" t="s">
        <v>497</v>
      </c>
      <c r="E236" t="s">
        <v>8</v>
      </c>
      <c r="F236" t="s">
        <v>479</v>
      </c>
      <c r="G236" t="str">
        <f>IF(ISNUMBER(SEARCH("BLM",Table2[[#This Row],[Name]])), "Y", "N")</f>
        <v>Y</v>
      </c>
    </row>
    <row r="237" spans="1:7" hidden="1" x14ac:dyDescent="0.2">
      <c r="A237" s="4">
        <v>47737</v>
      </c>
      <c r="B237" t="s">
        <v>498</v>
      </c>
      <c r="C237" s="3">
        <v>4041.78</v>
      </c>
      <c r="D237" t="s">
        <v>499</v>
      </c>
      <c r="E237" t="s">
        <v>8</v>
      </c>
      <c r="F237" t="s">
        <v>479</v>
      </c>
      <c r="G237" t="str">
        <f>IF(ISNUMBER(SEARCH("BLM",Table2[[#This Row],[Name]])), "Y", "N")</f>
        <v>Y</v>
      </c>
    </row>
    <row r="238" spans="1:7" hidden="1" x14ac:dyDescent="0.2">
      <c r="A238" s="4">
        <v>47736</v>
      </c>
      <c r="B238" t="s">
        <v>500</v>
      </c>
      <c r="C238" s="3">
        <v>442.4</v>
      </c>
      <c r="D238" t="s">
        <v>501</v>
      </c>
      <c r="E238" t="s">
        <v>8</v>
      </c>
      <c r="F238" t="s">
        <v>479</v>
      </c>
      <c r="G238" t="str">
        <f>IF(ISNUMBER(SEARCH("BLM",Table2[[#This Row],[Name]])), "Y", "N")</f>
        <v>Y</v>
      </c>
    </row>
    <row r="239" spans="1:7" hidden="1" x14ac:dyDescent="0.2">
      <c r="A239" s="4">
        <v>47735</v>
      </c>
      <c r="B239" t="s">
        <v>502</v>
      </c>
      <c r="C239" s="3">
        <v>301.2</v>
      </c>
      <c r="D239" t="s">
        <v>503</v>
      </c>
      <c r="E239" t="s">
        <v>8</v>
      </c>
      <c r="F239" t="s">
        <v>479</v>
      </c>
      <c r="G239" t="str">
        <f>IF(ISNUMBER(SEARCH("BLM",Table2[[#This Row],[Name]])), "Y", "N")</f>
        <v>Y</v>
      </c>
    </row>
    <row r="240" spans="1:7" hidden="1" x14ac:dyDescent="0.2">
      <c r="A240" s="4">
        <v>47734</v>
      </c>
      <c r="B240" t="s">
        <v>504</v>
      </c>
      <c r="C240" s="3">
        <v>301.2</v>
      </c>
      <c r="D240" t="s">
        <v>505</v>
      </c>
      <c r="E240" t="s">
        <v>8</v>
      </c>
      <c r="F240" t="s">
        <v>479</v>
      </c>
      <c r="G240" t="str">
        <f>IF(ISNUMBER(SEARCH("BLM",Table2[[#This Row],[Name]])), "Y", "N")</f>
        <v>Y</v>
      </c>
    </row>
    <row r="241" spans="1:7" hidden="1" x14ac:dyDescent="0.2">
      <c r="A241" s="4">
        <v>47733</v>
      </c>
      <c r="B241" t="s">
        <v>506</v>
      </c>
      <c r="C241" s="3">
        <v>389.45</v>
      </c>
      <c r="D241" t="s">
        <v>507</v>
      </c>
      <c r="E241" t="s">
        <v>8</v>
      </c>
      <c r="F241" t="s">
        <v>479</v>
      </c>
      <c r="G241" t="str">
        <f>IF(ISNUMBER(SEARCH("BLM",Table2[[#This Row],[Name]])), "Y", "N")</f>
        <v>Y</v>
      </c>
    </row>
    <row r="242" spans="1:7" hidden="1" x14ac:dyDescent="0.2">
      <c r="A242" s="4">
        <v>47732</v>
      </c>
      <c r="B242" t="s">
        <v>508</v>
      </c>
      <c r="C242" s="3">
        <v>301.2</v>
      </c>
      <c r="D242" t="s">
        <v>509</v>
      </c>
      <c r="E242" t="s">
        <v>8</v>
      </c>
      <c r="F242" t="s">
        <v>479</v>
      </c>
      <c r="G242" t="str">
        <f>IF(ISNUMBER(SEARCH("BLM",Table2[[#This Row],[Name]])), "Y", "N")</f>
        <v>Y</v>
      </c>
    </row>
    <row r="243" spans="1:7" hidden="1" x14ac:dyDescent="0.2">
      <c r="A243" s="4">
        <v>47731</v>
      </c>
      <c r="B243" t="s">
        <v>510</v>
      </c>
      <c r="C243" s="3">
        <v>583.6</v>
      </c>
      <c r="D243" t="s">
        <v>511</v>
      </c>
      <c r="E243" t="s">
        <v>8</v>
      </c>
      <c r="F243" t="s">
        <v>479</v>
      </c>
      <c r="G243" t="str">
        <f>IF(ISNUMBER(SEARCH("BLM",Table2[[#This Row],[Name]])), "Y", "N")</f>
        <v>Y</v>
      </c>
    </row>
    <row r="244" spans="1:7" hidden="1" x14ac:dyDescent="0.2">
      <c r="A244" s="4">
        <v>47730</v>
      </c>
      <c r="B244" t="s">
        <v>512</v>
      </c>
      <c r="C244" s="3">
        <v>883.65</v>
      </c>
      <c r="D244" t="s">
        <v>513</v>
      </c>
      <c r="E244" t="s">
        <v>8</v>
      </c>
      <c r="F244" t="s">
        <v>479</v>
      </c>
      <c r="G244" t="str">
        <f>IF(ISNUMBER(SEARCH("BLM",Table2[[#This Row],[Name]])), "Y", "N")</f>
        <v>Y</v>
      </c>
    </row>
    <row r="245" spans="1:7" hidden="1" x14ac:dyDescent="0.2">
      <c r="A245" s="4">
        <v>45864</v>
      </c>
      <c r="B245" t="s">
        <v>514</v>
      </c>
      <c r="C245" s="3">
        <v>1550.77</v>
      </c>
      <c r="D245" t="s">
        <v>515</v>
      </c>
      <c r="E245" t="s">
        <v>8</v>
      </c>
      <c r="F245" t="s">
        <v>516</v>
      </c>
      <c r="G245" t="str">
        <f>IF(ISNUMBER(SEARCH("BLM",Table2[[#This Row],[Name]])), "Y", "N")</f>
        <v>Y</v>
      </c>
    </row>
    <row r="246" spans="1:7" hidden="1" x14ac:dyDescent="0.2">
      <c r="A246" s="4">
        <v>45863</v>
      </c>
      <c r="B246" t="s">
        <v>517</v>
      </c>
      <c r="C246" s="3">
        <v>301.2</v>
      </c>
      <c r="D246" t="s">
        <v>518</v>
      </c>
      <c r="E246" t="s">
        <v>8</v>
      </c>
      <c r="F246" t="s">
        <v>516</v>
      </c>
      <c r="G246" t="str">
        <f>IF(ISNUMBER(SEARCH("BLM",Table2[[#This Row],[Name]])), "Y", "N")</f>
        <v>Y</v>
      </c>
    </row>
    <row r="247" spans="1:7" hidden="1" x14ac:dyDescent="0.2">
      <c r="A247" s="4">
        <v>45048</v>
      </c>
      <c r="B247" t="s">
        <v>519</v>
      </c>
      <c r="C247" s="3">
        <v>1614.4</v>
      </c>
      <c r="D247" t="s">
        <v>520</v>
      </c>
      <c r="E247" t="s">
        <v>8</v>
      </c>
      <c r="F247" t="s">
        <v>521</v>
      </c>
      <c r="G247" t="str">
        <f>IF(ISNUMBER(SEARCH("BLM",Table2[[#This Row],[Name]])), "Y", "N")</f>
        <v>Y</v>
      </c>
    </row>
    <row r="248" spans="1:7" hidden="1" x14ac:dyDescent="0.2">
      <c r="A248" s="4">
        <v>45045</v>
      </c>
      <c r="B248" t="s">
        <v>522</v>
      </c>
      <c r="C248" s="3">
        <v>7150.95</v>
      </c>
      <c r="D248" t="s">
        <v>523</v>
      </c>
      <c r="E248" t="s">
        <v>8</v>
      </c>
      <c r="F248" t="s">
        <v>521</v>
      </c>
      <c r="G248" t="str">
        <f>IF(ISNUMBER(SEARCH("BLM",Table2[[#This Row],[Name]])), "Y", "N")</f>
        <v>Y</v>
      </c>
    </row>
    <row r="249" spans="1:7" hidden="1" x14ac:dyDescent="0.2">
      <c r="A249" s="4">
        <v>45038</v>
      </c>
      <c r="B249" t="s">
        <v>524</v>
      </c>
      <c r="C249" s="3">
        <v>1364.99</v>
      </c>
      <c r="D249" t="s">
        <v>525</v>
      </c>
      <c r="E249" t="s">
        <v>8</v>
      </c>
      <c r="F249" t="s">
        <v>521</v>
      </c>
      <c r="G249" t="str">
        <f>IF(ISNUMBER(SEARCH("BLM",Table2[[#This Row],[Name]])), "Y", "N")</f>
        <v>Y</v>
      </c>
    </row>
    <row r="250" spans="1:7" hidden="1" x14ac:dyDescent="0.2">
      <c r="A250" s="4">
        <v>45037</v>
      </c>
      <c r="B250" t="s">
        <v>526</v>
      </c>
      <c r="C250" s="3">
        <v>2199.0700000000002</v>
      </c>
      <c r="D250" t="s">
        <v>527</v>
      </c>
      <c r="E250" t="s">
        <v>8</v>
      </c>
      <c r="F250" t="s">
        <v>521</v>
      </c>
      <c r="G250" t="str">
        <f>IF(ISNUMBER(SEARCH("BLM",Table2[[#This Row],[Name]])), "Y", "N")</f>
        <v>Y</v>
      </c>
    </row>
    <row r="251" spans="1:7" hidden="1" x14ac:dyDescent="0.2">
      <c r="A251" s="4">
        <v>45036</v>
      </c>
      <c r="B251" t="s">
        <v>528</v>
      </c>
      <c r="C251" s="3">
        <v>10073.01</v>
      </c>
      <c r="D251" t="s">
        <v>529</v>
      </c>
      <c r="E251" t="s">
        <v>8</v>
      </c>
      <c r="F251" t="s">
        <v>521</v>
      </c>
      <c r="G251" t="str">
        <f>IF(ISNUMBER(SEARCH("BLM",Table2[[#This Row],[Name]])), "Y", "N")</f>
        <v>Y</v>
      </c>
    </row>
    <row r="252" spans="1:7" hidden="1" x14ac:dyDescent="0.2">
      <c r="A252" s="4">
        <v>45035</v>
      </c>
      <c r="B252" t="s">
        <v>530</v>
      </c>
      <c r="C252" s="3">
        <v>6899.59</v>
      </c>
      <c r="D252" t="s">
        <v>531</v>
      </c>
      <c r="E252" t="s">
        <v>8</v>
      </c>
      <c r="F252" t="s">
        <v>521</v>
      </c>
      <c r="G252" t="str">
        <f>IF(ISNUMBER(SEARCH("BLM",Table2[[#This Row],[Name]])), "Y", "N")</f>
        <v>Y</v>
      </c>
    </row>
    <row r="253" spans="1:7" hidden="1" x14ac:dyDescent="0.2">
      <c r="A253" s="4">
        <v>45034</v>
      </c>
      <c r="B253" t="s">
        <v>532</v>
      </c>
      <c r="C253" s="3">
        <v>20820.61</v>
      </c>
      <c r="D253" t="s">
        <v>533</v>
      </c>
      <c r="E253" t="s">
        <v>8</v>
      </c>
      <c r="F253" t="s">
        <v>521</v>
      </c>
      <c r="G253" t="str">
        <f>IF(ISNUMBER(SEARCH("BLM",Table2[[#This Row],[Name]])), "Y", "N")</f>
        <v>Y</v>
      </c>
    </row>
    <row r="254" spans="1:7" hidden="1" x14ac:dyDescent="0.2">
      <c r="A254" s="4">
        <v>45031</v>
      </c>
      <c r="B254" t="s">
        <v>534</v>
      </c>
      <c r="C254" s="3">
        <v>1510.99</v>
      </c>
      <c r="D254" t="s">
        <v>535</v>
      </c>
      <c r="E254" t="s">
        <v>8</v>
      </c>
      <c r="F254" t="s">
        <v>521</v>
      </c>
      <c r="G254" t="str">
        <f>IF(ISNUMBER(SEARCH("BLM",Table2[[#This Row],[Name]])), "Y", "N")</f>
        <v>Y</v>
      </c>
    </row>
    <row r="255" spans="1:7" hidden="1" x14ac:dyDescent="0.2">
      <c r="A255" s="4">
        <v>45030</v>
      </c>
      <c r="B255" t="s">
        <v>536</v>
      </c>
      <c r="C255" s="3">
        <v>4301.46</v>
      </c>
      <c r="D255" t="s">
        <v>537</v>
      </c>
      <c r="E255" t="s">
        <v>8</v>
      </c>
      <c r="F255" t="s">
        <v>521</v>
      </c>
      <c r="G255" t="str">
        <f>IF(ISNUMBER(SEARCH("BLM",Table2[[#This Row],[Name]])), "Y", "N")</f>
        <v>Y</v>
      </c>
    </row>
    <row r="256" spans="1:7" hidden="1" x14ac:dyDescent="0.2">
      <c r="A256" s="4">
        <v>45021</v>
      </c>
      <c r="B256" t="s">
        <v>538</v>
      </c>
      <c r="C256" s="3">
        <v>3696.4</v>
      </c>
      <c r="D256" t="s">
        <v>539</v>
      </c>
      <c r="E256" t="s">
        <v>8</v>
      </c>
      <c r="F256" t="s">
        <v>521</v>
      </c>
      <c r="G256" t="str">
        <f>IF(ISNUMBER(SEARCH("BLM",Table2[[#This Row],[Name]])), "Y", "N")</f>
        <v>Y</v>
      </c>
    </row>
    <row r="257" spans="1:7" hidden="1" x14ac:dyDescent="0.2">
      <c r="A257" s="4">
        <v>45585</v>
      </c>
      <c r="B257" t="s">
        <v>540</v>
      </c>
      <c r="C257" s="3">
        <v>9958.6</v>
      </c>
      <c r="D257" t="s">
        <v>541</v>
      </c>
      <c r="E257" t="s">
        <v>8</v>
      </c>
      <c r="F257" t="s">
        <v>542</v>
      </c>
      <c r="G257" t="str">
        <f>IF(ISNUMBER(SEARCH("BLM",Table2[[#This Row],[Name]])), "Y", "N")</f>
        <v>Y</v>
      </c>
    </row>
    <row r="258" spans="1:7" hidden="1" x14ac:dyDescent="0.2">
      <c r="A258" s="4">
        <v>45562</v>
      </c>
      <c r="B258" t="s">
        <v>543</v>
      </c>
      <c r="C258" s="3">
        <v>1007.2</v>
      </c>
      <c r="D258" t="s">
        <v>544</v>
      </c>
      <c r="E258" t="s">
        <v>8</v>
      </c>
      <c r="F258" t="s">
        <v>542</v>
      </c>
      <c r="G258" t="str">
        <f>IF(ISNUMBER(SEARCH("BLM",Table2[[#This Row],[Name]])), "Y", "N")</f>
        <v>Y</v>
      </c>
    </row>
    <row r="259" spans="1:7" hidden="1" x14ac:dyDescent="0.2">
      <c r="A259" s="4">
        <v>45552</v>
      </c>
      <c r="B259" t="s">
        <v>545</v>
      </c>
      <c r="C259" s="3">
        <v>8349.6</v>
      </c>
      <c r="D259" t="s">
        <v>546</v>
      </c>
      <c r="E259" t="s">
        <v>8</v>
      </c>
      <c r="F259" t="s">
        <v>542</v>
      </c>
      <c r="G259" t="str">
        <f>IF(ISNUMBER(SEARCH("BLM",Table2[[#This Row],[Name]])), "Y", "N")</f>
        <v>Y</v>
      </c>
    </row>
    <row r="260" spans="1:7" hidden="1" x14ac:dyDescent="0.2">
      <c r="A260" s="4">
        <v>45550</v>
      </c>
      <c r="B260" t="s">
        <v>547</v>
      </c>
      <c r="C260" s="3">
        <v>7220</v>
      </c>
      <c r="D260" t="s">
        <v>548</v>
      </c>
      <c r="E260" t="s">
        <v>8</v>
      </c>
      <c r="F260" t="s">
        <v>542</v>
      </c>
      <c r="G260" t="str">
        <f>IF(ISNUMBER(SEARCH("BLM",Table2[[#This Row],[Name]])), "Y", "N")</f>
        <v>Y</v>
      </c>
    </row>
    <row r="261" spans="1:7" hidden="1" x14ac:dyDescent="0.2">
      <c r="A261" s="4">
        <v>45549</v>
      </c>
      <c r="B261" t="s">
        <v>549</v>
      </c>
      <c r="C261" s="3">
        <v>3266.4</v>
      </c>
      <c r="D261" t="s">
        <v>550</v>
      </c>
      <c r="E261" t="s">
        <v>8</v>
      </c>
      <c r="F261" t="s">
        <v>542</v>
      </c>
      <c r="G261" t="str">
        <f>IF(ISNUMBER(SEARCH("BLM",Table2[[#This Row],[Name]])), "Y", "N")</f>
        <v>Y</v>
      </c>
    </row>
    <row r="262" spans="1:7" hidden="1" x14ac:dyDescent="0.2">
      <c r="A262" s="4">
        <v>45548</v>
      </c>
      <c r="B262" t="s">
        <v>551</v>
      </c>
      <c r="C262" s="3">
        <v>30080</v>
      </c>
      <c r="D262" t="s">
        <v>552</v>
      </c>
      <c r="E262" t="s">
        <v>8</v>
      </c>
      <c r="F262" t="s">
        <v>542</v>
      </c>
      <c r="G262" t="str">
        <f>IF(ISNUMBER(SEARCH("BLM",Table2[[#This Row],[Name]])), "Y", "N")</f>
        <v>Y</v>
      </c>
    </row>
    <row r="263" spans="1:7" hidden="1" x14ac:dyDescent="0.2">
      <c r="A263" s="4">
        <v>45547</v>
      </c>
      <c r="B263" t="s">
        <v>553</v>
      </c>
      <c r="C263" s="3">
        <v>23587.45</v>
      </c>
      <c r="D263" t="s">
        <v>554</v>
      </c>
      <c r="E263" t="s">
        <v>8</v>
      </c>
      <c r="F263" t="s">
        <v>542</v>
      </c>
      <c r="G263" t="str">
        <f>IF(ISNUMBER(SEARCH("BLM",Table2[[#This Row],[Name]])), "Y", "N")</f>
        <v>Y</v>
      </c>
    </row>
    <row r="264" spans="1:7" hidden="1" x14ac:dyDescent="0.2">
      <c r="A264" s="4">
        <v>45546</v>
      </c>
      <c r="B264" t="s">
        <v>555</v>
      </c>
      <c r="C264" s="3">
        <v>2136.8000000000002</v>
      </c>
      <c r="D264" t="s">
        <v>556</v>
      </c>
      <c r="E264" t="s">
        <v>8</v>
      </c>
      <c r="F264" t="s">
        <v>542</v>
      </c>
      <c r="G264" t="str">
        <f>IF(ISNUMBER(SEARCH("BLM",Table2[[#This Row],[Name]])), "Y", "N")</f>
        <v>Y</v>
      </c>
    </row>
    <row r="265" spans="1:7" hidden="1" x14ac:dyDescent="0.2">
      <c r="A265" s="4">
        <v>45545</v>
      </c>
      <c r="B265" t="s">
        <v>557</v>
      </c>
      <c r="C265" s="3">
        <v>4113.6000000000004</v>
      </c>
      <c r="D265" t="s">
        <v>558</v>
      </c>
      <c r="E265" t="s">
        <v>8</v>
      </c>
      <c r="F265" t="s">
        <v>542</v>
      </c>
      <c r="G265" t="str">
        <f>IF(ISNUMBER(SEARCH("BLM",Table2[[#This Row],[Name]])), "Y", "N")</f>
        <v>Y</v>
      </c>
    </row>
    <row r="266" spans="1:7" hidden="1" x14ac:dyDescent="0.2">
      <c r="A266" s="4">
        <v>45544</v>
      </c>
      <c r="B266" t="s">
        <v>559</v>
      </c>
      <c r="C266" s="3">
        <v>13281.6</v>
      </c>
      <c r="D266" t="s">
        <v>560</v>
      </c>
      <c r="E266" t="s">
        <v>8</v>
      </c>
      <c r="F266" t="s">
        <v>542</v>
      </c>
      <c r="G266" t="str">
        <f>IF(ISNUMBER(SEARCH("BLM",Table2[[#This Row],[Name]])), "Y", "N")</f>
        <v>Y</v>
      </c>
    </row>
    <row r="267" spans="1:7" hidden="1" x14ac:dyDescent="0.2">
      <c r="A267" s="4">
        <v>45543</v>
      </c>
      <c r="B267" t="s">
        <v>561</v>
      </c>
      <c r="C267" s="3">
        <v>9196.7999999999993</v>
      </c>
      <c r="D267" t="s">
        <v>562</v>
      </c>
      <c r="E267" t="s">
        <v>8</v>
      </c>
      <c r="F267" t="s">
        <v>542</v>
      </c>
      <c r="G267" t="str">
        <f>IF(ISNUMBER(SEARCH("BLM",Table2[[#This Row],[Name]])), "Y", "N")</f>
        <v>Y</v>
      </c>
    </row>
    <row r="268" spans="1:7" hidden="1" x14ac:dyDescent="0.2">
      <c r="A268" s="4">
        <v>45518</v>
      </c>
      <c r="B268" t="s">
        <v>563</v>
      </c>
      <c r="C268" s="3">
        <v>4608</v>
      </c>
      <c r="D268" t="s">
        <v>564</v>
      </c>
      <c r="E268" t="s">
        <v>8</v>
      </c>
      <c r="F268" t="s">
        <v>542</v>
      </c>
      <c r="G268" t="str">
        <f>IF(ISNUMBER(SEARCH("BLM",Table2[[#This Row],[Name]])), "Y", "N")</f>
        <v>Y</v>
      </c>
    </row>
    <row r="269" spans="1:7" hidden="1" x14ac:dyDescent="0.2">
      <c r="A269" s="4">
        <v>45517</v>
      </c>
      <c r="B269" t="s">
        <v>565</v>
      </c>
      <c r="C269" s="3">
        <v>724.8</v>
      </c>
      <c r="D269" t="s">
        <v>566</v>
      </c>
      <c r="E269" t="s">
        <v>8</v>
      </c>
      <c r="F269" t="s">
        <v>542</v>
      </c>
      <c r="G269" t="str">
        <f>IF(ISNUMBER(SEARCH("BLM",Table2[[#This Row],[Name]])), "Y", "N")</f>
        <v>Y</v>
      </c>
    </row>
    <row r="270" spans="1:7" hidden="1" x14ac:dyDescent="0.2">
      <c r="A270" s="4">
        <v>45516</v>
      </c>
      <c r="B270" t="s">
        <v>567</v>
      </c>
      <c r="C270" s="3">
        <v>4113.6000000000004</v>
      </c>
      <c r="D270" t="s">
        <v>568</v>
      </c>
      <c r="E270" t="s">
        <v>8</v>
      </c>
      <c r="F270" t="s">
        <v>542</v>
      </c>
      <c r="G270" t="str">
        <f>IF(ISNUMBER(SEARCH("BLM",Table2[[#This Row],[Name]])), "Y", "N")</f>
        <v>Y</v>
      </c>
    </row>
    <row r="271" spans="1:7" hidden="1" x14ac:dyDescent="0.2">
      <c r="A271" s="4">
        <v>45515</v>
      </c>
      <c r="B271" t="s">
        <v>569</v>
      </c>
      <c r="C271" s="3">
        <v>724.8</v>
      </c>
      <c r="D271" t="s">
        <v>570</v>
      </c>
      <c r="E271" t="s">
        <v>8</v>
      </c>
      <c r="F271" t="s">
        <v>542</v>
      </c>
      <c r="G271" t="str">
        <f>IF(ISNUMBER(SEARCH("BLM",Table2[[#This Row],[Name]])), "Y", "N")</f>
        <v>Y</v>
      </c>
    </row>
    <row r="272" spans="1:7" hidden="1" x14ac:dyDescent="0.2">
      <c r="A272" s="4">
        <v>45514</v>
      </c>
      <c r="B272" t="s">
        <v>571</v>
      </c>
      <c r="C272" s="3">
        <v>3266.4</v>
      </c>
      <c r="D272" t="s">
        <v>572</v>
      </c>
      <c r="E272" t="s">
        <v>8</v>
      </c>
      <c r="F272" t="s">
        <v>542</v>
      </c>
      <c r="G272" t="str">
        <f>IF(ISNUMBER(SEARCH("BLM",Table2[[#This Row],[Name]])), "Y", "N")</f>
        <v>Y</v>
      </c>
    </row>
    <row r="273" spans="1:12" hidden="1" x14ac:dyDescent="0.2">
      <c r="A273" s="4">
        <v>45513</v>
      </c>
      <c r="B273" t="s">
        <v>573</v>
      </c>
      <c r="C273" s="3">
        <v>2419.1999999999998</v>
      </c>
      <c r="D273" t="s">
        <v>574</v>
      </c>
      <c r="E273" t="s">
        <v>8</v>
      </c>
      <c r="F273" t="s">
        <v>542</v>
      </c>
      <c r="G273" t="str">
        <f>IF(ISNUMBER(SEARCH("BLM",Table2[[#This Row],[Name]])), "Y", "N")</f>
        <v>Y</v>
      </c>
    </row>
    <row r="274" spans="1:12" hidden="1" x14ac:dyDescent="0.2">
      <c r="A274" s="4">
        <v>45512</v>
      </c>
      <c r="B274" t="s">
        <v>575</v>
      </c>
      <c r="C274" s="3">
        <v>3160.8</v>
      </c>
      <c r="D274" t="s">
        <v>576</v>
      </c>
      <c r="E274" t="s">
        <v>8</v>
      </c>
      <c r="F274" t="s">
        <v>542</v>
      </c>
      <c r="G274" t="str">
        <f>IF(ISNUMBER(SEARCH("BLM",Table2[[#This Row],[Name]])), "Y", "N")</f>
        <v>Y</v>
      </c>
    </row>
    <row r="275" spans="1:12" hidden="1" x14ac:dyDescent="0.2">
      <c r="A275" s="4">
        <v>45511</v>
      </c>
      <c r="B275" t="s">
        <v>577</v>
      </c>
      <c r="C275" s="3">
        <v>2348.8000000000002</v>
      </c>
      <c r="D275" t="s">
        <v>578</v>
      </c>
      <c r="E275" t="s">
        <v>8</v>
      </c>
      <c r="F275" t="s">
        <v>542</v>
      </c>
      <c r="G275" t="str">
        <f>IF(ISNUMBER(SEARCH("BLM",Table2[[#This Row],[Name]])), "Y", "N")</f>
        <v>Y</v>
      </c>
    </row>
    <row r="276" spans="1:12" hidden="1" x14ac:dyDescent="0.2">
      <c r="A276" s="4">
        <v>45501</v>
      </c>
      <c r="B276" t="s">
        <v>579</v>
      </c>
      <c r="C276" s="3">
        <v>2348.8000000000002</v>
      </c>
      <c r="D276" t="s">
        <v>580</v>
      </c>
      <c r="E276" t="s">
        <v>8</v>
      </c>
      <c r="F276" t="s">
        <v>542</v>
      </c>
      <c r="G276" t="str">
        <f>IF(ISNUMBER(SEARCH("BLM",Table2[[#This Row],[Name]])), "Y", "N")</f>
        <v>Y</v>
      </c>
    </row>
    <row r="277" spans="1:12" hidden="1" x14ac:dyDescent="0.2">
      <c r="A277" s="4">
        <v>45500</v>
      </c>
      <c r="B277" t="s">
        <v>581</v>
      </c>
      <c r="C277" s="3">
        <v>6239.2</v>
      </c>
      <c r="D277" t="s">
        <v>582</v>
      </c>
      <c r="E277" t="s">
        <v>8</v>
      </c>
      <c r="F277" t="s">
        <v>542</v>
      </c>
      <c r="G277" t="str">
        <f>IF(ISNUMBER(SEARCH("BLM",Table2[[#This Row],[Name]])), "Y", "N")</f>
        <v>Y</v>
      </c>
    </row>
    <row r="278" spans="1:12" hidden="1" x14ac:dyDescent="0.2">
      <c r="A278" s="4">
        <v>45797</v>
      </c>
      <c r="B278" t="s">
        <v>583</v>
      </c>
      <c r="C278" s="3">
        <v>3257.8</v>
      </c>
      <c r="D278" t="s">
        <v>584</v>
      </c>
      <c r="E278" t="s">
        <v>8</v>
      </c>
      <c r="F278" t="s">
        <v>585</v>
      </c>
      <c r="G278" t="str">
        <f>IF(ISNUMBER(SEARCH("BLM",Table2[[#This Row],[Name]])), "Y", "N")</f>
        <v>Y</v>
      </c>
    </row>
    <row r="279" spans="1:12" hidden="1" x14ac:dyDescent="0.2">
      <c r="A279" s="4">
        <v>45793</v>
      </c>
      <c r="B279" t="s">
        <v>586</v>
      </c>
      <c r="C279" s="3">
        <v>5017.6000000000004</v>
      </c>
      <c r="D279" t="s">
        <v>587</v>
      </c>
      <c r="E279" t="s">
        <v>8</v>
      </c>
      <c r="F279" t="s">
        <v>585</v>
      </c>
      <c r="G279" t="str">
        <f>IF(ISNUMBER(SEARCH("BLM",Table2[[#This Row],[Name]])), "Y", "N")</f>
        <v>Y</v>
      </c>
    </row>
    <row r="280" spans="1:12" hidden="1" x14ac:dyDescent="0.2">
      <c r="A280" s="4">
        <v>45792</v>
      </c>
      <c r="B280" t="s">
        <v>588</v>
      </c>
      <c r="C280" s="3">
        <v>1293.1300000000001</v>
      </c>
      <c r="D280" t="s">
        <v>589</v>
      </c>
      <c r="E280" t="s">
        <v>8</v>
      </c>
      <c r="F280" t="s">
        <v>585</v>
      </c>
      <c r="G280" t="str">
        <f>IF(ISNUMBER(SEARCH("BLM",Table2[[#This Row],[Name]])), "Y", "N")</f>
        <v>Y</v>
      </c>
    </row>
    <row r="281" spans="1:12" hidden="1" x14ac:dyDescent="0.2">
      <c r="A281" s="4">
        <v>45791</v>
      </c>
      <c r="B281" t="s">
        <v>590</v>
      </c>
      <c r="C281" s="3">
        <v>604.79999999999995</v>
      </c>
      <c r="D281" t="s">
        <v>591</v>
      </c>
      <c r="E281" t="s">
        <v>8</v>
      </c>
      <c r="F281" t="s">
        <v>585</v>
      </c>
      <c r="G281" t="str">
        <f>IF(ISNUMBER(SEARCH("BLM",Table2[[#This Row],[Name]])), "Y", "N")</f>
        <v>Y</v>
      </c>
    </row>
    <row r="282" spans="1:12" hidden="1" x14ac:dyDescent="0.2">
      <c r="A282" s="4">
        <v>43380</v>
      </c>
      <c r="B282" t="s">
        <v>592</v>
      </c>
      <c r="C282" s="3">
        <v>24736.9</v>
      </c>
      <c r="D282" t="s">
        <v>593</v>
      </c>
      <c r="E282" t="s">
        <v>8</v>
      </c>
      <c r="F282" t="s">
        <v>594</v>
      </c>
      <c r="G282" t="str">
        <f>IF(ISNUMBER(SEARCH("BLM",Table2[[#This Row],[Name]])), "Y", "N")</f>
        <v>Y</v>
      </c>
    </row>
    <row r="283" spans="1:12" ht="68.25" x14ac:dyDescent="0.2">
      <c r="A283" s="8">
        <v>39358</v>
      </c>
      <c r="B283" s="7" t="s">
        <v>595</v>
      </c>
      <c r="C283" s="10">
        <v>240200</v>
      </c>
      <c r="D283" s="9" t="s">
        <v>596</v>
      </c>
      <c r="E283" s="9" t="s">
        <v>597</v>
      </c>
      <c r="F283" s="9" t="s">
        <v>598</v>
      </c>
      <c r="G283" s="11" t="str">
        <f>IF(ISNUMBER(SEARCH("BLM",Table2[[#This Row],[Name]])), "Y", "N")</f>
        <v>N</v>
      </c>
      <c r="H283" s="2"/>
      <c r="I283" s="2"/>
      <c r="J283" s="2"/>
      <c r="K283" s="2"/>
      <c r="L283" s="14"/>
    </row>
    <row r="284" spans="1:12" hidden="1" x14ac:dyDescent="0.2">
      <c r="A284" s="8">
        <v>43905</v>
      </c>
      <c r="B284" s="7" t="s">
        <v>599</v>
      </c>
      <c r="C284" s="10">
        <v>2257.1999999999998</v>
      </c>
      <c r="D284" s="9" t="s">
        <v>600</v>
      </c>
      <c r="E284" s="9" t="s">
        <v>8</v>
      </c>
      <c r="F284" s="9" t="s">
        <v>601</v>
      </c>
      <c r="G284" s="9" t="str">
        <f>IF(ISNUMBER(SEARCH("BLM",Table2[[#This Row],[Name]])), "Y", "N")</f>
        <v>N</v>
      </c>
    </row>
    <row r="285" spans="1:12" hidden="1" x14ac:dyDescent="0.2">
      <c r="A285" s="8">
        <v>43892</v>
      </c>
      <c r="B285" s="7" t="s">
        <v>602</v>
      </c>
      <c r="C285" s="10">
        <v>24872.400000000001</v>
      </c>
      <c r="D285" s="9" t="s">
        <v>603</v>
      </c>
      <c r="E285" s="9" t="s">
        <v>8</v>
      </c>
      <c r="F285" s="9" t="s">
        <v>604</v>
      </c>
      <c r="G285" s="9" t="str">
        <f>IF(ISNUMBER(SEARCH("BLM",Table2[[#This Row],[Name]])), "Y", "N")</f>
        <v>N</v>
      </c>
    </row>
    <row r="286" spans="1:12" hidden="1" x14ac:dyDescent="0.2">
      <c r="A286" s="8">
        <v>43791</v>
      </c>
      <c r="B286" s="7" t="s">
        <v>605</v>
      </c>
      <c r="C286" s="10">
        <v>6777.8</v>
      </c>
      <c r="D286" s="9" t="s">
        <v>606</v>
      </c>
      <c r="E286" s="9" t="s">
        <v>8</v>
      </c>
      <c r="F286" s="9" t="s">
        <v>607</v>
      </c>
      <c r="G286" s="9" t="str">
        <f>IF(ISNUMBER(SEARCH("BLM",Table2[[#This Row],[Name]])), "Y", "N")</f>
        <v>N</v>
      </c>
    </row>
    <row r="287" spans="1:12" hidden="1" x14ac:dyDescent="0.2">
      <c r="A287" s="4">
        <v>40618</v>
      </c>
      <c r="B287" t="s">
        <v>608</v>
      </c>
      <c r="C287" s="3">
        <v>1985.2</v>
      </c>
      <c r="D287" t="s">
        <v>609</v>
      </c>
      <c r="E287" t="s">
        <v>8</v>
      </c>
      <c r="F287" t="s">
        <v>610</v>
      </c>
      <c r="G287" t="str">
        <f>IF(ISNUMBER(SEARCH("BLM",Table2[[#This Row],[Name]])), "Y", "N")</f>
        <v>Y</v>
      </c>
    </row>
    <row r="288" spans="1:12" hidden="1" x14ac:dyDescent="0.2">
      <c r="A288" s="4">
        <v>40616</v>
      </c>
      <c r="B288" t="s">
        <v>611</v>
      </c>
      <c r="C288" s="3">
        <v>15695.08</v>
      </c>
      <c r="D288" t="s">
        <v>612</v>
      </c>
      <c r="E288" t="s">
        <v>8</v>
      </c>
      <c r="F288" t="s">
        <v>610</v>
      </c>
      <c r="G288" t="str">
        <f>IF(ISNUMBER(SEARCH("BLM",Table2[[#This Row],[Name]])), "Y", "N")</f>
        <v>Y</v>
      </c>
    </row>
    <row r="289" spans="1:7" hidden="1" x14ac:dyDescent="0.2">
      <c r="A289" s="4">
        <v>40607</v>
      </c>
      <c r="B289" t="s">
        <v>613</v>
      </c>
      <c r="C289" s="3">
        <v>1228.3399999999999</v>
      </c>
      <c r="D289" t="s">
        <v>614</v>
      </c>
      <c r="E289" t="s">
        <v>8</v>
      </c>
      <c r="F289" t="s">
        <v>610</v>
      </c>
      <c r="G289" t="str">
        <f>IF(ISNUMBER(SEARCH("BLM",Table2[[#This Row],[Name]])), "Y", "N")</f>
        <v>Y</v>
      </c>
    </row>
    <row r="290" spans="1:7" hidden="1" x14ac:dyDescent="0.2">
      <c r="A290" s="4">
        <v>40606</v>
      </c>
      <c r="B290" t="s">
        <v>615</v>
      </c>
      <c r="C290" s="3">
        <v>24235.78</v>
      </c>
      <c r="D290" t="s">
        <v>616</v>
      </c>
      <c r="E290" t="s">
        <v>8</v>
      </c>
      <c r="F290" t="s">
        <v>610</v>
      </c>
      <c r="G290" t="str">
        <f>IF(ISNUMBER(SEARCH("BLM",Table2[[#This Row],[Name]])), "Y", "N")</f>
        <v>Y</v>
      </c>
    </row>
    <row r="291" spans="1:7" hidden="1" x14ac:dyDescent="0.2">
      <c r="A291" s="4">
        <v>40605</v>
      </c>
      <c r="B291" t="s">
        <v>617</v>
      </c>
      <c r="C291" s="3">
        <v>5110.34</v>
      </c>
      <c r="D291" t="s">
        <v>618</v>
      </c>
      <c r="E291" t="s">
        <v>8</v>
      </c>
      <c r="F291" t="s">
        <v>610</v>
      </c>
      <c r="G291" t="str">
        <f>IF(ISNUMBER(SEARCH("BLM",Table2[[#This Row],[Name]])), "Y", "N")</f>
        <v>Y</v>
      </c>
    </row>
    <row r="292" spans="1:7" hidden="1" x14ac:dyDescent="0.2">
      <c r="A292" s="4">
        <v>40602</v>
      </c>
      <c r="B292" t="s">
        <v>619</v>
      </c>
      <c r="C292" s="3">
        <v>73630.289999999994</v>
      </c>
      <c r="D292" t="s">
        <v>620</v>
      </c>
      <c r="E292" t="s">
        <v>8</v>
      </c>
      <c r="F292" t="s">
        <v>610</v>
      </c>
      <c r="G292" t="str">
        <f>IF(ISNUMBER(SEARCH("BLM",Table2[[#This Row],[Name]])), "Y", "N")</f>
        <v>Y</v>
      </c>
    </row>
    <row r="293" spans="1:7" hidden="1" x14ac:dyDescent="0.2">
      <c r="A293" s="4">
        <v>40601</v>
      </c>
      <c r="B293" t="s">
        <v>621</v>
      </c>
      <c r="C293" s="3">
        <v>13433.34</v>
      </c>
      <c r="D293" t="s">
        <v>622</v>
      </c>
      <c r="E293" t="s">
        <v>8</v>
      </c>
      <c r="F293" t="s">
        <v>610</v>
      </c>
      <c r="G293" t="str">
        <f>IF(ISNUMBER(SEARCH("BLM",Table2[[#This Row],[Name]])), "Y", "N")</f>
        <v>Y</v>
      </c>
    </row>
    <row r="294" spans="1:7" hidden="1" x14ac:dyDescent="0.2">
      <c r="A294" s="4">
        <v>41478</v>
      </c>
      <c r="B294" t="s">
        <v>623</v>
      </c>
      <c r="C294" s="3">
        <v>215.78</v>
      </c>
      <c r="D294" t="s">
        <v>624</v>
      </c>
      <c r="E294" t="s">
        <v>8</v>
      </c>
      <c r="F294" t="s">
        <v>625</v>
      </c>
      <c r="G294" t="str">
        <f>IF(ISNUMBER(SEARCH("BLM",Table2[[#This Row],[Name]])), "Y", "N")</f>
        <v>Y</v>
      </c>
    </row>
    <row r="295" spans="1:7" hidden="1" x14ac:dyDescent="0.2">
      <c r="A295" s="4">
        <v>41477</v>
      </c>
      <c r="B295" t="s">
        <v>626</v>
      </c>
      <c r="C295" s="3">
        <v>237.45</v>
      </c>
      <c r="D295" t="s">
        <v>627</v>
      </c>
      <c r="E295" t="s">
        <v>8</v>
      </c>
      <c r="F295" t="s">
        <v>625</v>
      </c>
      <c r="G295" t="str">
        <f>IF(ISNUMBER(SEARCH("BLM",Table2[[#This Row],[Name]])), "Y", "N")</f>
        <v>Y</v>
      </c>
    </row>
    <row r="296" spans="1:7" hidden="1" x14ac:dyDescent="0.2">
      <c r="A296" s="4">
        <v>41133</v>
      </c>
      <c r="B296" t="s">
        <v>628</v>
      </c>
      <c r="C296" s="3">
        <v>60139.74</v>
      </c>
      <c r="D296" t="s">
        <v>629</v>
      </c>
      <c r="E296" t="s">
        <v>8</v>
      </c>
      <c r="F296" t="s">
        <v>630</v>
      </c>
      <c r="G296" t="str">
        <f>IF(ISNUMBER(SEARCH("BLM",Table2[[#This Row],[Name]])), "Y", "N")</f>
        <v>Y</v>
      </c>
    </row>
    <row r="297" spans="1:7" hidden="1" x14ac:dyDescent="0.2">
      <c r="A297" s="4">
        <v>41132</v>
      </c>
      <c r="B297" t="s">
        <v>631</v>
      </c>
      <c r="C297" s="3">
        <v>14427.48</v>
      </c>
      <c r="D297" t="s">
        <v>632</v>
      </c>
      <c r="E297" t="s">
        <v>8</v>
      </c>
      <c r="F297" t="s">
        <v>630</v>
      </c>
      <c r="G297" t="str">
        <f>IF(ISNUMBER(SEARCH("BLM",Table2[[#This Row],[Name]])), "Y", "N")</f>
        <v>Y</v>
      </c>
    </row>
    <row r="298" spans="1:7" hidden="1" x14ac:dyDescent="0.2">
      <c r="A298" s="4">
        <v>41131</v>
      </c>
      <c r="B298" t="s">
        <v>633</v>
      </c>
      <c r="C298" s="3">
        <v>53737.599999999999</v>
      </c>
      <c r="D298" t="s">
        <v>634</v>
      </c>
      <c r="E298" t="s">
        <v>8</v>
      </c>
      <c r="F298" t="s">
        <v>630</v>
      </c>
      <c r="G298" t="str">
        <f>IF(ISNUMBER(SEARCH("BLM",Table2[[#This Row],[Name]])), "Y", "N")</f>
        <v>Y</v>
      </c>
    </row>
    <row r="299" spans="1:7" hidden="1" x14ac:dyDescent="0.2">
      <c r="A299" s="4">
        <v>41130</v>
      </c>
      <c r="B299" t="s">
        <v>635</v>
      </c>
      <c r="C299" s="3">
        <v>47241.599999999999</v>
      </c>
      <c r="D299" t="s">
        <v>636</v>
      </c>
      <c r="E299" t="s">
        <v>8</v>
      </c>
      <c r="F299" t="s">
        <v>630</v>
      </c>
      <c r="G299" t="str">
        <f>IF(ISNUMBER(SEARCH("BLM",Table2[[#This Row],[Name]])), "Y", "N")</f>
        <v>Y</v>
      </c>
    </row>
    <row r="300" spans="1:7" hidden="1" x14ac:dyDescent="0.2">
      <c r="A300" s="4">
        <v>41129</v>
      </c>
      <c r="B300" t="s">
        <v>637</v>
      </c>
      <c r="C300" s="3">
        <v>40745.599999999999</v>
      </c>
      <c r="D300" t="s">
        <v>638</v>
      </c>
      <c r="E300" t="s">
        <v>8</v>
      </c>
      <c r="F300" t="s">
        <v>630</v>
      </c>
      <c r="G300" t="str">
        <f>IF(ISNUMBER(SEARCH("BLM",Table2[[#This Row],[Name]])), "Y", "N")</f>
        <v>Y</v>
      </c>
    </row>
    <row r="301" spans="1:7" hidden="1" x14ac:dyDescent="0.2">
      <c r="A301" s="4">
        <v>41128</v>
      </c>
      <c r="B301" t="s">
        <v>639</v>
      </c>
      <c r="C301" s="3">
        <v>33668.769999999997</v>
      </c>
      <c r="D301" t="s">
        <v>640</v>
      </c>
      <c r="E301" t="s">
        <v>8</v>
      </c>
      <c r="F301" t="s">
        <v>630</v>
      </c>
      <c r="G301" t="str">
        <f>IF(ISNUMBER(SEARCH("BLM",Table2[[#This Row],[Name]])), "Y", "N")</f>
        <v>Y</v>
      </c>
    </row>
    <row r="302" spans="1:7" hidden="1" x14ac:dyDescent="0.2">
      <c r="A302" s="4">
        <v>41127</v>
      </c>
      <c r="B302" t="s">
        <v>641</v>
      </c>
      <c r="C302" s="3">
        <v>4502.3999999999996</v>
      </c>
      <c r="D302" t="s">
        <v>642</v>
      </c>
      <c r="E302" t="s">
        <v>8</v>
      </c>
      <c r="F302" t="s">
        <v>630</v>
      </c>
      <c r="G302" t="str">
        <f>IF(ISNUMBER(SEARCH("BLM",Table2[[#This Row],[Name]])), "Y", "N")</f>
        <v>Y</v>
      </c>
    </row>
    <row r="303" spans="1:7" hidden="1" x14ac:dyDescent="0.2">
      <c r="A303" s="4">
        <v>41126</v>
      </c>
      <c r="B303" t="s">
        <v>643</v>
      </c>
      <c r="C303" s="3">
        <v>11358.4</v>
      </c>
      <c r="D303" t="s">
        <v>644</v>
      </c>
      <c r="E303" t="s">
        <v>8</v>
      </c>
      <c r="F303" t="s">
        <v>630</v>
      </c>
      <c r="G303" t="str">
        <f>IF(ISNUMBER(SEARCH("BLM",Table2[[#This Row],[Name]])), "Y", "N")</f>
        <v>Y</v>
      </c>
    </row>
    <row r="304" spans="1:7" hidden="1" x14ac:dyDescent="0.2">
      <c r="A304" s="4">
        <v>41125</v>
      </c>
      <c r="B304" t="s">
        <v>645</v>
      </c>
      <c r="C304" s="3">
        <v>2006.4</v>
      </c>
      <c r="D304" t="s">
        <v>646</v>
      </c>
      <c r="E304" t="s">
        <v>8</v>
      </c>
      <c r="F304" t="s">
        <v>630</v>
      </c>
      <c r="G304" t="str">
        <f>IF(ISNUMBER(SEARCH("BLM",Table2[[#This Row],[Name]])), "Y", "N")</f>
        <v>Y</v>
      </c>
    </row>
    <row r="305" spans="1:12" hidden="1" x14ac:dyDescent="0.2">
      <c r="A305" s="4">
        <v>41124</v>
      </c>
      <c r="B305" t="s">
        <v>647</v>
      </c>
      <c r="C305" s="3">
        <v>8558.7999999999993</v>
      </c>
      <c r="D305" t="s">
        <v>648</v>
      </c>
      <c r="E305" t="s">
        <v>8</v>
      </c>
      <c r="F305" t="s">
        <v>630</v>
      </c>
      <c r="G305" t="str">
        <f>IF(ISNUMBER(SEARCH("BLM",Table2[[#This Row],[Name]])), "Y", "N")</f>
        <v>Y</v>
      </c>
    </row>
    <row r="306" spans="1:12" hidden="1" x14ac:dyDescent="0.2">
      <c r="A306" s="4">
        <v>41123</v>
      </c>
      <c r="B306" t="s">
        <v>649</v>
      </c>
      <c r="C306" s="3">
        <v>4359.3999999999996</v>
      </c>
      <c r="D306" t="s">
        <v>650</v>
      </c>
      <c r="E306" t="s">
        <v>8</v>
      </c>
      <c r="F306" t="s">
        <v>630</v>
      </c>
      <c r="G306" t="str">
        <f>IF(ISNUMBER(SEARCH("BLM",Table2[[#This Row],[Name]])), "Y", "N")</f>
        <v>Y</v>
      </c>
    </row>
    <row r="307" spans="1:12" hidden="1" x14ac:dyDescent="0.2">
      <c r="A307" s="4">
        <v>41122</v>
      </c>
      <c r="B307" t="s">
        <v>651</v>
      </c>
      <c r="C307" s="3">
        <v>2959.6</v>
      </c>
      <c r="D307" t="s">
        <v>652</v>
      </c>
      <c r="E307" t="s">
        <v>8</v>
      </c>
      <c r="F307" t="s">
        <v>630</v>
      </c>
      <c r="G307" t="str">
        <f>IF(ISNUMBER(SEARCH("BLM",Table2[[#This Row],[Name]])), "Y", "N")</f>
        <v>Y</v>
      </c>
    </row>
    <row r="308" spans="1:12" ht="54.75" x14ac:dyDescent="0.2">
      <c r="A308" s="8">
        <v>42567</v>
      </c>
      <c r="B308" s="7" t="s">
        <v>653</v>
      </c>
      <c r="C308" s="10">
        <v>11850</v>
      </c>
      <c r="D308" s="9" t="s">
        <v>654</v>
      </c>
      <c r="E308" s="9" t="s">
        <v>188</v>
      </c>
      <c r="F308" s="9" t="s">
        <v>655</v>
      </c>
      <c r="G308" s="11" t="str">
        <f>IF(ISNUMBER(SEARCH("BLM",Table2[[#This Row],[Name]])), "Y", "N")</f>
        <v>N</v>
      </c>
      <c r="H308" s="2"/>
      <c r="I308" s="2"/>
      <c r="J308" s="2"/>
      <c r="K308" s="2"/>
      <c r="L308" s="14"/>
    </row>
    <row r="309" spans="1:12" hidden="1" x14ac:dyDescent="0.2">
      <c r="A309" s="4">
        <v>40806</v>
      </c>
      <c r="B309" t="s">
        <v>656</v>
      </c>
      <c r="C309" s="3">
        <v>112910.14</v>
      </c>
      <c r="D309" t="s">
        <v>657</v>
      </c>
      <c r="E309" t="s">
        <v>8</v>
      </c>
      <c r="F309" t="s">
        <v>658</v>
      </c>
      <c r="G309" t="str">
        <f>IF(ISNUMBER(SEARCH("BLM",Table2[[#This Row],[Name]])), "Y", "N")</f>
        <v>Y</v>
      </c>
    </row>
    <row r="310" spans="1:12" hidden="1" x14ac:dyDescent="0.2">
      <c r="A310" s="4">
        <v>40805</v>
      </c>
      <c r="B310" t="s">
        <v>659</v>
      </c>
      <c r="C310" s="3">
        <v>135037.41</v>
      </c>
      <c r="D310" t="s">
        <v>660</v>
      </c>
      <c r="E310" t="s">
        <v>8</v>
      </c>
      <c r="F310" t="s">
        <v>658</v>
      </c>
      <c r="G310" t="str">
        <f>IF(ISNUMBER(SEARCH("BLM",Table2[[#This Row],[Name]])), "Y", "N")</f>
        <v>Y</v>
      </c>
    </row>
    <row r="311" spans="1:12" hidden="1" x14ac:dyDescent="0.2">
      <c r="A311" s="4">
        <v>40804</v>
      </c>
      <c r="B311" t="s">
        <v>661</v>
      </c>
      <c r="C311" s="3">
        <v>130884.8</v>
      </c>
      <c r="D311" t="s">
        <v>662</v>
      </c>
      <c r="E311" t="s">
        <v>8</v>
      </c>
      <c r="F311" t="s">
        <v>658</v>
      </c>
      <c r="G311" t="str">
        <f>IF(ISNUMBER(SEARCH("BLM",Table2[[#This Row],[Name]])), "Y", "N")</f>
        <v>Y</v>
      </c>
    </row>
    <row r="312" spans="1:12" hidden="1" x14ac:dyDescent="0.2">
      <c r="A312" s="4">
        <v>40802</v>
      </c>
      <c r="B312" t="s">
        <v>663</v>
      </c>
      <c r="C312" s="3">
        <v>61563</v>
      </c>
      <c r="D312" t="s">
        <v>664</v>
      </c>
      <c r="E312" t="s">
        <v>8</v>
      </c>
      <c r="F312" t="s">
        <v>658</v>
      </c>
      <c r="G312" t="str">
        <f>IF(ISNUMBER(SEARCH("BLM",Table2[[#This Row],[Name]])), "Y", "N")</f>
        <v>Y</v>
      </c>
    </row>
    <row r="313" spans="1:12" hidden="1" x14ac:dyDescent="0.2">
      <c r="A313" s="4">
        <v>40801</v>
      </c>
      <c r="B313" t="s">
        <v>665</v>
      </c>
      <c r="C313" s="3">
        <v>58740.4</v>
      </c>
      <c r="D313" t="s">
        <v>666</v>
      </c>
      <c r="E313" t="s">
        <v>8</v>
      </c>
      <c r="F313" t="s">
        <v>658</v>
      </c>
      <c r="G313" t="str">
        <f>IF(ISNUMBER(SEARCH("BLM",Table2[[#This Row],[Name]])), "Y", "N")</f>
        <v>Y</v>
      </c>
    </row>
    <row r="314" spans="1:12" hidden="1" x14ac:dyDescent="0.2">
      <c r="A314" s="4">
        <v>40800</v>
      </c>
      <c r="B314" t="s">
        <v>667</v>
      </c>
      <c r="C314" s="3">
        <v>36452.800000000003</v>
      </c>
      <c r="D314" t="s">
        <v>668</v>
      </c>
      <c r="E314" t="s">
        <v>8</v>
      </c>
      <c r="F314" t="s">
        <v>658</v>
      </c>
      <c r="G314" t="str">
        <f>IF(ISNUMBER(SEARCH("BLM",Table2[[#This Row],[Name]])), "Y", "N")</f>
        <v>Y</v>
      </c>
    </row>
    <row r="315" spans="1:12" hidden="1" x14ac:dyDescent="0.2">
      <c r="A315" s="4">
        <v>40778</v>
      </c>
      <c r="B315" t="s">
        <v>669</v>
      </c>
      <c r="C315" s="3">
        <v>26020.400000000001</v>
      </c>
      <c r="D315" t="s">
        <v>670</v>
      </c>
      <c r="E315" t="s">
        <v>8</v>
      </c>
      <c r="F315" t="s">
        <v>658</v>
      </c>
      <c r="G315" t="str">
        <f>IF(ISNUMBER(SEARCH("BLM",Table2[[#This Row],[Name]])), "Y", "N")</f>
        <v>Y</v>
      </c>
    </row>
    <row r="316" spans="1:12" hidden="1" x14ac:dyDescent="0.2">
      <c r="A316" s="4">
        <v>40773</v>
      </c>
      <c r="B316" t="s">
        <v>671</v>
      </c>
      <c r="C316" s="3">
        <v>9112.69</v>
      </c>
      <c r="D316" t="s">
        <v>672</v>
      </c>
      <c r="E316" t="s">
        <v>8</v>
      </c>
      <c r="F316" t="s">
        <v>658</v>
      </c>
      <c r="G316" t="str">
        <f>IF(ISNUMBER(SEARCH("BLM",Table2[[#This Row],[Name]])), "Y", "N")</f>
        <v>Y</v>
      </c>
    </row>
    <row r="317" spans="1:12" hidden="1" x14ac:dyDescent="0.2">
      <c r="A317" s="4">
        <v>40772</v>
      </c>
      <c r="B317" t="s">
        <v>673</v>
      </c>
      <c r="C317" s="3">
        <v>1356.8</v>
      </c>
      <c r="D317" t="s">
        <v>674</v>
      </c>
      <c r="E317" t="s">
        <v>8</v>
      </c>
      <c r="F317" t="s">
        <v>658</v>
      </c>
      <c r="G317" t="str">
        <f>IF(ISNUMBER(SEARCH("BLM",Table2[[#This Row],[Name]])), "Y", "N")</f>
        <v>Y</v>
      </c>
    </row>
    <row r="318" spans="1:12" hidden="1" x14ac:dyDescent="0.2">
      <c r="A318" s="4">
        <v>40771</v>
      </c>
      <c r="B318" t="s">
        <v>675</v>
      </c>
      <c r="C318" s="3">
        <v>2410.6</v>
      </c>
      <c r="D318" t="s">
        <v>676</v>
      </c>
      <c r="E318" t="s">
        <v>8</v>
      </c>
      <c r="F318" t="s">
        <v>658</v>
      </c>
      <c r="G318" t="str">
        <f>IF(ISNUMBER(SEARCH("BLM",Table2[[#This Row],[Name]])), "Y", "N")</f>
        <v>Y</v>
      </c>
    </row>
    <row r="319" spans="1:12" hidden="1" x14ac:dyDescent="0.2">
      <c r="A319" s="4">
        <v>40757</v>
      </c>
      <c r="B319" t="s">
        <v>677</v>
      </c>
      <c r="C319" s="3">
        <v>1939.2</v>
      </c>
      <c r="D319" t="s">
        <v>678</v>
      </c>
      <c r="E319" t="s">
        <v>8</v>
      </c>
      <c r="F319" t="s">
        <v>658</v>
      </c>
      <c r="G319" t="str">
        <f>IF(ISNUMBER(SEARCH("BLM",Table2[[#This Row],[Name]])), "Y", "N")</f>
        <v>Y</v>
      </c>
    </row>
    <row r="320" spans="1:12" hidden="1" x14ac:dyDescent="0.2">
      <c r="A320" s="8">
        <v>41275</v>
      </c>
      <c r="B320" s="7" t="s">
        <v>679</v>
      </c>
      <c r="C320" s="10">
        <v>4726.8</v>
      </c>
      <c r="D320" s="9" t="s">
        <v>680</v>
      </c>
      <c r="E320" s="9" t="s">
        <v>8</v>
      </c>
      <c r="F320" s="9" t="s">
        <v>681</v>
      </c>
      <c r="G320" s="9" t="str">
        <f>IF(ISNUMBER(SEARCH("BLM",Table2[[#This Row],[Name]])), "Y", "N")</f>
        <v>N</v>
      </c>
    </row>
    <row r="321" spans="1:12" hidden="1" x14ac:dyDescent="0.2">
      <c r="A321" s="8">
        <v>41274</v>
      </c>
      <c r="B321" s="7" t="s">
        <v>682</v>
      </c>
      <c r="C321" s="10">
        <v>3421.2</v>
      </c>
      <c r="D321" s="9" t="s">
        <v>683</v>
      </c>
      <c r="E321" s="9" t="s">
        <v>8</v>
      </c>
      <c r="F321" s="9" t="s">
        <v>684</v>
      </c>
      <c r="G321" s="9" t="str">
        <f>IF(ISNUMBER(SEARCH("BLM",Table2[[#This Row],[Name]])), "Y", "N")</f>
        <v>N</v>
      </c>
    </row>
    <row r="322" spans="1:12" ht="54.75" x14ac:dyDescent="0.2">
      <c r="A322" s="8">
        <v>41381</v>
      </c>
      <c r="B322" s="7" t="s">
        <v>685</v>
      </c>
      <c r="C322" s="10">
        <v>10170</v>
      </c>
      <c r="D322" s="9" t="s">
        <v>686</v>
      </c>
      <c r="E322" s="9" t="s">
        <v>188</v>
      </c>
      <c r="F322" s="9" t="s">
        <v>687</v>
      </c>
      <c r="G322" s="11" t="str">
        <f>IF(ISNUMBER(SEARCH("BLM",Table2[[#This Row],[Name]])), "Y", "N")</f>
        <v>N</v>
      </c>
      <c r="H322" s="2"/>
      <c r="I322" s="16"/>
      <c r="J322" s="2"/>
      <c r="K322" s="2"/>
      <c r="L322" s="15"/>
    </row>
    <row r="323" spans="1:12" ht="54.75" x14ac:dyDescent="0.2">
      <c r="A323" s="8">
        <v>41380</v>
      </c>
      <c r="B323" s="7" t="s">
        <v>688</v>
      </c>
      <c r="C323" s="10">
        <v>36525</v>
      </c>
      <c r="D323" s="9" t="s">
        <v>689</v>
      </c>
      <c r="E323" s="9" t="s">
        <v>188</v>
      </c>
      <c r="F323" s="9" t="s">
        <v>690</v>
      </c>
      <c r="G323" s="11" t="str">
        <f>IF(ISNUMBER(SEARCH("BLM",Table2[[#This Row],[Name]])), "Y", "N")</f>
        <v>N</v>
      </c>
      <c r="H323" s="2"/>
      <c r="I323" s="2"/>
      <c r="J323" s="2"/>
      <c r="K323" s="2"/>
      <c r="L323" s="14"/>
    </row>
    <row r="324" spans="1:12" ht="54.75" x14ac:dyDescent="0.2">
      <c r="A324" s="8">
        <v>40353</v>
      </c>
      <c r="B324" s="7" t="s">
        <v>691</v>
      </c>
      <c r="C324" s="10">
        <v>18150</v>
      </c>
      <c r="D324" s="9" t="s">
        <v>692</v>
      </c>
      <c r="E324" s="9" t="s">
        <v>188</v>
      </c>
      <c r="F324" s="9" t="s">
        <v>693</v>
      </c>
      <c r="G324" s="11" t="str">
        <f>IF(ISNUMBER(SEARCH("BLM",Table2[[#This Row],[Name]])), "Y", "N")</f>
        <v>N</v>
      </c>
      <c r="H324" s="2"/>
      <c r="I324" s="2"/>
      <c r="J324" s="2"/>
      <c r="K324" s="2"/>
      <c r="L324" s="14"/>
    </row>
    <row r="325" spans="1:12" ht="54.75" x14ac:dyDescent="0.2">
      <c r="A325" s="8">
        <v>40350</v>
      </c>
      <c r="B325" s="7" t="s">
        <v>694</v>
      </c>
      <c r="C325" s="10">
        <v>201645</v>
      </c>
      <c r="D325" s="9" t="s">
        <v>695</v>
      </c>
      <c r="E325" s="9" t="s">
        <v>188</v>
      </c>
      <c r="F325" s="9" t="s">
        <v>696</v>
      </c>
      <c r="G325" s="11" t="str">
        <f>IF(ISNUMBER(SEARCH("BLM",Table2[[#This Row],[Name]])), "Y", "N")</f>
        <v>N</v>
      </c>
      <c r="H325" s="2"/>
      <c r="I325" s="2"/>
      <c r="J325" s="2"/>
      <c r="K325" s="2"/>
      <c r="L325" s="14"/>
    </row>
    <row r="326" spans="1:12" ht="54.75" x14ac:dyDescent="0.2">
      <c r="A326" s="8">
        <v>40352</v>
      </c>
      <c r="B326" s="7" t="s">
        <v>697</v>
      </c>
      <c r="C326" s="10">
        <v>57150</v>
      </c>
      <c r="D326" s="9" t="s">
        <v>698</v>
      </c>
      <c r="E326" s="9" t="s">
        <v>188</v>
      </c>
      <c r="F326" s="9" t="s">
        <v>699</v>
      </c>
      <c r="G326" s="11" t="str">
        <f>IF(ISNUMBER(SEARCH("BLM",Table2[[#This Row],[Name]])), "Y", "N")</f>
        <v>N</v>
      </c>
      <c r="H326" s="2"/>
      <c r="I326" s="2"/>
      <c r="J326" s="2"/>
      <c r="K326" s="2"/>
      <c r="L326" s="14"/>
    </row>
    <row r="327" spans="1:12" hidden="1" x14ac:dyDescent="0.2">
      <c r="A327" s="4">
        <v>39342</v>
      </c>
      <c r="B327" t="s">
        <v>700</v>
      </c>
      <c r="C327" s="3">
        <v>11413</v>
      </c>
      <c r="D327" t="s">
        <v>701</v>
      </c>
      <c r="E327" t="s">
        <v>8</v>
      </c>
      <c r="F327" t="s">
        <v>702</v>
      </c>
      <c r="G327" t="str">
        <f>IF(ISNUMBER(SEARCH("BLM",Table2[[#This Row],[Name]])), "Y", "N")</f>
        <v>Y</v>
      </c>
    </row>
    <row r="328" spans="1:12" hidden="1" x14ac:dyDescent="0.2">
      <c r="A328" s="4">
        <v>39340</v>
      </c>
      <c r="B328" t="s">
        <v>703</v>
      </c>
      <c r="C328" s="3">
        <v>5430.16</v>
      </c>
      <c r="D328" t="s">
        <v>704</v>
      </c>
      <c r="E328" t="s">
        <v>8</v>
      </c>
      <c r="F328" t="s">
        <v>702</v>
      </c>
      <c r="G328" t="str">
        <f>IF(ISNUMBER(SEARCH("BLM",Table2[[#This Row],[Name]])), "Y", "N")</f>
        <v>Y</v>
      </c>
    </row>
    <row r="329" spans="1:12" hidden="1" x14ac:dyDescent="0.2">
      <c r="A329" s="4">
        <v>39121</v>
      </c>
      <c r="B329" t="s">
        <v>705</v>
      </c>
      <c r="C329" s="3">
        <v>12675.62</v>
      </c>
      <c r="D329" t="s">
        <v>706</v>
      </c>
      <c r="E329" t="s">
        <v>8</v>
      </c>
      <c r="F329" t="s">
        <v>707</v>
      </c>
      <c r="G329" t="str">
        <f>IF(ISNUMBER(SEARCH("BLM",Table2[[#This Row],[Name]])), "Y", "N")</f>
        <v>Y</v>
      </c>
    </row>
    <row r="330" spans="1:12" hidden="1" x14ac:dyDescent="0.2">
      <c r="A330" s="4">
        <v>39311</v>
      </c>
      <c r="B330" t="s">
        <v>708</v>
      </c>
      <c r="C330" s="3">
        <v>2287</v>
      </c>
      <c r="D330" t="s">
        <v>706</v>
      </c>
      <c r="E330" t="s">
        <v>8</v>
      </c>
      <c r="F330" t="s">
        <v>702</v>
      </c>
      <c r="G330" t="str">
        <f>IF(ISNUMBER(SEARCH("BLM",Table2[[#This Row],[Name]])), "Y", "N")</f>
        <v>Y</v>
      </c>
    </row>
    <row r="331" spans="1:12" hidden="1" x14ac:dyDescent="0.2">
      <c r="A331" s="4">
        <v>39310</v>
      </c>
      <c r="B331" t="s">
        <v>709</v>
      </c>
      <c r="C331" s="3">
        <v>544.79999999999995</v>
      </c>
      <c r="D331" t="s">
        <v>710</v>
      </c>
      <c r="E331" t="s">
        <v>8</v>
      </c>
      <c r="F331" t="s">
        <v>702</v>
      </c>
      <c r="G331" t="str">
        <f>IF(ISNUMBER(SEARCH("BLM",Table2[[#This Row],[Name]])), "Y", "N")</f>
        <v>Y</v>
      </c>
    </row>
    <row r="332" spans="1:12" hidden="1" x14ac:dyDescent="0.2">
      <c r="A332" s="4">
        <v>39119</v>
      </c>
      <c r="B332" t="s">
        <v>711</v>
      </c>
      <c r="C332" s="3">
        <v>14606</v>
      </c>
      <c r="D332" t="s">
        <v>712</v>
      </c>
      <c r="E332" t="s">
        <v>8</v>
      </c>
      <c r="F332" t="s">
        <v>707</v>
      </c>
      <c r="G332" t="str">
        <f>IF(ISNUMBER(SEARCH("BLM",Table2[[#This Row],[Name]])), "Y", "N")</f>
        <v>Y</v>
      </c>
    </row>
    <row r="333" spans="1:12" hidden="1" x14ac:dyDescent="0.2">
      <c r="A333" s="4">
        <v>39309</v>
      </c>
      <c r="B333" t="s">
        <v>713</v>
      </c>
      <c r="C333" s="3">
        <v>2001</v>
      </c>
      <c r="D333" t="s">
        <v>712</v>
      </c>
      <c r="E333" t="s">
        <v>8</v>
      </c>
      <c r="F333" t="s">
        <v>702</v>
      </c>
      <c r="G333" t="str">
        <f>IF(ISNUMBER(SEARCH("BLM",Table2[[#This Row],[Name]])), "Y", "N")</f>
        <v>Y</v>
      </c>
    </row>
    <row r="334" spans="1:12" hidden="1" x14ac:dyDescent="0.2">
      <c r="A334" s="4">
        <v>39308</v>
      </c>
      <c r="B334" t="s">
        <v>714</v>
      </c>
      <c r="C334" s="3">
        <v>887.2</v>
      </c>
      <c r="D334" t="s">
        <v>715</v>
      </c>
      <c r="E334" t="s">
        <v>8</v>
      </c>
      <c r="F334" t="s">
        <v>702</v>
      </c>
      <c r="G334" t="str">
        <f>IF(ISNUMBER(SEARCH("BLM",Table2[[#This Row],[Name]])), "Y", "N")</f>
        <v>Y</v>
      </c>
    </row>
    <row r="335" spans="1:12" hidden="1" x14ac:dyDescent="0.2">
      <c r="A335" s="4">
        <v>39307</v>
      </c>
      <c r="B335" t="s">
        <v>716</v>
      </c>
      <c r="C335" s="3">
        <v>705.4</v>
      </c>
      <c r="D335" t="s">
        <v>717</v>
      </c>
      <c r="E335" t="s">
        <v>8</v>
      </c>
      <c r="F335" t="s">
        <v>702</v>
      </c>
      <c r="G335" t="str">
        <f>IF(ISNUMBER(SEARCH("BLM",Table2[[#This Row],[Name]])), "Y", "N")</f>
        <v>Y</v>
      </c>
    </row>
    <row r="336" spans="1:12" hidden="1" x14ac:dyDescent="0.2">
      <c r="A336" s="4">
        <v>39306</v>
      </c>
      <c r="B336" t="s">
        <v>718</v>
      </c>
      <c r="C336" s="3">
        <v>887.2</v>
      </c>
      <c r="D336" t="s">
        <v>719</v>
      </c>
      <c r="E336" t="s">
        <v>8</v>
      </c>
      <c r="F336" t="s">
        <v>702</v>
      </c>
      <c r="G336" t="str">
        <f>IF(ISNUMBER(SEARCH("BLM",Table2[[#This Row],[Name]])), "Y", "N")</f>
        <v>Y</v>
      </c>
    </row>
    <row r="337" spans="1:7" hidden="1" x14ac:dyDescent="0.2">
      <c r="A337" s="4">
        <v>39107</v>
      </c>
      <c r="B337" t="s">
        <v>720</v>
      </c>
      <c r="C337" s="3">
        <v>4617.8500000000004</v>
      </c>
      <c r="D337" t="s">
        <v>721</v>
      </c>
      <c r="E337" t="s">
        <v>8</v>
      </c>
      <c r="F337" t="s">
        <v>707</v>
      </c>
      <c r="G337" t="str">
        <f>IF(ISNUMBER(SEARCH("BLM",Table2[[#This Row],[Name]])), "Y", "N")</f>
        <v>Y</v>
      </c>
    </row>
    <row r="338" spans="1:7" hidden="1" x14ac:dyDescent="0.2">
      <c r="A338" s="4">
        <v>39106</v>
      </c>
      <c r="B338" t="s">
        <v>722</v>
      </c>
      <c r="C338" s="3">
        <v>7336.49</v>
      </c>
      <c r="D338" t="s">
        <v>723</v>
      </c>
      <c r="E338" t="s">
        <v>8</v>
      </c>
      <c r="F338" t="s">
        <v>707</v>
      </c>
      <c r="G338" t="str">
        <f>IF(ISNUMBER(SEARCH("BLM",Table2[[#This Row],[Name]])), "Y", "N")</f>
        <v>Y</v>
      </c>
    </row>
    <row r="339" spans="1:7" hidden="1" x14ac:dyDescent="0.2">
      <c r="A339" s="4">
        <v>39105</v>
      </c>
      <c r="B339" t="s">
        <v>724</v>
      </c>
      <c r="C339" s="3">
        <v>5394.99</v>
      </c>
      <c r="D339" t="s">
        <v>725</v>
      </c>
      <c r="E339" t="s">
        <v>8</v>
      </c>
      <c r="F339" t="s">
        <v>707</v>
      </c>
      <c r="G339" t="str">
        <f>IF(ISNUMBER(SEARCH("BLM",Table2[[#This Row],[Name]])), "Y", "N")</f>
        <v>Y</v>
      </c>
    </row>
    <row r="340" spans="1:7" hidden="1" x14ac:dyDescent="0.2">
      <c r="A340" s="4">
        <v>39104</v>
      </c>
      <c r="B340" t="s">
        <v>726</v>
      </c>
      <c r="C340" s="3">
        <v>1678</v>
      </c>
      <c r="D340" t="s">
        <v>727</v>
      </c>
      <c r="E340" t="s">
        <v>8</v>
      </c>
      <c r="F340" t="s">
        <v>707</v>
      </c>
      <c r="G340" t="str">
        <f>IF(ISNUMBER(SEARCH("BLM",Table2[[#This Row],[Name]])), "Y", "N")</f>
        <v>Y</v>
      </c>
    </row>
    <row r="341" spans="1:7" hidden="1" x14ac:dyDescent="0.2">
      <c r="A341" s="4">
        <v>39103</v>
      </c>
      <c r="B341" t="s">
        <v>728</v>
      </c>
      <c r="C341" s="3">
        <v>1384.91</v>
      </c>
      <c r="D341" t="s">
        <v>729</v>
      </c>
      <c r="E341" t="s">
        <v>8</v>
      </c>
      <c r="F341" t="s">
        <v>707</v>
      </c>
      <c r="G341" t="str">
        <f>IF(ISNUMBER(SEARCH("BLM",Table2[[#This Row],[Name]])), "Y", "N")</f>
        <v>Y</v>
      </c>
    </row>
    <row r="342" spans="1:7" hidden="1" x14ac:dyDescent="0.2">
      <c r="A342" s="4">
        <v>39102</v>
      </c>
      <c r="B342" t="s">
        <v>730</v>
      </c>
      <c r="C342" s="3">
        <v>866</v>
      </c>
      <c r="D342" t="s">
        <v>731</v>
      </c>
      <c r="E342" t="s">
        <v>8</v>
      </c>
      <c r="F342" t="s">
        <v>707</v>
      </c>
      <c r="G342" t="str">
        <f>IF(ISNUMBER(SEARCH("BLM",Table2[[#This Row],[Name]])), "Y", "N")</f>
        <v>Y</v>
      </c>
    </row>
    <row r="343" spans="1:7" hidden="1" x14ac:dyDescent="0.2">
      <c r="A343" s="4">
        <v>39190</v>
      </c>
      <c r="B343" t="s">
        <v>732</v>
      </c>
      <c r="C343" s="3">
        <v>1801.6</v>
      </c>
      <c r="D343" t="s">
        <v>733</v>
      </c>
      <c r="E343" t="s">
        <v>8</v>
      </c>
      <c r="F343" t="s">
        <v>702</v>
      </c>
      <c r="G343" t="str">
        <f>IF(ISNUMBER(SEARCH("BLM",Table2[[#This Row],[Name]])), "Y", "N")</f>
        <v>Y</v>
      </c>
    </row>
    <row r="344" spans="1:7" hidden="1" x14ac:dyDescent="0.2">
      <c r="A344" s="4">
        <v>39189</v>
      </c>
      <c r="B344" t="s">
        <v>734</v>
      </c>
      <c r="C344" s="3">
        <v>26638</v>
      </c>
      <c r="D344" t="s">
        <v>735</v>
      </c>
      <c r="E344" t="s">
        <v>8</v>
      </c>
      <c r="F344" t="s">
        <v>702</v>
      </c>
      <c r="G344" t="str">
        <f>IF(ISNUMBER(SEARCH("BLM",Table2[[#This Row],[Name]])), "Y", "N")</f>
        <v>Y</v>
      </c>
    </row>
    <row r="345" spans="1:7" hidden="1" x14ac:dyDescent="0.2">
      <c r="A345" s="4">
        <v>39188</v>
      </c>
      <c r="B345" t="s">
        <v>736</v>
      </c>
      <c r="C345" s="3">
        <v>3443.2</v>
      </c>
      <c r="D345" t="s">
        <v>737</v>
      </c>
      <c r="E345" t="s">
        <v>8</v>
      </c>
      <c r="F345" t="s">
        <v>702</v>
      </c>
      <c r="G345" t="str">
        <f>IF(ISNUMBER(SEARCH("BLM",Table2[[#This Row],[Name]])), "Y", "N")</f>
        <v>Y</v>
      </c>
    </row>
    <row r="346" spans="1:7" hidden="1" x14ac:dyDescent="0.2">
      <c r="A346" s="4">
        <v>39187</v>
      </c>
      <c r="B346" t="s">
        <v>738</v>
      </c>
      <c r="C346" s="3">
        <v>4719.3999999999996</v>
      </c>
      <c r="D346" t="s">
        <v>739</v>
      </c>
      <c r="E346" t="s">
        <v>8</v>
      </c>
      <c r="F346" t="s">
        <v>702</v>
      </c>
      <c r="G346" t="str">
        <f>IF(ISNUMBER(SEARCH("BLM",Table2[[#This Row],[Name]])), "Y", "N")</f>
        <v>Y</v>
      </c>
    </row>
    <row r="347" spans="1:7" hidden="1" x14ac:dyDescent="0.2">
      <c r="A347" s="4">
        <v>40004</v>
      </c>
      <c r="B347" t="s">
        <v>740</v>
      </c>
      <c r="C347" s="3">
        <v>3756.86</v>
      </c>
      <c r="D347" t="s">
        <v>741</v>
      </c>
      <c r="E347" t="s">
        <v>8</v>
      </c>
      <c r="F347" t="s">
        <v>742</v>
      </c>
      <c r="G347" t="str">
        <f>IF(ISNUMBER(SEARCH("BLM",Table2[[#This Row],[Name]])), "Y", "N")</f>
        <v>Y</v>
      </c>
    </row>
    <row r="348" spans="1:7" hidden="1" x14ac:dyDescent="0.2">
      <c r="A348" s="4">
        <v>40002</v>
      </c>
      <c r="B348" t="s">
        <v>743</v>
      </c>
      <c r="C348" s="3">
        <v>696.56</v>
      </c>
      <c r="D348" t="s">
        <v>744</v>
      </c>
      <c r="E348" t="s">
        <v>8</v>
      </c>
      <c r="F348" t="s">
        <v>742</v>
      </c>
      <c r="G348" t="str">
        <f>IF(ISNUMBER(SEARCH("BLM",Table2[[#This Row],[Name]])), "Y", "N")</f>
        <v>Y</v>
      </c>
    </row>
    <row r="349" spans="1:7" hidden="1" x14ac:dyDescent="0.2">
      <c r="A349" s="4">
        <v>40001</v>
      </c>
      <c r="B349" t="s">
        <v>745</v>
      </c>
      <c r="C349" s="3">
        <v>1787.33</v>
      </c>
      <c r="D349" t="s">
        <v>746</v>
      </c>
      <c r="E349" t="s">
        <v>8</v>
      </c>
      <c r="F349" t="s">
        <v>742</v>
      </c>
      <c r="G349" t="str">
        <f>IF(ISNUMBER(SEARCH("BLM",Table2[[#This Row],[Name]])), "Y", "N")</f>
        <v>Y</v>
      </c>
    </row>
    <row r="350" spans="1:7" hidden="1" x14ac:dyDescent="0.2">
      <c r="A350" s="4">
        <v>40000</v>
      </c>
      <c r="B350" t="s">
        <v>747</v>
      </c>
      <c r="C350" s="3">
        <v>6937.6</v>
      </c>
      <c r="D350" t="s">
        <v>748</v>
      </c>
      <c r="E350" t="s">
        <v>8</v>
      </c>
      <c r="F350" t="s">
        <v>742</v>
      </c>
      <c r="G350" t="str">
        <f>IF(ISNUMBER(SEARCH("BLM",Table2[[#This Row],[Name]])), "Y", "N")</f>
        <v>Y</v>
      </c>
    </row>
    <row r="351" spans="1:7" hidden="1" x14ac:dyDescent="0.2">
      <c r="A351" s="4">
        <v>39999</v>
      </c>
      <c r="B351" t="s">
        <v>749</v>
      </c>
      <c r="C351" s="3">
        <v>4660.75</v>
      </c>
      <c r="D351" t="s">
        <v>750</v>
      </c>
      <c r="E351" t="s">
        <v>8</v>
      </c>
      <c r="F351" t="s">
        <v>742</v>
      </c>
      <c r="G351" t="str">
        <f>IF(ISNUMBER(SEARCH("BLM",Table2[[#This Row],[Name]])), "Y", "N")</f>
        <v>Y</v>
      </c>
    </row>
    <row r="352" spans="1:7" hidden="1" x14ac:dyDescent="0.2">
      <c r="A352" s="4">
        <v>39998</v>
      </c>
      <c r="B352" t="s">
        <v>751</v>
      </c>
      <c r="C352" s="3">
        <v>2984</v>
      </c>
      <c r="D352" t="s">
        <v>752</v>
      </c>
      <c r="E352" t="s">
        <v>8</v>
      </c>
      <c r="F352" t="s">
        <v>742</v>
      </c>
      <c r="G352" t="str">
        <f>IF(ISNUMBER(SEARCH("BLM",Table2[[#This Row],[Name]])), "Y", "N")</f>
        <v>Y</v>
      </c>
    </row>
    <row r="353" spans="1:7" hidden="1" x14ac:dyDescent="0.2">
      <c r="A353" s="4">
        <v>39997</v>
      </c>
      <c r="B353" t="s">
        <v>753</v>
      </c>
      <c r="C353" s="3">
        <v>5105.53</v>
      </c>
      <c r="D353" t="s">
        <v>754</v>
      </c>
      <c r="E353" t="s">
        <v>8</v>
      </c>
      <c r="F353" t="s">
        <v>742</v>
      </c>
      <c r="G353" t="str">
        <f>IF(ISNUMBER(SEARCH("BLM",Table2[[#This Row],[Name]])), "Y", "N")</f>
        <v>Y</v>
      </c>
    </row>
    <row r="354" spans="1:7" hidden="1" x14ac:dyDescent="0.2">
      <c r="A354" s="4">
        <v>39996</v>
      </c>
      <c r="B354" t="s">
        <v>755</v>
      </c>
      <c r="C354" s="3">
        <v>869.53</v>
      </c>
      <c r="D354" t="s">
        <v>756</v>
      </c>
      <c r="E354" t="s">
        <v>8</v>
      </c>
      <c r="F354" t="s">
        <v>742</v>
      </c>
      <c r="G354" t="str">
        <f>IF(ISNUMBER(SEARCH("BLM",Table2[[#This Row],[Name]])), "Y", "N")</f>
        <v>Y</v>
      </c>
    </row>
    <row r="355" spans="1:7" hidden="1" x14ac:dyDescent="0.2">
      <c r="A355" s="4">
        <v>39995</v>
      </c>
      <c r="B355" t="s">
        <v>757</v>
      </c>
      <c r="C355" s="3">
        <v>3266.4</v>
      </c>
      <c r="D355" t="s">
        <v>758</v>
      </c>
      <c r="E355" t="s">
        <v>8</v>
      </c>
      <c r="F355" t="s">
        <v>742</v>
      </c>
      <c r="G355" t="str">
        <f>IF(ISNUMBER(SEARCH("BLM",Table2[[#This Row],[Name]])), "Y", "N")</f>
        <v>Y</v>
      </c>
    </row>
    <row r="356" spans="1:7" hidden="1" x14ac:dyDescent="0.2">
      <c r="A356" s="4">
        <v>39993</v>
      </c>
      <c r="B356" t="s">
        <v>759</v>
      </c>
      <c r="C356" s="3">
        <v>4118.7</v>
      </c>
      <c r="D356" t="s">
        <v>760</v>
      </c>
      <c r="E356" t="s">
        <v>8</v>
      </c>
      <c r="F356" t="s">
        <v>742</v>
      </c>
      <c r="G356" t="str">
        <f>IF(ISNUMBER(SEARCH("BLM",Table2[[#This Row],[Name]])), "Y", "N")</f>
        <v>Y</v>
      </c>
    </row>
    <row r="357" spans="1:7" hidden="1" x14ac:dyDescent="0.2">
      <c r="A357" s="4">
        <v>39992</v>
      </c>
      <c r="B357" t="s">
        <v>761</v>
      </c>
      <c r="C357" s="3">
        <v>3266.4</v>
      </c>
      <c r="D357" t="s">
        <v>762</v>
      </c>
      <c r="E357" t="s">
        <v>8</v>
      </c>
      <c r="F357" t="s">
        <v>742</v>
      </c>
      <c r="G357" t="str">
        <f>IF(ISNUMBER(SEARCH("BLM",Table2[[#This Row],[Name]])), "Y", "N")</f>
        <v>Y</v>
      </c>
    </row>
    <row r="358" spans="1:7" hidden="1" x14ac:dyDescent="0.2">
      <c r="A358" s="4">
        <v>39991</v>
      </c>
      <c r="B358" t="s">
        <v>763</v>
      </c>
      <c r="C358" s="3">
        <v>2984</v>
      </c>
      <c r="D358" t="s">
        <v>764</v>
      </c>
      <c r="E358" t="s">
        <v>8</v>
      </c>
      <c r="F358" t="s">
        <v>742</v>
      </c>
      <c r="G358" t="str">
        <f>IF(ISNUMBER(SEARCH("BLM",Table2[[#This Row],[Name]])), "Y", "N")</f>
        <v>Y</v>
      </c>
    </row>
    <row r="359" spans="1:7" hidden="1" x14ac:dyDescent="0.2">
      <c r="A359" s="4">
        <v>39990</v>
      </c>
      <c r="B359" t="s">
        <v>765</v>
      </c>
      <c r="C359" s="3">
        <v>4621.92</v>
      </c>
      <c r="D359" t="s">
        <v>766</v>
      </c>
      <c r="E359" t="s">
        <v>8</v>
      </c>
      <c r="F359" t="s">
        <v>742</v>
      </c>
      <c r="G359" t="str">
        <f>IF(ISNUMBER(SEARCH("BLM",Table2[[#This Row],[Name]])), "Y", "N")</f>
        <v>Y</v>
      </c>
    </row>
    <row r="360" spans="1:7" hidden="1" x14ac:dyDescent="0.2">
      <c r="A360" s="4">
        <v>39989</v>
      </c>
      <c r="B360" t="s">
        <v>767</v>
      </c>
      <c r="C360" s="3">
        <v>7802.45</v>
      </c>
      <c r="D360" t="s">
        <v>768</v>
      </c>
      <c r="E360" t="s">
        <v>8</v>
      </c>
      <c r="F360" t="s">
        <v>742</v>
      </c>
      <c r="G360" t="str">
        <f>IF(ISNUMBER(SEARCH("BLM",Table2[[#This Row],[Name]])), "Y", "N")</f>
        <v>Y</v>
      </c>
    </row>
    <row r="361" spans="1:7" hidden="1" x14ac:dyDescent="0.2">
      <c r="A361" s="4">
        <v>39988</v>
      </c>
      <c r="B361" t="s">
        <v>769</v>
      </c>
      <c r="C361" s="3">
        <v>6941.13</v>
      </c>
      <c r="D361" t="s">
        <v>770</v>
      </c>
      <c r="E361" t="s">
        <v>8</v>
      </c>
      <c r="F361" t="s">
        <v>742</v>
      </c>
      <c r="G361" t="str">
        <f>IF(ISNUMBER(SEARCH("BLM",Table2[[#This Row],[Name]])), "Y", "N")</f>
        <v>Y</v>
      </c>
    </row>
    <row r="362" spans="1:7" hidden="1" x14ac:dyDescent="0.2">
      <c r="A362" s="4">
        <v>39987</v>
      </c>
      <c r="B362" t="s">
        <v>771</v>
      </c>
      <c r="C362" s="3">
        <v>8031.9</v>
      </c>
      <c r="D362" t="s">
        <v>772</v>
      </c>
      <c r="E362" t="s">
        <v>8</v>
      </c>
      <c r="F362" t="s">
        <v>742</v>
      </c>
      <c r="G362" t="str">
        <f>IF(ISNUMBER(SEARCH("BLM",Table2[[#This Row],[Name]])), "Y", "N")</f>
        <v>Y</v>
      </c>
    </row>
    <row r="363" spans="1:7" hidden="1" x14ac:dyDescent="0.2">
      <c r="A363" s="4">
        <v>39986</v>
      </c>
      <c r="B363" t="s">
        <v>773</v>
      </c>
      <c r="C363" s="3">
        <v>5243.2</v>
      </c>
      <c r="D363" t="s">
        <v>774</v>
      </c>
      <c r="E363" t="s">
        <v>8</v>
      </c>
      <c r="F363" t="s">
        <v>742</v>
      </c>
      <c r="G363" t="str">
        <f>IF(ISNUMBER(SEARCH("BLM",Table2[[#This Row],[Name]])), "Y", "N")</f>
        <v>Y</v>
      </c>
    </row>
    <row r="364" spans="1:7" hidden="1" x14ac:dyDescent="0.2">
      <c r="A364" s="4">
        <v>39985</v>
      </c>
      <c r="B364" t="s">
        <v>775</v>
      </c>
      <c r="C364" s="3">
        <v>2419.1999999999998</v>
      </c>
      <c r="D364" t="s">
        <v>776</v>
      </c>
      <c r="E364" t="s">
        <v>8</v>
      </c>
      <c r="F364" t="s">
        <v>742</v>
      </c>
      <c r="G364" t="str">
        <f>IF(ISNUMBER(SEARCH("BLM",Table2[[#This Row],[Name]])), "Y", "N")</f>
        <v>Y</v>
      </c>
    </row>
    <row r="365" spans="1:7" hidden="1" x14ac:dyDescent="0.2">
      <c r="A365" s="4">
        <v>39983</v>
      </c>
      <c r="B365" t="s">
        <v>777</v>
      </c>
      <c r="C365" s="3">
        <v>6637.55</v>
      </c>
      <c r="D365" t="s">
        <v>778</v>
      </c>
      <c r="E365" t="s">
        <v>8</v>
      </c>
      <c r="F365" t="s">
        <v>742</v>
      </c>
      <c r="G365" t="str">
        <f>IF(ISNUMBER(SEARCH("BLM",Table2[[#This Row],[Name]])), "Y", "N")</f>
        <v>Y</v>
      </c>
    </row>
    <row r="366" spans="1:7" hidden="1" x14ac:dyDescent="0.2">
      <c r="A366" s="4">
        <v>39982</v>
      </c>
      <c r="B366" t="s">
        <v>779</v>
      </c>
      <c r="C366" s="3">
        <v>6919.95</v>
      </c>
      <c r="D366" t="s">
        <v>780</v>
      </c>
      <c r="E366" t="s">
        <v>8</v>
      </c>
      <c r="F366" t="s">
        <v>742</v>
      </c>
      <c r="G366" t="str">
        <f>IF(ISNUMBER(SEARCH("BLM",Table2[[#This Row],[Name]])), "Y", "N")</f>
        <v>Y</v>
      </c>
    </row>
    <row r="367" spans="1:7" hidden="1" x14ac:dyDescent="0.2">
      <c r="A367" s="4">
        <v>39981</v>
      </c>
      <c r="B367" t="s">
        <v>781</v>
      </c>
      <c r="C367" s="3">
        <v>6930.54</v>
      </c>
      <c r="D367" t="s">
        <v>782</v>
      </c>
      <c r="E367" t="s">
        <v>8</v>
      </c>
      <c r="F367" t="s">
        <v>742</v>
      </c>
      <c r="G367" t="str">
        <f>IF(ISNUMBER(SEARCH("BLM",Table2[[#This Row],[Name]])), "Y", "N")</f>
        <v>Y</v>
      </c>
    </row>
    <row r="368" spans="1:7" hidden="1" x14ac:dyDescent="0.2">
      <c r="A368" s="4">
        <v>39980</v>
      </c>
      <c r="B368" t="s">
        <v>783</v>
      </c>
      <c r="C368" s="3">
        <v>6775.22</v>
      </c>
      <c r="D368" t="s">
        <v>784</v>
      </c>
      <c r="E368" t="s">
        <v>8</v>
      </c>
      <c r="F368" t="s">
        <v>742</v>
      </c>
      <c r="G368" t="str">
        <f>IF(ISNUMBER(SEARCH("BLM",Table2[[#This Row],[Name]])), "Y", "N")</f>
        <v>Y</v>
      </c>
    </row>
    <row r="369" spans="1:7" hidden="1" x14ac:dyDescent="0.2">
      <c r="A369" s="4">
        <v>39979</v>
      </c>
      <c r="B369" t="s">
        <v>785</v>
      </c>
      <c r="C369" s="3">
        <v>6545.77</v>
      </c>
      <c r="D369" t="s">
        <v>786</v>
      </c>
      <c r="E369" t="s">
        <v>8</v>
      </c>
      <c r="F369" t="s">
        <v>742</v>
      </c>
      <c r="G369" t="str">
        <f>IF(ISNUMBER(SEARCH("BLM",Table2[[#This Row],[Name]])), "Y", "N")</f>
        <v>Y</v>
      </c>
    </row>
    <row r="370" spans="1:7" hidden="1" x14ac:dyDescent="0.2">
      <c r="A370" s="4">
        <v>39978</v>
      </c>
      <c r="B370" t="s">
        <v>787</v>
      </c>
      <c r="C370" s="3">
        <v>6471.64</v>
      </c>
      <c r="D370" t="s">
        <v>788</v>
      </c>
      <c r="E370" t="s">
        <v>8</v>
      </c>
      <c r="F370" t="s">
        <v>742</v>
      </c>
      <c r="G370" t="str">
        <f>IF(ISNUMBER(SEARCH("BLM",Table2[[#This Row],[Name]])), "Y", "N")</f>
        <v>Y</v>
      </c>
    </row>
    <row r="371" spans="1:7" hidden="1" x14ac:dyDescent="0.2">
      <c r="A371" s="4">
        <v>38472</v>
      </c>
      <c r="B371" t="s">
        <v>789</v>
      </c>
      <c r="C371" s="3">
        <v>9086.02</v>
      </c>
      <c r="D371" t="s">
        <v>790</v>
      </c>
      <c r="E371" t="s">
        <v>8</v>
      </c>
      <c r="F371" t="s">
        <v>791</v>
      </c>
      <c r="G371" t="str">
        <f>IF(ISNUMBER(SEARCH("BLM",Table2[[#This Row],[Name]])), "Y", "N")</f>
        <v>Y</v>
      </c>
    </row>
    <row r="372" spans="1:7" hidden="1" x14ac:dyDescent="0.2">
      <c r="A372" s="4">
        <v>38471</v>
      </c>
      <c r="B372" t="s">
        <v>792</v>
      </c>
      <c r="C372" s="3">
        <v>34686.519999999997</v>
      </c>
      <c r="D372" t="s">
        <v>793</v>
      </c>
      <c r="E372" t="s">
        <v>8</v>
      </c>
      <c r="F372" t="s">
        <v>791</v>
      </c>
      <c r="G372" t="str">
        <f>IF(ISNUMBER(SEARCH("BLM",Table2[[#This Row],[Name]])), "Y", "N")</f>
        <v>Y</v>
      </c>
    </row>
    <row r="373" spans="1:7" hidden="1" x14ac:dyDescent="0.2">
      <c r="A373" s="4">
        <v>38470</v>
      </c>
      <c r="B373" t="s">
        <v>794</v>
      </c>
      <c r="C373" s="3">
        <v>7662.01</v>
      </c>
      <c r="D373" t="s">
        <v>795</v>
      </c>
      <c r="E373" t="s">
        <v>8</v>
      </c>
      <c r="F373" t="s">
        <v>791</v>
      </c>
      <c r="G373" t="str">
        <f>IF(ISNUMBER(SEARCH("BLM",Table2[[#This Row],[Name]])), "Y", "N")</f>
        <v>Y</v>
      </c>
    </row>
    <row r="374" spans="1:7" hidden="1" x14ac:dyDescent="0.2">
      <c r="A374" s="4">
        <v>38469</v>
      </c>
      <c r="B374" t="s">
        <v>796</v>
      </c>
      <c r="C374" s="3">
        <v>18247.2</v>
      </c>
      <c r="D374" t="s">
        <v>797</v>
      </c>
      <c r="E374" t="s">
        <v>8</v>
      </c>
      <c r="F374" t="s">
        <v>791</v>
      </c>
      <c r="G374" t="str">
        <f>IF(ISNUMBER(SEARCH("BLM",Table2[[#This Row],[Name]])), "Y", "N")</f>
        <v>Y</v>
      </c>
    </row>
    <row r="375" spans="1:7" hidden="1" x14ac:dyDescent="0.2">
      <c r="A375" s="4">
        <v>38463</v>
      </c>
      <c r="B375" t="s">
        <v>798</v>
      </c>
      <c r="C375" s="3">
        <v>292.26</v>
      </c>
      <c r="D375" t="s">
        <v>799</v>
      </c>
      <c r="E375" t="s">
        <v>8</v>
      </c>
      <c r="F375" t="s">
        <v>791</v>
      </c>
      <c r="G375" t="str">
        <f>IF(ISNUMBER(SEARCH("BLM",Table2[[#This Row],[Name]])), "Y", "N")</f>
        <v>Y</v>
      </c>
    </row>
    <row r="376" spans="1:7" hidden="1" x14ac:dyDescent="0.2">
      <c r="A376" s="4">
        <v>38462</v>
      </c>
      <c r="B376" t="s">
        <v>800</v>
      </c>
      <c r="C376" s="3">
        <v>1275.5999999999999</v>
      </c>
      <c r="D376" t="s">
        <v>801</v>
      </c>
      <c r="E376" t="s">
        <v>8</v>
      </c>
      <c r="F376" t="s">
        <v>791</v>
      </c>
      <c r="G376" t="str">
        <f>IF(ISNUMBER(SEARCH("BLM",Table2[[#This Row],[Name]])), "Y", "N")</f>
        <v>Y</v>
      </c>
    </row>
    <row r="377" spans="1:7" hidden="1" x14ac:dyDescent="0.2">
      <c r="A377" s="4">
        <v>37880</v>
      </c>
      <c r="B377" t="s">
        <v>802</v>
      </c>
      <c r="C377" s="3">
        <v>5257.32</v>
      </c>
      <c r="D377" t="s">
        <v>803</v>
      </c>
      <c r="E377" t="s">
        <v>8</v>
      </c>
      <c r="F377" t="s">
        <v>804</v>
      </c>
      <c r="G377" t="str">
        <f>IF(ISNUMBER(SEARCH("BLM",Table2[[#This Row],[Name]])), "Y", "N")</f>
        <v>Y</v>
      </c>
    </row>
    <row r="378" spans="1:7" hidden="1" x14ac:dyDescent="0.2">
      <c r="A378" s="4">
        <v>37879</v>
      </c>
      <c r="B378" t="s">
        <v>805</v>
      </c>
      <c r="C378" s="3">
        <v>5027.87</v>
      </c>
      <c r="D378" t="s">
        <v>806</v>
      </c>
      <c r="E378" t="s">
        <v>8</v>
      </c>
      <c r="F378" t="s">
        <v>804</v>
      </c>
      <c r="G378" t="str">
        <f>IF(ISNUMBER(SEARCH("BLM",Table2[[#This Row],[Name]])), "Y", "N")</f>
        <v>Y</v>
      </c>
    </row>
    <row r="379" spans="1:7" hidden="1" x14ac:dyDescent="0.2">
      <c r="A379" s="4">
        <v>36881</v>
      </c>
      <c r="B379" t="s">
        <v>807</v>
      </c>
      <c r="C379" s="3">
        <v>1303.49</v>
      </c>
      <c r="D379" t="s">
        <v>808</v>
      </c>
      <c r="E379" t="s">
        <v>8</v>
      </c>
      <c r="F379" t="s">
        <v>809</v>
      </c>
      <c r="G379" t="str">
        <f>IF(ISNUMBER(SEARCH("BLM",Table2[[#This Row],[Name]])), "Y", "N")</f>
        <v>Y</v>
      </c>
    </row>
    <row r="380" spans="1:7" hidden="1" x14ac:dyDescent="0.2">
      <c r="A380" s="8">
        <v>36833</v>
      </c>
      <c r="B380" s="7" t="s">
        <v>810</v>
      </c>
      <c r="C380" s="10">
        <v>39418.6</v>
      </c>
      <c r="D380" s="9" t="s">
        <v>811</v>
      </c>
      <c r="E380" s="9" t="s">
        <v>8</v>
      </c>
      <c r="F380" s="9" t="s">
        <v>809</v>
      </c>
      <c r="G380" s="9" t="str">
        <f>IF(ISNUMBER(SEARCH("BLM",Table2[[#This Row],[Name]])), "Y", "N")</f>
        <v>N</v>
      </c>
    </row>
    <row r="381" spans="1:7" hidden="1" x14ac:dyDescent="0.2">
      <c r="A381" s="4">
        <v>35952</v>
      </c>
      <c r="B381" t="s">
        <v>812</v>
      </c>
      <c r="C381" s="3">
        <v>10427.98</v>
      </c>
      <c r="D381" t="s">
        <v>813</v>
      </c>
      <c r="E381" t="s">
        <v>8</v>
      </c>
      <c r="F381" t="s">
        <v>809</v>
      </c>
      <c r="G381" t="str">
        <f>IF(ISNUMBER(SEARCH("BLM",Table2[[#This Row],[Name]])), "Y", "N")</f>
        <v>Y</v>
      </c>
    </row>
    <row r="382" spans="1:7" hidden="1" x14ac:dyDescent="0.2">
      <c r="A382" s="4">
        <v>35951</v>
      </c>
      <c r="B382" t="s">
        <v>814</v>
      </c>
      <c r="C382" s="3">
        <v>6445.27</v>
      </c>
      <c r="D382" t="s">
        <v>815</v>
      </c>
      <c r="E382" t="s">
        <v>8</v>
      </c>
      <c r="F382" t="s">
        <v>809</v>
      </c>
      <c r="G382" t="str">
        <f>IF(ISNUMBER(SEARCH("BLM",Table2[[#This Row],[Name]])), "Y", "N")</f>
        <v>Y</v>
      </c>
    </row>
    <row r="383" spans="1:7" hidden="1" x14ac:dyDescent="0.2">
      <c r="A383" s="4">
        <v>35950</v>
      </c>
      <c r="B383" t="s">
        <v>816</v>
      </c>
      <c r="C383" s="3">
        <v>16538.62</v>
      </c>
      <c r="D383" t="s">
        <v>817</v>
      </c>
      <c r="E383" t="s">
        <v>8</v>
      </c>
      <c r="F383" t="s">
        <v>809</v>
      </c>
      <c r="G383" t="str">
        <f>IF(ISNUMBER(SEARCH("BLM",Table2[[#This Row],[Name]])), "Y", "N")</f>
        <v>Y</v>
      </c>
    </row>
    <row r="384" spans="1:7" hidden="1" x14ac:dyDescent="0.2">
      <c r="A384" s="4">
        <v>35949</v>
      </c>
      <c r="B384" t="s">
        <v>818</v>
      </c>
      <c r="C384" s="3">
        <v>16224.64</v>
      </c>
      <c r="D384" t="s">
        <v>819</v>
      </c>
      <c r="E384" t="s">
        <v>8</v>
      </c>
      <c r="F384" t="s">
        <v>809</v>
      </c>
      <c r="G384" t="str">
        <f>IF(ISNUMBER(SEARCH("BLM",Table2[[#This Row],[Name]])), "Y", "N")</f>
        <v>Y</v>
      </c>
    </row>
    <row r="385" spans="1:7" hidden="1" x14ac:dyDescent="0.2">
      <c r="A385" s="4">
        <v>35948</v>
      </c>
      <c r="B385" t="s">
        <v>820</v>
      </c>
      <c r="C385" s="3">
        <v>2748.19</v>
      </c>
      <c r="D385" t="s">
        <v>821</v>
      </c>
      <c r="E385" t="s">
        <v>8</v>
      </c>
      <c r="F385" t="s">
        <v>809</v>
      </c>
      <c r="G385" t="str">
        <f>IF(ISNUMBER(SEARCH("BLM",Table2[[#This Row],[Name]])), "Y", "N")</f>
        <v>Y</v>
      </c>
    </row>
    <row r="386" spans="1:7" hidden="1" x14ac:dyDescent="0.2">
      <c r="A386" s="4">
        <v>35947</v>
      </c>
      <c r="B386" t="s">
        <v>822</v>
      </c>
      <c r="C386" s="3">
        <v>1526.48</v>
      </c>
      <c r="D386" t="s">
        <v>823</v>
      </c>
      <c r="E386" t="s">
        <v>8</v>
      </c>
      <c r="F386" t="s">
        <v>809</v>
      </c>
      <c r="G386" t="str">
        <f>IF(ISNUMBER(SEARCH("BLM",Table2[[#This Row],[Name]])), "Y", "N")</f>
        <v>Y</v>
      </c>
    </row>
    <row r="387" spans="1:7" hidden="1" x14ac:dyDescent="0.2">
      <c r="A387" s="4">
        <v>35946</v>
      </c>
      <c r="B387" t="s">
        <v>824</v>
      </c>
      <c r="C387" s="3">
        <v>5039.04</v>
      </c>
      <c r="D387" t="s">
        <v>825</v>
      </c>
      <c r="E387" t="s">
        <v>8</v>
      </c>
      <c r="F387" t="s">
        <v>809</v>
      </c>
      <c r="G387" t="str">
        <f>IF(ISNUMBER(SEARCH("BLM",Table2[[#This Row],[Name]])), "Y", "N")</f>
        <v>Y</v>
      </c>
    </row>
    <row r="388" spans="1:7" hidden="1" x14ac:dyDescent="0.2">
      <c r="A388" s="4">
        <v>35945</v>
      </c>
      <c r="B388" t="s">
        <v>826</v>
      </c>
      <c r="C388" s="3">
        <v>1808.43</v>
      </c>
      <c r="D388" t="s">
        <v>827</v>
      </c>
      <c r="E388" t="s">
        <v>8</v>
      </c>
      <c r="F388" t="s">
        <v>809</v>
      </c>
      <c r="G388" t="str">
        <f>IF(ISNUMBER(SEARCH("BLM",Table2[[#This Row],[Name]])), "Y", "N")</f>
        <v>Y</v>
      </c>
    </row>
    <row r="389" spans="1:7" hidden="1" x14ac:dyDescent="0.2">
      <c r="A389" s="4">
        <v>35944</v>
      </c>
      <c r="B389" t="s">
        <v>828</v>
      </c>
      <c r="C389" s="3">
        <v>3173.23</v>
      </c>
      <c r="D389" t="s">
        <v>829</v>
      </c>
      <c r="E389" t="s">
        <v>8</v>
      </c>
      <c r="F389" t="s">
        <v>809</v>
      </c>
      <c r="G389" t="str">
        <f>IF(ISNUMBER(SEARCH("BLM",Table2[[#This Row],[Name]])), "Y", "N")</f>
        <v>Y</v>
      </c>
    </row>
    <row r="390" spans="1:7" hidden="1" x14ac:dyDescent="0.2">
      <c r="A390" s="4">
        <v>35943</v>
      </c>
      <c r="B390" t="s">
        <v>830</v>
      </c>
      <c r="C390" s="3">
        <v>5348.82</v>
      </c>
      <c r="D390" t="s">
        <v>831</v>
      </c>
      <c r="E390" t="s">
        <v>8</v>
      </c>
      <c r="F390" t="s">
        <v>809</v>
      </c>
      <c r="G390" t="str">
        <f>IF(ISNUMBER(SEARCH("BLM",Table2[[#This Row],[Name]])), "Y", "N")</f>
        <v>Y</v>
      </c>
    </row>
    <row r="391" spans="1:7" hidden="1" x14ac:dyDescent="0.2">
      <c r="A391" s="4">
        <v>35942</v>
      </c>
      <c r="B391" t="s">
        <v>832</v>
      </c>
      <c r="C391" s="3">
        <v>2292.79</v>
      </c>
      <c r="D391" t="s">
        <v>833</v>
      </c>
      <c r="E391" t="s">
        <v>8</v>
      </c>
      <c r="F391" t="s">
        <v>809</v>
      </c>
      <c r="G391" t="str">
        <f>IF(ISNUMBER(SEARCH("BLM",Table2[[#This Row],[Name]])), "Y", "N")</f>
        <v>Y</v>
      </c>
    </row>
    <row r="392" spans="1:7" hidden="1" x14ac:dyDescent="0.2">
      <c r="A392" s="4">
        <v>35941</v>
      </c>
      <c r="B392" t="s">
        <v>834</v>
      </c>
      <c r="C392" s="3">
        <v>3666.58</v>
      </c>
      <c r="D392" t="s">
        <v>835</v>
      </c>
      <c r="E392" t="s">
        <v>8</v>
      </c>
      <c r="F392" t="s">
        <v>809</v>
      </c>
      <c r="G392" t="str">
        <f>IF(ISNUMBER(SEARCH("BLM",Table2[[#This Row],[Name]])), "Y", "N")</f>
        <v>Y</v>
      </c>
    </row>
    <row r="393" spans="1:7" hidden="1" x14ac:dyDescent="0.2">
      <c r="A393" s="4">
        <v>35940</v>
      </c>
      <c r="B393" t="s">
        <v>836</v>
      </c>
      <c r="C393" s="3">
        <v>2817.68</v>
      </c>
      <c r="D393" t="s">
        <v>837</v>
      </c>
      <c r="E393" t="s">
        <v>8</v>
      </c>
      <c r="F393" t="s">
        <v>809</v>
      </c>
      <c r="G393" t="str">
        <f>IF(ISNUMBER(SEARCH("BLM",Table2[[#This Row],[Name]])), "Y", "N")</f>
        <v>Y</v>
      </c>
    </row>
    <row r="394" spans="1:7" hidden="1" x14ac:dyDescent="0.2">
      <c r="A394" s="4">
        <v>35939</v>
      </c>
      <c r="B394" t="s">
        <v>838</v>
      </c>
      <c r="C394" s="3">
        <v>3237.4</v>
      </c>
      <c r="D394" t="s">
        <v>839</v>
      </c>
      <c r="E394" t="s">
        <v>8</v>
      </c>
      <c r="F394" t="s">
        <v>809</v>
      </c>
      <c r="G394" t="str">
        <f>IF(ISNUMBER(SEARCH("BLM",Table2[[#This Row],[Name]])), "Y", "N")</f>
        <v>Y</v>
      </c>
    </row>
    <row r="395" spans="1:7" hidden="1" x14ac:dyDescent="0.2">
      <c r="A395" s="8">
        <v>36546</v>
      </c>
      <c r="B395" s="7" t="s">
        <v>840</v>
      </c>
      <c r="C395" s="10">
        <v>11673.79</v>
      </c>
      <c r="D395" s="9" t="s">
        <v>841</v>
      </c>
      <c r="E395" s="9" t="s">
        <v>8</v>
      </c>
      <c r="F395" s="9" t="s">
        <v>809</v>
      </c>
      <c r="G395" s="9" t="str">
        <f>IF(ISNUMBER(SEARCH("BLM",Table2[[#This Row],[Name]])), "Y", "N")</f>
        <v>N</v>
      </c>
    </row>
    <row r="396" spans="1:7" hidden="1" x14ac:dyDescent="0.2">
      <c r="A396" s="8">
        <v>33500</v>
      </c>
      <c r="B396" s="7" t="s">
        <v>842</v>
      </c>
      <c r="C396" s="10">
        <v>16800</v>
      </c>
      <c r="D396" s="9" t="s">
        <v>843</v>
      </c>
      <c r="E396" s="9" t="s">
        <v>8</v>
      </c>
      <c r="F396" s="9" t="s">
        <v>809</v>
      </c>
      <c r="G396" s="9" t="str">
        <f>IF(ISNUMBER(SEARCH("BLM",Table2[[#This Row],[Name]])), "Y", "N")</f>
        <v>N</v>
      </c>
    </row>
    <row r="397" spans="1:7" hidden="1" x14ac:dyDescent="0.2">
      <c r="A397" s="8">
        <v>33507</v>
      </c>
      <c r="B397" s="7" t="s">
        <v>844</v>
      </c>
      <c r="C397" s="10">
        <v>16800</v>
      </c>
      <c r="D397" s="9" t="s">
        <v>843</v>
      </c>
      <c r="E397" s="9" t="s">
        <v>8</v>
      </c>
      <c r="F397" s="9" t="s">
        <v>809</v>
      </c>
      <c r="G397" s="9" t="str">
        <f>IF(ISNUMBER(SEARCH("BLM",Table2[[#This Row],[Name]])), "Y", "N")</f>
        <v>N</v>
      </c>
    </row>
    <row r="398" spans="1:7" hidden="1" x14ac:dyDescent="0.2">
      <c r="A398" s="8">
        <v>33477</v>
      </c>
      <c r="B398" s="7" t="s">
        <v>845</v>
      </c>
      <c r="C398" s="10">
        <v>82400</v>
      </c>
      <c r="D398" s="9" t="s">
        <v>846</v>
      </c>
      <c r="E398" s="9" t="s">
        <v>8</v>
      </c>
      <c r="F398" s="9" t="s">
        <v>809</v>
      </c>
      <c r="G398" s="9" t="str">
        <f>IF(ISNUMBER(SEARCH("BLM",Table2[[#This Row],[Name]])), "Y", "N")</f>
        <v>N</v>
      </c>
    </row>
    <row r="399" spans="1:7" hidden="1" x14ac:dyDescent="0.2">
      <c r="A399" s="8">
        <v>33437</v>
      </c>
      <c r="B399" s="7" t="s">
        <v>847</v>
      </c>
      <c r="C399" s="10">
        <v>168000</v>
      </c>
      <c r="D399" s="9" t="s">
        <v>848</v>
      </c>
      <c r="E399" s="9" t="s">
        <v>8</v>
      </c>
      <c r="F399" s="9" t="s">
        <v>809</v>
      </c>
      <c r="G399" s="9" t="str">
        <f>IF(ISNUMBER(SEARCH("BLM",Table2[[#This Row],[Name]])), "Y", "N")</f>
        <v>N</v>
      </c>
    </row>
    <row r="400" spans="1:7" hidden="1" x14ac:dyDescent="0.2">
      <c r="A400" s="8">
        <v>33439</v>
      </c>
      <c r="B400" s="7" t="s">
        <v>849</v>
      </c>
      <c r="C400" s="10">
        <v>50400</v>
      </c>
      <c r="D400" s="9" t="s">
        <v>848</v>
      </c>
      <c r="E400" s="9" t="s">
        <v>8</v>
      </c>
      <c r="F400" s="9" t="s">
        <v>809</v>
      </c>
      <c r="G400" s="9" t="str">
        <f>IF(ISNUMBER(SEARCH("BLM",Table2[[#This Row],[Name]])), "Y", "N")</f>
        <v>N</v>
      </c>
    </row>
    <row r="401" spans="1:12" hidden="1" x14ac:dyDescent="0.2">
      <c r="A401" s="8">
        <v>33446</v>
      </c>
      <c r="B401" s="7" t="s">
        <v>850</v>
      </c>
      <c r="C401" s="10">
        <v>56000</v>
      </c>
      <c r="D401" s="9" t="s">
        <v>848</v>
      </c>
      <c r="E401" s="9" t="s">
        <v>8</v>
      </c>
      <c r="F401" s="9" t="s">
        <v>809</v>
      </c>
      <c r="G401" s="9" t="str">
        <f>IF(ISNUMBER(SEARCH("BLM",Table2[[#This Row],[Name]])), "Y", "N")</f>
        <v>N</v>
      </c>
    </row>
    <row r="402" spans="1:12" hidden="1" x14ac:dyDescent="0.2">
      <c r="A402" s="8">
        <v>33453</v>
      </c>
      <c r="B402" s="7" t="s">
        <v>851</v>
      </c>
      <c r="C402" s="10">
        <v>16800</v>
      </c>
      <c r="D402" s="9" t="s">
        <v>848</v>
      </c>
      <c r="E402" s="9" t="s">
        <v>8</v>
      </c>
      <c r="F402" s="9" t="s">
        <v>809</v>
      </c>
      <c r="G402" s="9" t="str">
        <f>IF(ISNUMBER(SEARCH("BLM",Table2[[#This Row],[Name]])), "Y", "N")</f>
        <v>N</v>
      </c>
    </row>
    <row r="403" spans="1:12" hidden="1" x14ac:dyDescent="0.2">
      <c r="A403" s="8">
        <v>33455</v>
      </c>
      <c r="B403" s="7" t="s">
        <v>852</v>
      </c>
      <c r="C403" s="10">
        <v>61610</v>
      </c>
      <c r="D403" s="9" t="s">
        <v>848</v>
      </c>
      <c r="E403" s="9" t="s">
        <v>8</v>
      </c>
      <c r="F403" s="9" t="s">
        <v>809</v>
      </c>
      <c r="G403" s="9" t="str">
        <f>IF(ISNUMBER(SEARCH("BLM",Table2[[#This Row],[Name]])), "Y", "N")</f>
        <v>N</v>
      </c>
    </row>
    <row r="404" spans="1:12" ht="41.25" x14ac:dyDescent="0.2">
      <c r="A404" s="8">
        <v>25270</v>
      </c>
      <c r="B404" s="7" t="s">
        <v>853</v>
      </c>
      <c r="C404" s="10">
        <v>33295</v>
      </c>
      <c r="D404" s="9" t="s">
        <v>854</v>
      </c>
      <c r="E404" s="9" t="s">
        <v>188</v>
      </c>
      <c r="F404" s="9" t="s">
        <v>809</v>
      </c>
      <c r="G404" s="11" t="str">
        <f>IF(ISNUMBER(SEARCH("BLM",Table2[[#This Row],[Name]])), "Y", "N")</f>
        <v>N</v>
      </c>
      <c r="H404" s="2"/>
      <c r="I404" s="2"/>
      <c r="J404" s="2"/>
      <c r="K404" s="2"/>
      <c r="L404" s="14"/>
    </row>
    <row r="405" spans="1:12" ht="68.25" x14ac:dyDescent="0.2">
      <c r="A405" s="8">
        <v>24005</v>
      </c>
      <c r="B405" s="7" t="s">
        <v>855</v>
      </c>
      <c r="C405" s="10">
        <v>32650</v>
      </c>
      <c r="D405" s="9" t="s">
        <v>856</v>
      </c>
      <c r="E405" s="9" t="s">
        <v>142</v>
      </c>
      <c r="F405" s="9" t="s">
        <v>809</v>
      </c>
      <c r="G405" s="11" t="str">
        <f>IF(ISNUMBER(SEARCH("BLM",Table2[[#This Row],[Name]])), "Y", "N")</f>
        <v>N</v>
      </c>
      <c r="H405" s="2"/>
      <c r="I405" s="2"/>
      <c r="J405" s="2"/>
      <c r="K405" s="2"/>
      <c r="L405" s="14"/>
    </row>
    <row r="406" spans="1:12" ht="27.75" x14ac:dyDescent="0.2">
      <c r="A406" s="8">
        <v>18225</v>
      </c>
      <c r="B406" s="7" t="s">
        <v>857</v>
      </c>
      <c r="C406" s="10">
        <v>246080</v>
      </c>
      <c r="D406" s="9" t="s">
        <v>858</v>
      </c>
      <c r="E406" s="9" t="s">
        <v>188</v>
      </c>
      <c r="F406" s="9" t="s">
        <v>809</v>
      </c>
      <c r="G406" s="11" t="str">
        <f>IF(ISNUMBER(SEARCH("BLM",Table2[[#This Row],[Name]])), "Y", "N")</f>
        <v>N</v>
      </c>
      <c r="H406" s="2"/>
      <c r="I406" s="2"/>
      <c r="J406" s="2"/>
      <c r="K406" s="2"/>
      <c r="L406" s="14"/>
    </row>
    <row r="407" spans="1:12" ht="41.25" x14ac:dyDescent="0.2">
      <c r="A407" s="8">
        <v>17982</v>
      </c>
      <c r="B407" s="7" t="s">
        <v>859</v>
      </c>
      <c r="C407" s="10">
        <v>15185</v>
      </c>
      <c r="D407" s="9" t="s">
        <v>860</v>
      </c>
      <c r="E407" s="9" t="s">
        <v>188</v>
      </c>
      <c r="F407" s="9" t="s">
        <v>809</v>
      </c>
      <c r="G407" s="11" t="str">
        <f>IF(ISNUMBER(SEARCH("BLM",Table2[[#This Row],[Name]])), "Y", "N")</f>
        <v>N</v>
      </c>
      <c r="H407" s="2"/>
      <c r="I407" s="2"/>
      <c r="J407" s="2"/>
      <c r="K407" s="2"/>
      <c r="L407" s="14"/>
    </row>
    <row r="408" spans="1:12" ht="68.25" x14ac:dyDescent="0.2">
      <c r="A408" s="8">
        <v>16663</v>
      </c>
      <c r="B408" s="7" t="s">
        <v>861</v>
      </c>
      <c r="C408" s="10">
        <v>20590</v>
      </c>
      <c r="D408" s="9" t="s">
        <v>862</v>
      </c>
      <c r="E408" s="9" t="s">
        <v>188</v>
      </c>
      <c r="F408" s="9" t="s">
        <v>809</v>
      </c>
      <c r="G408" s="11" t="str">
        <f>IF(ISNUMBER(SEARCH("BLM",Table2[[#This Row],[Name]])), "Y", "N")</f>
        <v>N</v>
      </c>
      <c r="H408" s="2"/>
      <c r="I408" s="2"/>
      <c r="J408" s="2"/>
      <c r="K408" s="2"/>
      <c r="L408" s="14"/>
    </row>
    <row r="409" spans="1:12" ht="54.75" x14ac:dyDescent="0.2">
      <c r="A409" s="8">
        <v>14319</v>
      </c>
      <c r="B409" s="7" t="s">
        <v>863</v>
      </c>
      <c r="C409" s="10">
        <v>90675</v>
      </c>
      <c r="D409" s="9" t="s">
        <v>864</v>
      </c>
      <c r="E409" s="9" t="s">
        <v>188</v>
      </c>
      <c r="F409" s="9" t="s">
        <v>809</v>
      </c>
      <c r="G409" s="11" t="str">
        <f>IF(ISNUMBER(SEARCH("BLM",Table2[[#This Row],[Name]])), "Y", "N")</f>
        <v>N</v>
      </c>
      <c r="H409" s="2"/>
      <c r="I409" s="2"/>
      <c r="J409" s="2"/>
      <c r="K409" s="2"/>
      <c r="L409" s="14"/>
    </row>
    <row r="410" spans="1:12" ht="41.25" x14ac:dyDescent="0.2">
      <c r="A410" s="8">
        <v>14129</v>
      </c>
      <c r="B410" s="7" t="s">
        <v>865</v>
      </c>
      <c r="C410" s="10">
        <v>101115</v>
      </c>
      <c r="D410" s="9" t="s">
        <v>866</v>
      </c>
      <c r="E410" s="9" t="s">
        <v>188</v>
      </c>
      <c r="F410" s="9" t="s">
        <v>809</v>
      </c>
      <c r="G410" s="11" t="str">
        <f>IF(ISNUMBER(SEARCH("BLM",Table2[[#This Row],[Name]])), "Y", "N")</f>
        <v>N</v>
      </c>
      <c r="H410" s="2"/>
      <c r="I410" s="2"/>
      <c r="J410" s="2"/>
      <c r="K410" s="2"/>
      <c r="L410" s="14"/>
    </row>
    <row r="411" spans="1:12" ht="41.25" x14ac:dyDescent="0.2">
      <c r="A411" s="8">
        <v>13305</v>
      </c>
      <c r="B411" s="7" t="s">
        <v>867</v>
      </c>
      <c r="C411" s="10">
        <v>25585</v>
      </c>
      <c r="D411" s="9" t="s">
        <v>868</v>
      </c>
      <c r="E411" s="9" t="s">
        <v>188</v>
      </c>
      <c r="F411" s="9" t="s">
        <v>809</v>
      </c>
      <c r="G411" s="11" t="str">
        <f>IF(ISNUMBER(SEARCH("BLM",Table2[[#This Row],[Name]])), "Y", "N")</f>
        <v>N</v>
      </c>
      <c r="H411" s="2"/>
      <c r="I411" s="2"/>
      <c r="J411" s="2"/>
      <c r="K411" s="2"/>
      <c r="L411" s="14"/>
    </row>
    <row r="412" spans="1:12" ht="41.25" x14ac:dyDescent="0.2">
      <c r="A412" s="8">
        <v>12527</v>
      </c>
      <c r="B412" s="7" t="s">
        <v>869</v>
      </c>
      <c r="C412" s="10">
        <v>115125</v>
      </c>
      <c r="D412" s="9" t="s">
        <v>870</v>
      </c>
      <c r="E412" s="9" t="s">
        <v>188</v>
      </c>
      <c r="F412" s="9" t="s">
        <v>809</v>
      </c>
      <c r="G412" s="11" t="str">
        <f>IF(ISNUMBER(SEARCH("BLM",Table2[[#This Row],[Name]])), "Y", "N")</f>
        <v>N</v>
      </c>
      <c r="H412" s="2"/>
      <c r="I412" s="2"/>
      <c r="J412" s="2"/>
      <c r="K412" s="2"/>
      <c r="L412" s="14"/>
    </row>
    <row r="413" spans="1:12" ht="81" x14ac:dyDescent="0.2">
      <c r="A413" s="8">
        <v>11511</v>
      </c>
      <c r="B413" s="7" t="s">
        <v>871</v>
      </c>
      <c r="C413" s="10">
        <v>555595</v>
      </c>
      <c r="D413" s="9" t="s">
        <v>872</v>
      </c>
      <c r="E413" s="9" t="s">
        <v>188</v>
      </c>
      <c r="F413" s="9" t="s">
        <v>809</v>
      </c>
      <c r="G413" s="11" t="str">
        <f>IF(ISNUMBER(SEARCH("BLM",Table2[[#This Row],[Name]])), "Y", "N")</f>
        <v>N</v>
      </c>
      <c r="H413" s="2"/>
      <c r="I413" s="2"/>
      <c r="J413" s="2"/>
      <c r="K413" s="2"/>
      <c r="L413" s="14"/>
    </row>
    <row r="414" spans="1:12" ht="54.75" x14ac:dyDescent="0.2">
      <c r="A414" s="8">
        <v>11405</v>
      </c>
      <c r="B414" s="7" t="s">
        <v>873</v>
      </c>
      <c r="C414" s="10">
        <v>52175</v>
      </c>
      <c r="D414" s="9" t="s">
        <v>874</v>
      </c>
      <c r="E414" s="9" t="s">
        <v>188</v>
      </c>
      <c r="F414" s="9" t="s">
        <v>809</v>
      </c>
      <c r="G414" s="11" t="str">
        <f>IF(ISNUMBER(SEARCH("BLM",Table2[[#This Row],[Name]])), "Y", "N")</f>
        <v>N</v>
      </c>
      <c r="H414" s="2"/>
      <c r="I414" s="2"/>
      <c r="J414" s="2"/>
      <c r="K414" s="2"/>
      <c r="L414" s="14"/>
    </row>
    <row r="415" spans="1:12" ht="27.75" x14ac:dyDescent="0.2">
      <c r="A415" s="8">
        <v>11421</v>
      </c>
      <c r="B415" s="7" t="s">
        <v>875</v>
      </c>
      <c r="C415" s="10">
        <v>97950</v>
      </c>
      <c r="D415" s="9" t="s">
        <v>876</v>
      </c>
      <c r="E415" s="9" t="s">
        <v>188</v>
      </c>
      <c r="F415" s="9" t="s">
        <v>809</v>
      </c>
      <c r="G415" s="11" t="str">
        <f>IF(ISNUMBER(SEARCH("BLM",Table2[[#This Row],[Name]])), "Y", "N")</f>
        <v>N</v>
      </c>
      <c r="H415" s="2"/>
      <c r="I415" s="2"/>
      <c r="J415" s="2"/>
      <c r="K415" s="2"/>
      <c r="L415" s="14"/>
    </row>
    <row r="416" spans="1:12" ht="27.75" x14ac:dyDescent="0.2">
      <c r="A416" s="8">
        <v>11417</v>
      </c>
      <c r="B416" s="7" t="s">
        <v>877</v>
      </c>
      <c r="C416" s="10">
        <v>92550</v>
      </c>
      <c r="D416" s="9" t="s">
        <v>878</v>
      </c>
      <c r="E416" s="9" t="s">
        <v>188</v>
      </c>
      <c r="F416" s="9" t="s">
        <v>809</v>
      </c>
      <c r="G416" s="11" t="str">
        <f>IF(ISNUMBER(SEARCH("BLM",Table2[[#This Row],[Name]])), "Y", "N")</f>
        <v>N</v>
      </c>
      <c r="H416" s="2"/>
      <c r="I416" s="2"/>
      <c r="J416" s="2"/>
      <c r="K416" s="2"/>
      <c r="L416" s="14"/>
    </row>
    <row r="417" spans="1:12" ht="27.75" x14ac:dyDescent="0.2">
      <c r="A417" s="8">
        <v>11415</v>
      </c>
      <c r="B417" s="7" t="s">
        <v>879</v>
      </c>
      <c r="C417" s="10">
        <v>38850</v>
      </c>
      <c r="D417" s="9" t="s">
        <v>880</v>
      </c>
      <c r="E417" s="9" t="s">
        <v>188</v>
      </c>
      <c r="F417" s="9" t="s">
        <v>809</v>
      </c>
      <c r="G417" s="11" t="str">
        <f>IF(ISNUMBER(SEARCH("BLM",Table2[[#This Row],[Name]])), "Y", "N")</f>
        <v>N</v>
      </c>
      <c r="H417" s="2"/>
      <c r="I417" s="2"/>
      <c r="J417" s="2"/>
      <c r="K417" s="2"/>
      <c r="L417" s="14"/>
    </row>
    <row r="418" spans="1:12" ht="27.75" x14ac:dyDescent="0.2">
      <c r="A418" s="8">
        <v>11379</v>
      </c>
      <c r="B418" s="7" t="s">
        <v>881</v>
      </c>
      <c r="C418" s="10">
        <v>61450</v>
      </c>
      <c r="D418" s="9" t="s">
        <v>882</v>
      </c>
      <c r="E418" s="9" t="s">
        <v>188</v>
      </c>
      <c r="F418" s="9" t="s">
        <v>809</v>
      </c>
      <c r="G418" s="11" t="str">
        <f>IF(ISNUMBER(SEARCH("BLM",Table2[[#This Row],[Name]])), "Y", "N")</f>
        <v>N</v>
      </c>
      <c r="H418" s="2"/>
      <c r="I418" s="2"/>
      <c r="J418" s="2"/>
      <c r="K418" s="2"/>
      <c r="L418" s="14"/>
    </row>
    <row r="419" spans="1:12" ht="27.75" x14ac:dyDescent="0.2">
      <c r="A419" s="8">
        <v>11376</v>
      </c>
      <c r="B419" s="7" t="s">
        <v>883</v>
      </c>
      <c r="C419" s="10">
        <v>10855.6</v>
      </c>
      <c r="D419" s="9" t="s">
        <v>884</v>
      </c>
      <c r="E419" s="9" t="s">
        <v>188</v>
      </c>
      <c r="F419" s="9" t="s">
        <v>809</v>
      </c>
      <c r="G419" s="11" t="str">
        <f>IF(ISNUMBER(SEARCH("BLM",Table2[[#This Row],[Name]])), "Y", "N")</f>
        <v>N</v>
      </c>
      <c r="H419" s="2"/>
      <c r="I419" s="2"/>
      <c r="J419" s="2"/>
      <c r="K419" s="2"/>
      <c r="L419" s="14"/>
    </row>
    <row r="420" spans="1:12" ht="27.75" x14ac:dyDescent="0.2">
      <c r="A420" s="8">
        <v>11232</v>
      </c>
      <c r="B420" s="7" t="s">
        <v>885</v>
      </c>
      <c r="C420" s="10">
        <v>218350</v>
      </c>
      <c r="D420" s="9" t="s">
        <v>886</v>
      </c>
      <c r="E420" s="9" t="s">
        <v>188</v>
      </c>
      <c r="F420" s="9" t="s">
        <v>809</v>
      </c>
      <c r="G420" s="11" t="str">
        <f>IF(ISNUMBER(SEARCH("BLM",Table2[[#This Row],[Name]])), "Y", "N")</f>
        <v>N</v>
      </c>
      <c r="H420" s="2"/>
      <c r="I420" s="2"/>
      <c r="J420" s="2"/>
      <c r="K420" s="2"/>
      <c r="L420" s="14"/>
    </row>
    <row r="421" spans="1:12" ht="27.75" x14ac:dyDescent="0.2">
      <c r="A421" s="8">
        <v>11231</v>
      </c>
      <c r="B421" s="7" t="s">
        <v>887</v>
      </c>
      <c r="C421" s="10">
        <v>8200</v>
      </c>
      <c r="D421" s="9" t="s">
        <v>888</v>
      </c>
      <c r="E421" s="9" t="s">
        <v>188</v>
      </c>
      <c r="F421" s="9" t="s">
        <v>809</v>
      </c>
      <c r="G421" s="11" t="str">
        <f>IF(ISNUMBER(SEARCH("BLM",Table2[[#This Row],[Name]])), "Y", "N")</f>
        <v>N</v>
      </c>
      <c r="H421" s="2"/>
      <c r="I421" s="2"/>
      <c r="J421" s="2"/>
      <c r="K421" s="2"/>
      <c r="L421" s="14"/>
    </row>
    <row r="422" spans="1:12" ht="27.75" x14ac:dyDescent="0.2">
      <c r="A422" s="8">
        <v>11230</v>
      </c>
      <c r="B422" s="7" t="s">
        <v>889</v>
      </c>
      <c r="C422" s="10">
        <v>100550</v>
      </c>
      <c r="D422" s="9" t="s">
        <v>890</v>
      </c>
      <c r="E422" s="9" t="s">
        <v>188</v>
      </c>
      <c r="F422" s="9" t="s">
        <v>809</v>
      </c>
      <c r="G422" s="11" t="str">
        <f>IF(ISNUMBER(SEARCH("BLM",Table2[[#This Row],[Name]])), "Y", "N")</f>
        <v>N</v>
      </c>
      <c r="H422" s="2"/>
      <c r="I422" s="2"/>
      <c r="J422" s="2"/>
      <c r="K422" s="2"/>
      <c r="L422" s="14"/>
    </row>
    <row r="423" spans="1:12" ht="27.75" x14ac:dyDescent="0.2">
      <c r="A423" s="8">
        <v>11228</v>
      </c>
      <c r="B423" s="7" t="s">
        <v>891</v>
      </c>
      <c r="C423" s="10">
        <v>10300</v>
      </c>
      <c r="D423" s="9" t="s">
        <v>892</v>
      </c>
      <c r="E423" s="9" t="s">
        <v>188</v>
      </c>
      <c r="F423" s="9" t="s">
        <v>809</v>
      </c>
      <c r="G423" s="11" t="str">
        <f>IF(ISNUMBER(SEARCH("BLM",Table2[[#This Row],[Name]])), "Y", "N")</f>
        <v>N</v>
      </c>
      <c r="H423" s="2"/>
      <c r="I423" s="2"/>
      <c r="J423" s="2"/>
      <c r="K423" s="2"/>
      <c r="L423" s="14"/>
    </row>
    <row r="424" spans="1:12" ht="27.75" x14ac:dyDescent="0.2">
      <c r="A424" s="8">
        <v>11225</v>
      </c>
      <c r="B424" s="7" t="s">
        <v>893</v>
      </c>
      <c r="C424" s="10">
        <v>21550</v>
      </c>
      <c r="D424" s="9" t="s">
        <v>894</v>
      </c>
      <c r="E424" s="9" t="s">
        <v>188</v>
      </c>
      <c r="F424" s="9" t="s">
        <v>809</v>
      </c>
      <c r="G424" s="11" t="str">
        <f>IF(ISNUMBER(SEARCH("BLM",Table2[[#This Row],[Name]])), "Y", "N")</f>
        <v>N</v>
      </c>
      <c r="H424" s="2"/>
      <c r="I424" s="2"/>
      <c r="J424" s="2"/>
      <c r="K424" s="2"/>
      <c r="L424" s="14"/>
    </row>
    <row r="425" spans="1:12" ht="27.75" x14ac:dyDescent="0.2">
      <c r="A425" s="8">
        <v>11224</v>
      </c>
      <c r="B425" s="7" t="s">
        <v>895</v>
      </c>
      <c r="C425" s="10">
        <v>8362.75</v>
      </c>
      <c r="D425" s="9" t="s">
        <v>896</v>
      </c>
      <c r="E425" s="9" t="s">
        <v>188</v>
      </c>
      <c r="F425" s="9" t="s">
        <v>809</v>
      </c>
      <c r="G425" s="11" t="str">
        <f>IF(ISNUMBER(SEARCH("BLM",Table2[[#This Row],[Name]])), "Y", "N")</f>
        <v>N</v>
      </c>
      <c r="H425" s="2"/>
      <c r="I425" s="2"/>
      <c r="J425" s="2"/>
      <c r="K425" s="2"/>
      <c r="L425" s="14"/>
    </row>
    <row r="426" spans="1:12" ht="41.25" x14ac:dyDescent="0.2">
      <c r="A426" s="8">
        <v>11223</v>
      </c>
      <c r="B426" s="7" t="s">
        <v>897</v>
      </c>
      <c r="C426" s="10">
        <v>77175</v>
      </c>
      <c r="D426" s="9" t="s">
        <v>898</v>
      </c>
      <c r="E426" s="9" t="s">
        <v>188</v>
      </c>
      <c r="F426" s="9" t="s">
        <v>809</v>
      </c>
      <c r="G426" s="11" t="str">
        <f>IF(ISNUMBER(SEARCH("BLM",Table2[[#This Row],[Name]])), "Y", "N")</f>
        <v>N</v>
      </c>
      <c r="H426" s="2"/>
      <c r="I426" s="2"/>
      <c r="J426" s="2"/>
      <c r="K426" s="2"/>
      <c r="L426" s="14"/>
    </row>
    <row r="427" spans="1:12" ht="68.25" x14ac:dyDescent="0.2">
      <c r="A427" s="8">
        <v>10877</v>
      </c>
      <c r="B427" s="7" t="s">
        <v>899</v>
      </c>
      <c r="C427" s="10">
        <v>85115</v>
      </c>
      <c r="D427" s="9" t="s">
        <v>900</v>
      </c>
      <c r="E427" s="9" t="s">
        <v>188</v>
      </c>
      <c r="F427" s="9" t="s">
        <v>809</v>
      </c>
      <c r="G427" s="11" t="str">
        <f>IF(ISNUMBER(SEARCH("BLM",Table2[[#This Row],[Name]])), "Y", "N")</f>
        <v>N</v>
      </c>
      <c r="H427" s="2"/>
      <c r="I427" s="2"/>
      <c r="J427" s="2"/>
      <c r="K427" s="2"/>
      <c r="L427" s="14"/>
    </row>
    <row r="428" spans="1:12" ht="54.75" x14ac:dyDescent="0.2">
      <c r="A428" s="8">
        <v>10878</v>
      </c>
      <c r="B428" s="7" t="s">
        <v>901</v>
      </c>
      <c r="C428" s="10">
        <v>77615</v>
      </c>
      <c r="D428" s="9" t="s">
        <v>900</v>
      </c>
      <c r="E428" s="9" t="s">
        <v>188</v>
      </c>
      <c r="F428" s="9" t="s">
        <v>809</v>
      </c>
      <c r="G428" s="11" t="str">
        <f>IF(ISNUMBER(SEARCH("BLM",Table2[[#This Row],[Name]])), "Y", "N")</f>
        <v>N</v>
      </c>
      <c r="H428" s="2"/>
      <c r="I428" s="2"/>
      <c r="J428" s="2"/>
      <c r="K428" s="2"/>
      <c r="L428" s="14"/>
    </row>
    <row r="429" spans="1:12" ht="54.75" x14ac:dyDescent="0.2">
      <c r="A429" s="8">
        <v>10881</v>
      </c>
      <c r="B429" s="7" t="s">
        <v>902</v>
      </c>
      <c r="C429" s="10">
        <v>300175</v>
      </c>
      <c r="D429" s="9" t="s">
        <v>900</v>
      </c>
      <c r="E429" s="9" t="s">
        <v>142</v>
      </c>
      <c r="F429" s="9" t="s">
        <v>809</v>
      </c>
      <c r="G429" s="11" t="str">
        <f>IF(ISNUMBER(SEARCH("BLM",Table2[[#This Row],[Name]])), "Y", "N")</f>
        <v>N</v>
      </c>
      <c r="H429" s="2"/>
      <c r="I429" s="2"/>
      <c r="J429" s="2"/>
      <c r="K429" s="2"/>
      <c r="L429" s="14"/>
    </row>
    <row r="430" spans="1:12" ht="68.25" x14ac:dyDescent="0.2">
      <c r="A430" s="8">
        <v>10882</v>
      </c>
      <c r="B430" s="7" t="s">
        <v>903</v>
      </c>
      <c r="C430" s="10">
        <v>65790</v>
      </c>
      <c r="D430" s="9" t="s">
        <v>904</v>
      </c>
      <c r="E430" s="9" t="s">
        <v>142</v>
      </c>
      <c r="F430" s="9" t="s">
        <v>809</v>
      </c>
      <c r="G430" s="11" t="str">
        <f>IF(ISNUMBER(SEARCH("BLM",Table2[[#This Row],[Name]])), "Y", "N")</f>
        <v>N</v>
      </c>
      <c r="H430" s="2"/>
      <c r="I430" s="2"/>
      <c r="J430" s="2"/>
      <c r="K430" s="2"/>
      <c r="L430" s="14"/>
    </row>
    <row r="431" spans="1:12" ht="68.25" x14ac:dyDescent="0.2">
      <c r="A431" s="8">
        <v>10880</v>
      </c>
      <c r="B431" s="7" t="s">
        <v>905</v>
      </c>
      <c r="C431" s="10">
        <v>6115</v>
      </c>
      <c r="D431" s="9" t="s">
        <v>906</v>
      </c>
      <c r="E431" s="9" t="s">
        <v>188</v>
      </c>
      <c r="F431" s="9" t="s">
        <v>809</v>
      </c>
      <c r="G431" s="11" t="str">
        <f>IF(ISNUMBER(SEARCH("BLM",Table2[[#This Row],[Name]])), "Y", "N")</f>
        <v>N</v>
      </c>
      <c r="H431" s="2"/>
      <c r="I431" s="2"/>
      <c r="J431" s="2"/>
      <c r="K431" s="2"/>
      <c r="L431" s="14"/>
    </row>
    <row r="432" spans="1:12" ht="41.25" x14ac:dyDescent="0.2">
      <c r="A432" s="8">
        <v>10657</v>
      </c>
      <c r="B432" s="7" t="s">
        <v>907</v>
      </c>
      <c r="C432" s="10">
        <v>10155</v>
      </c>
      <c r="D432" s="9" t="s">
        <v>908</v>
      </c>
      <c r="E432" s="9" t="s">
        <v>188</v>
      </c>
      <c r="F432" s="9" t="s">
        <v>809</v>
      </c>
      <c r="G432" s="11" t="str">
        <f>IF(ISNUMBER(SEARCH("BLM",Table2[[#This Row],[Name]])), "Y", "N")</f>
        <v>N</v>
      </c>
      <c r="H432" s="2"/>
      <c r="I432" s="2"/>
      <c r="J432" s="2"/>
      <c r="K432" s="2"/>
      <c r="L432" s="14"/>
    </row>
    <row r="433" spans="1:12" ht="41.25" x14ac:dyDescent="0.2">
      <c r="A433" s="8">
        <v>10655</v>
      </c>
      <c r="B433" s="7" t="s">
        <v>909</v>
      </c>
      <c r="C433" s="10">
        <v>16115</v>
      </c>
      <c r="D433" s="9" t="s">
        <v>910</v>
      </c>
      <c r="E433" s="9" t="s">
        <v>188</v>
      </c>
      <c r="F433" s="9" t="s">
        <v>809</v>
      </c>
      <c r="G433" s="11" t="str">
        <f>IF(ISNUMBER(SEARCH("BLM",Table2[[#This Row],[Name]])), "Y", "N")</f>
        <v>N</v>
      </c>
      <c r="H433" s="2"/>
      <c r="I433" s="2"/>
      <c r="J433" s="2"/>
      <c r="K433" s="2"/>
      <c r="L433" s="14"/>
    </row>
    <row r="434" spans="1:12" ht="41.25" x14ac:dyDescent="0.2">
      <c r="A434" s="8">
        <v>10205</v>
      </c>
      <c r="B434" s="7" t="s">
        <v>911</v>
      </c>
      <c r="C434" s="10">
        <v>1385</v>
      </c>
      <c r="D434" s="9" t="s">
        <v>912</v>
      </c>
      <c r="E434" s="9" t="s">
        <v>188</v>
      </c>
      <c r="F434" s="9" t="s">
        <v>809</v>
      </c>
      <c r="G434" s="11" t="str">
        <f>IF(ISNUMBER(SEARCH("BLM",Table2[[#This Row],[Name]])), "Y", "N")</f>
        <v>N</v>
      </c>
      <c r="H434" s="2"/>
      <c r="I434" s="2"/>
      <c r="J434" s="2"/>
      <c r="K434" s="2"/>
      <c r="L434" s="14"/>
    </row>
    <row r="435" spans="1:12" ht="54.75" x14ac:dyDescent="0.2">
      <c r="A435" s="8">
        <v>10204</v>
      </c>
      <c r="B435" s="7" t="s">
        <v>913</v>
      </c>
      <c r="C435" s="10">
        <v>2245</v>
      </c>
      <c r="D435" s="9" t="s">
        <v>914</v>
      </c>
      <c r="E435" s="9" t="s">
        <v>188</v>
      </c>
      <c r="F435" s="9" t="s">
        <v>809</v>
      </c>
      <c r="G435" s="11" t="str">
        <f>IF(ISNUMBER(SEARCH("BLM",Table2[[#This Row],[Name]])), "Y", "N")</f>
        <v>N</v>
      </c>
      <c r="H435" s="2"/>
      <c r="I435" s="2"/>
      <c r="J435" s="2"/>
      <c r="K435" s="2"/>
      <c r="L435" s="14"/>
    </row>
    <row r="436" spans="1:12" ht="27.75" x14ac:dyDescent="0.2">
      <c r="A436" s="8">
        <v>9497</v>
      </c>
      <c r="B436" s="7" t="s">
        <v>915</v>
      </c>
      <c r="C436" s="10">
        <v>25150</v>
      </c>
      <c r="D436" s="9" t="s">
        <v>916</v>
      </c>
      <c r="E436" s="9" t="s">
        <v>188</v>
      </c>
      <c r="F436" s="9" t="s">
        <v>809</v>
      </c>
      <c r="G436" s="11" t="str">
        <f>IF(ISNUMBER(SEARCH("BLM",Table2[[#This Row],[Name]])), "Y", "N")</f>
        <v>N</v>
      </c>
      <c r="H436" s="2"/>
      <c r="I436" s="2"/>
      <c r="J436" s="2"/>
      <c r="K436" s="2"/>
      <c r="L436" s="14"/>
    </row>
    <row r="437" spans="1:12" ht="68.25" x14ac:dyDescent="0.2">
      <c r="A437" s="8">
        <v>8658</v>
      </c>
      <c r="B437" s="7" t="s">
        <v>917</v>
      </c>
      <c r="C437" s="10">
        <v>25160</v>
      </c>
      <c r="D437" s="9" t="s">
        <v>918</v>
      </c>
      <c r="E437" s="9" t="s">
        <v>188</v>
      </c>
      <c r="F437" s="9" t="s">
        <v>809</v>
      </c>
      <c r="G437" s="11" t="str">
        <f>IF(ISNUMBER(SEARCH("BLM",Table2[[#This Row],[Name]])), "Y", "N")</f>
        <v>N</v>
      </c>
      <c r="H437" s="2"/>
      <c r="I437" s="2"/>
      <c r="J437" s="2"/>
      <c r="K437" s="2"/>
      <c r="L437" s="14"/>
    </row>
    <row r="438" spans="1:12" ht="41.25" x14ac:dyDescent="0.2">
      <c r="A438" s="8">
        <v>8659</v>
      </c>
      <c r="B438" s="7" t="s">
        <v>919</v>
      </c>
      <c r="C438" s="10">
        <v>10490</v>
      </c>
      <c r="D438" s="9" t="s">
        <v>920</v>
      </c>
      <c r="E438" s="9" t="s">
        <v>188</v>
      </c>
      <c r="F438" s="9" t="s">
        <v>809</v>
      </c>
      <c r="G438" s="11" t="str">
        <f>IF(ISNUMBER(SEARCH("BLM",Table2[[#This Row],[Name]])), "Y", "N")</f>
        <v>N</v>
      </c>
      <c r="H438" s="2"/>
      <c r="I438" s="2"/>
      <c r="J438" s="2"/>
      <c r="K438" s="2"/>
      <c r="L438" s="14"/>
    </row>
    <row r="439" spans="1:12" ht="27.75" x14ac:dyDescent="0.2">
      <c r="A439" s="8">
        <v>8475</v>
      </c>
      <c r="B439" s="7" t="s">
        <v>921</v>
      </c>
      <c r="C439" s="10">
        <v>10050</v>
      </c>
      <c r="D439" s="9" t="s">
        <v>922</v>
      </c>
      <c r="E439" s="9" t="s">
        <v>188</v>
      </c>
      <c r="F439" s="9" t="s">
        <v>809</v>
      </c>
      <c r="G439" s="11" t="str">
        <f>IF(ISNUMBER(SEARCH("BLM",Table2[[#This Row],[Name]])), "Y", "N")</f>
        <v>N</v>
      </c>
      <c r="H439" s="2"/>
      <c r="I439" s="2"/>
      <c r="J439" s="2"/>
      <c r="K439" s="2"/>
      <c r="L439" s="14"/>
    </row>
    <row r="440" spans="1:12" ht="41.25" x14ac:dyDescent="0.2">
      <c r="A440" s="8">
        <v>8315</v>
      </c>
      <c r="B440" s="7" t="s">
        <v>923</v>
      </c>
      <c r="C440" s="10">
        <v>25650</v>
      </c>
      <c r="D440" s="9" t="s">
        <v>924</v>
      </c>
      <c r="E440" s="9" t="s">
        <v>188</v>
      </c>
      <c r="F440" s="9" t="s">
        <v>809</v>
      </c>
      <c r="G440" s="11" t="str">
        <f>IF(ISNUMBER(SEARCH("BLM",Table2[[#This Row],[Name]])), "Y", "N")</f>
        <v>N</v>
      </c>
      <c r="H440" s="2"/>
      <c r="I440" s="2"/>
      <c r="J440" s="2"/>
      <c r="K440" s="2"/>
      <c r="L440" s="14"/>
    </row>
    <row r="441" spans="1:12" ht="27.75" x14ac:dyDescent="0.2">
      <c r="A441" s="8">
        <v>8414</v>
      </c>
      <c r="B441" s="7" t="s">
        <v>925</v>
      </c>
      <c r="C441" s="10">
        <v>20350</v>
      </c>
      <c r="D441" s="9" t="s">
        <v>926</v>
      </c>
      <c r="E441" s="9" t="s">
        <v>188</v>
      </c>
      <c r="F441" s="9" t="s">
        <v>809</v>
      </c>
      <c r="G441" s="11" t="str">
        <f>IF(ISNUMBER(SEARCH("BLM",Table2[[#This Row],[Name]])), "Y", "N")</f>
        <v>N</v>
      </c>
      <c r="H441" s="2"/>
      <c r="I441" s="2"/>
      <c r="J441" s="2"/>
      <c r="K441" s="2"/>
      <c r="L441" s="14"/>
    </row>
    <row r="442" spans="1:12" ht="54.75" x14ac:dyDescent="0.2">
      <c r="A442" s="8">
        <v>7800</v>
      </c>
      <c r="B442" s="7" t="s">
        <v>927</v>
      </c>
      <c r="C442" s="10">
        <v>140150</v>
      </c>
      <c r="D442" s="9" t="s">
        <v>928</v>
      </c>
      <c r="E442" s="9" t="s">
        <v>188</v>
      </c>
      <c r="F442" s="9" t="s">
        <v>809</v>
      </c>
      <c r="G442" s="11" t="str">
        <f>IF(ISNUMBER(SEARCH("BLM",Table2[[#This Row],[Name]])), "Y", "N")</f>
        <v>N</v>
      </c>
      <c r="H442" s="2"/>
      <c r="I442" s="2"/>
      <c r="J442" s="2"/>
      <c r="K442" s="2"/>
      <c r="L442" s="14"/>
    </row>
    <row r="443" spans="1:12" ht="41.25" x14ac:dyDescent="0.2">
      <c r="A443" s="8">
        <v>7897</v>
      </c>
      <c r="B443" s="7" t="s">
        <v>929</v>
      </c>
      <c r="C443" s="10">
        <v>56550</v>
      </c>
      <c r="D443" s="9" t="s">
        <v>930</v>
      </c>
      <c r="E443" s="9" t="s">
        <v>188</v>
      </c>
      <c r="F443" s="9" t="s">
        <v>809</v>
      </c>
      <c r="G443" s="11" t="str">
        <f>IF(ISNUMBER(SEARCH("BLM",Table2[[#This Row],[Name]])), "Y", "N")</f>
        <v>N</v>
      </c>
      <c r="H443" s="2"/>
      <c r="I443" s="2"/>
      <c r="J443" s="2"/>
      <c r="K443" s="2"/>
      <c r="L443" s="14"/>
    </row>
    <row r="444" spans="1:12" ht="27.75" x14ac:dyDescent="0.2">
      <c r="A444" s="8">
        <v>7425</v>
      </c>
      <c r="B444" s="7" t="s">
        <v>931</v>
      </c>
      <c r="C444" s="10">
        <v>140150</v>
      </c>
      <c r="D444" s="9" t="s">
        <v>932</v>
      </c>
      <c r="E444" s="9" t="s">
        <v>188</v>
      </c>
      <c r="F444" s="9" t="s">
        <v>809</v>
      </c>
      <c r="G444" s="11" t="str">
        <f>IF(ISNUMBER(SEARCH("BLM",Table2[[#This Row],[Name]])), "Y", "N")</f>
        <v>N</v>
      </c>
      <c r="H444" s="2"/>
      <c r="I444" s="2"/>
      <c r="J444" s="2"/>
      <c r="K444" s="2"/>
      <c r="L444" s="14"/>
    </row>
    <row r="445" spans="1:12" ht="54.75" x14ac:dyDescent="0.2">
      <c r="A445" s="8">
        <v>7219</v>
      </c>
      <c r="B445" s="7" t="s">
        <v>933</v>
      </c>
      <c r="C445" s="10">
        <v>4800</v>
      </c>
      <c r="D445" s="9" t="s">
        <v>934</v>
      </c>
      <c r="E445" s="9" t="s">
        <v>188</v>
      </c>
      <c r="F445" s="9" t="s">
        <v>809</v>
      </c>
      <c r="G445" s="11" t="str">
        <f>IF(ISNUMBER(SEARCH("BLM",Table2[[#This Row],[Name]])), "Y", "N")</f>
        <v>N</v>
      </c>
      <c r="H445" s="2"/>
      <c r="I445" s="2"/>
      <c r="J445" s="2"/>
      <c r="K445" s="2"/>
      <c r="L445" s="14"/>
    </row>
    <row r="446" spans="1:12" ht="27.75" x14ac:dyDescent="0.2">
      <c r="A446" s="8">
        <v>7399</v>
      </c>
      <c r="B446" s="7" t="s">
        <v>935</v>
      </c>
      <c r="C446" s="10">
        <v>62950</v>
      </c>
      <c r="D446" s="9" t="s">
        <v>936</v>
      </c>
      <c r="E446" s="9" t="s">
        <v>188</v>
      </c>
      <c r="F446" s="9" t="s">
        <v>809</v>
      </c>
      <c r="G446" s="11" t="str">
        <f>IF(ISNUMBER(SEARCH("BLM",Table2[[#This Row],[Name]])), "Y", "N")</f>
        <v>N</v>
      </c>
      <c r="H446" s="2"/>
      <c r="I446" s="2"/>
      <c r="J446" s="2"/>
      <c r="K446" s="2"/>
      <c r="L446" s="14"/>
    </row>
    <row r="447" spans="1:12" ht="27.75" x14ac:dyDescent="0.2">
      <c r="A447" s="8">
        <v>7342</v>
      </c>
      <c r="B447" s="7" t="s">
        <v>937</v>
      </c>
      <c r="C447" s="10">
        <v>182150</v>
      </c>
      <c r="D447" s="9" t="s">
        <v>938</v>
      </c>
      <c r="E447" s="9" t="s">
        <v>188</v>
      </c>
      <c r="F447" s="9" t="s">
        <v>809</v>
      </c>
      <c r="G447" s="11" t="str">
        <f>IF(ISNUMBER(SEARCH("BLM",Table2[[#This Row],[Name]])), "Y", "N")</f>
        <v>N</v>
      </c>
      <c r="H447" s="2"/>
      <c r="I447" s="2"/>
      <c r="J447" s="2"/>
      <c r="K447" s="2"/>
      <c r="L447" s="14"/>
    </row>
    <row r="448" spans="1:12" ht="27.75" x14ac:dyDescent="0.2">
      <c r="A448" s="8">
        <v>7341</v>
      </c>
      <c r="B448" s="7" t="s">
        <v>939</v>
      </c>
      <c r="C448" s="10">
        <v>8350</v>
      </c>
      <c r="D448" s="9" t="s">
        <v>940</v>
      </c>
      <c r="E448" s="9" t="s">
        <v>188</v>
      </c>
      <c r="F448" s="9" t="s">
        <v>809</v>
      </c>
      <c r="G448" s="11" t="str">
        <f>IF(ISNUMBER(SEARCH("BLM",Table2[[#This Row],[Name]])), "Y", "N")</f>
        <v>N</v>
      </c>
      <c r="H448" s="2"/>
      <c r="I448" s="2"/>
      <c r="J448" s="2"/>
      <c r="K448" s="2"/>
      <c r="L448" s="14"/>
    </row>
    <row r="449" spans="1:12" ht="27.75" x14ac:dyDescent="0.2">
      <c r="A449" s="8">
        <v>7297</v>
      </c>
      <c r="B449" s="7" t="s">
        <v>941</v>
      </c>
      <c r="C449" s="10">
        <v>17750</v>
      </c>
      <c r="D449" s="9" t="s">
        <v>942</v>
      </c>
      <c r="E449" s="9" t="s">
        <v>188</v>
      </c>
      <c r="F449" s="9" t="s">
        <v>809</v>
      </c>
      <c r="G449" s="11" t="str">
        <f>IF(ISNUMBER(SEARCH("BLM",Table2[[#This Row],[Name]])), "Y", "N")</f>
        <v>N</v>
      </c>
      <c r="H449" s="2"/>
      <c r="I449" s="2"/>
      <c r="J449" s="2"/>
      <c r="K449" s="2"/>
      <c r="L449" s="14"/>
    </row>
    <row r="450" spans="1:12" ht="27.75" x14ac:dyDescent="0.2">
      <c r="A450" s="8">
        <v>7296</v>
      </c>
      <c r="B450" s="7" t="s">
        <v>943</v>
      </c>
      <c r="C450" s="10">
        <v>1750</v>
      </c>
      <c r="D450" s="9" t="s">
        <v>944</v>
      </c>
      <c r="E450" s="9" t="s">
        <v>188</v>
      </c>
      <c r="F450" s="9" t="s">
        <v>809</v>
      </c>
      <c r="G450" s="11" t="str">
        <f>IF(ISNUMBER(SEARCH("BLM",Table2[[#This Row],[Name]])), "Y", "N")</f>
        <v>N</v>
      </c>
      <c r="H450" s="2"/>
      <c r="I450" s="2"/>
      <c r="J450" s="2"/>
      <c r="K450" s="2"/>
      <c r="L450" s="14"/>
    </row>
    <row r="451" spans="1:12" ht="27.75" x14ac:dyDescent="0.2">
      <c r="A451" s="8">
        <v>7295</v>
      </c>
      <c r="B451" s="7" t="s">
        <v>945</v>
      </c>
      <c r="C451" s="10">
        <v>975</v>
      </c>
      <c r="D451" s="9" t="s">
        <v>946</v>
      </c>
      <c r="E451" s="9" t="s">
        <v>188</v>
      </c>
      <c r="F451" s="9" t="s">
        <v>809</v>
      </c>
      <c r="G451" s="11" t="str">
        <f>IF(ISNUMBER(SEARCH("BLM",Table2[[#This Row],[Name]])), "Y", "N")</f>
        <v>N</v>
      </c>
      <c r="H451" s="2"/>
      <c r="I451" s="2"/>
      <c r="J451" s="2"/>
      <c r="K451" s="2"/>
      <c r="L451" s="14"/>
    </row>
    <row r="452" spans="1:12" ht="27.75" x14ac:dyDescent="0.2">
      <c r="A452" s="8">
        <v>7290</v>
      </c>
      <c r="B452" s="7" t="s">
        <v>947</v>
      </c>
      <c r="C452" s="10">
        <v>1450</v>
      </c>
      <c r="D452" s="9" t="s">
        <v>948</v>
      </c>
      <c r="E452" s="9" t="s">
        <v>188</v>
      </c>
      <c r="F452" s="9" t="s">
        <v>809</v>
      </c>
      <c r="G452" s="11" t="str">
        <f>IF(ISNUMBER(SEARCH("BLM",Table2[[#This Row],[Name]])), "Y", "N")</f>
        <v>N</v>
      </c>
      <c r="H452" s="2"/>
      <c r="I452" s="2"/>
      <c r="J452" s="2"/>
      <c r="K452" s="2"/>
      <c r="L452" s="14"/>
    </row>
    <row r="453" spans="1:12" ht="27.75" x14ac:dyDescent="0.2">
      <c r="A453" s="8">
        <v>7101</v>
      </c>
      <c r="B453" s="7" t="s">
        <v>949</v>
      </c>
      <c r="C453" s="10">
        <v>75200</v>
      </c>
      <c r="D453" s="9" t="s">
        <v>950</v>
      </c>
      <c r="E453" s="9" t="s">
        <v>188</v>
      </c>
      <c r="F453" s="9" t="s">
        <v>809</v>
      </c>
      <c r="G453" s="11" t="str">
        <f>IF(ISNUMBER(SEARCH("BLM",Table2[[#This Row],[Name]])), "Y", "N")</f>
        <v>N</v>
      </c>
      <c r="H453" s="2"/>
      <c r="I453" s="2"/>
      <c r="J453" s="2"/>
      <c r="K453" s="2"/>
      <c r="L453" s="14"/>
    </row>
    <row r="454" spans="1:12" ht="27.75" x14ac:dyDescent="0.2">
      <c r="A454" s="8">
        <v>7097</v>
      </c>
      <c r="B454" s="7" t="s">
        <v>951</v>
      </c>
      <c r="C454" s="10">
        <v>4350</v>
      </c>
      <c r="D454" s="9" t="s">
        <v>952</v>
      </c>
      <c r="E454" s="9" t="s">
        <v>188</v>
      </c>
      <c r="F454" s="9" t="s">
        <v>809</v>
      </c>
      <c r="G454" s="11" t="str">
        <f>IF(ISNUMBER(SEARCH("BLM",Table2[[#This Row],[Name]])), "Y", "N")</f>
        <v>N</v>
      </c>
      <c r="H454" s="2"/>
      <c r="I454" s="2"/>
      <c r="J454" s="2"/>
      <c r="K454" s="2"/>
      <c r="L454" s="14"/>
    </row>
    <row r="455" spans="1:12" ht="27.75" x14ac:dyDescent="0.2">
      <c r="A455" s="8">
        <v>7094</v>
      </c>
      <c r="B455" s="7" t="s">
        <v>953</v>
      </c>
      <c r="C455" s="10">
        <v>24550</v>
      </c>
      <c r="D455" s="9" t="s">
        <v>954</v>
      </c>
      <c r="E455" s="9" t="s">
        <v>188</v>
      </c>
      <c r="F455" s="9" t="s">
        <v>809</v>
      </c>
      <c r="G455" s="11" t="str">
        <f>IF(ISNUMBER(SEARCH("BLM",Table2[[#This Row],[Name]])), "Y", "N")</f>
        <v>N</v>
      </c>
      <c r="H455" s="2"/>
      <c r="I455" s="2"/>
      <c r="J455" s="2"/>
      <c r="K455" s="2"/>
      <c r="L455" s="14"/>
    </row>
    <row r="456" spans="1:12" ht="27.75" x14ac:dyDescent="0.2">
      <c r="A456" s="8">
        <v>6879</v>
      </c>
      <c r="B456" s="7" t="s">
        <v>955</v>
      </c>
      <c r="C456" s="10">
        <v>3800</v>
      </c>
      <c r="D456" s="9" t="s">
        <v>956</v>
      </c>
      <c r="E456" s="9" t="s">
        <v>188</v>
      </c>
      <c r="F456" s="9" t="s">
        <v>809</v>
      </c>
      <c r="G456" s="11" t="str">
        <f>IF(ISNUMBER(SEARCH("BLM",Table2[[#This Row],[Name]])), "Y", "N")</f>
        <v>N</v>
      </c>
      <c r="H456" s="2"/>
      <c r="I456" s="2"/>
      <c r="J456" s="2"/>
      <c r="K456" s="2"/>
      <c r="L456" s="14"/>
    </row>
    <row r="457" spans="1:12" ht="27.75" x14ac:dyDescent="0.2">
      <c r="A457" s="8">
        <v>6878</v>
      </c>
      <c r="B457" s="7" t="s">
        <v>957</v>
      </c>
      <c r="C457" s="10">
        <v>6700</v>
      </c>
      <c r="D457" s="9" t="s">
        <v>958</v>
      </c>
      <c r="E457" s="9" t="s">
        <v>188</v>
      </c>
      <c r="F457" s="9" t="s">
        <v>809</v>
      </c>
      <c r="G457" s="11" t="str">
        <f>IF(ISNUMBER(SEARCH("BLM",Table2[[#This Row],[Name]])), "Y", "N")</f>
        <v>N</v>
      </c>
      <c r="H457" s="2"/>
      <c r="I457" s="2"/>
      <c r="J457" s="2"/>
      <c r="K457" s="2"/>
      <c r="L457" s="14"/>
    </row>
    <row r="458" spans="1:12" ht="27.75" x14ac:dyDescent="0.2">
      <c r="A458" s="8">
        <v>6848</v>
      </c>
      <c r="B458" s="7" t="s">
        <v>959</v>
      </c>
      <c r="C458" s="10">
        <v>32550</v>
      </c>
      <c r="D458" s="9" t="s">
        <v>960</v>
      </c>
      <c r="E458" s="9" t="s">
        <v>188</v>
      </c>
      <c r="F458" s="9" t="s">
        <v>809</v>
      </c>
      <c r="G458" s="11" t="str">
        <f>IF(ISNUMBER(SEARCH("BLM",Table2[[#This Row],[Name]])), "Y", "N")</f>
        <v>N</v>
      </c>
      <c r="H458" s="2"/>
      <c r="I458" s="2"/>
      <c r="J458" s="2"/>
      <c r="K458" s="2"/>
      <c r="L458" s="14"/>
    </row>
    <row r="459" spans="1:12" ht="27.75" x14ac:dyDescent="0.2">
      <c r="A459" s="8">
        <v>6752</v>
      </c>
      <c r="B459" s="7" t="s">
        <v>961</v>
      </c>
      <c r="C459" s="10">
        <v>10250</v>
      </c>
      <c r="D459" s="9" t="s">
        <v>962</v>
      </c>
      <c r="E459" s="9" t="s">
        <v>188</v>
      </c>
      <c r="F459" s="9" t="s">
        <v>809</v>
      </c>
      <c r="G459" s="11" t="str">
        <f>IF(ISNUMBER(SEARCH("BLM",Table2[[#This Row],[Name]])), "Y", "N")</f>
        <v>N</v>
      </c>
      <c r="H459" s="2"/>
      <c r="I459" s="2"/>
      <c r="J459" s="2"/>
      <c r="K459" s="2"/>
      <c r="L459" s="14"/>
    </row>
    <row r="460" spans="1:12" ht="27.75" x14ac:dyDescent="0.2">
      <c r="A460" s="8">
        <v>6744</v>
      </c>
      <c r="B460" s="7" t="s">
        <v>963</v>
      </c>
      <c r="C460" s="10">
        <v>14950</v>
      </c>
      <c r="D460" s="9" t="s">
        <v>964</v>
      </c>
      <c r="E460" s="9" t="s">
        <v>188</v>
      </c>
      <c r="F460" s="9" t="s">
        <v>809</v>
      </c>
      <c r="G460" s="11" t="str">
        <f>IF(ISNUMBER(SEARCH("BLM",Table2[[#This Row],[Name]])), "Y", "N")</f>
        <v>N</v>
      </c>
      <c r="H460" s="2"/>
      <c r="I460" s="2"/>
      <c r="J460" s="2"/>
      <c r="K460" s="2"/>
      <c r="L460" s="14"/>
    </row>
    <row r="461" spans="1:12" ht="41.25" x14ac:dyDescent="0.2">
      <c r="A461" s="8">
        <v>6294</v>
      </c>
      <c r="B461" s="7" t="s">
        <v>965</v>
      </c>
      <c r="C461" s="10">
        <v>21320</v>
      </c>
      <c r="D461" s="9" t="s">
        <v>966</v>
      </c>
      <c r="E461" s="9" t="s">
        <v>142</v>
      </c>
      <c r="F461" s="9" t="s">
        <v>809</v>
      </c>
      <c r="G461" s="11" t="str">
        <f>IF(ISNUMBER(SEARCH("BLM",Table2[[#This Row],[Name]])), "Y", "N")</f>
        <v>N</v>
      </c>
      <c r="H461" s="2"/>
      <c r="I461" s="2"/>
      <c r="J461" s="2"/>
      <c r="K461" s="2"/>
      <c r="L461" s="14"/>
    </row>
    <row r="462" spans="1:12" ht="41.25" x14ac:dyDescent="0.2">
      <c r="A462" s="8">
        <v>6293</v>
      </c>
      <c r="B462" s="7" t="s">
        <v>967</v>
      </c>
      <c r="C462" s="10">
        <v>7095</v>
      </c>
      <c r="D462" s="9" t="s">
        <v>968</v>
      </c>
      <c r="E462" s="9" t="s">
        <v>188</v>
      </c>
      <c r="F462" s="9" t="s">
        <v>809</v>
      </c>
      <c r="G462" s="11" t="str">
        <f>IF(ISNUMBER(SEARCH("BLM",Table2[[#This Row],[Name]])), "Y", "N")</f>
        <v>N</v>
      </c>
      <c r="H462" s="2"/>
      <c r="I462" s="2"/>
      <c r="J462" s="2"/>
      <c r="K462" s="2"/>
      <c r="L462" s="14"/>
    </row>
    <row r="463" spans="1:12" ht="41.25" x14ac:dyDescent="0.2">
      <c r="A463" s="8">
        <v>6292</v>
      </c>
      <c r="B463" s="7" t="s">
        <v>969</v>
      </c>
      <c r="C463" s="10">
        <v>66285</v>
      </c>
      <c r="D463" s="9" t="s">
        <v>970</v>
      </c>
      <c r="E463" s="9" t="s">
        <v>188</v>
      </c>
      <c r="F463" s="9" t="s">
        <v>809</v>
      </c>
      <c r="G463" s="11" t="str">
        <f>IF(ISNUMBER(SEARCH("BLM",Table2[[#This Row],[Name]])), "Y", "N")</f>
        <v>N</v>
      </c>
      <c r="H463" s="2"/>
      <c r="I463" s="2"/>
      <c r="J463" s="2"/>
      <c r="K463" s="2"/>
      <c r="L463" s="14"/>
    </row>
    <row r="464" spans="1:12" ht="41.25" x14ac:dyDescent="0.2">
      <c r="A464" s="8">
        <v>6291</v>
      </c>
      <c r="B464" s="7" t="s">
        <v>971</v>
      </c>
      <c r="C464" s="10">
        <v>416885</v>
      </c>
      <c r="D464" s="9" t="s">
        <v>972</v>
      </c>
      <c r="E464" s="9" t="s">
        <v>188</v>
      </c>
      <c r="F464" s="9" t="s">
        <v>809</v>
      </c>
      <c r="G464" s="11" t="str">
        <f>IF(ISNUMBER(SEARCH("BLM",Table2[[#This Row],[Name]])), "Y", "N")</f>
        <v>N</v>
      </c>
      <c r="H464" s="2"/>
      <c r="I464" s="2"/>
      <c r="J464" s="2"/>
      <c r="K464" s="2"/>
      <c r="L464" s="14"/>
    </row>
    <row r="465" spans="1:12" ht="41.25" x14ac:dyDescent="0.2">
      <c r="A465" s="8">
        <v>6290</v>
      </c>
      <c r="B465" s="7" t="s">
        <v>973</v>
      </c>
      <c r="C465" s="10">
        <v>22185</v>
      </c>
      <c r="D465" s="9" t="s">
        <v>974</v>
      </c>
      <c r="E465" s="9" t="s">
        <v>188</v>
      </c>
      <c r="F465" s="9" t="s">
        <v>809</v>
      </c>
      <c r="G465" s="11" t="str">
        <f>IF(ISNUMBER(SEARCH("BLM",Table2[[#This Row],[Name]])), "Y", "N")</f>
        <v>N</v>
      </c>
      <c r="H465" s="2"/>
      <c r="I465" s="2"/>
      <c r="J465" s="2"/>
      <c r="K465" s="2"/>
      <c r="L465" s="14"/>
    </row>
    <row r="466" spans="1:12" ht="54.75" x14ac:dyDescent="0.2">
      <c r="A466" s="8">
        <v>6289</v>
      </c>
      <c r="B466" s="7" t="s">
        <v>975</v>
      </c>
      <c r="C466" s="10">
        <v>5780</v>
      </c>
      <c r="D466" s="9" t="s">
        <v>976</v>
      </c>
      <c r="E466" s="9" t="s">
        <v>142</v>
      </c>
      <c r="F466" s="9" t="s">
        <v>809</v>
      </c>
      <c r="G466" s="11" t="str">
        <f>IF(ISNUMBER(SEARCH("BLM",Table2[[#This Row],[Name]])), "Y", "N")</f>
        <v>N</v>
      </c>
      <c r="H466" s="2"/>
      <c r="I466" s="2"/>
      <c r="J466" s="2"/>
      <c r="K466" s="2"/>
      <c r="L466" s="14"/>
    </row>
    <row r="467" spans="1:12" ht="41.25" x14ac:dyDescent="0.2">
      <c r="A467" s="8">
        <v>6288</v>
      </c>
      <c r="B467" s="7" t="s">
        <v>977</v>
      </c>
      <c r="C467" s="10">
        <v>68285</v>
      </c>
      <c r="D467" s="9" t="s">
        <v>978</v>
      </c>
      <c r="E467" s="9" t="s">
        <v>188</v>
      </c>
      <c r="F467" s="9" t="s">
        <v>809</v>
      </c>
      <c r="G467" s="11" t="str">
        <f>IF(ISNUMBER(SEARCH("BLM",Table2[[#This Row],[Name]])), "Y", "N")</f>
        <v>N</v>
      </c>
      <c r="H467" s="2"/>
      <c r="I467" s="2"/>
      <c r="J467" s="2"/>
      <c r="K467" s="2"/>
      <c r="L467" s="14"/>
    </row>
    <row r="468" spans="1:12" ht="41.25" x14ac:dyDescent="0.2">
      <c r="A468" s="8">
        <v>6286</v>
      </c>
      <c r="B468" s="7" t="s">
        <v>979</v>
      </c>
      <c r="C468" s="10">
        <v>10770</v>
      </c>
      <c r="D468" s="9" t="s">
        <v>980</v>
      </c>
      <c r="E468" s="9" t="s">
        <v>188</v>
      </c>
      <c r="F468" s="9" t="s">
        <v>809</v>
      </c>
      <c r="G468" s="11" t="str">
        <f>IF(ISNUMBER(SEARCH("BLM",Table2[[#This Row],[Name]])), "Y", "N")</f>
        <v>N</v>
      </c>
      <c r="H468" s="2"/>
      <c r="I468" s="2"/>
      <c r="J468" s="2"/>
      <c r="K468" s="2"/>
      <c r="L468" s="14"/>
    </row>
    <row r="469" spans="1:12" ht="41.25" x14ac:dyDescent="0.2">
      <c r="A469" s="8">
        <v>6285</v>
      </c>
      <c r="B469" s="7" t="s">
        <v>981</v>
      </c>
      <c r="C469" s="10">
        <v>11510</v>
      </c>
      <c r="D469" s="9" t="s">
        <v>982</v>
      </c>
      <c r="E469" s="9" t="s">
        <v>188</v>
      </c>
      <c r="F469" s="9" t="s">
        <v>809</v>
      </c>
      <c r="G469" s="11" t="str">
        <f>IF(ISNUMBER(SEARCH("BLM",Table2[[#This Row],[Name]])), "Y", "N")</f>
        <v>N</v>
      </c>
      <c r="H469" s="2"/>
      <c r="I469" s="2"/>
      <c r="J469" s="2"/>
      <c r="K469" s="2"/>
      <c r="L469" s="14"/>
    </row>
    <row r="470" spans="1:12" ht="41.25" x14ac:dyDescent="0.2">
      <c r="A470" s="8">
        <v>6284</v>
      </c>
      <c r="B470" s="7" t="s">
        <v>983</v>
      </c>
      <c r="C470" s="10">
        <v>64085</v>
      </c>
      <c r="D470" s="9" t="s">
        <v>984</v>
      </c>
      <c r="E470" s="9" t="s">
        <v>188</v>
      </c>
      <c r="F470" s="9" t="s">
        <v>809</v>
      </c>
      <c r="G470" s="11" t="str">
        <f>IF(ISNUMBER(SEARCH("BLM",Table2[[#This Row],[Name]])), "Y", "N")</f>
        <v>N</v>
      </c>
      <c r="H470" s="2"/>
      <c r="I470" s="2"/>
      <c r="J470" s="2"/>
      <c r="K470" s="2"/>
      <c r="L470" s="14"/>
    </row>
    <row r="471" spans="1:12" ht="41.25" x14ac:dyDescent="0.2">
      <c r="A471" s="8">
        <v>6283</v>
      </c>
      <c r="B471" s="7" t="s">
        <v>985</v>
      </c>
      <c r="C471" s="10">
        <v>4745</v>
      </c>
      <c r="D471" s="9" t="s">
        <v>986</v>
      </c>
      <c r="E471" s="9" t="s">
        <v>188</v>
      </c>
      <c r="F471" s="9" t="s">
        <v>809</v>
      </c>
      <c r="G471" s="11" t="str">
        <f>IF(ISNUMBER(SEARCH("BLM",Table2[[#This Row],[Name]])), "Y", "N")</f>
        <v>N</v>
      </c>
      <c r="H471" s="2"/>
      <c r="I471" s="2"/>
      <c r="J471" s="2"/>
      <c r="K471" s="2"/>
      <c r="L471" s="14"/>
    </row>
    <row r="472" spans="1:12" ht="41.25" x14ac:dyDescent="0.2">
      <c r="A472" s="8">
        <v>6282</v>
      </c>
      <c r="B472" s="7" t="s">
        <v>987</v>
      </c>
      <c r="C472" s="10">
        <v>16035</v>
      </c>
      <c r="D472" s="9" t="s">
        <v>988</v>
      </c>
      <c r="E472" s="9" t="s">
        <v>142</v>
      </c>
      <c r="F472" s="9" t="s">
        <v>809</v>
      </c>
      <c r="G472" s="11" t="str">
        <f>IF(ISNUMBER(SEARCH("BLM",Table2[[#This Row],[Name]])), "Y", "N")</f>
        <v>N</v>
      </c>
      <c r="H472" s="2"/>
      <c r="I472" s="2"/>
      <c r="J472" s="2"/>
      <c r="K472" s="2"/>
      <c r="L472" s="14"/>
    </row>
    <row r="473" spans="1:12" ht="27.75" x14ac:dyDescent="0.2">
      <c r="A473" s="8">
        <v>6607</v>
      </c>
      <c r="B473" s="7" t="s">
        <v>989</v>
      </c>
      <c r="C473" s="10">
        <v>5950</v>
      </c>
      <c r="D473" s="9" t="s">
        <v>990</v>
      </c>
      <c r="E473" s="9" t="s">
        <v>142</v>
      </c>
      <c r="F473" s="9" t="s">
        <v>809</v>
      </c>
      <c r="G473" s="11" t="str">
        <f>IF(ISNUMBER(SEARCH("BLM",Table2[[#This Row],[Name]])), "Y", "N")</f>
        <v>N</v>
      </c>
      <c r="H473" s="2"/>
      <c r="I473" s="2"/>
      <c r="J473" s="2"/>
      <c r="K473" s="2"/>
      <c r="L473" s="14"/>
    </row>
    <row r="474" spans="1:12" ht="27.75" x14ac:dyDescent="0.2">
      <c r="A474" s="8">
        <v>6598</v>
      </c>
      <c r="B474" s="7" t="s">
        <v>991</v>
      </c>
      <c r="C474" s="10">
        <v>8450</v>
      </c>
      <c r="D474" s="9" t="s">
        <v>992</v>
      </c>
      <c r="E474" s="9" t="s">
        <v>188</v>
      </c>
      <c r="F474" s="9" t="s">
        <v>809</v>
      </c>
      <c r="G474" s="11" t="str">
        <f>IF(ISNUMBER(SEARCH("BLM",Table2[[#This Row],[Name]])), "Y", "N")</f>
        <v>N</v>
      </c>
      <c r="H474" s="2"/>
      <c r="I474" s="2"/>
      <c r="J474" s="2"/>
      <c r="K474" s="2"/>
      <c r="L474" s="14"/>
    </row>
    <row r="475" spans="1:12" ht="27.75" x14ac:dyDescent="0.2">
      <c r="A475" s="8">
        <v>6597</v>
      </c>
      <c r="B475" s="7" t="s">
        <v>993</v>
      </c>
      <c r="C475" s="10">
        <v>11950</v>
      </c>
      <c r="D475" s="9" t="s">
        <v>994</v>
      </c>
      <c r="E475" s="9" t="s">
        <v>188</v>
      </c>
      <c r="F475" s="9" t="s">
        <v>809</v>
      </c>
      <c r="G475" s="11" t="str">
        <f>IF(ISNUMBER(SEARCH("BLM",Table2[[#This Row],[Name]])), "Y", "N")</f>
        <v>N</v>
      </c>
      <c r="H475" s="2"/>
      <c r="I475" s="2"/>
      <c r="J475" s="2"/>
      <c r="K475" s="2"/>
      <c r="L475" s="14"/>
    </row>
    <row r="476" spans="1:12" ht="27.75" x14ac:dyDescent="0.2">
      <c r="A476" s="8">
        <v>6596</v>
      </c>
      <c r="B476" s="7" t="s">
        <v>995</v>
      </c>
      <c r="C476" s="10">
        <v>8650</v>
      </c>
      <c r="D476" s="9" t="s">
        <v>996</v>
      </c>
      <c r="E476" s="9" t="s">
        <v>188</v>
      </c>
      <c r="F476" s="9" t="s">
        <v>809</v>
      </c>
      <c r="G476" s="11" t="str">
        <f>IF(ISNUMBER(SEARCH("BLM",Table2[[#This Row],[Name]])), "Y", "N")</f>
        <v>N</v>
      </c>
      <c r="H476" s="2"/>
      <c r="I476" s="2"/>
      <c r="J476" s="2"/>
      <c r="K476" s="2"/>
      <c r="L476" s="14"/>
    </row>
    <row r="477" spans="1:12" ht="27.75" x14ac:dyDescent="0.2">
      <c r="A477" s="8">
        <v>6591</v>
      </c>
      <c r="B477" s="7" t="s">
        <v>997</v>
      </c>
      <c r="C477" s="10">
        <v>31550</v>
      </c>
      <c r="D477" s="9" t="s">
        <v>998</v>
      </c>
      <c r="E477" s="9" t="s">
        <v>188</v>
      </c>
      <c r="F477" s="9" t="s">
        <v>809</v>
      </c>
      <c r="G477" s="11" t="str">
        <f>IF(ISNUMBER(SEARCH("BLM",Table2[[#This Row],[Name]])), "Y", "N")</f>
        <v>N</v>
      </c>
      <c r="H477" s="2"/>
      <c r="I477" s="2"/>
      <c r="J477" s="2"/>
      <c r="K477" s="2"/>
      <c r="L477" s="14"/>
    </row>
    <row r="478" spans="1:12" ht="41.25" x14ac:dyDescent="0.2">
      <c r="A478" s="8">
        <v>6476</v>
      </c>
      <c r="B478" s="7" t="s">
        <v>999</v>
      </c>
      <c r="C478" s="10">
        <v>3400</v>
      </c>
      <c r="D478" s="9" t="s">
        <v>1000</v>
      </c>
      <c r="E478" s="9" t="s">
        <v>188</v>
      </c>
      <c r="F478" s="9" t="s">
        <v>809</v>
      </c>
      <c r="G478" s="11" t="str">
        <f>IF(ISNUMBER(SEARCH("BLM",Table2[[#This Row],[Name]])), "Y", "N")</f>
        <v>N</v>
      </c>
      <c r="H478" s="2"/>
      <c r="I478" s="2"/>
      <c r="J478" s="2"/>
      <c r="K478" s="2"/>
      <c r="L478" s="14"/>
    </row>
    <row r="479" spans="1:12" ht="54.75" x14ac:dyDescent="0.2">
      <c r="A479" s="8">
        <v>6473</v>
      </c>
      <c r="B479" s="7" t="s">
        <v>1001</v>
      </c>
      <c r="C479" s="10">
        <v>39650</v>
      </c>
      <c r="D479" s="9" t="s">
        <v>1002</v>
      </c>
      <c r="E479" s="9" t="s">
        <v>188</v>
      </c>
      <c r="F479" s="9" t="s">
        <v>809</v>
      </c>
      <c r="G479" s="11" t="str">
        <f>IF(ISNUMBER(SEARCH("BLM",Table2[[#This Row],[Name]])), "Y", "N")</f>
        <v>N</v>
      </c>
      <c r="H479" s="2"/>
      <c r="I479" s="2"/>
      <c r="J479" s="2"/>
      <c r="K479" s="2"/>
      <c r="L479" s="14"/>
    </row>
    <row r="480" spans="1:12" ht="27.75" x14ac:dyDescent="0.2">
      <c r="A480" s="8">
        <v>6508</v>
      </c>
      <c r="B480" s="7" t="s">
        <v>1003</v>
      </c>
      <c r="C480" s="10">
        <v>1552.25</v>
      </c>
      <c r="D480" s="9" t="s">
        <v>1004</v>
      </c>
      <c r="E480" s="9" t="s">
        <v>188</v>
      </c>
      <c r="F480" s="9" t="s">
        <v>809</v>
      </c>
      <c r="G480" s="11" t="str">
        <f>IF(ISNUMBER(SEARCH("BLM",Table2[[#This Row],[Name]])), "Y", "N")</f>
        <v>N</v>
      </c>
      <c r="H480" s="2"/>
      <c r="I480" s="2"/>
      <c r="J480" s="2"/>
      <c r="K480" s="2"/>
      <c r="L480" s="14"/>
    </row>
    <row r="481" spans="1:12" ht="27.75" x14ac:dyDescent="0.2">
      <c r="A481" s="8">
        <v>6507</v>
      </c>
      <c r="B481" s="7" t="s">
        <v>1005</v>
      </c>
      <c r="C481" s="10">
        <v>2007.5</v>
      </c>
      <c r="D481" s="9" t="s">
        <v>1006</v>
      </c>
      <c r="E481" s="9" t="s">
        <v>188</v>
      </c>
      <c r="F481" s="9" t="s">
        <v>809</v>
      </c>
      <c r="G481" s="11" t="str">
        <f>IF(ISNUMBER(SEARCH("BLM",Table2[[#This Row],[Name]])), "Y", "N")</f>
        <v>N</v>
      </c>
      <c r="H481" s="2"/>
      <c r="I481" s="2"/>
      <c r="J481" s="2"/>
      <c r="K481" s="2"/>
      <c r="L481" s="14"/>
    </row>
    <row r="482" spans="1:12" ht="54.75" x14ac:dyDescent="0.2">
      <c r="A482" s="8">
        <v>5636</v>
      </c>
      <c r="B482" s="7" t="s">
        <v>1007</v>
      </c>
      <c r="C482" s="10">
        <v>25125</v>
      </c>
      <c r="D482" s="9" t="s">
        <v>1008</v>
      </c>
      <c r="E482" s="9" t="s">
        <v>188</v>
      </c>
      <c r="F482" s="9" t="s">
        <v>809</v>
      </c>
      <c r="G482" s="11" t="str">
        <f>IF(ISNUMBER(SEARCH("BLM",Table2[[#This Row],[Name]])), "Y", "N")</f>
        <v>N</v>
      </c>
      <c r="H482" s="2"/>
      <c r="I482" s="2"/>
      <c r="J482" s="2"/>
      <c r="K482" s="2"/>
      <c r="L482" s="14"/>
    </row>
    <row r="483" spans="1:12" ht="54.75" x14ac:dyDescent="0.2">
      <c r="A483" s="8">
        <v>5776</v>
      </c>
      <c r="B483" s="7" t="s">
        <v>1009</v>
      </c>
      <c r="C483" s="10">
        <v>6185</v>
      </c>
      <c r="D483" s="9" t="s">
        <v>1010</v>
      </c>
      <c r="E483" s="9" t="s">
        <v>142</v>
      </c>
      <c r="F483" s="9" t="s">
        <v>809</v>
      </c>
      <c r="G483" s="11" t="str">
        <f>IF(ISNUMBER(SEARCH("BLM",Table2[[#This Row],[Name]])), "Y", "N")</f>
        <v>N</v>
      </c>
      <c r="H483" s="2"/>
      <c r="I483" s="2"/>
      <c r="J483" s="2"/>
      <c r="K483" s="2"/>
      <c r="L483" s="14"/>
    </row>
    <row r="484" spans="1:12" ht="54.75" x14ac:dyDescent="0.2">
      <c r="A484" s="8">
        <v>5774</v>
      </c>
      <c r="B484" s="7" t="s">
        <v>1011</v>
      </c>
      <c r="C484" s="10">
        <v>6220</v>
      </c>
      <c r="D484" s="9" t="s">
        <v>1012</v>
      </c>
      <c r="E484" s="9" t="s">
        <v>142</v>
      </c>
      <c r="F484" s="9" t="s">
        <v>809</v>
      </c>
      <c r="G484" s="11" t="str">
        <f>IF(ISNUMBER(SEARCH("BLM",Table2[[#This Row],[Name]])), "Y", "N")</f>
        <v>N</v>
      </c>
      <c r="H484" s="2"/>
      <c r="I484" s="2"/>
      <c r="J484" s="2"/>
      <c r="K484" s="2"/>
      <c r="L484" s="14"/>
    </row>
    <row r="485" spans="1:12" ht="41.25" x14ac:dyDescent="0.2">
      <c r="A485" s="8">
        <v>5773</v>
      </c>
      <c r="B485" s="7" t="s">
        <v>1013</v>
      </c>
      <c r="C485" s="10">
        <v>2890</v>
      </c>
      <c r="D485" s="9" t="s">
        <v>1014</v>
      </c>
      <c r="E485" s="9" t="s">
        <v>188</v>
      </c>
      <c r="F485" s="9" t="s">
        <v>809</v>
      </c>
      <c r="G485" s="11" t="str">
        <f>IF(ISNUMBER(SEARCH("BLM",Table2[[#This Row],[Name]])), "Y", "N")</f>
        <v>N</v>
      </c>
      <c r="H485" s="2"/>
      <c r="I485" s="2"/>
      <c r="J485" s="2"/>
      <c r="K485" s="2"/>
      <c r="L485" s="14"/>
    </row>
    <row r="486" spans="1:12" ht="41.25" x14ac:dyDescent="0.2">
      <c r="A486" s="8">
        <v>5772</v>
      </c>
      <c r="B486" s="7" t="s">
        <v>1015</v>
      </c>
      <c r="C486" s="10">
        <v>3385</v>
      </c>
      <c r="D486" s="9" t="s">
        <v>1016</v>
      </c>
      <c r="E486" s="9" t="s">
        <v>188</v>
      </c>
      <c r="F486" s="9" t="s">
        <v>809</v>
      </c>
      <c r="G486" s="11" t="str">
        <f>IF(ISNUMBER(SEARCH("BLM",Table2[[#This Row],[Name]])), "Y", "N")</f>
        <v>N</v>
      </c>
      <c r="H486" s="2"/>
      <c r="I486" s="2"/>
      <c r="J486" s="2"/>
      <c r="K486" s="2"/>
      <c r="L486" s="14"/>
    </row>
    <row r="487" spans="1:12" ht="54.75" x14ac:dyDescent="0.2">
      <c r="A487" s="8">
        <v>5770</v>
      </c>
      <c r="B487" s="7" t="s">
        <v>1017</v>
      </c>
      <c r="C487" s="10">
        <v>4125</v>
      </c>
      <c r="D487" s="9" t="s">
        <v>1018</v>
      </c>
      <c r="E487" s="9" t="s">
        <v>142</v>
      </c>
      <c r="F487" s="9" t="s">
        <v>809</v>
      </c>
      <c r="G487" s="11" t="str">
        <f>IF(ISNUMBER(SEARCH("BLM",Table2[[#This Row],[Name]])), "Y", "N")</f>
        <v>N</v>
      </c>
      <c r="H487" s="2"/>
      <c r="I487" s="2"/>
      <c r="J487" s="2"/>
      <c r="K487" s="2"/>
      <c r="L487" s="14"/>
    </row>
    <row r="488" spans="1:12" ht="41.25" x14ac:dyDescent="0.2">
      <c r="A488" s="8">
        <v>5768</v>
      </c>
      <c r="B488" s="7" t="s">
        <v>1019</v>
      </c>
      <c r="C488" s="10">
        <v>20170</v>
      </c>
      <c r="D488" s="9" t="s">
        <v>1020</v>
      </c>
      <c r="E488" s="9" t="s">
        <v>142</v>
      </c>
      <c r="F488" s="9" t="s">
        <v>809</v>
      </c>
      <c r="G488" s="11" t="str">
        <f>IF(ISNUMBER(SEARCH("BLM",Table2[[#This Row],[Name]])), "Y", "N")</f>
        <v>N</v>
      </c>
      <c r="H488" s="2"/>
      <c r="I488" s="2"/>
      <c r="J488" s="2"/>
      <c r="K488" s="2"/>
      <c r="L488" s="14"/>
    </row>
    <row r="489" spans="1:12" ht="41.25" x14ac:dyDescent="0.2">
      <c r="A489" s="8">
        <v>5765</v>
      </c>
      <c r="B489" s="7" t="s">
        <v>1021</v>
      </c>
      <c r="C489" s="10">
        <v>17640</v>
      </c>
      <c r="D489" s="9" t="s">
        <v>1022</v>
      </c>
      <c r="E489" s="9" t="s">
        <v>188</v>
      </c>
      <c r="F489" s="9" t="s">
        <v>809</v>
      </c>
      <c r="G489" s="11" t="str">
        <f>IF(ISNUMBER(SEARCH("BLM",Table2[[#This Row],[Name]])), "Y", "N")</f>
        <v>N</v>
      </c>
      <c r="H489" s="2"/>
      <c r="I489" s="2"/>
      <c r="J489" s="2"/>
      <c r="K489" s="2"/>
      <c r="L489" s="14"/>
    </row>
    <row r="490" spans="1:12" ht="41.25" x14ac:dyDescent="0.2">
      <c r="A490" s="8">
        <v>5764</v>
      </c>
      <c r="B490" s="7" t="s">
        <v>1023</v>
      </c>
      <c r="C490" s="10">
        <v>21185</v>
      </c>
      <c r="D490" s="9" t="s">
        <v>1024</v>
      </c>
      <c r="E490" s="9" t="s">
        <v>188</v>
      </c>
      <c r="F490" s="9" t="s">
        <v>809</v>
      </c>
      <c r="G490" s="11" t="str">
        <f>IF(ISNUMBER(SEARCH("BLM",Table2[[#This Row],[Name]])), "Y", "N")</f>
        <v>N</v>
      </c>
      <c r="H490" s="2"/>
      <c r="I490" s="2"/>
      <c r="J490" s="2"/>
      <c r="K490" s="2"/>
      <c r="L490" s="14"/>
    </row>
    <row r="491" spans="1:12" ht="41.25" x14ac:dyDescent="0.2">
      <c r="A491" s="8">
        <v>5763</v>
      </c>
      <c r="B491" s="7" t="s">
        <v>1025</v>
      </c>
      <c r="C491" s="10">
        <v>10150</v>
      </c>
      <c r="D491" s="9" t="s">
        <v>1026</v>
      </c>
      <c r="E491" s="9" t="s">
        <v>142</v>
      </c>
      <c r="F491" s="9" t="s">
        <v>809</v>
      </c>
      <c r="G491" s="11" t="str">
        <f>IF(ISNUMBER(SEARCH("BLM",Table2[[#This Row],[Name]])), "Y", "N")</f>
        <v>N</v>
      </c>
      <c r="H491" s="2"/>
      <c r="I491" s="2"/>
      <c r="J491" s="2"/>
      <c r="K491" s="2"/>
      <c r="L491" s="14"/>
    </row>
    <row r="492" spans="1:12" ht="41.25" x14ac:dyDescent="0.2">
      <c r="A492" s="8">
        <v>5762</v>
      </c>
      <c r="B492" s="7" t="s">
        <v>1027</v>
      </c>
      <c r="C492" s="10">
        <v>5195</v>
      </c>
      <c r="D492" s="9" t="s">
        <v>1028</v>
      </c>
      <c r="E492" s="9" t="s">
        <v>188</v>
      </c>
      <c r="F492" s="9" t="s">
        <v>809</v>
      </c>
      <c r="G492" s="11" t="str">
        <f>IF(ISNUMBER(SEARCH("BLM",Table2[[#This Row],[Name]])), "Y", "N")</f>
        <v>N</v>
      </c>
      <c r="H492" s="2"/>
      <c r="I492" s="2"/>
      <c r="J492" s="2"/>
      <c r="K492" s="2"/>
      <c r="L492" s="14"/>
    </row>
    <row r="493" spans="1:12" ht="27.75" x14ac:dyDescent="0.2">
      <c r="A493" s="8">
        <v>4971</v>
      </c>
      <c r="B493" s="7" t="s">
        <v>1029</v>
      </c>
      <c r="C493" s="10">
        <v>66900</v>
      </c>
      <c r="D493" s="9" t="s">
        <v>1030</v>
      </c>
      <c r="E493" s="9" t="s">
        <v>188</v>
      </c>
      <c r="F493" s="9" t="s">
        <v>809</v>
      </c>
      <c r="G493" s="11" t="str">
        <f>IF(ISNUMBER(SEARCH("BLM",Table2[[#This Row],[Name]])), "Y", "N")</f>
        <v>N</v>
      </c>
      <c r="H493" s="2"/>
      <c r="I493" s="2"/>
      <c r="J493" s="2"/>
      <c r="K493" s="2"/>
      <c r="L493" s="14"/>
    </row>
    <row r="494" spans="1:12" ht="27.75" x14ac:dyDescent="0.2">
      <c r="A494" s="8">
        <v>4950</v>
      </c>
      <c r="B494" s="7" t="s">
        <v>1031</v>
      </c>
      <c r="C494" s="10">
        <v>41700</v>
      </c>
      <c r="D494" s="9" t="s">
        <v>1032</v>
      </c>
      <c r="E494" s="9" t="s">
        <v>188</v>
      </c>
      <c r="F494" s="9" t="s">
        <v>809</v>
      </c>
      <c r="G494" s="11" t="str">
        <f>IF(ISNUMBER(SEARCH("BLM",Table2[[#This Row],[Name]])), "Y", "N")</f>
        <v>N</v>
      </c>
      <c r="H494" s="2"/>
      <c r="I494" s="2"/>
      <c r="J494" s="2"/>
      <c r="K494" s="2"/>
      <c r="L494" s="14"/>
    </row>
    <row r="495" spans="1:12" ht="27.75" x14ac:dyDescent="0.2">
      <c r="A495" s="8">
        <v>4947</v>
      </c>
      <c r="B495" s="7" t="s">
        <v>1031</v>
      </c>
      <c r="C495" s="10">
        <v>40800</v>
      </c>
      <c r="D495" s="9" t="s">
        <v>1033</v>
      </c>
      <c r="E495" s="9" t="s">
        <v>188</v>
      </c>
      <c r="F495" s="9" t="s">
        <v>809</v>
      </c>
      <c r="G495" s="11" t="str">
        <f>IF(ISNUMBER(SEARCH("BLM",Table2[[#This Row],[Name]])), "Y", "N")</f>
        <v>N</v>
      </c>
      <c r="H495" s="2"/>
      <c r="I495" s="2"/>
      <c r="J495" s="2"/>
      <c r="K495" s="2"/>
      <c r="L495" s="14"/>
    </row>
    <row r="496" spans="1:12" ht="27.75" x14ac:dyDescent="0.2">
      <c r="A496" s="8">
        <v>4946</v>
      </c>
      <c r="B496" s="7" t="s">
        <v>1031</v>
      </c>
      <c r="C496" s="10">
        <v>32700</v>
      </c>
      <c r="D496" s="9" t="s">
        <v>1034</v>
      </c>
      <c r="E496" s="9" t="s">
        <v>188</v>
      </c>
      <c r="F496" s="9" t="s">
        <v>809</v>
      </c>
      <c r="G496" s="11" t="str">
        <f>IF(ISNUMBER(SEARCH("BLM",Table2[[#This Row],[Name]])), "Y", "N")</f>
        <v>N</v>
      </c>
      <c r="H496" s="2"/>
      <c r="I496" s="2"/>
      <c r="J496" s="2"/>
      <c r="K496" s="2"/>
      <c r="L496" s="14"/>
    </row>
    <row r="497" spans="1:12" ht="68.25" x14ac:dyDescent="0.2">
      <c r="A497" s="8">
        <v>4217</v>
      </c>
      <c r="B497" s="7" t="s">
        <v>1035</v>
      </c>
      <c r="C497" s="10">
        <v>1695</v>
      </c>
      <c r="D497" s="9" t="s">
        <v>1036</v>
      </c>
      <c r="E497" s="9" t="s">
        <v>188</v>
      </c>
      <c r="F497" s="9" t="s">
        <v>809</v>
      </c>
      <c r="G497" s="11" t="str">
        <f>IF(ISNUMBER(SEARCH("BLM",Table2[[#This Row],[Name]])), "Y", "N")</f>
        <v>N</v>
      </c>
      <c r="H497" s="2"/>
      <c r="I497" s="2"/>
      <c r="J497" s="2"/>
      <c r="K497" s="2"/>
      <c r="L497" s="14"/>
    </row>
    <row r="498" spans="1:12" ht="54.75" x14ac:dyDescent="0.2">
      <c r="A498" s="8">
        <v>4223</v>
      </c>
      <c r="B498" s="7" t="s">
        <v>1037</v>
      </c>
      <c r="C498" s="10">
        <v>2145</v>
      </c>
      <c r="D498" s="9" t="s">
        <v>1038</v>
      </c>
      <c r="E498" s="9" t="s">
        <v>142</v>
      </c>
      <c r="F498" s="9" t="s">
        <v>809</v>
      </c>
      <c r="G498" s="11" t="str">
        <f>IF(ISNUMBER(SEARCH("BLM",Table2[[#This Row],[Name]])), "Y", "N")</f>
        <v>N</v>
      </c>
      <c r="H498" s="2"/>
      <c r="I498" s="2"/>
      <c r="J498" s="2"/>
      <c r="K498" s="2"/>
      <c r="L498" s="14"/>
    </row>
    <row r="499" spans="1:12" ht="68.25" x14ac:dyDescent="0.2">
      <c r="A499" s="8">
        <v>4216</v>
      </c>
      <c r="B499" s="7" t="s">
        <v>1039</v>
      </c>
      <c r="C499" s="10">
        <v>2105</v>
      </c>
      <c r="D499" s="9" t="s">
        <v>1040</v>
      </c>
      <c r="E499" s="9" t="s">
        <v>142</v>
      </c>
      <c r="F499" s="9" t="s">
        <v>809</v>
      </c>
      <c r="G499" s="11" t="str">
        <f>IF(ISNUMBER(SEARCH("BLM",Table2[[#This Row],[Name]])), "Y", "N")</f>
        <v>N</v>
      </c>
      <c r="H499" s="2"/>
      <c r="I499" s="2"/>
      <c r="J499" s="2"/>
      <c r="K499" s="2"/>
      <c r="L499" s="14"/>
    </row>
    <row r="500" spans="1:12" ht="54.75" x14ac:dyDescent="0.2">
      <c r="A500" s="8">
        <v>2121</v>
      </c>
      <c r="B500" s="7" t="s">
        <v>1041</v>
      </c>
      <c r="C500" s="10">
        <v>227210</v>
      </c>
      <c r="D500" s="9" t="s">
        <v>1042</v>
      </c>
      <c r="E500" s="9" t="s">
        <v>597</v>
      </c>
      <c r="F500" s="9" t="s">
        <v>809</v>
      </c>
      <c r="G500" s="11" t="str">
        <f>IF(ISNUMBER(SEARCH("BLM",Table2[[#This Row],[Name]])), "Y", "N")</f>
        <v>N</v>
      </c>
      <c r="H500" s="2"/>
      <c r="I500" s="2"/>
      <c r="J500" s="2"/>
      <c r="K500" s="2"/>
      <c r="L500" s="14"/>
    </row>
    <row r="501" spans="1:12" x14ac:dyDescent="0.2">
      <c r="A501" t="s">
        <v>1043</v>
      </c>
      <c r="B501">
        <f>SUBTOTAL(103,Table2[Name])</f>
        <v>109</v>
      </c>
      <c r="E501">
        <f>SUBTOTAL(103,Table2[Conveyance])</f>
        <v>109</v>
      </c>
      <c r="F501">
        <f>SUBTOTAL(103,Table2[Invoice])</f>
        <v>109</v>
      </c>
    </row>
  </sheetData>
  <mergeCells count="2">
    <mergeCell ref="A4:G4"/>
    <mergeCell ref="A2:K2"/>
  </mergeCells>
  <conditionalFormatting sqref="A6:D500">
    <cfRule type="expression" dxfId="10" priority="1">
      <formula>I70="Y"</formula>
    </cfRule>
  </conditionalFormatting>
  <conditionalFormatting sqref="F6:L500">
    <cfRule type="expression" dxfId="9" priority="3">
      <formula>M70="Y"</formula>
    </cfRule>
  </conditionalFormatting>
  <conditionalFormatting sqref="E6:E500">
    <cfRule type="expression" dxfId="8" priority="4">
      <formula>#REF!="Y"</formula>
    </cfRule>
  </conditionalFormatting>
  <pageMargins left="0.75" right="0.75" top="1" bottom="1" header="0.5" footer="0.5"/>
  <pageSetup orientation="portrait" horizontalDpi="300" verticalDpi="0"/>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'Dropdown Control'!$B$3:$B$5</xm:f>
          </x14:formula1>
          <xm:sqref>I6:I500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7"/>
  <sheetViews>
    <sheetView workbookViewId="0">
      <selection activeCell="D23" sqref="D23"/>
    </sheetView>
  </sheetViews>
  <sheetFormatPr defaultColWidth="11.43359375" defaultRowHeight="15" x14ac:dyDescent="0.2"/>
  <cols>
    <col min="1" max="1" width="12.77734375" customWidth="1"/>
    <col min="2" max="2" width="4.9765625" customWidth="1"/>
    <col min="3" max="3" width="94.30078125" bestFit="1" customWidth="1"/>
    <col min="4" max="27" width="63.62890625" bestFit="1" customWidth="1"/>
    <col min="28" max="31" width="65.109375" bestFit="1" customWidth="1"/>
    <col min="32" max="48" width="85.015625" bestFit="1" customWidth="1"/>
    <col min="49" max="49" width="84.8828125" bestFit="1" customWidth="1"/>
    <col min="50" max="50" width="62.28125" bestFit="1" customWidth="1"/>
    <col min="51" max="67" width="81.7890625" bestFit="1" customWidth="1"/>
    <col min="68" max="68" width="56.09375" bestFit="1" customWidth="1"/>
    <col min="69" max="86" width="78.42578125" bestFit="1" customWidth="1"/>
    <col min="87" max="89" width="71.96875" bestFit="1" customWidth="1"/>
    <col min="90" max="91" width="79.3671875" bestFit="1" customWidth="1"/>
    <col min="92" max="92" width="79.50390625" bestFit="1" customWidth="1"/>
    <col min="93" max="100" width="80.17578125" bestFit="1" customWidth="1"/>
    <col min="101" max="101" width="82.4609375" bestFit="1" customWidth="1"/>
    <col min="102" max="105" width="82.328125" bestFit="1" customWidth="1"/>
    <col min="106" max="108" width="82.4609375" bestFit="1" customWidth="1"/>
    <col min="109" max="112" width="82.328125" bestFit="1" customWidth="1"/>
    <col min="113" max="113" width="82.86328125" bestFit="1" customWidth="1"/>
    <col min="114" max="116" width="82.328125" bestFit="1" customWidth="1"/>
    <col min="117" max="118" width="56.90234375" bestFit="1" customWidth="1"/>
    <col min="119" max="119" width="66.85546875" bestFit="1" customWidth="1"/>
    <col min="120" max="132" width="67.53125" bestFit="1" customWidth="1"/>
    <col min="133" max="133" width="81.65625" bestFit="1" customWidth="1"/>
    <col min="134" max="134" width="82.19140625" bestFit="1" customWidth="1"/>
    <col min="135" max="135" width="82.328125" bestFit="1" customWidth="1"/>
    <col min="136" max="136" width="81.7890625" bestFit="1" customWidth="1"/>
    <col min="137" max="137" width="82.73046875" bestFit="1" customWidth="1"/>
    <col min="138" max="138" width="82.4609375" bestFit="1" customWidth="1"/>
    <col min="139" max="139" width="82.86328125" bestFit="1" customWidth="1"/>
    <col min="140" max="141" width="82.19140625" bestFit="1" customWidth="1"/>
    <col min="142" max="142" width="82.86328125" bestFit="1" customWidth="1"/>
    <col min="143" max="143" width="82.19140625" bestFit="1" customWidth="1"/>
    <col min="144" max="144" width="81.7890625" bestFit="1" customWidth="1"/>
    <col min="145" max="145" width="62.28125" bestFit="1" customWidth="1"/>
    <col min="146" max="146" width="62.41796875" bestFit="1" customWidth="1"/>
    <col min="147" max="148" width="62.95703125" bestFit="1" customWidth="1"/>
    <col min="149" max="149" width="63.08984375" bestFit="1" customWidth="1"/>
    <col min="150" max="153" width="64.16796875" bestFit="1" customWidth="1"/>
    <col min="154" max="162" width="64.97265625" bestFit="1" customWidth="1"/>
    <col min="163" max="163" width="65.78125" bestFit="1" customWidth="1"/>
    <col min="164" max="164" width="65.109375" bestFit="1" customWidth="1"/>
    <col min="165" max="165" width="65.64453125" bestFit="1" customWidth="1"/>
    <col min="166" max="166" width="65.375" bestFit="1" customWidth="1"/>
    <col min="167" max="168" width="66.18359375" bestFit="1" customWidth="1"/>
    <col min="169" max="169" width="65.78125" bestFit="1" customWidth="1"/>
    <col min="170" max="170" width="65.64453125" bestFit="1" customWidth="1"/>
    <col min="171" max="171" width="65.78125" bestFit="1" customWidth="1"/>
    <col min="172" max="172" width="65.64453125" bestFit="1" customWidth="1"/>
    <col min="173" max="173" width="65.51171875" bestFit="1" customWidth="1"/>
    <col min="174" max="174" width="65.109375" bestFit="1" customWidth="1"/>
    <col min="175" max="176" width="65.64453125" bestFit="1" customWidth="1"/>
    <col min="177" max="177" width="65.109375" bestFit="1" customWidth="1"/>
    <col min="178" max="179" width="65.51171875" bestFit="1" customWidth="1"/>
    <col min="180" max="180" width="64.97265625" bestFit="1" customWidth="1"/>
    <col min="181" max="181" width="65.109375" bestFit="1" customWidth="1"/>
    <col min="182" max="182" width="68.875" bestFit="1" customWidth="1"/>
    <col min="183" max="183" width="64.83984375" bestFit="1" customWidth="1"/>
    <col min="184" max="184" width="65.51171875" bestFit="1" customWidth="1"/>
    <col min="185" max="185" width="64.83984375" bestFit="1" customWidth="1"/>
    <col min="186" max="186" width="64.703125" bestFit="1" customWidth="1"/>
    <col min="187" max="187" width="64.43359375" bestFit="1" customWidth="1"/>
    <col min="188" max="192" width="64.83984375" bestFit="1" customWidth="1"/>
    <col min="193" max="194" width="64.703125" bestFit="1" customWidth="1"/>
    <col min="195" max="196" width="49.09765625" bestFit="1" customWidth="1"/>
    <col min="197" max="204" width="66.05078125" bestFit="1" customWidth="1"/>
    <col min="205" max="205" width="68.203125" bestFit="1" customWidth="1"/>
    <col min="206" max="216" width="61.20703125" bestFit="1" customWidth="1"/>
    <col min="217" max="231" width="61.74609375" bestFit="1" customWidth="1"/>
    <col min="232" max="242" width="57.171875" bestFit="1" customWidth="1"/>
    <col min="243" max="260" width="73.44921875" bestFit="1" customWidth="1"/>
    <col min="261" max="263" width="70.48828125" bestFit="1" customWidth="1"/>
    <col min="264" max="264" width="73.8515625" bestFit="1" customWidth="1"/>
    <col min="265" max="265" width="73.1796875" bestFit="1" customWidth="1"/>
    <col min="266" max="266" width="73.44921875" bestFit="1" customWidth="1"/>
    <col min="267" max="267" width="73.8515625" bestFit="1" customWidth="1"/>
    <col min="268" max="268" width="73.3125" bestFit="1" customWidth="1"/>
    <col min="269" max="269" width="74.25390625" bestFit="1" customWidth="1"/>
    <col min="270" max="270" width="75.0625" bestFit="1" customWidth="1"/>
    <col min="271" max="271" width="73.44921875" bestFit="1" customWidth="1"/>
    <col min="272" max="272" width="73.1796875" bestFit="1" customWidth="1"/>
    <col min="273" max="273" width="73.44921875" bestFit="1" customWidth="1"/>
    <col min="274" max="274" width="73.8515625" bestFit="1" customWidth="1"/>
    <col min="275" max="276" width="73.1796875" bestFit="1" customWidth="1"/>
    <col min="277" max="277" width="73.04296875" bestFit="1" customWidth="1"/>
    <col min="278" max="278" width="73.3125" bestFit="1" customWidth="1"/>
    <col min="279" max="279" width="73.1796875" bestFit="1" customWidth="1"/>
    <col min="280" max="280" width="72.640625" bestFit="1" customWidth="1"/>
    <col min="281" max="281" width="73.44921875" bestFit="1" customWidth="1"/>
    <col min="282" max="287" width="62.8203125" bestFit="1" customWidth="1"/>
    <col min="288" max="288" width="59.1875" bestFit="1" customWidth="1"/>
    <col min="289" max="296" width="63.359375" bestFit="1" customWidth="1"/>
    <col min="297" max="298" width="56.09375" bestFit="1" customWidth="1"/>
    <col min="299" max="299" width="68.3359375" bestFit="1" customWidth="1"/>
    <col min="300" max="318" width="59.1875" bestFit="1" customWidth="1"/>
    <col min="319" max="338" width="56.36328125" bestFit="1" customWidth="1"/>
    <col min="339" max="361" width="53.80859375" bestFit="1" customWidth="1"/>
    <col min="362" max="367" width="62.28125" bestFit="1" customWidth="1"/>
    <col min="368" max="374" width="53.80859375" bestFit="1" customWidth="1"/>
    <col min="375" max="375" width="109.5" bestFit="1" customWidth="1"/>
    <col min="376" max="376" width="68.203125" bestFit="1" customWidth="1"/>
    <col min="377" max="377" width="80.17578125" bestFit="1" customWidth="1"/>
    <col min="378" max="378" width="48.15625" bestFit="1" customWidth="1"/>
    <col min="379" max="379" width="45.73828125" bestFit="1" customWidth="1"/>
    <col min="380" max="380" width="45.19921875" bestFit="1" customWidth="1"/>
    <col min="381" max="381" width="59.0546875" bestFit="1" customWidth="1"/>
    <col min="382" max="382" width="79.3671875" bestFit="1" customWidth="1"/>
    <col min="383" max="383" width="86.90234375" bestFit="1" customWidth="1"/>
    <col min="384" max="384" width="44.52734375" bestFit="1" customWidth="1"/>
    <col min="385" max="385" width="46.8125" bestFit="1" customWidth="1"/>
    <col min="386" max="387" width="43.44921875" bestFit="1" customWidth="1"/>
    <col min="388" max="388" width="43.71875" bestFit="1" customWidth="1"/>
    <col min="389" max="389" width="41.96875" bestFit="1" customWidth="1"/>
    <col min="390" max="390" width="43.71875" bestFit="1" customWidth="1"/>
    <col min="391" max="391" width="43.046875" bestFit="1" customWidth="1"/>
    <col min="392" max="392" width="46.00390625" bestFit="1" customWidth="1"/>
    <col min="393" max="393" width="44.12109375" bestFit="1" customWidth="1"/>
    <col min="394" max="394" width="44.2578125" bestFit="1" customWidth="1"/>
    <col min="395" max="395" width="55.01953125" bestFit="1" customWidth="1"/>
    <col min="396" max="396" width="45.46875" bestFit="1" customWidth="1"/>
    <col min="397" max="397" width="43.1796875" bestFit="1" customWidth="1"/>
    <col min="398" max="399" width="43.046875" bestFit="1" customWidth="1"/>
    <col min="400" max="400" width="44.12109375" bestFit="1" customWidth="1"/>
    <col min="401" max="401" width="45.19921875" bestFit="1" customWidth="1"/>
    <col min="402" max="402" width="44.52734375" bestFit="1" customWidth="1"/>
    <col min="403" max="403" width="44.79296875" bestFit="1" customWidth="1"/>
    <col min="404" max="404" width="43.31640625" bestFit="1" customWidth="1"/>
    <col min="405" max="405" width="43.98828125" bestFit="1" customWidth="1"/>
    <col min="406" max="406" width="44.2578125" bestFit="1" customWidth="1"/>
    <col min="407" max="407" width="43.31640625" bestFit="1" customWidth="1"/>
    <col min="408" max="408" width="44.79296875" bestFit="1" customWidth="1"/>
    <col min="409" max="409" width="43.046875" bestFit="1" customWidth="1"/>
    <col min="410" max="410" width="44.2578125" bestFit="1" customWidth="1"/>
    <col min="411" max="411" width="44.79296875" bestFit="1" customWidth="1"/>
    <col min="412" max="412" width="48.29296875" bestFit="1" customWidth="1"/>
    <col min="413" max="413" width="41.296875" bestFit="1" customWidth="1"/>
    <col min="414" max="417" width="42.375" bestFit="1" customWidth="1"/>
    <col min="418" max="418" width="46.9453125" bestFit="1" customWidth="1"/>
    <col min="419" max="419" width="68.3359375" bestFit="1" customWidth="1"/>
    <col min="420" max="420" width="41.8359375" bestFit="1" customWidth="1"/>
    <col min="421" max="421" width="91.33984375" bestFit="1" customWidth="1"/>
    <col min="422" max="422" width="90.12890625" bestFit="1" customWidth="1"/>
    <col min="423" max="423" width="63.359375" bestFit="1" customWidth="1"/>
    <col min="424" max="424" width="92.1484375" bestFit="1" customWidth="1"/>
    <col min="425" max="425" width="45.46875" bestFit="1" customWidth="1"/>
    <col min="426" max="426" width="111.7890625" bestFit="1" customWidth="1"/>
    <col min="427" max="427" width="95.64453125" bestFit="1" customWidth="1"/>
    <col min="428" max="428" width="99.81640625" bestFit="1" customWidth="1"/>
    <col min="429" max="429" width="116.36328125" bestFit="1" customWidth="1"/>
    <col min="430" max="430" width="101.4296875" bestFit="1" customWidth="1"/>
    <col min="431" max="431" width="76.00390625" bestFit="1" customWidth="1"/>
    <col min="432" max="432" width="77.21484375" bestFit="1" customWidth="1"/>
    <col min="433" max="433" width="80.7109375" bestFit="1" customWidth="1"/>
    <col min="434" max="434" width="126.046875" bestFit="1" customWidth="1"/>
    <col min="435" max="435" width="98.73828125" bestFit="1" customWidth="1"/>
    <col min="436" max="436" width="108.2890625" bestFit="1" customWidth="1"/>
    <col min="437" max="437" width="173.265625" bestFit="1" customWidth="1"/>
    <col min="438" max="439" width="41.8359375" bestFit="1" customWidth="1"/>
    <col min="440" max="440" width="61.20703125" bestFit="1" customWidth="1"/>
    <col min="441" max="442" width="55.2890625" bestFit="1" customWidth="1"/>
    <col min="443" max="443" width="113" bestFit="1" customWidth="1"/>
    <col min="444" max="444" width="99.81640625" bestFit="1" customWidth="1"/>
    <col min="445" max="445" width="75.33203125" bestFit="1" customWidth="1"/>
    <col min="446" max="446" width="85.15234375" bestFit="1" customWidth="1"/>
    <col min="447" max="448" width="83.26953125" bestFit="1" customWidth="1"/>
    <col min="449" max="449" width="110.44140625" bestFit="1" customWidth="1"/>
    <col min="450" max="450" width="101.16015625" bestFit="1" customWidth="1"/>
    <col min="451" max="451" width="72.640625" bestFit="1" customWidth="1"/>
    <col min="452" max="452" width="110.84765625" bestFit="1" customWidth="1"/>
    <col min="453" max="453" width="73.1796875" bestFit="1" customWidth="1"/>
    <col min="454" max="454" width="107.21484375" bestFit="1" customWidth="1"/>
    <col min="455" max="455" width="85.28515625" bestFit="1" customWidth="1"/>
    <col min="456" max="456" width="56.6328125" bestFit="1" customWidth="1"/>
    <col min="457" max="462" width="60.265625" bestFit="1" customWidth="1"/>
    <col min="463" max="464" width="60.8046875" bestFit="1" customWidth="1"/>
    <col min="465" max="465" width="72.37109375" bestFit="1" customWidth="1"/>
    <col min="466" max="466" width="71.296875" bestFit="1" customWidth="1"/>
    <col min="467" max="467" width="82.73046875" bestFit="1" customWidth="1"/>
    <col min="468" max="468" width="99.94921875" bestFit="1" customWidth="1"/>
    <col min="469" max="469" width="76.2734375" bestFit="1" customWidth="1"/>
    <col min="470" max="470" width="73.98828125" bestFit="1" customWidth="1"/>
    <col min="471" max="471" width="73.3125" bestFit="1" customWidth="1"/>
    <col min="472" max="472" width="63.4921875" bestFit="1" customWidth="1"/>
    <col min="473" max="473" width="65.109375" bestFit="1" customWidth="1"/>
    <col min="474" max="474" width="61.20703125" bestFit="1" customWidth="1"/>
    <col min="475" max="475" width="70.890625" bestFit="1" customWidth="1"/>
    <col min="476" max="476" width="64.16796875" bestFit="1" customWidth="1"/>
    <col min="477" max="477" width="66.9921875" bestFit="1" customWidth="1"/>
    <col min="478" max="479" width="66.05078125" bestFit="1" customWidth="1"/>
    <col min="480" max="480" width="65.375" bestFit="1" customWidth="1"/>
    <col min="481" max="481" width="74.25390625" bestFit="1" customWidth="1"/>
    <col min="482" max="482" width="64.43359375" bestFit="1" customWidth="1"/>
    <col min="483" max="483" width="73.1796875" bestFit="1" customWidth="1"/>
    <col min="484" max="484" width="78.15625" bestFit="1" customWidth="1"/>
    <col min="485" max="485" width="77.484375" bestFit="1" customWidth="1"/>
    <col min="486" max="486" width="68.203125" bestFit="1" customWidth="1"/>
    <col min="487" max="487" width="83" bestFit="1" customWidth="1"/>
    <col min="488" max="488" width="87.70703125" bestFit="1" customWidth="1"/>
    <col min="489" max="489" width="70.890625" bestFit="1" customWidth="1"/>
    <col min="490" max="490" width="70.35546875" bestFit="1" customWidth="1"/>
    <col min="491" max="491" width="87.84375" bestFit="1" customWidth="1"/>
    <col min="492" max="492" width="150.93359375" bestFit="1" customWidth="1"/>
    <col min="493" max="494" width="60.9375" bestFit="1" customWidth="1"/>
    <col min="495" max="495" width="10.0859375" customWidth="1"/>
  </cols>
  <sheetData>
    <row r="3" spans="1:2" x14ac:dyDescent="0.2">
      <c r="A3" s="5" t="s">
        <v>1049</v>
      </c>
    </row>
    <row r="4" spans="1:2" x14ac:dyDescent="0.2">
      <c r="A4" s="5" t="s">
        <v>1045</v>
      </c>
      <c r="B4" t="s">
        <v>1043</v>
      </c>
    </row>
    <row r="5" spans="1:2" x14ac:dyDescent="0.2">
      <c r="A5" s="1" t="s">
        <v>1047</v>
      </c>
      <c r="B5" s="6">
        <v>124</v>
      </c>
    </row>
    <row r="6" spans="1:2" x14ac:dyDescent="0.2">
      <c r="A6" s="1" t="s">
        <v>1048</v>
      </c>
      <c r="B6" s="6">
        <v>371</v>
      </c>
    </row>
    <row r="7" spans="1:2" x14ac:dyDescent="0.2">
      <c r="A7" s="1" t="s">
        <v>1046</v>
      </c>
      <c r="B7" s="6">
        <v>495</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B5"/>
  <sheetViews>
    <sheetView workbookViewId="0">
      <selection activeCell="B4" sqref="B4"/>
    </sheetView>
  </sheetViews>
  <sheetFormatPr defaultColWidth="11.43359375" defaultRowHeight="15" x14ac:dyDescent="0.2"/>
  <cols>
    <col min="2" max="2" width="17.21875" bestFit="1" customWidth="1"/>
  </cols>
  <sheetData>
    <row r="2" spans="2:2" x14ac:dyDescent="0.2">
      <c r="B2" t="s">
        <v>1058</v>
      </c>
    </row>
    <row r="3" spans="2:2" x14ac:dyDescent="0.2">
      <c r="B3" s="17" t="s">
        <v>1048</v>
      </c>
    </row>
    <row r="4" spans="2:2" x14ac:dyDescent="0.2">
      <c r="B4" t="s">
        <v>1047</v>
      </c>
    </row>
    <row r="5" spans="2:2" x14ac:dyDescent="0.2">
      <c r="B5" t="s">
        <v>1057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Worksheets</vt:lpstr>
      </vt:variant>
      <vt:variant>
        <vt:i4>4</vt:i4>
      </vt:variant>
    </vt:vector>
  </HeadingPairs>
  <TitlesOfParts>
    <vt:vector size="4" baseType="lpstr">
      <vt:lpstr>Draft Minerals Spreadsheet</vt:lpstr>
      <vt:lpstr>EnergyNet Export</vt:lpstr>
      <vt:lpstr>Summary Table</vt:lpstr>
      <vt:lpstr>Dropdown Control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Anish Kishore</dc:creator>
  <cp:lastModifiedBy>Anish Kishore</cp:lastModifiedBy>
  <dcterms:created xsi:type="dcterms:W3CDTF">2020-06-11T20:17:01Z</dcterms:created>
  <dcterms:modified xsi:type="dcterms:W3CDTF">2020-07-30T14:48:56Z</dcterms:modified>
</cp:coreProperties>
</file>