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nfirmed" sheetId="2" r:id="rId5"/>
    <sheet state="visible" name="testing" sheetId="3" r:id="rId6"/>
    <sheet state="visible" name="total" sheetId="4" r:id="rId7"/>
    <sheet state="visible" name="annoucements - facebook" sheetId="5" r:id="rId8"/>
    <sheet state="visible" name="twitter1" sheetId="6" r:id="rId9"/>
    <sheet state="visible" name="twitter2" sheetId="7" r:id="rId10"/>
  </sheets>
  <definedNames/>
  <calcPr/>
</workbook>
</file>

<file path=xl/sharedStrings.xml><?xml version="1.0" encoding="utf-8"?>
<sst xmlns="http://schemas.openxmlformats.org/spreadsheetml/2006/main" count="194" uniqueCount="88">
  <si>
    <t>Date</t>
  </si>
  <si>
    <t>Confirmed cases</t>
  </si>
  <si>
    <t>newcases</t>
  </si>
  <si>
    <t>newdeaths</t>
  </si>
  <si>
    <t>totalcase</t>
  </si>
  <si>
    <t>totaldeath</t>
  </si>
  <si>
    <t>ACTconfirmedtoday</t>
  </si>
  <si>
    <t>NSWconfirmedtoday</t>
  </si>
  <si>
    <t>NTconfirmedtoday</t>
  </si>
  <si>
    <t>QLDconfirmedtoday</t>
  </si>
  <si>
    <t>SAconfrimedtoday</t>
  </si>
  <si>
    <t>TASconfirmedtoday</t>
  </si>
  <si>
    <t>VICconfirmedtoday</t>
  </si>
  <si>
    <t>Waconfirmedtoday</t>
  </si>
  <si>
    <t>ACTconfirmednew</t>
  </si>
  <si>
    <t>NSWconfirmednew</t>
  </si>
  <si>
    <t>Ntconfirmednew</t>
  </si>
  <si>
    <t>QLDconfirmednew</t>
  </si>
  <si>
    <t>Saconfirmednew</t>
  </si>
  <si>
    <t>TASconfirmednew</t>
  </si>
  <si>
    <t>VICconfirmednew</t>
  </si>
  <si>
    <t>WAconfirmednew</t>
  </si>
  <si>
    <t>ACTpercent</t>
  </si>
  <si>
    <t>NSWpercent</t>
  </si>
  <si>
    <t>Ntpercent</t>
  </si>
  <si>
    <t>QLDpercent</t>
  </si>
  <si>
    <t>Sapercent</t>
  </si>
  <si>
    <t>TASpercent</t>
  </si>
  <si>
    <t>VICpercent</t>
  </si>
  <si>
    <t>WApercent</t>
  </si>
  <si>
    <t>Tests</t>
  </si>
  <si>
    <t xml:space="preserve">Deaths </t>
  </si>
  <si>
    <t>STATE</t>
  </si>
  <si>
    <t>PREV</t>
  </si>
  <si>
    <t>TODAY</t>
  </si>
  <si>
    <t>DIFFERENCE</t>
  </si>
  <si>
    <t>%</t>
  </si>
  <si>
    <t>CURRENT</t>
  </si>
  <si>
    <t>ACT</t>
  </si>
  <si>
    <t>ACTconfirmedtoday-2</t>
  </si>
  <si>
    <t>NSWconfirmedtoday-2</t>
  </si>
  <si>
    <t>Ntconfirmedtoday-2</t>
  </si>
  <si>
    <t>QLDconfirmedtoday-2</t>
  </si>
  <si>
    <t>Saconfrimedtoday-2</t>
  </si>
  <si>
    <t>TASconfirmedtoday-2</t>
  </si>
  <si>
    <t>VICconfirmedtoday-2</t>
  </si>
  <si>
    <t>Waconfirmedtoday-2</t>
  </si>
  <si>
    <t>ACTconfirmednew-2</t>
  </si>
  <si>
    <t>NSWconfirmednew-2</t>
  </si>
  <si>
    <t>Ntconfirmednew-2</t>
  </si>
  <si>
    <t>QLDconfirmednew-2</t>
  </si>
  <si>
    <t>Saconfirmednew-2</t>
  </si>
  <si>
    <t>TASconfirmednew-2</t>
  </si>
  <si>
    <t>VICconfirmednew-2</t>
  </si>
  <si>
    <t>Waconfirmednew-2</t>
  </si>
  <si>
    <t>ACTpercent-2</t>
  </si>
  <si>
    <t>NSWpercent-2</t>
  </si>
  <si>
    <t>Ntpercent-2</t>
  </si>
  <si>
    <t>QLDpercent-2</t>
  </si>
  <si>
    <t>Sapercent-2</t>
  </si>
  <si>
    <t>TASpercent-2</t>
  </si>
  <si>
    <t>VICpercent-2</t>
  </si>
  <si>
    <t>Wapercent-2</t>
  </si>
  <si>
    <t>National</t>
  </si>
  <si>
    <t>NSW</t>
  </si>
  <si>
    <t>NT</t>
  </si>
  <si>
    <t>Victoria</t>
  </si>
  <si>
    <t>TAS</t>
  </si>
  <si>
    <t>SA</t>
  </si>
  <si>
    <t>QLD</t>
  </si>
  <si>
    <t>WA</t>
  </si>
  <si>
    <t xml:space="preserve">-Dr Simon Joosten, a senior research fellow and respiratory specialist, is turning non-medical devices like snorkel masks into emergency ventilators. 
- Two Victorian aged care homes, Grant Lodge and Doutta Galla Aged Care home, have undergone lockdown after workers test positive for the virus. 
- A new scheme to redeploy casual public sector workers who have lost work during the shutdown has been introduced. 
- A healthcare worker at Launceston General Hospital tests positive for coronavirus.
</t>
  </si>
  <si>
    <t xml:space="preserve">- 5 mystery coronavirus infections have been uncovered yesterday. 
- The Aged Care Quality and Safety Commission may revoke Sydney’s Newmarch House aged care center, due to their handling of the coronavirus outbreak and failures in meeting quality standards and infection control. 
- Creative Kids providers will be able to access up to $5000 in digital adaptation grants. 
- NSW hunters who hold a Restricted Licence will have the duration of their license extended for 4 weeks.  </t>
  </si>
  <si>
    <t xml:space="preserve">- The ACT government has allocated $1.7 million to support non-government organisations in the health sector. 
- The ACT government will invest in a mediation service to support landlords and tenants to resolve tenancy disputes. 
</t>
  </si>
  <si>
    <t xml:space="preserve">- The state government releases breakdown of Tasmanian coronavirus cases by municipal areas 
- An online platform www.agfest.com.au will be opened to provide agricultural assistance during COVID-19. </t>
  </si>
  <si>
    <t>-180 tonnes of fresh produce will be exported from South Australia to Asia 
-Adelaide city council will discuss a proposal next week to shut down streets and extend outdoor dining once the coronavirus pandemic ends.</t>
  </si>
  <si>
    <t xml:space="preserve">- Myer will trial an opening of its doors of five of its Queensland stores, in hopes of reopening stores in other states.
- Tennis stars Ashleigh Barty and Pat Rafter surprise frontline workers with visits to Royal Brisbane and Women’s hospital. 
-A decision to open pubs and clubs is much further away, the Queensland government says. 
- The State Government announces a further $2 million would be made available to domestic/family violence service providers. </t>
  </si>
  <si>
    <t xml:space="preserve">-The Territory Government extends the redemption date for 2019-2020 Sport and Learn to Swim Vouchers to 12 June 2020. 
-The Territory Government is offering one-off grants of up to $10,000 to NT child care operators to support them through COVID-19. </t>
  </si>
  <si>
    <t xml:space="preserve">-Western Australia will be releasing its road map to alleviate baseline restrictions as early as this weekend. 
-The state will extend its COVID-19 testing study, which tests asymptomatic patients, to include fly-in fly-out workers. 
-West Australian study finds that multiple sclerosis treatments can help make coronavirus patients less infectious. </t>
  </si>
  <si>
    <t>Queensland</t>
  </si>
  <si>
    <t>VIC</t>
  </si>
  <si>
    <t>total</t>
  </si>
  <si>
    <t>Total</t>
  </si>
  <si>
    <t>DEATHS</t>
  </si>
  <si>
    <t xml:space="preserve">-For the first time for more than a month, Australia’s growth factor rises above 1. 
- Scott Morrison calls herd immunity approach a “death sentence”. 
- The COVIDSafe coronavirus tracing app may not work on older phones and iPhones. 
-An Australian chapter of an international church sells unapproved bleach products as a coronavirus cure. 
-An Australian health company will use blood donations from recovered coronavirus patients to make a potentially life-saving coronavirus treatment. 
- A new volunteering website, emergency support volunteering, has been launched to link people with charities, NGOs, and councils in need of support. </t>
  </si>
  <si>
    <t>TOTAL new</t>
  </si>
  <si>
    <t>Previous data timestamp</t>
  </si>
  <si>
    <t>Current data timestamp</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</si>
</sst>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dd d mmmm yyyy"/>
    <numFmt numFmtId="165" formatCode="yyyy-mm-dd"/>
    <numFmt numFmtId="166" formatCode="yyyy-mm-dd hh:mm:ss"/>
  </numFmts>
  <fonts count="9">
    <font>
      <sz val="10.0"/>
      <color rgb="FF000000"/>
      <name val="Arial"/>
    </font>
    <font>
      <sz val="12.0"/>
      <color rgb="FF000000"/>
      <name val="Calibri"/>
    </font>
    <font>
      <sz val="12.0"/>
      <color rgb="FF000000"/>
      <name val="Arial"/>
    </font>
    <font>
      <b/>
      <color theme="1"/>
      <name val="Arial"/>
    </font>
    <font>
      <color theme="1"/>
      <name val="Arial"/>
    </font>
    <font>
      <color rgb="FF000000"/>
      <name val="Arial"/>
    </font>
    <font>
      <color rgb="FF313131"/>
      <name val="Arial"/>
    </font>
    <font>
      <sz val="9.0"/>
      <color rgb="FF000000"/>
      <name val="Arial"/>
    </font>
    <font>
      <sz val="11.0"/>
      <color rgb="FF000000"/>
      <name val="Inconsolata"/>
    </font>
  </fonts>
  <fills count="9">
    <fill>
      <patternFill patternType="none"/>
    </fill>
    <fill>
      <patternFill patternType="lightGray"/>
    </fill>
    <fill>
      <patternFill patternType="solid">
        <fgColor rgb="FFD5A6BD"/>
        <bgColor rgb="FFD5A6BD"/>
      </patternFill>
    </fill>
    <fill>
      <patternFill patternType="solid">
        <fgColor rgb="FFD9D9D9"/>
        <bgColor rgb="FFD9D9D9"/>
      </patternFill>
    </fill>
    <fill>
      <patternFill patternType="solid">
        <fgColor rgb="FFFF0000"/>
        <bgColor rgb="FFFF0000"/>
      </patternFill>
    </fill>
    <fill>
      <patternFill patternType="solid">
        <fgColor rgb="FFCCCCCC"/>
        <bgColor rgb="FFCCCCCC"/>
      </patternFill>
    </fill>
    <fill>
      <patternFill patternType="solid">
        <fgColor rgb="FFFFFFFF"/>
        <bgColor rgb="FFFFFFFF"/>
      </patternFill>
    </fill>
    <fill>
      <patternFill patternType="solid">
        <fgColor rgb="FF8E7CC3"/>
        <bgColor rgb="FF8E7CC3"/>
      </patternFill>
    </fill>
    <fill>
      <patternFill patternType="solid">
        <fgColor rgb="FFFF6D01"/>
        <bgColor rgb="FFFF6D01"/>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164" xfId="0" applyAlignment="1" applyFont="1" applyNumberFormat="1">
      <alignment readingOrder="0" shrinkToFit="0" vertical="bottom" wrapText="0"/>
    </xf>
    <xf borderId="1" fillId="0" fontId="3" numFmtId="0" xfId="0" applyAlignment="1" applyBorder="1" applyFont="1">
      <alignment readingOrder="0" shrinkToFit="0" vertical="bottom" wrapText="0"/>
    </xf>
    <xf borderId="0" fillId="0" fontId="1" numFmtId="3" xfId="0" applyAlignment="1" applyFont="1" applyNumberFormat="1">
      <alignment horizontal="right" readingOrder="0" shrinkToFit="0" vertical="bottom" wrapText="0"/>
    </xf>
    <xf borderId="0" fillId="0" fontId="1" numFmtId="0" xfId="0" applyAlignment="1" applyFont="1">
      <alignment horizontal="right" readingOrder="0" shrinkToFit="0" vertical="bottom" wrapText="0"/>
    </xf>
    <xf borderId="0" fillId="0" fontId="1" numFmtId="2" xfId="0" applyAlignment="1" applyFont="1" applyNumberFormat="1">
      <alignment horizontal="right" readingOrder="0" shrinkToFit="0" vertical="bottom" wrapText="0"/>
    </xf>
    <xf borderId="0" fillId="0" fontId="4" numFmtId="0" xfId="0" applyAlignment="1" applyFont="1">
      <alignment vertical="bottom"/>
    </xf>
    <xf borderId="0" fillId="0" fontId="2" numFmtId="0" xfId="0" applyAlignment="1" applyFont="1">
      <alignment readingOrder="0" shrinkToFit="0" vertical="bottom" wrapText="0"/>
    </xf>
    <xf borderId="0" fillId="0" fontId="3" numFmtId="0" xfId="0" applyAlignment="1" applyFont="1">
      <alignment vertical="bottom"/>
    </xf>
    <xf borderId="1" fillId="0" fontId="4" numFmtId="0" xfId="0" applyAlignment="1" applyBorder="1" applyFont="1">
      <alignment vertical="bottom"/>
    </xf>
    <xf borderId="1" fillId="0" fontId="4" numFmtId="3" xfId="0" applyAlignment="1" applyBorder="1" applyFont="1" applyNumberFormat="1">
      <alignment vertical="bottom"/>
    </xf>
    <xf borderId="1" fillId="2" fontId="3" numFmtId="0" xfId="0" applyAlignment="1" applyBorder="1" applyFill="1" applyFont="1">
      <alignment vertical="bottom"/>
    </xf>
    <xf borderId="1" fillId="2" fontId="3" numFmtId="0" xfId="0" applyAlignment="1" applyBorder="1" applyFont="1">
      <alignment readingOrder="0" vertical="bottom"/>
    </xf>
    <xf borderId="1" fillId="2" fontId="3" numFmtId="3" xfId="0" applyAlignment="1" applyBorder="1" applyFont="1" applyNumberFormat="1">
      <alignment readingOrder="0" vertical="bottom"/>
    </xf>
    <xf borderId="1" fillId="3" fontId="3" numFmtId="0" xfId="0" applyAlignment="1" applyBorder="1" applyFill="1" applyFont="1">
      <alignment vertical="bottom"/>
    </xf>
    <xf borderId="1" fillId="3" fontId="3" numFmtId="0" xfId="0" applyAlignment="1" applyBorder="1" applyFont="1">
      <alignment readingOrder="0" vertical="bottom"/>
    </xf>
    <xf borderId="1" fillId="4" fontId="5" numFmtId="0" xfId="0" applyAlignment="1" applyBorder="1" applyFill="1" applyFont="1">
      <alignment vertical="bottom"/>
    </xf>
    <xf borderId="1" fillId="2" fontId="4" numFmtId="3" xfId="0" applyAlignment="1" applyBorder="1" applyFont="1" applyNumberFormat="1">
      <alignment horizontal="right" readingOrder="0" vertical="bottom"/>
    </xf>
    <xf borderId="1" fillId="2" fontId="4" numFmtId="3" xfId="0" applyAlignment="1" applyBorder="1" applyFont="1" applyNumberFormat="1">
      <alignment horizontal="right" vertical="bottom"/>
    </xf>
    <xf borderId="1" fillId="2" fontId="4" numFmtId="2" xfId="0" applyAlignment="1" applyBorder="1" applyFont="1" applyNumberFormat="1">
      <alignment horizontal="right" vertical="bottom"/>
    </xf>
    <xf borderId="1" fillId="5" fontId="4" numFmtId="3" xfId="0" applyAlignment="1" applyBorder="1" applyFill="1" applyFont="1" applyNumberFormat="1">
      <alignment horizontal="right" readingOrder="0" vertical="bottom"/>
    </xf>
    <xf borderId="2" fillId="5" fontId="4" numFmtId="3" xfId="0" applyAlignment="1" applyBorder="1" applyFont="1" applyNumberFormat="1">
      <alignment horizontal="right" readingOrder="0" vertical="bottom"/>
    </xf>
    <xf borderId="1" fillId="3" fontId="4" numFmtId="3" xfId="0" applyAlignment="1" applyBorder="1" applyFont="1" applyNumberFormat="1">
      <alignment horizontal="right" readingOrder="0" vertical="bottom"/>
    </xf>
    <xf borderId="0" fillId="0" fontId="2" numFmtId="2" xfId="0" applyAlignment="1" applyFont="1" applyNumberFormat="1">
      <alignment horizontal="right" readingOrder="0" shrinkToFit="0" vertical="bottom" wrapText="0"/>
    </xf>
    <xf borderId="1" fillId="3" fontId="4" numFmtId="2" xfId="0" applyAlignment="1" applyBorder="1" applyFont="1" applyNumberFormat="1">
      <alignment horizontal="right" readingOrder="0" vertical="bottom"/>
    </xf>
    <xf borderId="0" fillId="0" fontId="2" numFmtId="0" xfId="0" applyAlignment="1" applyFont="1">
      <alignment vertical="bottom"/>
    </xf>
    <xf borderId="1" fillId="4" fontId="5" numFmtId="0" xfId="0" applyAlignment="1" applyBorder="1" applyFont="1">
      <alignment horizontal="right" readingOrder="0" vertical="bottom"/>
    </xf>
    <xf borderId="3" fillId="2" fontId="4" numFmtId="3" xfId="0" applyAlignment="1" applyBorder="1" applyFont="1" applyNumberFormat="1">
      <alignment horizontal="right" readingOrder="0" vertical="bottom"/>
    </xf>
    <xf borderId="1" fillId="2" fontId="6" numFmtId="3" xfId="0" applyAlignment="1" applyBorder="1" applyFont="1" applyNumberFormat="1">
      <alignment horizontal="right" readingOrder="0" vertical="bottom"/>
    </xf>
    <xf borderId="3" fillId="5" fontId="4" numFmtId="3" xfId="0" applyAlignment="1" applyBorder="1" applyFont="1" applyNumberFormat="1">
      <alignment horizontal="right" readingOrder="0" vertical="bottom"/>
    </xf>
    <xf borderId="4" fillId="5" fontId="4" numFmtId="3" xfId="0" applyAlignment="1" applyBorder="1" applyFont="1" applyNumberFormat="1">
      <alignment horizontal="right" readingOrder="0" vertical="bottom"/>
    </xf>
    <xf borderId="0" fillId="0" fontId="4" numFmtId="0" xfId="0" applyAlignment="1" applyFont="1">
      <alignment readingOrder="0"/>
    </xf>
    <xf borderId="0" fillId="0" fontId="5" numFmtId="0" xfId="0" applyAlignment="1" applyFont="1">
      <alignment readingOrder="0"/>
    </xf>
    <xf borderId="0" fillId="0" fontId="5" numFmtId="0" xfId="0" applyAlignment="1" applyFont="1">
      <alignment readingOrder="0"/>
    </xf>
    <xf borderId="0" fillId="0" fontId="7" numFmtId="0" xfId="0" applyAlignment="1" applyFont="1">
      <alignment readingOrder="0"/>
    </xf>
    <xf borderId="0" fillId="0" fontId="5" numFmtId="0" xfId="0" applyFont="1"/>
    <xf borderId="0" fillId="0" fontId="7" numFmtId="0" xfId="0" applyFont="1"/>
    <xf borderId="0" fillId="0" fontId="4" numFmtId="2" xfId="0" applyFont="1" applyNumberFormat="1"/>
    <xf borderId="0" fillId="0" fontId="4" numFmtId="0" xfId="0" applyFont="1"/>
    <xf borderId="3" fillId="2" fontId="4" numFmtId="0" xfId="0" applyAlignment="1" applyBorder="1" applyFont="1">
      <alignment horizontal="right" readingOrder="0" vertical="bottom"/>
    </xf>
    <xf borderId="4" fillId="5" fontId="6" numFmtId="3" xfId="0" applyAlignment="1" applyBorder="1" applyFont="1" applyNumberFormat="1">
      <alignment horizontal="right" readingOrder="0" vertical="bottom"/>
    </xf>
    <xf borderId="3" fillId="5" fontId="4" numFmtId="0" xfId="0" applyAlignment="1" applyBorder="1" applyFont="1">
      <alignment horizontal="right" readingOrder="0" vertical="bottom"/>
    </xf>
    <xf borderId="1" fillId="2" fontId="4" numFmtId="0" xfId="0" applyAlignment="1" applyBorder="1" applyFont="1">
      <alignment vertical="bottom"/>
    </xf>
    <xf borderId="1" fillId="5" fontId="4" numFmtId="3" xfId="0" applyAlignment="1" applyBorder="1" applyFont="1" applyNumberFormat="1">
      <alignment horizontal="right" vertical="bottom"/>
    </xf>
    <xf borderId="0" fillId="6" fontId="8" numFmtId="2" xfId="0" applyAlignment="1" applyFill="1" applyFont="1" applyNumberFormat="1">
      <alignment horizontal="right"/>
    </xf>
    <xf borderId="1" fillId="3" fontId="4" numFmtId="3" xfId="0" applyAlignment="1" applyBorder="1" applyFont="1" applyNumberFormat="1">
      <alignment horizontal="right" vertical="bottom"/>
    </xf>
    <xf borderId="1" fillId="3" fontId="4" numFmtId="0" xfId="0" applyAlignment="1" applyBorder="1" applyFont="1">
      <alignment vertical="bottom"/>
    </xf>
    <xf borderId="0" fillId="6" fontId="4" numFmtId="0" xfId="0" applyAlignment="1" applyFont="1">
      <alignment vertical="bottom"/>
    </xf>
    <xf borderId="0" fillId="0" fontId="4" numFmtId="3" xfId="0" applyAlignment="1" applyFont="1" applyNumberFormat="1">
      <alignment vertical="bottom"/>
    </xf>
    <xf borderId="2" fillId="7" fontId="4" numFmtId="0" xfId="0" applyAlignment="1" applyBorder="1" applyFill="1" applyFont="1">
      <alignment vertical="bottom"/>
    </xf>
    <xf borderId="0" fillId="0" fontId="2" numFmtId="2" xfId="0" applyAlignment="1" applyFont="1" applyNumberFormat="1">
      <alignment horizontal="right" readingOrder="0" vertical="bottom"/>
    </xf>
    <xf borderId="1" fillId="7" fontId="4" numFmtId="0" xfId="0" applyAlignment="1" applyBorder="1" applyFont="1">
      <alignment horizontal="right" vertical="bottom"/>
    </xf>
    <xf borderId="2" fillId="7" fontId="4" numFmtId="0" xfId="0" applyAlignment="1" applyBorder="1" applyFont="1">
      <alignment readingOrder="0" vertical="bottom"/>
    </xf>
    <xf borderId="1" fillId="7" fontId="4" numFmtId="3" xfId="0" applyAlignment="1" applyBorder="1" applyFont="1" applyNumberFormat="1">
      <alignment horizontal="right" vertical="bottom"/>
    </xf>
    <xf borderId="2" fillId="0" fontId="4" numFmtId="0" xfId="0" applyAlignment="1" applyBorder="1" applyFont="1">
      <alignment vertical="bottom"/>
    </xf>
    <xf borderId="2" fillId="8" fontId="4" numFmtId="0" xfId="0" applyAlignment="1" applyBorder="1" applyFill="1" applyFont="1">
      <alignment vertical="bottom"/>
    </xf>
    <xf borderId="1" fillId="8" fontId="4" numFmtId="165" xfId="0" applyAlignment="1" applyBorder="1" applyFont="1" applyNumberFormat="1">
      <alignment horizontal="right" readingOrder="0" vertical="bottom"/>
    </xf>
    <xf borderId="0" fillId="0" fontId="4" numFmtId="166" xfId="0" applyAlignment="1" applyFont="1" applyNumberForma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4" max="14" width="24.29"/>
    <col customWidth="1" min="15" max="15" width="22.14"/>
  </cols>
  <sheetData>
    <row r="1">
      <c r="A1" s="3" t="s">
        <v>1</v>
      </c>
      <c r="B1" s="7"/>
      <c r="C1" s="7"/>
      <c r="D1" s="7"/>
      <c r="E1" s="7"/>
      <c r="F1" s="7"/>
      <c r="G1" s="7"/>
      <c r="H1" s="9" t="s">
        <v>30</v>
      </c>
      <c r="I1" s="7"/>
      <c r="J1" s="7"/>
      <c r="K1" s="7"/>
      <c r="L1" s="7"/>
      <c r="M1" s="7"/>
      <c r="N1" s="9" t="s">
        <v>31</v>
      </c>
      <c r="O1" s="9"/>
    </row>
    <row r="2">
      <c r="A2" s="10"/>
      <c r="B2" s="10"/>
      <c r="C2" s="10"/>
      <c r="D2" s="10"/>
      <c r="E2" s="11"/>
      <c r="F2" s="10"/>
      <c r="G2" s="7"/>
      <c r="H2" s="10"/>
      <c r="I2" s="10"/>
      <c r="J2" s="10"/>
      <c r="K2" s="10"/>
      <c r="L2" s="10"/>
      <c r="M2" s="10"/>
      <c r="N2" s="10"/>
      <c r="O2" s="10"/>
    </row>
    <row r="3">
      <c r="A3" s="12" t="s">
        <v>32</v>
      </c>
      <c r="B3" s="12" t="s">
        <v>33</v>
      </c>
      <c r="C3" s="13" t="s">
        <v>32</v>
      </c>
      <c r="D3" s="12" t="s">
        <v>34</v>
      </c>
      <c r="E3" s="14" t="s">
        <v>35</v>
      </c>
      <c r="F3" s="12" t="s">
        <v>36</v>
      </c>
      <c r="G3" s="10"/>
      <c r="H3" s="15" t="s">
        <v>32</v>
      </c>
      <c r="I3" s="15" t="s">
        <v>33</v>
      </c>
      <c r="J3" s="15" t="s">
        <v>32</v>
      </c>
      <c r="K3" s="15" t="s">
        <v>34</v>
      </c>
      <c r="L3" s="16" t="s">
        <v>35</v>
      </c>
      <c r="M3" s="15" t="s">
        <v>36</v>
      </c>
      <c r="N3" s="17" t="s">
        <v>33</v>
      </c>
      <c r="O3" s="17" t="s">
        <v>37</v>
      </c>
    </row>
    <row r="4">
      <c r="A4" s="18" t="s">
        <v>38</v>
      </c>
      <c r="B4" s="18">
        <v>107.0</v>
      </c>
      <c r="C4" s="18" t="s">
        <v>38</v>
      </c>
      <c r="D4" s="18">
        <v>107.0</v>
      </c>
      <c r="E4" s="19">
        <f t="shared" ref="E4:E11" si="1">D4-B4</f>
        <v>0</v>
      </c>
      <c r="F4" s="20">
        <f t="shared" ref="F4:F11" si="2">E4/B4*100</f>
        <v>0</v>
      </c>
      <c r="G4" s="10"/>
      <c r="H4" s="21" t="s">
        <v>38</v>
      </c>
      <c r="I4" s="22">
        <v>9829.0</v>
      </c>
      <c r="J4" s="21" t="s">
        <v>38</v>
      </c>
      <c r="K4" s="22">
        <v>10102.0</v>
      </c>
      <c r="L4" s="23">
        <f t="shared" ref="L4:L11" si="3">K4-I4</f>
        <v>273</v>
      </c>
      <c r="M4" s="25">
        <f t="shared" ref="M4:M11" si="4">L4/I4*100</f>
        <v>2.777495167</v>
      </c>
      <c r="N4" s="27">
        <v>97.0</v>
      </c>
      <c r="O4" s="27">
        <v>97.0</v>
      </c>
    </row>
    <row r="5">
      <c r="A5" s="28" t="s">
        <v>64</v>
      </c>
      <c r="B5" s="29">
        <v>3035.0</v>
      </c>
      <c r="C5" s="28" t="s">
        <v>64</v>
      </c>
      <c r="D5" s="29">
        <v>3042.0</v>
      </c>
      <c r="E5" s="19">
        <f t="shared" si="1"/>
        <v>7</v>
      </c>
      <c r="F5" s="20">
        <f t="shared" si="2"/>
        <v>0.2306425041</v>
      </c>
      <c r="G5" s="10"/>
      <c r="H5" s="30" t="s">
        <v>64</v>
      </c>
      <c r="I5" s="31">
        <v>253995.0</v>
      </c>
      <c r="J5" s="30" t="s">
        <v>64</v>
      </c>
      <c r="K5" s="31">
        <v>261251.0</v>
      </c>
      <c r="L5" s="23">
        <f t="shared" si="3"/>
        <v>7256</v>
      </c>
      <c r="M5" s="25">
        <f t="shared" si="4"/>
        <v>2.856749149</v>
      </c>
      <c r="N5" s="7"/>
      <c r="O5" s="7"/>
    </row>
    <row r="6">
      <c r="A6" s="28" t="s">
        <v>65</v>
      </c>
      <c r="B6" s="18">
        <v>30.0</v>
      </c>
      <c r="C6" s="28" t="s">
        <v>65</v>
      </c>
      <c r="D6" s="18">
        <v>30.0</v>
      </c>
      <c r="E6" s="19">
        <f t="shared" si="1"/>
        <v>0</v>
      </c>
      <c r="F6" s="20">
        <f t="shared" si="2"/>
        <v>0</v>
      </c>
      <c r="G6" s="10"/>
      <c r="H6" s="30" t="s">
        <v>65</v>
      </c>
      <c r="I6" s="31">
        <v>4925.0</v>
      </c>
      <c r="J6" s="30" t="s">
        <v>65</v>
      </c>
      <c r="K6" s="31">
        <v>5003.0</v>
      </c>
      <c r="L6" s="23">
        <f t="shared" si="3"/>
        <v>78</v>
      </c>
      <c r="M6" s="25">
        <f t="shared" si="4"/>
        <v>1.583756345</v>
      </c>
      <c r="N6" s="7"/>
      <c r="O6" s="7"/>
    </row>
    <row r="7">
      <c r="A7" s="28" t="s">
        <v>69</v>
      </c>
      <c r="B7" s="18">
        <v>1043.0</v>
      </c>
      <c r="C7" s="28" t="s">
        <v>69</v>
      </c>
      <c r="D7" s="18">
        <v>1043.0</v>
      </c>
      <c r="E7" s="19">
        <f t="shared" si="1"/>
        <v>0</v>
      </c>
      <c r="F7" s="20">
        <f t="shared" si="2"/>
        <v>0</v>
      </c>
      <c r="G7" s="10"/>
      <c r="H7" s="30" t="s">
        <v>69</v>
      </c>
      <c r="I7" s="31">
        <v>117721.0</v>
      </c>
      <c r="J7" s="30" t="s">
        <v>69</v>
      </c>
      <c r="K7" s="31">
        <v>120204.0</v>
      </c>
      <c r="L7" s="23">
        <f t="shared" si="3"/>
        <v>2483</v>
      </c>
      <c r="M7" s="25">
        <f t="shared" si="4"/>
        <v>2.109224352</v>
      </c>
      <c r="N7" s="7"/>
      <c r="O7" s="7"/>
    </row>
    <row r="8">
      <c r="A8" s="28" t="s">
        <v>68</v>
      </c>
      <c r="B8" s="18">
        <v>438.0</v>
      </c>
      <c r="C8" s="28" t="s">
        <v>68</v>
      </c>
      <c r="D8" s="18">
        <v>438.0</v>
      </c>
      <c r="E8" s="19">
        <f t="shared" si="1"/>
        <v>0</v>
      </c>
      <c r="F8" s="20">
        <f t="shared" si="2"/>
        <v>0</v>
      </c>
      <c r="G8" s="10"/>
      <c r="H8" s="30" t="s">
        <v>68</v>
      </c>
      <c r="I8" s="31">
        <v>62139.0</v>
      </c>
      <c r="J8" s="30" t="s">
        <v>68</v>
      </c>
      <c r="K8" s="31">
        <v>63651.0</v>
      </c>
      <c r="L8" s="23">
        <f t="shared" si="3"/>
        <v>1512</v>
      </c>
      <c r="M8" s="25">
        <f t="shared" si="4"/>
        <v>2.433254478</v>
      </c>
      <c r="N8" s="7"/>
      <c r="O8" s="7"/>
    </row>
    <row r="9">
      <c r="A9" s="40" t="s">
        <v>67</v>
      </c>
      <c r="B9" s="18">
        <v>223.0</v>
      </c>
      <c r="C9" s="40" t="s">
        <v>67</v>
      </c>
      <c r="D9" s="18">
        <v>223.0</v>
      </c>
      <c r="E9" s="19">
        <f t="shared" si="1"/>
        <v>0</v>
      </c>
      <c r="F9" s="20">
        <f t="shared" si="2"/>
        <v>0</v>
      </c>
      <c r="G9" s="10"/>
      <c r="H9" s="30" t="s">
        <v>67</v>
      </c>
      <c r="I9" s="41">
        <v>16017.0</v>
      </c>
      <c r="J9" s="30" t="s">
        <v>67</v>
      </c>
      <c r="K9" s="41">
        <v>16476.0</v>
      </c>
      <c r="L9" s="23">
        <f t="shared" si="3"/>
        <v>459</v>
      </c>
      <c r="M9" s="25">
        <f t="shared" si="4"/>
        <v>2.865705188</v>
      </c>
      <c r="N9" s="7"/>
      <c r="O9" s="7"/>
    </row>
    <row r="10">
      <c r="A10" s="28" t="s">
        <v>80</v>
      </c>
      <c r="B10" s="18">
        <v>1423.0</v>
      </c>
      <c r="C10" s="28" t="s">
        <v>80</v>
      </c>
      <c r="D10" s="18">
        <v>1440.0</v>
      </c>
      <c r="E10" s="19">
        <f t="shared" si="1"/>
        <v>17</v>
      </c>
      <c r="F10" s="20">
        <f t="shared" si="2"/>
        <v>1.194659171</v>
      </c>
      <c r="G10" s="10"/>
      <c r="H10" s="30" t="s">
        <v>80</v>
      </c>
      <c r="I10" s="31">
        <v>151977.0</v>
      </c>
      <c r="J10" s="42" t="s">
        <v>80</v>
      </c>
      <c r="K10" s="31">
        <v>162077.0</v>
      </c>
      <c r="L10" s="23">
        <f t="shared" si="3"/>
        <v>10100</v>
      </c>
      <c r="M10" s="25">
        <f t="shared" si="4"/>
        <v>6.645742448</v>
      </c>
      <c r="N10" s="7"/>
      <c r="O10" s="7"/>
    </row>
    <row r="11">
      <c r="A11" s="28" t="s">
        <v>70</v>
      </c>
      <c r="B11" s="18">
        <v>551.0</v>
      </c>
      <c r="C11" s="28" t="s">
        <v>70</v>
      </c>
      <c r="D11" s="18">
        <v>551.0</v>
      </c>
      <c r="E11" s="19">
        <f t="shared" si="1"/>
        <v>0</v>
      </c>
      <c r="F11" s="20">
        <f t="shared" si="2"/>
        <v>0</v>
      </c>
      <c r="G11" s="10"/>
      <c r="H11" s="30" t="s">
        <v>70</v>
      </c>
      <c r="I11" s="31">
        <v>48153.0</v>
      </c>
      <c r="J11" s="30" t="s">
        <v>70</v>
      </c>
      <c r="K11" s="31">
        <v>49892.0</v>
      </c>
      <c r="L11" s="23">
        <f t="shared" si="3"/>
        <v>1739</v>
      </c>
      <c r="M11" s="25">
        <f t="shared" si="4"/>
        <v>3.611405312</v>
      </c>
      <c r="N11" s="7"/>
      <c r="O11" s="7"/>
    </row>
    <row r="12">
      <c r="A12" s="18"/>
      <c r="B12" s="18"/>
      <c r="C12" s="28" t="s">
        <v>81</v>
      </c>
      <c r="D12" s="18">
        <f t="shared" ref="D12:E12" si="5">SUM(D4:D11)</f>
        <v>6874</v>
      </c>
      <c r="E12" s="19">
        <f t="shared" si="5"/>
        <v>24</v>
      </c>
      <c r="F12" s="43"/>
      <c r="G12" s="10"/>
      <c r="H12" s="30"/>
      <c r="I12" s="44"/>
      <c r="J12" s="30" t="s">
        <v>82</v>
      </c>
      <c r="K12" s="21"/>
      <c r="L12" s="46"/>
      <c r="M12" s="47"/>
      <c r="N12" s="10"/>
      <c r="O12" s="10"/>
    </row>
    <row r="13">
      <c r="A13" s="48"/>
      <c r="B13" s="49"/>
      <c r="C13" s="7"/>
      <c r="D13" s="7"/>
      <c r="E13" s="7"/>
      <c r="F13" s="7"/>
      <c r="G13" s="7"/>
      <c r="H13" s="7"/>
      <c r="I13" s="7"/>
      <c r="J13" s="7"/>
      <c r="K13" s="7"/>
      <c r="L13" s="7"/>
      <c r="M13" s="7"/>
      <c r="N13" s="50" t="s">
        <v>83</v>
      </c>
      <c r="O13" s="52">
        <f>O4-N4</f>
        <v>0</v>
      </c>
    </row>
    <row r="14">
      <c r="A14" s="7"/>
      <c r="B14" s="7"/>
      <c r="C14" s="7"/>
      <c r="D14" s="7"/>
      <c r="E14" s="7"/>
      <c r="F14" s="7"/>
      <c r="G14" s="7"/>
      <c r="H14" s="7"/>
      <c r="I14" s="7"/>
      <c r="J14" s="7"/>
      <c r="K14" s="7"/>
      <c r="L14" s="7"/>
      <c r="M14" s="7"/>
      <c r="N14" s="53" t="s">
        <v>85</v>
      </c>
      <c r="O14" s="54">
        <f>sum(E4:E11)</f>
        <v>24</v>
      </c>
    </row>
    <row r="15">
      <c r="A15" s="7"/>
      <c r="B15" s="7"/>
      <c r="C15" s="7"/>
      <c r="D15" s="7"/>
      <c r="E15" s="7"/>
      <c r="F15" s="7"/>
      <c r="G15" s="7"/>
      <c r="H15" s="7"/>
      <c r="I15" s="7"/>
      <c r="J15" s="7"/>
      <c r="K15" s="7"/>
      <c r="L15" s="7"/>
      <c r="M15" s="7"/>
      <c r="N15" s="7"/>
      <c r="O15" s="7"/>
    </row>
    <row r="16">
      <c r="I16" s="7"/>
      <c r="J16" s="7"/>
      <c r="K16" s="7"/>
      <c r="L16" s="7"/>
      <c r="M16" s="7"/>
      <c r="N16" s="55"/>
      <c r="O16" s="10"/>
    </row>
    <row r="17">
      <c r="A17" s="7"/>
      <c r="B17" s="7"/>
      <c r="C17" s="7"/>
      <c r="D17" s="7"/>
      <c r="E17" s="7"/>
      <c r="F17" s="7"/>
      <c r="G17" s="7"/>
      <c r="H17" s="7"/>
      <c r="M17" s="7"/>
      <c r="N17" s="56" t="s">
        <v>86</v>
      </c>
      <c r="O17" s="57">
        <v>43946.0</v>
      </c>
    </row>
    <row r="18">
      <c r="A18" s="7"/>
      <c r="B18" s="7"/>
      <c r="C18" s="7"/>
      <c r="D18" s="7"/>
      <c r="E18" s="7"/>
      <c r="F18" s="7"/>
      <c r="G18" s="7"/>
      <c r="H18" s="7"/>
      <c r="I18" s="7"/>
      <c r="J18" s="7"/>
      <c r="K18" s="7"/>
      <c r="L18" s="7"/>
      <c r="M18" s="58"/>
      <c r="N18" s="56" t="s">
        <v>87</v>
      </c>
      <c r="O18" s="57">
        <v>43947.0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row>
    <row r="2">
      <c r="A2" s="2">
        <f>TODAY()</f>
        <v>43958</v>
      </c>
      <c r="B2" s="4">
        <f>Sheet1!E12</f>
        <v>24</v>
      </c>
      <c r="C2" s="5">
        <f>Sheet1!O13</f>
        <v>0</v>
      </c>
      <c r="D2" s="4">
        <f>Sheet1!D12</f>
        <v>6874</v>
      </c>
      <c r="E2" s="5">
        <f>Sheet1!O4</f>
        <v>97</v>
      </c>
      <c r="F2" s="4">
        <f>Sheet1!D4</f>
        <v>107</v>
      </c>
      <c r="G2" s="4">
        <f>Sheet1!D5</f>
        <v>3042</v>
      </c>
      <c r="H2" s="4">
        <f>Sheet1!D6</f>
        <v>30</v>
      </c>
      <c r="I2" s="4">
        <f>Sheet1!D7</f>
        <v>1043</v>
      </c>
      <c r="J2" s="4">
        <f>Sheet1!D8</f>
        <v>438</v>
      </c>
      <c r="K2" s="4">
        <f>Sheet1!D9</f>
        <v>223</v>
      </c>
      <c r="L2" s="4">
        <f>Sheet1!D10</f>
        <v>1440</v>
      </c>
      <c r="M2" s="4">
        <f>Sheet1!D11</f>
        <v>551</v>
      </c>
      <c r="N2" s="4">
        <f>Sheet1!E4</f>
        <v>0</v>
      </c>
      <c r="O2" s="4">
        <f>Sheet1!E5</f>
        <v>7</v>
      </c>
      <c r="P2" s="4">
        <f>Sheet1!E6</f>
        <v>0</v>
      </c>
      <c r="Q2" s="4">
        <f>Sheet1!E7</f>
        <v>0</v>
      </c>
      <c r="R2" s="4">
        <f>Sheet1!E8</f>
        <v>0</v>
      </c>
      <c r="S2" s="4">
        <f>Sheet1!E9</f>
        <v>0</v>
      </c>
      <c r="T2" s="4">
        <f>Sheet1!E10</f>
        <v>17</v>
      </c>
      <c r="U2" s="4">
        <f>Sheet1!E11</f>
        <v>0</v>
      </c>
      <c r="V2" s="6">
        <f>Sheet1!F4</f>
        <v>0</v>
      </c>
      <c r="W2" s="6">
        <f>Sheet1!F5</f>
        <v>0.2306425041</v>
      </c>
      <c r="X2" s="6">
        <f>Sheet1!F6</f>
        <v>0</v>
      </c>
      <c r="Y2" s="6">
        <f>Sheet1!F7</f>
        <v>0</v>
      </c>
      <c r="Z2" s="6">
        <f>Sheet1!F8</f>
        <v>0</v>
      </c>
      <c r="AA2" s="6">
        <f>Sheet1!F9</f>
        <v>0</v>
      </c>
      <c r="AB2" s="6">
        <f>Sheet1!F10</f>
        <v>1.194659171</v>
      </c>
      <c r="AC2" s="6">
        <f>Sheet1!F11</f>
        <v>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2</v>
      </c>
      <c r="C1" s="1" t="s">
        <v>3</v>
      </c>
      <c r="D1" s="1" t="s">
        <v>4</v>
      </c>
      <c r="E1" s="1" t="s">
        <v>5</v>
      </c>
      <c r="F1" s="1" t="s">
        <v>6</v>
      </c>
      <c r="G1" s="1" t="s">
        <v>7</v>
      </c>
      <c r="H1" s="1" t="s">
        <v>8</v>
      </c>
      <c r="I1" s="1" t="s">
        <v>9</v>
      </c>
      <c r="J1" s="1" t="s">
        <v>10</v>
      </c>
      <c r="K1" s="1" t="s">
        <v>11</v>
      </c>
      <c r="L1" s="1" t="s">
        <v>12</v>
      </c>
      <c r="M1" s="1" t="s">
        <v>13</v>
      </c>
      <c r="N1" s="8"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row>
    <row r="2">
      <c r="A2" s="2">
        <f>TODAY()</f>
        <v>43958</v>
      </c>
      <c r="B2" s="4">
        <f>Sheet1!E12</f>
        <v>24</v>
      </c>
      <c r="C2" s="5">
        <f>Sheet1!O13</f>
        <v>0</v>
      </c>
      <c r="D2" s="4">
        <f>Sheet1!D12</f>
        <v>6874</v>
      </c>
      <c r="E2" s="5">
        <f>Sheet1!O4</f>
        <v>97</v>
      </c>
      <c r="F2" s="4">
        <f>Sheet1!K4</f>
        <v>10102</v>
      </c>
      <c r="G2" s="4">
        <f>Sheet1!K5</f>
        <v>261251</v>
      </c>
      <c r="H2" s="4">
        <f>Sheet1!K6</f>
        <v>5003</v>
      </c>
      <c r="I2" s="4">
        <f>Sheet1!K7</f>
        <v>120204</v>
      </c>
      <c r="J2" s="4">
        <f>Sheet1!K8</f>
        <v>63651</v>
      </c>
      <c r="K2" s="4">
        <f>Sheet1!K9</f>
        <v>16476</v>
      </c>
      <c r="L2" s="4">
        <f>Sheet1!K10</f>
        <v>162077</v>
      </c>
      <c r="M2" s="4">
        <f>Sheet1!K11</f>
        <v>49892</v>
      </c>
      <c r="N2" s="4">
        <f>Sheet1!L4</f>
        <v>273</v>
      </c>
      <c r="O2" s="4">
        <f>Sheet1!L5</f>
        <v>7256</v>
      </c>
      <c r="P2" s="4">
        <f>Sheet1!L6</f>
        <v>78</v>
      </c>
      <c r="Q2" s="4">
        <f>Sheet1!L7</f>
        <v>2483</v>
      </c>
      <c r="R2" s="4">
        <f>Sheet1!L8</f>
        <v>1512</v>
      </c>
      <c r="S2" s="4">
        <f>Sheet1!L9</f>
        <v>459</v>
      </c>
      <c r="T2" s="4">
        <f>Sheet1!L10</f>
        <v>10100</v>
      </c>
      <c r="U2" s="4">
        <f>Sheet1!L11</f>
        <v>1739</v>
      </c>
      <c r="V2" s="6">
        <f>Sheet1!M4</f>
        <v>2.777495167</v>
      </c>
      <c r="W2" s="6">
        <f>Sheet1!M5</f>
        <v>2.856749149</v>
      </c>
      <c r="X2" s="24">
        <f>Sheet1!M6</f>
        <v>1.583756345</v>
      </c>
      <c r="Y2" s="6">
        <f>Sheet1!M7</f>
        <v>2.109224352</v>
      </c>
      <c r="Z2" s="6">
        <f>Sheet1!M8</f>
        <v>2.433254478</v>
      </c>
      <c r="AA2" s="6">
        <f>Sheet1!M9</f>
        <v>2.865705188</v>
      </c>
      <c r="AB2" s="6">
        <f>Sheet1!M10</f>
        <v>6.645742448</v>
      </c>
      <c r="AC2" s="6">
        <f>Sheet1!M11</f>
        <v>3.611405312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39</v>
      </c>
      <c r="AE1" s="1" t="s">
        <v>40</v>
      </c>
      <c r="AF1" s="1" t="s">
        <v>41</v>
      </c>
      <c r="AG1" s="1" t="s">
        <v>42</v>
      </c>
      <c r="AH1" s="1" t="s">
        <v>43</v>
      </c>
      <c r="AI1" s="1" t="s">
        <v>44</v>
      </c>
      <c r="AJ1" s="8" t="s">
        <v>45</v>
      </c>
      <c r="AK1" s="8" t="s">
        <v>46</v>
      </c>
      <c r="AL1" s="1" t="s">
        <v>47</v>
      </c>
      <c r="AM1" s="1" t="s">
        <v>48</v>
      </c>
      <c r="AN1" s="1" t="s">
        <v>49</v>
      </c>
      <c r="AO1" s="1" t="s">
        <v>50</v>
      </c>
      <c r="AP1" s="1" t="s">
        <v>51</v>
      </c>
      <c r="AQ1" s="1" t="s">
        <v>52</v>
      </c>
      <c r="AR1" s="1" t="s">
        <v>53</v>
      </c>
      <c r="AS1" s="1" t="s">
        <v>54</v>
      </c>
      <c r="AT1" s="1" t="s">
        <v>55</v>
      </c>
      <c r="AU1" s="1" t="s">
        <v>56</v>
      </c>
      <c r="AV1" s="1" t="s">
        <v>57</v>
      </c>
      <c r="AW1" s="1" t="s">
        <v>58</v>
      </c>
      <c r="AX1" s="1" t="s">
        <v>59</v>
      </c>
      <c r="AY1" s="1" t="s">
        <v>60</v>
      </c>
      <c r="AZ1" s="1" t="s">
        <v>61</v>
      </c>
      <c r="BA1" s="1" t="s">
        <v>62</v>
      </c>
      <c r="BB1" s="26" t="s">
        <v>63</v>
      </c>
    </row>
    <row r="2">
      <c r="A2" s="2">
        <f>TODAY()</f>
        <v>43958</v>
      </c>
      <c r="B2" s="4">
        <f>Sheet1!E12</f>
        <v>24</v>
      </c>
      <c r="C2" s="5">
        <f>Sheet1!O13</f>
        <v>0</v>
      </c>
      <c r="D2" s="4">
        <f>Sheet1!D12</f>
        <v>6874</v>
      </c>
      <c r="E2" s="5">
        <f>Sheet1!O4</f>
        <v>97</v>
      </c>
      <c r="F2" s="4">
        <f>Sheet1!D4</f>
        <v>107</v>
      </c>
      <c r="G2" s="4">
        <f>Sheet1!D5</f>
        <v>3042</v>
      </c>
      <c r="H2" s="4">
        <f>Sheet1!D6</f>
        <v>30</v>
      </c>
      <c r="I2" s="4">
        <f>Sheet1!D7</f>
        <v>1043</v>
      </c>
      <c r="J2" s="4">
        <f>Sheet1!D8</f>
        <v>438</v>
      </c>
      <c r="K2" s="4">
        <f>Sheet1!D9</f>
        <v>223</v>
      </c>
      <c r="L2" s="4">
        <f>Sheet1!D10</f>
        <v>1440</v>
      </c>
      <c r="M2" s="4">
        <f>Sheet1!D11</f>
        <v>551</v>
      </c>
      <c r="N2" s="4">
        <f>Sheet1!E4</f>
        <v>0</v>
      </c>
      <c r="O2" s="4">
        <f>Sheet1!E5</f>
        <v>7</v>
      </c>
      <c r="P2" s="4">
        <f>Sheet1!E6</f>
        <v>0</v>
      </c>
      <c r="Q2" s="4">
        <f>Sheet1!E7</f>
        <v>0</v>
      </c>
      <c r="R2" s="4">
        <f>Sheet1!E8</f>
        <v>0</v>
      </c>
      <c r="S2" s="4">
        <f>Sheet1!E9</f>
        <v>0</v>
      </c>
      <c r="T2" s="4">
        <f>Sheet1!E10</f>
        <v>17</v>
      </c>
      <c r="U2" s="4">
        <f>Sheet1!E11</f>
        <v>0</v>
      </c>
      <c r="V2" s="6">
        <f>Sheet1!F4</f>
        <v>0</v>
      </c>
      <c r="W2" s="6">
        <f>Sheet1!F5</f>
        <v>0.2306425041</v>
      </c>
      <c r="X2" s="6">
        <f>Sheet1!F6</f>
        <v>0</v>
      </c>
      <c r="Y2" s="6">
        <f>Sheet1!F7</f>
        <v>0</v>
      </c>
      <c r="Z2" s="6">
        <f>Sheet1!F8</f>
        <v>0</v>
      </c>
      <c r="AA2" s="6">
        <f>Sheet1!F9</f>
        <v>0</v>
      </c>
      <c r="AB2" s="6">
        <f>Sheet1!F10</f>
        <v>1.194659171</v>
      </c>
      <c r="AC2" s="6">
        <f>Sheet1!F11</f>
        <v>0</v>
      </c>
      <c r="AD2" s="4">
        <f>Sheet1!K4</f>
        <v>10102</v>
      </c>
      <c r="AE2" s="4">
        <f>Sheet1!K5</f>
        <v>261251</v>
      </c>
      <c r="AF2" s="4">
        <f>Sheet1!K6</f>
        <v>5003</v>
      </c>
      <c r="AG2" s="4">
        <f>Sheet1!K7</f>
        <v>120204</v>
      </c>
      <c r="AH2" s="4">
        <f>Sheet1!K8</f>
        <v>63651</v>
      </c>
      <c r="AI2" s="4">
        <f>Sheet1!K9</f>
        <v>16476</v>
      </c>
      <c r="AJ2" s="4">
        <f>Sheet1!K10</f>
        <v>162077</v>
      </c>
      <c r="AK2" s="4">
        <f>Sheet1!K11</f>
        <v>49892</v>
      </c>
      <c r="AL2" s="4">
        <f>Sheet1!L4</f>
        <v>273</v>
      </c>
      <c r="AM2" s="4">
        <f>Sheet1!L5</f>
        <v>7256</v>
      </c>
      <c r="AN2" s="4">
        <f>Sheet1!L6</f>
        <v>78</v>
      </c>
      <c r="AO2" s="4">
        <f>Sheet1!L7</f>
        <v>2483</v>
      </c>
      <c r="AP2" s="4">
        <f>Sheet1!L8</f>
        <v>1512</v>
      </c>
      <c r="AQ2" s="4">
        <f>Sheet1!L9</f>
        <v>459</v>
      </c>
      <c r="AR2" s="4">
        <f>Sheet1!L10</f>
        <v>10100</v>
      </c>
      <c r="AS2" s="4">
        <f>Sheet1!L11</f>
        <v>1739</v>
      </c>
      <c r="AT2" s="6">
        <f>Sheet1!M4</f>
        <v>2.777495167</v>
      </c>
      <c r="AU2" s="6">
        <f>Sheet1!M5</f>
        <v>2.856749149</v>
      </c>
      <c r="AV2" s="24">
        <f>Sheet1!M6</f>
        <v>1.583756345</v>
      </c>
      <c r="AW2" s="45">
        <f>Sheet1!M7</f>
        <v>2.109224352</v>
      </c>
      <c r="AX2" s="45">
        <f>Sheet1!M8</f>
        <v>2.433254478</v>
      </c>
      <c r="AY2" s="45">
        <f>Sheet1!M9</f>
        <v>2.865705188</v>
      </c>
      <c r="AZ2" s="45">
        <f>Sheet1!M10</f>
        <v>6.645742448</v>
      </c>
      <c r="BA2" s="6">
        <f>Sheet1!M11</f>
        <v>3.611405312</v>
      </c>
      <c r="BB2" s="51" t="s">
        <v>84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2" t="s">
        <v>0</v>
      </c>
      <c r="B1" s="32" t="s">
        <v>66</v>
      </c>
      <c r="C1" s="32" t="s">
        <v>64</v>
      </c>
      <c r="D1" s="32" t="s">
        <v>38</v>
      </c>
      <c r="E1" s="32" t="s">
        <v>67</v>
      </c>
      <c r="F1" s="32" t="s">
        <v>68</v>
      </c>
      <c r="G1" s="32" t="s">
        <v>69</v>
      </c>
      <c r="H1" s="32" t="s">
        <v>65</v>
      </c>
      <c r="I1" s="32" t="s">
        <v>70</v>
      </c>
    </row>
    <row r="2">
      <c r="A2" s="2">
        <f>TODAY()</f>
        <v>43958</v>
      </c>
      <c r="B2" s="33" t="s">
        <v>71</v>
      </c>
      <c r="C2" s="32" t="s">
        <v>72</v>
      </c>
      <c r="D2" s="34" t="s">
        <v>73</v>
      </c>
      <c r="E2" s="34" t="s">
        <v>74</v>
      </c>
      <c r="F2" s="33" t="s">
        <v>75</v>
      </c>
      <c r="G2" s="32" t="s">
        <v>76</v>
      </c>
      <c r="H2" s="35" t="s">
        <v>77</v>
      </c>
      <c r="I2" s="34" t="s">
        <v>78</v>
      </c>
    </row>
    <row r="3">
      <c r="D3" s="36"/>
      <c r="H3" s="3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6" t="s">
        <v>63</v>
      </c>
      <c r="B1" s="32" t="s">
        <v>68</v>
      </c>
      <c r="C1" s="32" t="s">
        <v>79</v>
      </c>
      <c r="D1" s="32" t="s">
        <v>64</v>
      </c>
    </row>
    <row r="2">
      <c r="A2" s="38" t="str">
        <f>total!BB2</f>
        <v>-For the first time for more than a month, Australia’s growth factor rises above 1. 
- Scott Morrison calls herd immunity approach a “death sentence”. 
- The COVIDSafe coronavirus tracing app may not work on older phones and iPhones. 
-An Australian chapter of an international church sells unapproved bleach products as a coronavirus cure. 
-An Australian health company will use blood donations from recovered coronavirus patients to make a potentially life-saving coronavirus treatment. 
- A new volunteering website, emergency support volunteering, has been launched to link people with charities, NGOs, and councils in need of support. </v>
      </c>
      <c r="B2" s="39" t="str">
        <f>'annoucements - facebook'!F2</f>
        <v>-180 tonnes of fresh produce will be exported from South Australia to Asia 
-Adelaide city council will discuss a proposal next week to shut down streets and extend outdoor dining once the coronavirus pandemic ends.</v>
      </c>
      <c r="C2" s="39" t="str">
        <f>'annoucements - facebook'!G2</f>
        <v>- Myer will trial an opening of its doors of five of its Queensland stores, in hopes of reopening stores in other states.
- Tennis stars Ashleigh Barty and Pat Rafter surprise frontline workers with visits to Royal Brisbane and Women’s hospital. 
-A decision to open pubs and clubs is much further away, the Queensland government says. 
- The State Government announces a further $2 million would be made available to domestic/family violence service providers. </v>
      </c>
      <c r="D2" s="39" t="str">
        <f>'annoucements - facebook'!C2</f>
        <v>- 5 mystery coronavirus infections have been uncovered yesterday. 
- The Aged Care Quality and Safety Commission may revoke Sydney’s Newmarch House aged care center, due to their handling of the coronavirus outbreak and failures in meeting quality standards and infection control. 
- Creative Kids providers will be able to access up to $5000 in digital adaptation grants. 
- NSW hunters who hold a Restricted Licence will have the duration of their license extended for 4 weeks.  </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2" t="s">
        <v>66</v>
      </c>
      <c r="B1" s="32" t="s">
        <v>70</v>
      </c>
      <c r="C1" s="32" t="s">
        <v>65</v>
      </c>
      <c r="D1" s="32" t="s">
        <v>67</v>
      </c>
      <c r="E1" s="32" t="s">
        <v>38</v>
      </c>
    </row>
    <row r="2">
      <c r="A2" s="39" t="str">
        <f>'annoucements - facebook'!B2</f>
        <v>-Dr Simon Joosten, a senior research fellow and respiratory specialist, is turning non-medical devices like snorkel masks into emergency ventilators. 
- Two Victorian aged care homes, Grant Lodge and Doutta Galla Aged Care home, have undergone lockdown after workers test positive for the virus. 
- A new scheme to redeploy casual public sector workers who have lost work during the shutdown has been introduced. 
- A healthcare worker at Launceston General Hospital tests positive for coronavirus.
</v>
      </c>
      <c r="B2" s="39" t="str">
        <f>'annoucements - facebook'!I2</f>
        <v>-Western Australia will be releasing its road map to alleviate baseline restrictions as early as this weekend. 
-The state will extend its COVID-19 testing study, which tests asymptomatic patients, to include fly-in fly-out workers. 
-West Australian study finds that multiple sclerosis treatments can help make coronavirus patients less infectious. </v>
      </c>
      <c r="C2" s="39" t="str">
        <f>'annoucements - facebook'!H2</f>
        <v>-The Territory Government extends the redemption date for 2019-2020 Sport and Learn to Swim Vouchers to 12 June 2020. 
-The Territory Government is offering one-off grants of up to $10,000 to NT child care operators to support them through COVID-19. </v>
      </c>
      <c r="D2" s="39" t="str">
        <f>'annoucements - facebook'!E2</f>
        <v>- The state government releases breakdown of Tasmanian coronavirus cases by municipal areas 
- An online platform www.agfest.com.au will be opened to provide agricultural assistance during COVID-19. </v>
      </c>
      <c r="E2" s="39" t="str">
        <f>'annoucements - facebook'!D2</f>
        <v>- The ACT government has allocated $1.7 million to support non-government organisations in the health sector. 
- The ACT government will invest in a mediation service to support landlords and tenants to resolve tenancy disputes. 
</v>
      </c>
    </row>
  </sheetData>
  <drawing r:id="rId1"/>
</worksheet>
</file>