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052f8fc76e805e71/Workfiles/CMS Folder-Sem2/EFM/"/>
    </mc:Choice>
  </mc:AlternateContent>
  <xr:revisionPtr revIDLastSave="969" documentId="8_{442AE830-5C03-4850-9193-953F33B66E69}" xr6:coauthVersionLast="47" xr6:coauthVersionMax="47" xr10:uidLastSave="{22D09955-3A76-47DE-A7EB-00AA6B0F7791}"/>
  <bookViews>
    <workbookView xWindow="-110" yWindow="-110" windowWidth="19420" windowHeight="11500" activeTab="3" xr2:uid="{00000000-000D-0000-FFFF-FFFF00000000}"/>
  </bookViews>
  <sheets>
    <sheet name="Navi" sheetId="4" r:id="rId1"/>
    <sheet name="Data" sheetId="2" r:id="rId2"/>
    <sheet name="Pivot 1" sheetId="3" r:id="rId3"/>
    <sheet name="Dash Board" sheetId="8" r:id="rId4"/>
  </sheets>
  <definedNames>
    <definedName name="_xlnm._FilterDatabase" localSheetId="3" hidden="1">'Dash Board'!$H$8:$L$21</definedName>
    <definedName name="_xlchart.v1.0" hidden="1">'Pivot 1'!$N$22:$N$32</definedName>
    <definedName name="_xlchart.v1.1" hidden="1">'Pivot 1'!$O$22:$O$32</definedName>
    <definedName name="ExternalData_1" localSheetId="1" hidden="1">Data!$A$1:$AJ$421</definedName>
    <definedName name="NativeTimeline_Month">#N/A</definedName>
    <definedName name="Slicer_Month_for">#N/A</definedName>
  </definedNames>
  <calcPr calcId="191029" iterate="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8" l="1"/>
  <c r="R9" i="8"/>
  <c r="R10" i="8"/>
  <c r="R11" i="8"/>
  <c r="R12" i="8"/>
  <c r="R13" i="8"/>
  <c r="R14" i="8"/>
  <c r="R15" i="8"/>
  <c r="R16" i="8"/>
  <c r="R17" i="8"/>
  <c r="R18" i="8"/>
  <c r="R19" i="8"/>
  <c r="R20" i="8"/>
  <c r="R21" i="8"/>
  <c r="Q9" i="8"/>
  <c r="Q10" i="8"/>
  <c r="Q11" i="8"/>
  <c r="Q12" i="8"/>
  <c r="Q13" i="8"/>
  <c r="Q14" i="8"/>
  <c r="Q15" i="8"/>
  <c r="Q16" i="8"/>
  <c r="Q17" i="8"/>
  <c r="Q18" i="8"/>
  <c r="Q19" i="8"/>
  <c r="Q20" i="8"/>
  <c r="Q21" i="8"/>
  <c r="L8" i="8"/>
  <c r="K21" i="8"/>
  <c r="L21" i="8"/>
  <c r="L20" i="8"/>
  <c r="L19" i="8"/>
  <c r="L18" i="8"/>
  <c r="L17" i="8"/>
  <c r="L16" i="8"/>
  <c r="L15" i="8"/>
  <c r="L14" i="8"/>
  <c r="L13" i="8"/>
  <c r="L12" i="8"/>
  <c r="L11" i="8"/>
  <c r="L10" i="8"/>
  <c r="L9" i="8"/>
  <c r="I8" i="8"/>
  <c r="J8" i="8"/>
  <c r="K8" i="8"/>
  <c r="H9" i="8"/>
  <c r="I9" i="8"/>
  <c r="J9" i="8"/>
  <c r="K9" i="8"/>
  <c r="H10" i="8"/>
  <c r="I10" i="8"/>
  <c r="J10" i="8"/>
  <c r="K10" i="8"/>
  <c r="H11" i="8"/>
  <c r="I11" i="8"/>
  <c r="J11" i="8"/>
  <c r="K11" i="8"/>
  <c r="H12" i="8"/>
  <c r="I12" i="8"/>
  <c r="J12" i="8"/>
  <c r="K12" i="8"/>
  <c r="H13" i="8"/>
  <c r="I13" i="8"/>
  <c r="J13" i="8"/>
  <c r="K13" i="8"/>
  <c r="H14" i="8"/>
  <c r="I14" i="8"/>
  <c r="J14" i="8"/>
  <c r="K14" i="8"/>
  <c r="H15" i="8"/>
  <c r="I15" i="8"/>
  <c r="J15" i="8"/>
  <c r="K15" i="8"/>
  <c r="H16" i="8"/>
  <c r="I16" i="8"/>
  <c r="J16" i="8"/>
  <c r="K16" i="8"/>
  <c r="H17" i="8"/>
  <c r="I17" i="8"/>
  <c r="J17" i="8"/>
  <c r="K17" i="8"/>
  <c r="H18" i="8"/>
  <c r="I18" i="8"/>
  <c r="J18" i="8"/>
  <c r="K18" i="8"/>
  <c r="H19" i="8"/>
  <c r="I19" i="8"/>
  <c r="J19" i="8"/>
  <c r="K19" i="8"/>
  <c r="H20" i="8"/>
  <c r="I20" i="8"/>
  <c r="J20" i="8"/>
  <c r="K20" i="8"/>
  <c r="H21" i="8"/>
  <c r="I21" i="8"/>
  <c r="J21" i="8"/>
  <c r="Q5" i="3"/>
  <c r="Q6" i="3"/>
  <c r="Q7" i="3"/>
  <c r="Q8" i="3"/>
  <c r="Q9" i="3"/>
  <c r="Q10" i="3"/>
  <c r="Q11" i="3"/>
  <c r="Q12" i="3"/>
  <c r="Q13" i="3"/>
  <c r="Q14" i="3"/>
  <c r="Q15" i="3"/>
  <c r="Q16" i="3"/>
  <c r="Q17" i="3"/>
  <c r="P5" i="3"/>
  <c r="P6" i="3"/>
  <c r="P7" i="3"/>
  <c r="P8" i="3"/>
  <c r="P9" i="3"/>
  <c r="P10" i="3"/>
  <c r="P11" i="3"/>
  <c r="P12" i="3"/>
  <c r="P13" i="3"/>
  <c r="P14" i="3"/>
  <c r="P15" i="3"/>
  <c r="P16" i="3"/>
  <c r="P17" i="3"/>
  <c r="O5" i="3"/>
  <c r="O6" i="3"/>
  <c r="O7" i="3"/>
  <c r="O8" i="3"/>
  <c r="O9" i="3"/>
  <c r="O10" i="3"/>
  <c r="O11" i="3"/>
  <c r="O12" i="3"/>
  <c r="O13" i="3"/>
  <c r="O14" i="3"/>
  <c r="O15" i="3"/>
  <c r="O16" i="3"/>
  <c r="O17" i="3"/>
  <c r="N5" i="3"/>
  <c r="N6" i="3"/>
  <c r="N7" i="3"/>
  <c r="N8" i="3"/>
  <c r="N9" i="3"/>
  <c r="N10" i="3"/>
  <c r="N11" i="3"/>
  <c r="N12" i="3"/>
  <c r="N13" i="3"/>
  <c r="N14" i="3"/>
  <c r="N15" i="3"/>
  <c r="N16" i="3"/>
  <c r="N17" i="3"/>
  <c r="M6" i="3"/>
  <c r="M7" i="3"/>
  <c r="M8" i="3"/>
  <c r="M9" i="3"/>
  <c r="M10" i="3"/>
  <c r="M11" i="3"/>
  <c r="M12" i="3"/>
  <c r="M13" i="3"/>
  <c r="M14" i="3"/>
  <c r="M15" i="3"/>
  <c r="M16" i="3"/>
  <c r="M17" i="3"/>
  <c r="M5" i="3"/>
  <c r="O4" i="3"/>
  <c r="P4" i="3"/>
  <c r="Q4" i="3"/>
  <c r="N4" i="3"/>
  <c r="O8" i="8" l="1"/>
  <c r="P21" i="8"/>
  <c r="O21" i="8"/>
  <c r="P20" i="8"/>
  <c r="O20" i="8"/>
  <c r="P19" i="8"/>
  <c r="O19" i="8"/>
  <c r="P18" i="8"/>
  <c r="O18" i="8"/>
  <c r="P17" i="8"/>
  <c r="O17" i="8"/>
  <c r="P16" i="8"/>
  <c r="O16" i="8"/>
  <c r="P15" i="8"/>
  <c r="O15" i="8"/>
  <c r="P14" i="8"/>
  <c r="O14" i="8"/>
  <c r="P13" i="8"/>
  <c r="O13" i="8"/>
  <c r="P12" i="8"/>
  <c r="O12" i="8"/>
  <c r="P11" i="8"/>
  <c r="O11" i="8"/>
  <c r="P10" i="8"/>
  <c r="O10" i="8"/>
  <c r="P9" i="8"/>
  <c r="O9" i="8"/>
  <c r="Q8" i="8"/>
  <c r="P8" i="8"/>
  <c r="N21" i="8"/>
  <c r="N20" i="8"/>
  <c r="N19" i="8"/>
  <c r="N9" i="8"/>
  <c r="N10" i="8"/>
  <c r="N11" i="8"/>
  <c r="N12" i="8"/>
  <c r="N13" i="8"/>
  <c r="N14" i="8"/>
  <c r="N15" i="8"/>
  <c r="N16" i="8"/>
  <c r="N17" i="8"/>
  <c r="N18" i="8"/>
  <c r="F55" i="3"/>
  <c r="K43" i="3"/>
  <c r="K41" i="3"/>
  <c r="K38" i="3"/>
  <c r="K39" i="3"/>
  <c r="K45" i="3"/>
  <c r="K44" i="3"/>
  <c r="O22" i="3"/>
  <c r="O23" i="3"/>
  <c r="D95" i="3"/>
  <c r="O29" i="3"/>
  <c r="O27" i="3"/>
  <c r="O26" i="3"/>
  <c r="O24" i="3"/>
  <c r="O32" i="3"/>
  <c r="D96" i="3"/>
  <c r="K40" i="3"/>
  <c r="O28" i="3"/>
  <c r="O30" i="3"/>
  <c r="D97" i="3"/>
  <c r="K42" i="3"/>
  <c r="O25" i="3"/>
  <c r="O31" i="3"/>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F56" i="3"/>
  <c r="F57"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00000000-0015-0000-FFFF-FFFF0100000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00000000-0015-0000-FFFF-FFFF02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0000000-0015-0000-FFFF-FFFF030000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0000000-0015-0000-FFFF-FFFF040000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<sst xmlns="http://schemas.openxmlformats.org/spreadsheetml/2006/main" count="3106" uniqueCount="998">
  <si>
    <t>Month</t>
  </si>
  <si>
    <t>Year</t>
  </si>
  <si>
    <t>Income</t>
  </si>
  <si>
    <t>Age</t>
  </si>
  <si>
    <t>Dependents</t>
  </si>
  <si>
    <t>Occupation</t>
  </si>
  <si>
    <t>City_Tier</t>
  </si>
  <si>
    <t>Rent</t>
  </si>
  <si>
    <t>Loan_Repayment</t>
  </si>
  <si>
    <t>Insurance</t>
  </si>
  <si>
    <t>Groceries</t>
  </si>
  <si>
    <t>Transport</t>
  </si>
  <si>
    <t>Eating_Out</t>
  </si>
  <si>
    <t>Entertainment</t>
  </si>
  <si>
    <t>Utilities</t>
  </si>
  <si>
    <t>Healthcare</t>
  </si>
  <si>
    <t>Education</t>
  </si>
  <si>
    <t>Miscellaneous</t>
  </si>
  <si>
    <t>Desired_Savings_Percentage</t>
  </si>
  <si>
    <t>Desired_Savings</t>
  </si>
  <si>
    <t>Disposable_Income</t>
  </si>
  <si>
    <t>Potential_Savings_Groceries</t>
  </si>
  <si>
    <t>Potential_Savings_Transport</t>
  </si>
  <si>
    <t>Potential_Savings_Eating_Out</t>
  </si>
  <si>
    <t>Potential_Savings_Entertainment</t>
  </si>
  <si>
    <t>Potential_Savings_Utilities</t>
  </si>
  <si>
    <t>Potential_Savings_Healthcare</t>
  </si>
  <si>
    <t>Potential_Savings_Education</t>
  </si>
  <si>
    <t>Potential_Savings_Miscellaneous</t>
  </si>
  <si>
    <t>FirstName</t>
  </si>
  <si>
    <t>LastName</t>
  </si>
  <si>
    <t>Country</t>
  </si>
  <si>
    <t>Region</t>
  </si>
  <si>
    <t>BankName</t>
  </si>
  <si>
    <t>GiftAmount</t>
  </si>
  <si>
    <t>Self_Employed</t>
  </si>
  <si>
    <t>Tier_1</t>
  </si>
  <si>
    <t>Xavier</t>
  </si>
  <si>
    <t>Tate</t>
  </si>
  <si>
    <t>India</t>
  </si>
  <si>
    <t>South</t>
  </si>
  <si>
    <t>Bank     of      Baroda     Baroda</t>
  </si>
  <si>
    <t>Retired</t>
  </si>
  <si>
    <t>Tier_2</t>
  </si>
  <si>
    <t>Mahad</t>
  </si>
  <si>
    <t>Myer</t>
  </si>
  <si>
    <t>Bank  of    Baroda  Baroda</t>
  </si>
  <si>
    <t>Student</t>
  </si>
  <si>
    <t>Tier_3</t>
  </si>
  <si>
    <t>Yonghyuk</t>
  </si>
  <si>
    <t>Simon</t>
  </si>
  <si>
    <t>Indian      Bank      Bank</t>
  </si>
  <si>
    <t>Nusaiba</t>
  </si>
  <si>
    <t>El-Rahaman</t>
  </si>
  <si>
    <t>North</t>
  </si>
  <si>
    <t>Punjab   National  Bank   Bank</t>
  </si>
  <si>
    <t>Professional</t>
  </si>
  <si>
    <t>Israel</t>
  </si>
  <si>
    <t>Hansen</t>
  </si>
  <si>
    <t>ICICI     Bank     Bank</t>
  </si>
  <si>
    <t>Cassandra</t>
  </si>
  <si>
    <t>Kennell</t>
  </si>
  <si>
    <t>HDFC    Bank    Bank</t>
  </si>
  <si>
    <t>Ashley</t>
  </si>
  <si>
    <t>Gutierrez</t>
  </si>
  <si>
    <t>Canara     Bank     Bank</t>
  </si>
  <si>
    <t>Aneesa</t>
  </si>
  <si>
    <t>Al-Anwar</t>
  </si>
  <si>
    <t>ICICI      Bank      Bank</t>
  </si>
  <si>
    <t>Jonathan</t>
  </si>
  <si>
    <t>Deleon</t>
  </si>
  <si>
    <t>Union  Bank     of     India  India</t>
  </si>
  <si>
    <t>Seong</t>
  </si>
  <si>
    <t>Kharuhadej</t>
  </si>
  <si>
    <t>East</t>
  </si>
  <si>
    <t>Indian    Bank    Bank</t>
  </si>
  <si>
    <t>D'Ahnya</t>
  </si>
  <si>
    <t>Morris</t>
  </si>
  <si>
    <t>HDFC   Bank   Bank</t>
  </si>
  <si>
    <t>Tahvia</t>
  </si>
  <si>
    <t>Matlock</t>
  </si>
  <si>
    <t>Sierra</t>
  </si>
  <si>
    <t>Hoang</t>
  </si>
  <si>
    <t>Union     Bank  of    India     India</t>
  </si>
  <si>
    <t>Jenberu</t>
  </si>
  <si>
    <t>Jewett-Garcia</t>
  </si>
  <si>
    <t>Union   Bank    of      India   India</t>
  </si>
  <si>
    <t>Xochitl</t>
  </si>
  <si>
    <t>Rivera</t>
  </si>
  <si>
    <t>Union   Bank      of      India   India</t>
  </si>
  <si>
    <t>Patrick</t>
  </si>
  <si>
    <t>Chavarria</t>
  </si>
  <si>
    <t>Bank      of   Baroda      Baroda</t>
  </si>
  <si>
    <t>Hannah</t>
  </si>
  <si>
    <t>Inzer</t>
  </si>
  <si>
    <t>Kotak  Mahindra   Bank  Bank</t>
  </si>
  <si>
    <t>Benjamin</t>
  </si>
  <si>
    <t>Wu</t>
  </si>
  <si>
    <t>Jerum</t>
  </si>
  <si>
    <t>Lucero</t>
  </si>
  <si>
    <t>Axis     Bank     Bank</t>
  </si>
  <si>
    <t>Rejon</t>
  </si>
  <si>
    <t>Henderson</t>
  </si>
  <si>
    <t>Indian     Bank     Bank</t>
  </si>
  <si>
    <t>Ethan</t>
  </si>
  <si>
    <t>Muniz</t>
  </si>
  <si>
    <t>Union  Bank  of    India  India</t>
  </si>
  <si>
    <t>Drolma</t>
  </si>
  <si>
    <t>Wang</t>
  </si>
  <si>
    <t>Bank      of    Baroda      Baroda</t>
  </si>
  <si>
    <t>Michael</t>
  </si>
  <si>
    <t>Robertson</t>
  </si>
  <si>
    <t>Canara    Bank    Bank</t>
  </si>
  <si>
    <t>Derek</t>
  </si>
  <si>
    <t>Miller</t>
  </si>
  <si>
    <t>State   Bank     of     India   India</t>
  </si>
  <si>
    <t>Dillon</t>
  </si>
  <si>
    <t>Tinberg</t>
  </si>
  <si>
    <t>Axis   Bank   Bank</t>
  </si>
  <si>
    <t>Joseph</t>
  </si>
  <si>
    <t>Gutierrez-Duron</t>
  </si>
  <si>
    <t>HDFC      Bank      Bank</t>
  </si>
  <si>
    <t>Ellen</t>
  </si>
  <si>
    <t>Mercer</t>
  </si>
  <si>
    <t>Indian  Bank  Bank</t>
  </si>
  <si>
    <t>Amber</t>
  </si>
  <si>
    <t>Blueeyes</t>
  </si>
  <si>
    <t>Axis      Bank      Bank</t>
  </si>
  <si>
    <t>Justin</t>
  </si>
  <si>
    <t>Brower</t>
  </si>
  <si>
    <t>Union     Bank    of     India     India</t>
  </si>
  <si>
    <t>Stephanie</t>
  </si>
  <si>
    <t>Van</t>
  </si>
  <si>
    <t>Union   Bank     of    India   India</t>
  </si>
  <si>
    <t>Canion</t>
  </si>
  <si>
    <t>Padilla</t>
  </si>
  <si>
    <t>Sylvia</t>
  </si>
  <si>
    <t>Cousins</t>
  </si>
  <si>
    <t>Antonio</t>
  </si>
  <si>
    <t>Ellenburg</t>
  </si>
  <si>
    <t>Selina</t>
  </si>
  <si>
    <t>Battumur</t>
  </si>
  <si>
    <t>Raeanna</t>
  </si>
  <si>
    <t>Gonzalez</t>
  </si>
  <si>
    <t>HDFC     Bank     Bank</t>
  </si>
  <si>
    <t>Duran</t>
  </si>
  <si>
    <t>ICICI  Bank  Bank</t>
  </si>
  <si>
    <t>Mark</t>
  </si>
  <si>
    <t>Eichner</t>
  </si>
  <si>
    <t>Union  Bank    of     India  India</t>
  </si>
  <si>
    <t>Rory</t>
  </si>
  <si>
    <t>Donnell</t>
  </si>
  <si>
    <t>Punjab     National   Bank     Bank</t>
  </si>
  <si>
    <t>Regal</t>
  </si>
  <si>
    <t>Tarr</t>
  </si>
  <si>
    <t>Tiffany</t>
  </si>
  <si>
    <t>Davis</t>
  </si>
  <si>
    <t>Kotak    Mahindra   Bank    Bank</t>
  </si>
  <si>
    <t>Demetri</t>
  </si>
  <si>
    <t>West</t>
  </si>
  <si>
    <t>Punjab     National     Bank     Bank</t>
  </si>
  <si>
    <t>Cinthya-Lizeth</t>
  </si>
  <si>
    <t>Ramirez</t>
  </si>
  <si>
    <t>State    Bank   of     India    India</t>
  </si>
  <si>
    <t>Dakota</t>
  </si>
  <si>
    <t>Wilson</t>
  </si>
  <si>
    <t>Leobardo</t>
  </si>
  <si>
    <t>Moreno</t>
  </si>
  <si>
    <t>Talaal</t>
  </si>
  <si>
    <t>Al-Shabazz</t>
  </si>
  <si>
    <t>Corie</t>
  </si>
  <si>
    <t>Swearnger</t>
  </si>
  <si>
    <t>Julian</t>
  </si>
  <si>
    <t>Auyeung</t>
  </si>
  <si>
    <t>Union    Bank    of    India    India</t>
  </si>
  <si>
    <t>Ariyya</t>
  </si>
  <si>
    <t>El-Youssef</t>
  </si>
  <si>
    <t>David</t>
  </si>
  <si>
    <t>Scantland</t>
  </si>
  <si>
    <t>Eddie</t>
  </si>
  <si>
    <t>Marks</t>
  </si>
  <si>
    <t>ICICI    Bank    Bank</t>
  </si>
  <si>
    <t>Brittney</t>
  </si>
  <si>
    <t>Bati</t>
  </si>
  <si>
    <t>Kotak    Mahindra    Bank    Bank</t>
  </si>
  <si>
    <t>Skeen</t>
  </si>
  <si>
    <t>August</t>
  </si>
  <si>
    <t>Galligan</t>
  </si>
  <si>
    <t>Sadi</t>
  </si>
  <si>
    <t>Al-Shaikh</t>
  </si>
  <si>
    <t>Devin</t>
  </si>
  <si>
    <t>Bankus</t>
  </si>
  <si>
    <t>State  Bank  of  India  India</t>
  </si>
  <si>
    <t>Carissa</t>
  </si>
  <si>
    <t>Erman</t>
  </si>
  <si>
    <t>Naqaa</t>
  </si>
  <si>
    <t>El-Farhat</t>
  </si>
  <si>
    <t>Punjab  National      Bank  Bank</t>
  </si>
  <si>
    <t>Jackson</t>
  </si>
  <si>
    <t>Kimeu</t>
  </si>
  <si>
    <t>State    Bank    of     India    India</t>
  </si>
  <si>
    <t>Mohra</t>
  </si>
  <si>
    <t>Lao</t>
  </si>
  <si>
    <t>Punjab     National  Bank     Bank</t>
  </si>
  <si>
    <t>Donovan</t>
  </si>
  <si>
    <t>Pinnecoose</t>
  </si>
  <si>
    <t>Haaroon</t>
  </si>
  <si>
    <t>El-Sadiq</t>
  </si>
  <si>
    <t>HDFC  Bank  Bank</t>
  </si>
  <si>
    <t>Malia</t>
  </si>
  <si>
    <t>Machut</t>
  </si>
  <si>
    <t>Desiree</t>
  </si>
  <si>
    <t>Munoz</t>
  </si>
  <si>
    <t>Bank     of    Baroda     Baroda</t>
  </si>
  <si>
    <t>Drew</t>
  </si>
  <si>
    <t>Gummin</t>
  </si>
  <si>
    <t>Union    Bank   of     India    India</t>
  </si>
  <si>
    <t>Ryan</t>
  </si>
  <si>
    <t>Canara      Bank      Bank</t>
  </si>
  <si>
    <t>Victoria</t>
  </si>
  <si>
    <t>Falsetto</t>
  </si>
  <si>
    <t>ICICI   Bank   Bank</t>
  </si>
  <si>
    <t>Micheal</t>
  </si>
  <si>
    <t>Ngo</t>
  </si>
  <si>
    <t>Union     Bank      of  India     India</t>
  </si>
  <si>
    <t>Avery</t>
  </si>
  <si>
    <t>Avina</t>
  </si>
  <si>
    <t>Union   Bank     of   India   India</t>
  </si>
  <si>
    <t>Stephan</t>
  </si>
  <si>
    <t>Jennings</t>
  </si>
  <si>
    <t>Lael</t>
  </si>
  <si>
    <t>Talley</t>
  </si>
  <si>
    <t>Bank     of  Baroda     Baroda</t>
  </si>
  <si>
    <t>Elsa</t>
  </si>
  <si>
    <t>Wong</t>
  </si>
  <si>
    <t>Kotak   Mahindra   Bank   Bank</t>
  </si>
  <si>
    <t>Russell</t>
  </si>
  <si>
    <t>Union    Bank    of  India    India</t>
  </si>
  <si>
    <t>Elijah</t>
  </si>
  <si>
    <t>Shakespeare</t>
  </si>
  <si>
    <t>Bank    of   Baroda    Baroda</t>
  </si>
  <si>
    <t>Ramon</t>
  </si>
  <si>
    <t>Silva</t>
  </si>
  <si>
    <t>Schacht</t>
  </si>
  <si>
    <t>Mackenzie</t>
  </si>
  <si>
    <t>Begay</t>
  </si>
  <si>
    <t>Nguyen</t>
  </si>
  <si>
    <t>Harrison</t>
  </si>
  <si>
    <t>Fuller</t>
  </si>
  <si>
    <t>Indian   Bank   Bank</t>
  </si>
  <si>
    <t>Sophia</t>
  </si>
  <si>
    <t>Rubio</t>
  </si>
  <si>
    <t>Savannah</t>
  </si>
  <si>
    <t>Kuebler</t>
  </si>
  <si>
    <t>Niqualia</t>
  </si>
  <si>
    <t>Ellis</t>
  </si>
  <si>
    <t>Kotak    Mahindra  Bank    Bank</t>
  </si>
  <si>
    <t>El-Ahmad</t>
  </si>
  <si>
    <t>Bank     of     Baroda     Baroda</t>
  </si>
  <si>
    <t>Elias</t>
  </si>
  <si>
    <t>Luna-Rincon</t>
  </si>
  <si>
    <t>Wafaaa</t>
  </si>
  <si>
    <t>El-Hana</t>
  </si>
  <si>
    <t>Punjab      National      Bank      Bank</t>
  </si>
  <si>
    <t>Emily</t>
  </si>
  <si>
    <t>Sadiarin</t>
  </si>
  <si>
    <t>Angelica</t>
  </si>
  <si>
    <t>Sanchez</t>
  </si>
  <si>
    <t>Connor</t>
  </si>
  <si>
    <t>Welsh</t>
  </si>
  <si>
    <t>Clayton</t>
  </si>
  <si>
    <t>Rowles</t>
  </si>
  <si>
    <t>Ashten</t>
  </si>
  <si>
    <t>Jones</t>
  </si>
  <si>
    <t>Weber</t>
  </si>
  <si>
    <t>State      Bank      of    India      India</t>
  </si>
  <si>
    <t>Thanaa</t>
  </si>
  <si>
    <t>El-Jama</t>
  </si>
  <si>
    <t>Ashlyn</t>
  </si>
  <si>
    <t>Huff</t>
  </si>
  <si>
    <t>Bank     of   Baroda     Baroda</t>
  </si>
  <si>
    <t>Robert</t>
  </si>
  <si>
    <t>Hernandez</t>
  </si>
  <si>
    <t>Kotak      Mahindra     Bank      Bank</t>
  </si>
  <si>
    <t>Shanel</t>
  </si>
  <si>
    <t>Rodriguez</t>
  </si>
  <si>
    <t>Wyona</t>
  </si>
  <si>
    <t>Boulier</t>
  </si>
  <si>
    <t>Nadeem</t>
  </si>
  <si>
    <t>El-Salman</t>
  </si>
  <si>
    <t>State  Bank      of    India  India</t>
  </si>
  <si>
    <t>Jared</t>
  </si>
  <si>
    <t>Quick</t>
  </si>
  <si>
    <t>Daisy</t>
  </si>
  <si>
    <t>Salcido</t>
  </si>
  <si>
    <t>Axis  Bank  Bank</t>
  </si>
  <si>
    <t>Parks</t>
  </si>
  <si>
    <t>Adam</t>
  </si>
  <si>
    <t>Field</t>
  </si>
  <si>
    <t>Rogelio</t>
  </si>
  <si>
    <t>Holt-Middleton</t>
  </si>
  <si>
    <t>Sara</t>
  </si>
  <si>
    <t>Anderson</t>
  </si>
  <si>
    <t>Sadeeda</t>
  </si>
  <si>
    <t>El-Iman</t>
  </si>
  <si>
    <t>Davion</t>
  </si>
  <si>
    <t>Garner</t>
  </si>
  <si>
    <t>Alyssa</t>
  </si>
  <si>
    <t>Partida</t>
  </si>
  <si>
    <t>Haniyya</t>
  </si>
  <si>
    <t>El-Abed</t>
  </si>
  <si>
    <t>Kotak     Mahindra   Bank     Bank</t>
  </si>
  <si>
    <t>Mathew</t>
  </si>
  <si>
    <t>Roberts</t>
  </si>
  <si>
    <t>Cory</t>
  </si>
  <si>
    <t>Betzer</t>
  </si>
  <si>
    <t>Axis    Bank    Bank</t>
  </si>
  <si>
    <t>Kolby</t>
  </si>
  <si>
    <t>Medina</t>
  </si>
  <si>
    <t>Canara   Bank   Bank</t>
  </si>
  <si>
    <t>Zubaida</t>
  </si>
  <si>
    <t>Al-Jabbour</t>
  </si>
  <si>
    <t>Bank   of     Baroda   Baroda</t>
  </si>
  <si>
    <t>Jahira</t>
  </si>
  <si>
    <t>Banks</t>
  </si>
  <si>
    <t>Union   Bank    of  India   India</t>
  </si>
  <si>
    <t>Ghazaala</t>
  </si>
  <si>
    <t>El-Ishmael</t>
  </si>
  <si>
    <t>Chakara</t>
  </si>
  <si>
    <t>Plenty</t>
  </si>
  <si>
    <t>Yoosuf</t>
  </si>
  <si>
    <t>El-Matin</t>
  </si>
  <si>
    <t>Junaid</t>
  </si>
  <si>
    <t>El-Sabet</t>
  </si>
  <si>
    <t>Union    Bank   of  India    India</t>
  </si>
  <si>
    <t>Makenzi</t>
  </si>
  <si>
    <t>Omar</t>
  </si>
  <si>
    <t>Jordan</t>
  </si>
  <si>
    <t>Punjab    National     Bank    Bank</t>
  </si>
  <si>
    <t>Teena</t>
  </si>
  <si>
    <t>Shabazz</t>
  </si>
  <si>
    <t>Bank  of  Baroda  Baroda</t>
  </si>
  <si>
    <t>Henry</t>
  </si>
  <si>
    <t>Mungovan</t>
  </si>
  <si>
    <t>Toni</t>
  </si>
  <si>
    <t>Galvez</t>
  </si>
  <si>
    <t>Canara  Bank  Bank</t>
  </si>
  <si>
    <t>Sean</t>
  </si>
  <si>
    <t>Dennis</t>
  </si>
  <si>
    <t>Ayreonnah</t>
  </si>
  <si>
    <t>Yang</t>
  </si>
  <si>
    <t>Ameer</t>
  </si>
  <si>
    <t>Al-Wakim</t>
  </si>
  <si>
    <t>State   Bank  of     India   India</t>
  </si>
  <si>
    <t>Ceballos</t>
  </si>
  <si>
    <t>Kotak  Mahindra  Bank  Bank</t>
  </si>
  <si>
    <t>Mcgowan</t>
  </si>
  <si>
    <t>Verenice</t>
  </si>
  <si>
    <t>Vargas</t>
  </si>
  <si>
    <t>Union  Bank   of    India  India</t>
  </si>
  <si>
    <t>Courtney</t>
  </si>
  <si>
    <t>Cottonwood</t>
  </si>
  <si>
    <t>Jesus</t>
  </si>
  <si>
    <t>Juan</t>
  </si>
  <si>
    <t>Saucedo</t>
  </si>
  <si>
    <t>Indigo</t>
  </si>
  <si>
    <t>Lopez</t>
  </si>
  <si>
    <t>Kotak     Mahindra      Bank     Bank</t>
  </si>
  <si>
    <t>Humphrey</t>
  </si>
  <si>
    <t>Bank    of    Baroda    Baroda</t>
  </si>
  <si>
    <t>Jason</t>
  </si>
  <si>
    <t>Josiah</t>
  </si>
  <si>
    <t>Jennifer</t>
  </si>
  <si>
    <t>Periquet</t>
  </si>
  <si>
    <t>Molly</t>
  </si>
  <si>
    <t>Payeur</t>
  </si>
  <si>
    <t>Noella</t>
  </si>
  <si>
    <t>Aguilera</t>
  </si>
  <si>
    <t>State      Bank     of     India      India</t>
  </si>
  <si>
    <t>Maazina</t>
  </si>
  <si>
    <t>Al-Demian</t>
  </si>
  <si>
    <t>Lisa</t>
  </si>
  <si>
    <t>Blicharz</t>
  </si>
  <si>
    <t>Briana</t>
  </si>
  <si>
    <t>Benosman</t>
  </si>
  <si>
    <t>Union      Bank     of    India      India</t>
  </si>
  <si>
    <t>Katelyn</t>
  </si>
  <si>
    <t>Young</t>
  </si>
  <si>
    <t>Ashqar</t>
  </si>
  <si>
    <t>El-Hatem</t>
  </si>
  <si>
    <t>Marisa</t>
  </si>
  <si>
    <t>Acosta</t>
  </si>
  <si>
    <t>Raquel</t>
  </si>
  <si>
    <t>Jurado</t>
  </si>
  <si>
    <t>Punjab    National      Bank    Bank</t>
  </si>
  <si>
    <t>Mikaela</t>
  </si>
  <si>
    <t>Goheen</t>
  </si>
  <si>
    <t>Johnathan</t>
  </si>
  <si>
    <t>Johnson</t>
  </si>
  <si>
    <t>Union    Bank  of  India    India</t>
  </si>
  <si>
    <t>Kimberly</t>
  </si>
  <si>
    <t>Schumacher</t>
  </si>
  <si>
    <t>Kotak      Mahindra      Bank      Bank</t>
  </si>
  <si>
    <t>Samantha</t>
  </si>
  <si>
    <t>Finken</t>
  </si>
  <si>
    <t>Springwind</t>
  </si>
  <si>
    <t>Cameron</t>
  </si>
  <si>
    <t>Contreras</t>
  </si>
  <si>
    <t>Azeema</t>
  </si>
  <si>
    <t>Al-Omar</t>
  </si>
  <si>
    <t>Cyra</t>
  </si>
  <si>
    <t>Aragon</t>
  </si>
  <si>
    <t>State   Bank     of    India   India</t>
  </si>
  <si>
    <t>Jess</t>
  </si>
  <si>
    <t>Kotak   Mahindra    Bank   Bank</t>
  </si>
  <si>
    <t>Radebaugh</t>
  </si>
  <si>
    <t>Taaha</t>
  </si>
  <si>
    <t>Almaasa</t>
  </si>
  <si>
    <t>El-Ameen</t>
  </si>
  <si>
    <t>Union   Bank   of      India   India</t>
  </si>
  <si>
    <t>Bryant</t>
  </si>
  <si>
    <t>Gant</t>
  </si>
  <si>
    <t>Jose</t>
  </si>
  <si>
    <t>Martinez</t>
  </si>
  <si>
    <t>Punjab      National   Bank      Bank</t>
  </si>
  <si>
    <t>Andy</t>
  </si>
  <si>
    <t>Odonnell</t>
  </si>
  <si>
    <t>Castellanos</t>
  </si>
  <si>
    <t>Union   Bank  of      India   India</t>
  </si>
  <si>
    <t>Alexander</t>
  </si>
  <si>
    <t>Schlagel</t>
  </si>
  <si>
    <t>Max</t>
  </si>
  <si>
    <t>Bartlett</t>
  </si>
  <si>
    <t>Jarrod</t>
  </si>
  <si>
    <t>Wedel</t>
  </si>
  <si>
    <t>Ramziyya</t>
  </si>
  <si>
    <t>El-Bangura</t>
  </si>
  <si>
    <t>Jessica</t>
  </si>
  <si>
    <t>Juarez</t>
  </si>
  <si>
    <t>Kotak   Mahindra     Bank   Bank</t>
  </si>
  <si>
    <t>Katheryne</t>
  </si>
  <si>
    <t>Varanasi</t>
  </si>
  <si>
    <t>Dante</t>
  </si>
  <si>
    <t>Mccabe</t>
  </si>
  <si>
    <t>Lia</t>
  </si>
  <si>
    <t>Irineo</t>
  </si>
  <si>
    <t>Abood</t>
  </si>
  <si>
    <t>Al-Abu</t>
  </si>
  <si>
    <t>State    Bank   of  India    India</t>
  </si>
  <si>
    <t>Enrique</t>
  </si>
  <si>
    <t>Cuevas</t>
  </si>
  <si>
    <t>Union   Bank    of   India   India</t>
  </si>
  <si>
    <t>Francine</t>
  </si>
  <si>
    <t>Mickelson</t>
  </si>
  <si>
    <t>Bank    of      Baroda    Baroda</t>
  </si>
  <si>
    <t>Morgan</t>
  </si>
  <si>
    <t>Kabeera</t>
  </si>
  <si>
    <t>El-Javed</t>
  </si>
  <si>
    <t>Athena</t>
  </si>
  <si>
    <t>Minear</t>
  </si>
  <si>
    <t>Consuello</t>
  </si>
  <si>
    <t>Kennon</t>
  </si>
  <si>
    <t>Union     Bank    of   India     India</t>
  </si>
  <si>
    <t>Charlene</t>
  </si>
  <si>
    <t>Ross</t>
  </si>
  <si>
    <t>Kameel</t>
  </si>
  <si>
    <t>El-Noorani</t>
  </si>
  <si>
    <t>Kiante</t>
  </si>
  <si>
    <t>Battle</t>
  </si>
  <si>
    <t>Vansh</t>
  </si>
  <si>
    <t>Hopkins</t>
  </si>
  <si>
    <t>Valenzuela</t>
  </si>
  <si>
    <t>Shaafia</t>
  </si>
  <si>
    <t>Al-Shahan</t>
  </si>
  <si>
    <t>Christina</t>
  </si>
  <si>
    <t>Gu</t>
  </si>
  <si>
    <t>Cheyenne</t>
  </si>
  <si>
    <t>Mckenzie</t>
  </si>
  <si>
    <t>Edward</t>
  </si>
  <si>
    <t>Hogan</t>
  </si>
  <si>
    <t>Nicholas</t>
  </si>
  <si>
    <t>Larson</t>
  </si>
  <si>
    <t>Union  Bank   of     India  India</t>
  </si>
  <si>
    <t>Miskin</t>
  </si>
  <si>
    <t>Union    Bank  of   India    India</t>
  </si>
  <si>
    <t>Talon</t>
  </si>
  <si>
    <t>Kyia</t>
  </si>
  <si>
    <t>Day</t>
  </si>
  <si>
    <t>Cheyanne</t>
  </si>
  <si>
    <t>Gilbert</t>
  </si>
  <si>
    <t>Seth</t>
  </si>
  <si>
    <t>Xayarath</t>
  </si>
  <si>
    <t>State     Bank  of     India     India</t>
  </si>
  <si>
    <t>Coleton</t>
  </si>
  <si>
    <t>Shamari</t>
  </si>
  <si>
    <t>Evans</t>
  </si>
  <si>
    <t>Erayna</t>
  </si>
  <si>
    <t>Kayanja</t>
  </si>
  <si>
    <t>State      Bank    of  India      India</t>
  </si>
  <si>
    <t>Cole</t>
  </si>
  <si>
    <t>Chase</t>
  </si>
  <si>
    <t>Romero-Bernal</t>
  </si>
  <si>
    <t>State     Bank    of   India     India</t>
  </si>
  <si>
    <t>Anjelica</t>
  </si>
  <si>
    <t>Ruiz</t>
  </si>
  <si>
    <t>Saara</t>
  </si>
  <si>
    <t>Al-Jamil</t>
  </si>
  <si>
    <t>Lawrence</t>
  </si>
  <si>
    <t>Mitchell</t>
  </si>
  <si>
    <t>Fabian</t>
  </si>
  <si>
    <t>Flores</t>
  </si>
  <si>
    <t>Alaina</t>
  </si>
  <si>
    <t>Keven</t>
  </si>
  <si>
    <t>Lachance</t>
  </si>
  <si>
    <t>Union      Bank      of     India      India</t>
  </si>
  <si>
    <t>Celeste</t>
  </si>
  <si>
    <t>Allen</t>
  </si>
  <si>
    <t>Jacopelle</t>
  </si>
  <si>
    <t>Alyshah</t>
  </si>
  <si>
    <t>Punjab   National    Bank   Bank</t>
  </si>
  <si>
    <t>Katryna</t>
  </si>
  <si>
    <t>Liu</t>
  </si>
  <si>
    <t>State  Bank     of  India  India</t>
  </si>
  <si>
    <t>Muaaid</t>
  </si>
  <si>
    <t>Al-Nasr</t>
  </si>
  <si>
    <t>Guerue</t>
  </si>
  <si>
    <t>Union  Bank   of  India  India</t>
  </si>
  <si>
    <t>Monique</t>
  </si>
  <si>
    <t>White</t>
  </si>
  <si>
    <t>Tachelle</t>
  </si>
  <si>
    <t>Alanizi</t>
  </si>
  <si>
    <t>Union     Bank  of  India     India</t>
  </si>
  <si>
    <t>Bryanna</t>
  </si>
  <si>
    <t>Braxton</t>
  </si>
  <si>
    <t>Karin</t>
  </si>
  <si>
    <t>Borunda</t>
  </si>
  <si>
    <t>Maimoona</t>
  </si>
  <si>
    <t>El-Farag</t>
  </si>
  <si>
    <t>Enrico</t>
  </si>
  <si>
    <t>Sconiers</t>
  </si>
  <si>
    <t>Rayden</t>
  </si>
  <si>
    <t>Edwards-Som</t>
  </si>
  <si>
    <t>State   Bank      of  India   India</t>
  </si>
  <si>
    <t>Reed</t>
  </si>
  <si>
    <t>Maria</t>
  </si>
  <si>
    <t>Jazzmin</t>
  </si>
  <si>
    <t>Cook</t>
  </si>
  <si>
    <t>Union      Bank    of      India      India</t>
  </si>
  <si>
    <t>Shalisa</t>
  </si>
  <si>
    <t>Kotak   Mahindra      Bank   Bank</t>
  </si>
  <si>
    <t>Black</t>
  </si>
  <si>
    <t>Muneefa</t>
  </si>
  <si>
    <t>Al-Ansari</t>
  </si>
  <si>
    <t>Union     Bank   of  India     India</t>
  </si>
  <si>
    <t>Jan</t>
  </si>
  <si>
    <t>Jharize</t>
  </si>
  <si>
    <t>Randa</t>
  </si>
  <si>
    <t>El-Amber</t>
  </si>
  <si>
    <t>Alex</t>
  </si>
  <si>
    <t>Simmons</t>
  </si>
  <si>
    <t>Mamdooh</t>
  </si>
  <si>
    <t>El-Barakat</t>
  </si>
  <si>
    <t>Dotson</t>
  </si>
  <si>
    <t>Meryl</t>
  </si>
  <si>
    <t>Knauf</t>
  </si>
  <si>
    <t>Raaida</t>
  </si>
  <si>
    <t>Al-Jan</t>
  </si>
  <si>
    <t>State     Bank      of  India     India</t>
  </si>
  <si>
    <t>Tyler</t>
  </si>
  <si>
    <t>Kilcrease</t>
  </si>
  <si>
    <t>Sad</t>
  </si>
  <si>
    <t>Al-Amini</t>
  </si>
  <si>
    <t>Breckenridge</t>
  </si>
  <si>
    <t>Kotak     Mahindra    Bank     Bank</t>
  </si>
  <si>
    <t>Stuart</t>
  </si>
  <si>
    <t>Beutler</t>
  </si>
  <si>
    <t>Leroy</t>
  </si>
  <si>
    <t>Marquez</t>
  </si>
  <si>
    <t>Alisa</t>
  </si>
  <si>
    <t>Galera</t>
  </si>
  <si>
    <t>Waseema</t>
  </si>
  <si>
    <t>Al-Fadel</t>
  </si>
  <si>
    <t>Punjab     National      Bank     Bank</t>
  </si>
  <si>
    <t>Alavaro</t>
  </si>
  <si>
    <t>Gallegos</t>
  </si>
  <si>
    <t>State  Bank    of    India  India</t>
  </si>
  <si>
    <t>Naaila</t>
  </si>
  <si>
    <t>Al-Greiss</t>
  </si>
  <si>
    <t>State    Bank    of      India    India</t>
  </si>
  <si>
    <t>Rocio</t>
  </si>
  <si>
    <t>Madrid</t>
  </si>
  <si>
    <t>Judith</t>
  </si>
  <si>
    <t>Gaitan</t>
  </si>
  <si>
    <t>State   Bank  of      India   India</t>
  </si>
  <si>
    <t>Shaakira</t>
  </si>
  <si>
    <t>El-Rahaim</t>
  </si>
  <si>
    <t>My</t>
  </si>
  <si>
    <t>Jeremy</t>
  </si>
  <si>
    <t>State   Bank   of      India   India</t>
  </si>
  <si>
    <t>Jessen</t>
  </si>
  <si>
    <t>Bank  of   Baroda  Baroda</t>
  </si>
  <si>
    <t>Rafeeqa</t>
  </si>
  <si>
    <t>Al-Meer</t>
  </si>
  <si>
    <t>Punjab  National    Bank  Bank</t>
  </si>
  <si>
    <t>Le</t>
  </si>
  <si>
    <t>Sameeha</t>
  </si>
  <si>
    <t>El-Zadeh</t>
  </si>
  <si>
    <t>Nathon</t>
  </si>
  <si>
    <t>Saamir</t>
  </si>
  <si>
    <t>Al-Ozer</t>
  </si>
  <si>
    <t>Iaasic</t>
  </si>
  <si>
    <t>Smith</t>
  </si>
  <si>
    <t>Musfira</t>
  </si>
  <si>
    <t>El-Riaz</t>
  </si>
  <si>
    <t>Khunica</t>
  </si>
  <si>
    <t>Bartling</t>
  </si>
  <si>
    <t>Nadeera</t>
  </si>
  <si>
    <t>El-Hameed</t>
  </si>
  <si>
    <t>Hamdaan</t>
  </si>
  <si>
    <t>Al-Shahin</t>
  </si>
  <si>
    <t>Katya</t>
  </si>
  <si>
    <t>Merten</t>
  </si>
  <si>
    <t>Mercado</t>
  </si>
  <si>
    <t>Derrick</t>
  </si>
  <si>
    <t>Griffin</t>
  </si>
  <si>
    <t>Austin</t>
  </si>
  <si>
    <t>Kile</t>
  </si>
  <si>
    <t>Bank    of  Baroda    Baroda</t>
  </si>
  <si>
    <t>Narvell</t>
  </si>
  <si>
    <t>Ragland</t>
  </si>
  <si>
    <t>Blaise</t>
  </si>
  <si>
    <t>Chau</t>
  </si>
  <si>
    <t>Haajid</t>
  </si>
  <si>
    <t>El-Majeed</t>
  </si>
  <si>
    <t>Bank    of     Baroda    Baroda</t>
  </si>
  <si>
    <t>Prisila</t>
  </si>
  <si>
    <t>Moore</t>
  </si>
  <si>
    <t>Menandez</t>
  </si>
  <si>
    <t>Kellison</t>
  </si>
  <si>
    <t>Shelby</t>
  </si>
  <si>
    <t>Union      Bank    of    India      India</t>
  </si>
  <si>
    <t>Antquant</t>
  </si>
  <si>
    <t>Bancroft</t>
  </si>
  <si>
    <t>Rumaana</t>
  </si>
  <si>
    <t>Al-Haq</t>
  </si>
  <si>
    <t>Punjab   National   Bank   Bank</t>
  </si>
  <si>
    <t>Luke</t>
  </si>
  <si>
    <t>Woody</t>
  </si>
  <si>
    <t>Anjellica</t>
  </si>
  <si>
    <t>Perez</t>
  </si>
  <si>
    <t>Christopher</t>
  </si>
  <si>
    <t>Union  Bank    of      India  India</t>
  </si>
  <si>
    <t>Joylensia</t>
  </si>
  <si>
    <t>Carranco</t>
  </si>
  <si>
    <t>Jordyn</t>
  </si>
  <si>
    <t>Andrew</t>
  </si>
  <si>
    <t>State     Bank     of  India     India</t>
  </si>
  <si>
    <t>Taalib</t>
  </si>
  <si>
    <t>El-Fahmy</t>
  </si>
  <si>
    <t>Kody</t>
  </si>
  <si>
    <t>Deherrera</t>
  </si>
  <si>
    <t>Punjab      National  Bank      Bank</t>
  </si>
  <si>
    <t>Brandon</t>
  </si>
  <si>
    <t>Song</t>
  </si>
  <si>
    <t>Daishawn</t>
  </si>
  <si>
    <t>Best</t>
  </si>
  <si>
    <t>State    Bank  of      India    India</t>
  </si>
  <si>
    <t>Qisma</t>
  </si>
  <si>
    <t>Al-Matar</t>
  </si>
  <si>
    <t>Amaya</t>
  </si>
  <si>
    <t>Union  Bank    of    India  India</t>
  </si>
  <si>
    <t>Laura</t>
  </si>
  <si>
    <t>Yu</t>
  </si>
  <si>
    <t>Yusuf</t>
  </si>
  <si>
    <t>Trujillo</t>
  </si>
  <si>
    <t>Bank   of   Baroda   Baroda</t>
  </si>
  <si>
    <t>Jeffrey</t>
  </si>
  <si>
    <t>Steege</t>
  </si>
  <si>
    <t>Union      Bank    of  India      India</t>
  </si>
  <si>
    <t>Kristin</t>
  </si>
  <si>
    <t>Colapinto</t>
  </si>
  <si>
    <t>Naomi</t>
  </si>
  <si>
    <t>Tso</t>
  </si>
  <si>
    <t>State      Bank      of   India      India</t>
  </si>
  <si>
    <t>Denny</t>
  </si>
  <si>
    <t>Oyama</t>
  </si>
  <si>
    <t>Dylan</t>
  </si>
  <si>
    <t>Pixler</t>
  </si>
  <si>
    <t>Danny</t>
  </si>
  <si>
    <t>Dirksen</t>
  </si>
  <si>
    <t>Kotak  Mahindra      Bank  Bank</t>
  </si>
  <si>
    <t>Abigail</t>
  </si>
  <si>
    <t>Mckay</t>
  </si>
  <si>
    <t>Najee</t>
  </si>
  <si>
    <t>Hamilton</t>
  </si>
  <si>
    <t>Luwai</t>
  </si>
  <si>
    <t>Al-Samaan</t>
  </si>
  <si>
    <t>Anna</t>
  </si>
  <si>
    <t>Carl</t>
  </si>
  <si>
    <t>Mathiesen</t>
  </si>
  <si>
    <t>Desai</t>
  </si>
  <si>
    <t>Union  Bank     of   India  India</t>
  </si>
  <si>
    <t>Wen</t>
  </si>
  <si>
    <t>Hao</t>
  </si>
  <si>
    <t>Faraj</t>
  </si>
  <si>
    <t>El-Khalil</t>
  </si>
  <si>
    <t>Murillo</t>
  </si>
  <si>
    <t>Marlow</t>
  </si>
  <si>
    <t>Cecilia</t>
  </si>
  <si>
    <t>Plush</t>
  </si>
  <si>
    <t>Kristen</t>
  </si>
  <si>
    <t>Carter</t>
  </si>
  <si>
    <t>Kotak     Mahindra  Bank     Bank</t>
  </si>
  <si>
    <t>Ashby</t>
  </si>
  <si>
    <t>Bank      of      Baroda      Baroda</t>
  </si>
  <si>
    <t>Arkaan</t>
  </si>
  <si>
    <t>Al-Othman</t>
  </si>
  <si>
    <t>Taylor</t>
  </si>
  <si>
    <t>Giroir</t>
  </si>
  <si>
    <t>Cristal</t>
  </si>
  <si>
    <t>Chham</t>
  </si>
  <si>
    <t>State     Bank  of  India     India</t>
  </si>
  <si>
    <t>Deshawn</t>
  </si>
  <si>
    <t>Leake</t>
  </si>
  <si>
    <t>Noely</t>
  </si>
  <si>
    <t>Mclaughlin</t>
  </si>
  <si>
    <t>Bank      of     Baroda      Baroda</t>
  </si>
  <si>
    <t>Khalife</t>
  </si>
  <si>
    <t>Jake</t>
  </si>
  <si>
    <t>Mccullough</t>
  </si>
  <si>
    <t>Erin</t>
  </si>
  <si>
    <t>Kostreva</t>
  </si>
  <si>
    <t>Escalera</t>
  </si>
  <si>
    <t>Uriah</t>
  </si>
  <si>
    <t>Akina</t>
  </si>
  <si>
    <t>Gabriel</t>
  </si>
  <si>
    <t>Agard</t>
  </si>
  <si>
    <t>Mumtaaza</t>
  </si>
  <si>
    <t>Al-Latif</t>
  </si>
  <si>
    <t>Aeones</t>
  </si>
  <si>
    <t>State  Bank      of      India  India</t>
  </si>
  <si>
    <t>Brenda</t>
  </si>
  <si>
    <t>Salazar</t>
  </si>
  <si>
    <t>Lameke</t>
  </si>
  <si>
    <t>Hamm</t>
  </si>
  <si>
    <t>Punjab  National   Bank  Bank</t>
  </si>
  <si>
    <t>Deja</t>
  </si>
  <si>
    <t>Hubbs</t>
  </si>
  <si>
    <t>Aerie</t>
  </si>
  <si>
    <t>Bank   of      Baroda   Baroda</t>
  </si>
  <si>
    <t>Tessa</t>
  </si>
  <si>
    <t>Hartman</t>
  </si>
  <si>
    <t>Qi</t>
  </si>
  <si>
    <t>Dang</t>
  </si>
  <si>
    <t>Sang</t>
  </si>
  <si>
    <t>Hyun</t>
  </si>
  <si>
    <t>Estevan</t>
  </si>
  <si>
    <t>Bank  of      Baroda  Baroda</t>
  </si>
  <si>
    <t>Samuel</t>
  </si>
  <si>
    <t>Curtis</t>
  </si>
  <si>
    <t>Frankie</t>
  </si>
  <si>
    <t>Loughridge</t>
  </si>
  <si>
    <t>State      Bank   of     India      India</t>
  </si>
  <si>
    <t>Malik</t>
  </si>
  <si>
    <t>Mckisson</t>
  </si>
  <si>
    <t>Oliverio</t>
  </si>
  <si>
    <t>Cuini</t>
  </si>
  <si>
    <t>State      Bank   of  India      India</t>
  </si>
  <si>
    <t>Taylorae</t>
  </si>
  <si>
    <t>King</t>
  </si>
  <si>
    <t>Daniel</t>
  </si>
  <si>
    <t>Alcon</t>
  </si>
  <si>
    <t>Kotak    Mahindra      Bank    Bank</t>
  </si>
  <si>
    <t>Rollando</t>
  </si>
  <si>
    <t>Charles</t>
  </si>
  <si>
    <t>Mikah</t>
  </si>
  <si>
    <t>Barnes</t>
  </si>
  <si>
    <t>Hughes</t>
  </si>
  <si>
    <t>Kotak      Mahindra   Bank      Bank</t>
  </si>
  <si>
    <t>Jenna</t>
  </si>
  <si>
    <t>Williamson</t>
  </si>
  <si>
    <t>Punjab     National    Bank     Bank</t>
  </si>
  <si>
    <t>Whitney</t>
  </si>
  <si>
    <t>Mcgaha</t>
  </si>
  <si>
    <t>State   Bank      of   India   India</t>
  </si>
  <si>
    <t>Josecruz</t>
  </si>
  <si>
    <t>Ward</t>
  </si>
  <si>
    <t>Othell</t>
  </si>
  <si>
    <t>Segura</t>
  </si>
  <si>
    <t>Union      Bank    of   India      India</t>
  </si>
  <si>
    <t>Zayyaan</t>
  </si>
  <si>
    <t>Al-Agha</t>
  </si>
  <si>
    <t>Long</t>
  </si>
  <si>
    <t>Mariah</t>
  </si>
  <si>
    <t>Montoya</t>
  </si>
  <si>
    <t>Templeton</t>
  </si>
  <si>
    <t>Eric</t>
  </si>
  <si>
    <t>Demery-Shells</t>
  </si>
  <si>
    <t>Abdul</t>
  </si>
  <si>
    <t>Wahaab</t>
  </si>
  <si>
    <t>Kai</t>
  </si>
  <si>
    <t>Shannon</t>
  </si>
  <si>
    <t>Vanessa</t>
  </si>
  <si>
    <t>Lam</t>
  </si>
  <si>
    <t>Addam</t>
  </si>
  <si>
    <t>Sullivan</t>
  </si>
  <si>
    <t>Esainea</t>
  </si>
  <si>
    <t>Ontiveros</t>
  </si>
  <si>
    <t>Yasin</t>
  </si>
  <si>
    <t>Bank  of     Baroda  Baroda</t>
  </si>
  <si>
    <t>Casey</t>
  </si>
  <si>
    <t>Jacob</t>
  </si>
  <si>
    <t>Burke</t>
  </si>
  <si>
    <t>Sofia</t>
  </si>
  <si>
    <t>Zapata</t>
  </si>
  <si>
    <t>Blackwood</t>
  </si>
  <si>
    <t>Kotak  Mahindra     Bank  Bank</t>
  </si>
  <si>
    <t>Alec</t>
  </si>
  <si>
    <t>Bradford</t>
  </si>
  <si>
    <t>Ya'Eesh</t>
  </si>
  <si>
    <t>Al-Abbas</t>
  </si>
  <si>
    <t>Al-Nawaz</t>
  </si>
  <si>
    <t>Louis</t>
  </si>
  <si>
    <t>Herold</t>
  </si>
  <si>
    <t>Valetty</t>
  </si>
  <si>
    <t>Jayachandra</t>
  </si>
  <si>
    <t>Joshua</t>
  </si>
  <si>
    <t>Fierro</t>
  </si>
  <si>
    <t>Cochrane</t>
  </si>
  <si>
    <t>Jessalyn</t>
  </si>
  <si>
    <t>Serenchenko</t>
  </si>
  <si>
    <t>Union  Bank     of    India  India</t>
  </si>
  <si>
    <t>Dekeveion</t>
  </si>
  <si>
    <t>Orr</t>
  </si>
  <si>
    <t>Kaleb</t>
  </si>
  <si>
    <t>Abeyta</t>
  </si>
  <si>
    <t>Trevor</t>
  </si>
  <si>
    <t>Stamm</t>
  </si>
  <si>
    <t>Riedemann</t>
  </si>
  <si>
    <t>Mufeeda</t>
  </si>
  <si>
    <t>El-Farah</t>
  </si>
  <si>
    <t>Union     Bank      of   India     India</t>
  </si>
  <si>
    <t>Winkler</t>
  </si>
  <si>
    <t>Najiyya</t>
  </si>
  <si>
    <t>Al-Akbar</t>
  </si>
  <si>
    <t>Elizabeth</t>
  </si>
  <si>
    <t>Thanh</t>
  </si>
  <si>
    <t>Jesse</t>
  </si>
  <si>
    <t>Ziyaad</t>
  </si>
  <si>
    <t>El-Muhammad</t>
  </si>
  <si>
    <t>Livingston</t>
  </si>
  <si>
    <t>Shamaail</t>
  </si>
  <si>
    <t>Al-Farag</t>
  </si>
  <si>
    <t>Karia</t>
  </si>
  <si>
    <t>Shrestha</t>
  </si>
  <si>
    <t>Farrell</t>
  </si>
  <si>
    <t>Campbell</t>
  </si>
  <si>
    <t>Hendrix</t>
  </si>
  <si>
    <t>Kotak   Mahindra  Bank   Bank</t>
  </si>
  <si>
    <t>Qamraaa</t>
  </si>
  <si>
    <t>Al-Farid</t>
  </si>
  <si>
    <t>Tony</t>
  </si>
  <si>
    <t>An</t>
  </si>
  <si>
    <t>Makenna</t>
  </si>
  <si>
    <t>Barrus</t>
  </si>
  <si>
    <t>Nunez</t>
  </si>
  <si>
    <t>Union    Bank  of     India    India</t>
  </si>
  <si>
    <t>Fontes</t>
  </si>
  <si>
    <t>Cassidy</t>
  </si>
  <si>
    <t>Ana</t>
  </si>
  <si>
    <t>Seini</t>
  </si>
  <si>
    <t>Maegen</t>
  </si>
  <si>
    <t>Mickey</t>
  </si>
  <si>
    <t>Union     Bank      of    India     India</t>
  </si>
  <si>
    <t>Tiasha</t>
  </si>
  <si>
    <t>Williams</t>
  </si>
  <si>
    <t>Paula</t>
  </si>
  <si>
    <t>Maki</t>
  </si>
  <si>
    <t>Kieshia</t>
  </si>
  <si>
    <t>Marin</t>
  </si>
  <si>
    <t>Hayden</t>
  </si>
  <si>
    <t>Gregory</t>
  </si>
  <si>
    <t>El-Kamal</t>
  </si>
  <si>
    <t>Jaryll</t>
  </si>
  <si>
    <t>Rhodes</t>
  </si>
  <si>
    <t>Brycen</t>
  </si>
  <si>
    <t>Kotak     Mahindra     Bank     Bank</t>
  </si>
  <si>
    <t>Salomon</t>
  </si>
  <si>
    <t>Ulibarri</t>
  </si>
  <si>
    <t>Naaif</t>
  </si>
  <si>
    <t>Al-Khawaja</t>
  </si>
  <si>
    <t>Teague</t>
  </si>
  <si>
    <t>Al-Saad</t>
  </si>
  <si>
    <t>Bank   of  Baroda   Baroda</t>
  </si>
  <si>
    <t>Baaqir</t>
  </si>
  <si>
    <t>Al-Masood</t>
  </si>
  <si>
    <t>Heather</t>
  </si>
  <si>
    <t>Self</t>
  </si>
  <si>
    <t>Jannat</t>
  </si>
  <si>
    <t>El-Hammad</t>
  </si>
  <si>
    <t>Jorge</t>
  </si>
  <si>
    <t>Garcia</t>
  </si>
  <si>
    <t>Huang</t>
  </si>
  <si>
    <t>Seungwan</t>
  </si>
  <si>
    <t>Ta</t>
  </si>
  <si>
    <t>Raymundo</t>
  </si>
  <si>
    <t>Duran-Ortega</t>
  </si>
  <si>
    <t>Asmar</t>
  </si>
  <si>
    <t>Al-Jamal</t>
  </si>
  <si>
    <t>Silas</t>
  </si>
  <si>
    <t>Munsif</t>
  </si>
  <si>
    <t>Al-Hosseini</t>
  </si>
  <si>
    <t>State     Bank    of  India     India</t>
  </si>
  <si>
    <t>Karina</t>
  </si>
  <si>
    <t>Galicia</t>
  </si>
  <si>
    <t>Jimmy</t>
  </si>
  <si>
    <t>Vasquez</t>
  </si>
  <si>
    <t>Matau</t>
  </si>
  <si>
    <t>Nina</t>
  </si>
  <si>
    <t>Bruce</t>
  </si>
  <si>
    <t>Angela</t>
  </si>
  <si>
    <t>Thompson</t>
  </si>
  <si>
    <t>Noora</t>
  </si>
  <si>
    <t>El-Munir</t>
  </si>
  <si>
    <t>Glen</t>
  </si>
  <si>
    <t>May</t>
  </si>
  <si>
    <t>Tylan</t>
  </si>
  <si>
    <t>Woods</t>
  </si>
  <si>
    <t>Thorson</t>
  </si>
  <si>
    <t>Bank   of    Baroda   Baroda</t>
  </si>
  <si>
    <t>State   Bank   of     India   India</t>
  </si>
  <si>
    <t>Fattaah</t>
  </si>
  <si>
    <t>Row Labels</t>
  </si>
  <si>
    <t>Grand Total</t>
  </si>
  <si>
    <t>Feb</t>
  </si>
  <si>
    <t>Mar</t>
  </si>
  <si>
    <t>Apr</t>
  </si>
  <si>
    <t>Jun</t>
  </si>
  <si>
    <t>Sep</t>
  </si>
  <si>
    <t>Oct</t>
  </si>
  <si>
    <t>Nov</t>
  </si>
  <si>
    <t>Dec</t>
  </si>
  <si>
    <t>Column Labels</t>
  </si>
  <si>
    <t>REGION WISE INCOME</t>
  </si>
  <si>
    <t>Exp_rent</t>
  </si>
  <si>
    <t>Exp_Repayment</t>
  </si>
  <si>
    <t>Exp_Insurance</t>
  </si>
  <si>
    <t>Exp_groceries</t>
  </si>
  <si>
    <t>Exp_Transport</t>
  </si>
  <si>
    <t>EXP_Eating</t>
  </si>
  <si>
    <t>Exp_Extertainment</t>
  </si>
  <si>
    <t>Exp_Health</t>
  </si>
  <si>
    <t>Exp_utilities</t>
  </si>
  <si>
    <t>Exp_Education</t>
  </si>
  <si>
    <t>Exp_Misc</t>
  </si>
  <si>
    <t>P_Savings_Groceries</t>
  </si>
  <si>
    <t>P_Savings_Transport</t>
  </si>
  <si>
    <t>P_Savings_Eating_Out</t>
  </si>
  <si>
    <t>P_Savings_Entertainment</t>
  </si>
  <si>
    <t>P_Savings_Utilities</t>
  </si>
  <si>
    <t>P_Savings_Healthcare</t>
  </si>
  <si>
    <t>P_Savings_Education</t>
  </si>
  <si>
    <t>P_Savings_Miscellaneous</t>
  </si>
  <si>
    <t>Year_income</t>
  </si>
  <si>
    <t>Year_expense</t>
  </si>
  <si>
    <t>Year_actual savinf</t>
  </si>
  <si>
    <t>Forecast Income</t>
  </si>
  <si>
    <t>Forecast Expense</t>
  </si>
  <si>
    <t>Month_for</t>
  </si>
  <si>
    <t>Forecast Actual savings</t>
  </si>
  <si>
    <t>October</t>
  </si>
  <si>
    <t>April</t>
  </si>
  <si>
    <t>January</t>
  </si>
  <si>
    <t>September</t>
  </si>
  <si>
    <t>December</t>
  </si>
  <si>
    <t>November</t>
  </si>
  <si>
    <t>February</t>
  </si>
  <si>
    <t>March</t>
  </si>
  <si>
    <t>June</t>
  </si>
  <si>
    <t>Sum of EXPENSE</t>
  </si>
  <si>
    <t>Jul</t>
  </si>
  <si>
    <t>Aug</t>
  </si>
  <si>
    <t>Expense</t>
  </si>
  <si>
    <t>Loan</t>
  </si>
  <si>
    <t>Gorceries</t>
  </si>
  <si>
    <t>Restaurant</t>
  </si>
  <si>
    <t>Health</t>
  </si>
  <si>
    <t>SG</t>
  </si>
  <si>
    <t>ST</t>
  </si>
  <si>
    <t>SR</t>
  </si>
  <si>
    <t>SE</t>
  </si>
  <si>
    <t>SU</t>
  </si>
  <si>
    <t>SH</t>
  </si>
  <si>
    <t>SM</t>
  </si>
  <si>
    <t>Income Proportion</t>
  </si>
  <si>
    <t>July</t>
  </si>
  <si>
    <t>Potential savings</t>
  </si>
  <si>
    <t>Expense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</si>
</sst>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4" formatCode="_ &quot;₹&quot;\ * #,##0.00_ ;_ &quot;₹&quot;\ * \-#,##0.00_ ;_ &quot;₹&quot;\ * &quot;-&quot;??_ ;_ @_ "/>
    <numFmt numFmtId="164" formatCode="&quot;₹&quot;\ #,##0"/>
    <numFmt numFmtId="165" formatCode="&quot;₹&quot;\ #,##0.00"/>
    <numFmt numFmtId="166" formatCode="_ &quot;₹&quot;\ * #,##0_ ;_ &quot;₹&quot;\ * \-#,##0_ ;_ &quot;₹&quot;\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42" fontId="0" fillId="0" borderId="0" xfId="0" applyNumberFormat="1"/>
    <xf numFmtId="42"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xf numFmtId="44" fontId="0" fillId="0" borderId="0" xfId="1" applyFont="1"/>
    <xf numFmtId="0" fontId="2" fillId="0" borderId="0" xfId="0" applyFont="1"/>
    <xf numFmtId="166" fontId="0" fillId="0" borderId="0" xfId="1" applyNumberFormat="1" applyFont="1"/>
    <xf numFmtId="0" fontId="0" fillId="0" borderId="0" xfId="0" applyAlignment="1">
      <alignment horizontal="left" indent="1"/>
    </xf>
    <xf numFmtId="164" fontId="0" fillId="0" borderId="0" xfId="0" applyNumberFormat="1" applyAlignment="1">
      <alignment horizontal="left" indent="1"/>
    </xf>
    <xf numFmtId="42" fontId="0" fillId="0" borderId="0" xfId="0" applyNumberFormat="1" applyAlignment="1">
      <alignment horizontal="left" indent="1"/>
    </xf>
    <xf numFmtId="0" fontId="0" fillId="2" borderId="0" xfId="0" applyFill="1"/>
    <xf numFmtId="0" fontId="3" fillId="2" borderId="0" xfId="0" applyFont="1" applyFill="1"/>
    <xf numFmtId="165" fontId="4" fillId="2" borderId="0" xfId="0" applyNumberFormat="1" applyFont="1" applyFill="1"/>
    <xf numFmtId="0" fontId="3" fillId="2" borderId="1" xfId="0" applyFont="1" applyFill="1" applyBorder="1"/>
    <xf numFmtId="0" fontId="3" fillId="2" borderId="2" xfId="0" applyFont="1" applyFill="1" applyBorder="1"/>
    <xf numFmtId="0" fontId="3" fillId="2" borderId="3" xfId="0" applyFont="1" applyFill="1" applyBorder="1"/>
    <xf numFmtId="0" fontId="3" fillId="2" borderId="4" xfId="0" applyFont="1" applyFill="1" applyBorder="1"/>
    <xf numFmtId="165" fontId="4" fillId="2" borderId="5" xfId="0" applyNumberFormat="1" applyFont="1" applyFill="1" applyBorder="1"/>
    <xf numFmtId="165" fontId="4" fillId="2" borderId="2" xfId="0" applyNumberFormat="1" applyFont="1" applyFill="1" applyBorder="1"/>
    <xf numFmtId="165" fontId="4" fillId="2" borderId="3" xfId="0" applyNumberFormat="1" applyFont="1" applyFill="1" applyBorder="1"/>
    <xf numFmtId="0" fontId="2" fillId="0" borderId="0" xfId="0" applyFont="1" applyAlignment="1">
      <alignment horizontal="center"/>
    </xf>
  </cellXfs>
  <cellStyles count="2">
    <cellStyle name="Currency" xfId="1" builtinId="4"/>
    <cellStyle name="Normal" xfId="0" builtinId="0"/>
  </cellStyles>
  <dxfs count="12">
    <dxf>
      <alignment horizontal="center"/>
    </dxf>
    <dxf>
      <alignment horizontal="left" relativeIndent="1"/>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211C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11/relationships/timelineCache" Target="timelineCaches/timeline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224264438984095E-2"/>
          <c:y val="0"/>
          <c:w val="0.93908884852852914"/>
          <c:h val="0.64859325809241708"/>
        </c:manualLayout>
      </c:layout>
      <c:bar3DChart>
        <c:barDir val="col"/>
        <c:grouping val="stacked"/>
        <c:varyColors val="0"/>
        <c:ser>
          <c:idx val="0"/>
          <c:order val="0"/>
          <c:spPr>
            <a:solidFill>
              <a:schemeClr val="accent1"/>
            </a:solidFill>
            <a:ln>
              <a:noFill/>
            </a:ln>
            <a:effectLst/>
            <a:sp3d/>
          </c:spPr>
          <c:invertIfNegative val="0"/>
          <c:cat>
            <c:strRef>
              <c:f>'Pivot 1'!$J$38:$J$45</c:f>
              <c:strCache>
                <c:ptCount val="8"/>
                <c:pt idx="0">
                  <c:v>SG</c:v>
                </c:pt>
                <c:pt idx="1">
                  <c:v>ST</c:v>
                </c:pt>
                <c:pt idx="2">
                  <c:v>SR</c:v>
                </c:pt>
                <c:pt idx="3">
                  <c:v>SE</c:v>
                </c:pt>
                <c:pt idx="4">
                  <c:v>SU</c:v>
                </c:pt>
                <c:pt idx="5">
                  <c:v>SH</c:v>
                </c:pt>
                <c:pt idx="6">
                  <c:v>SE</c:v>
                </c:pt>
                <c:pt idx="7">
                  <c:v>SM</c:v>
                </c:pt>
              </c:strCache>
            </c:strRef>
          </c:cat>
          <c:val>
            <c:numRef>
              <c:f>'Pivot 1'!$K$38:$K$45</c:f>
              <c:numCache>
                <c:formatCode>General</c:formatCode>
                <c:ptCount val="8"/>
                <c:pt idx="0">
                  <c:v>395430.64908701996</c:v>
                </c:pt>
                <c:pt idx="1">
                  <c:v>196378.17276328002</c:v>
                </c:pt>
                <c:pt idx="2">
                  <c:v>103012.56371736</c:v>
                </c:pt>
                <c:pt idx="3">
                  <c:v>105188.64127332201</c:v>
                </c:pt>
                <c:pt idx="4">
                  <c:v>182013.92168705998</c:v>
                </c:pt>
                <c:pt idx="5">
                  <c:v>17001.882038561998</c:v>
                </c:pt>
                <c:pt idx="6">
                  <c:v>28278.409843995003</c:v>
                </c:pt>
                <c:pt idx="7">
                  <c:v>63009.93898815901</c:v>
                </c:pt>
              </c:numCache>
            </c:numRef>
          </c:val>
          <c:extLst>
            <c:ext xmlns:c16="http://schemas.microsoft.com/office/drawing/2014/chart" uri="{C3380CC4-5D6E-409C-BE32-E72D297353CC}">
              <c16:uniqueId val="{00000000-8B75-4F50-B507-721986F9FFB8}"/>
            </c:ext>
          </c:extLst>
        </c:ser>
        <c:dLbls>
          <c:showLegendKey val="0"/>
          <c:showVal val="0"/>
          <c:showCatName val="0"/>
          <c:showSerName val="0"/>
          <c:showPercent val="0"/>
          <c:showBubbleSize val="0"/>
        </c:dLbls>
        <c:gapWidth val="150"/>
        <c:shape val="box"/>
        <c:axId val="1900934559"/>
        <c:axId val="1900935039"/>
        <c:axId val="0"/>
      </c:bar3DChart>
      <c:catAx>
        <c:axId val="19009345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35039"/>
        <c:crosses val="autoZero"/>
        <c:auto val="1"/>
        <c:lblAlgn val="ctr"/>
        <c:lblOffset val="100"/>
        <c:noMultiLvlLbl val="0"/>
      </c:catAx>
      <c:valAx>
        <c:axId val="1900935039"/>
        <c:scaling>
          <c:orientation val="minMax"/>
        </c:scaling>
        <c:delete val="1"/>
        <c:axPos val="l"/>
        <c:numFmt formatCode="General" sourceLinked="1"/>
        <c:majorTickMark val="out"/>
        <c:minorTickMark val="none"/>
        <c:tickLblPos val="nextTo"/>
        <c:crossAx val="190093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722222222222227E-2"/>
          <c:y val="0.10416666666666667"/>
          <c:w val="0.81388888888888888"/>
          <c:h val="0.77314814814814814"/>
        </c:manualLayout>
      </c:layout>
      <c:pie3DChart>
        <c:varyColors val="1"/>
        <c:ser>
          <c:idx val="0"/>
          <c:order val="0"/>
          <c:dPt>
            <c:idx val="0"/>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151-4EA7-B825-D54C848EF5F6}"/>
              </c:ext>
            </c:extLst>
          </c:dPt>
          <c:dPt>
            <c:idx val="1"/>
            <c:bubble3D val="0"/>
            <c:spPr>
              <a:solidFill>
                <a:schemeClr val="bg1">
                  <a:lumMod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151-4EA7-B825-D54C848EF5F6}"/>
              </c:ext>
            </c:extLst>
          </c:dPt>
          <c:dPt>
            <c:idx val="2"/>
            <c:bubble3D val="0"/>
            <c:spPr>
              <a:solidFill>
                <a:srgbClr val="211C4C"/>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151-4EA7-B825-D54C848EF5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0"/>
            <c:showBubbleSize val="0"/>
            <c:showLeaderLines val="0"/>
            <c:extLst>
              <c:ext xmlns:c15="http://schemas.microsoft.com/office/drawing/2012/chart" uri="{CE6537A1-D6FC-4f65-9D91-7224C49458BB}"/>
            </c:extLst>
          </c:dLbls>
          <c:cat>
            <c:strRef>
              <c:f>'Pivot 1'!$C$95:$C$97</c:f>
              <c:strCache>
                <c:ptCount val="3"/>
                <c:pt idx="0">
                  <c:v>East</c:v>
                </c:pt>
                <c:pt idx="1">
                  <c:v>North</c:v>
                </c:pt>
                <c:pt idx="2">
                  <c:v>South</c:v>
                </c:pt>
              </c:strCache>
            </c:strRef>
          </c:cat>
          <c:val>
            <c:numRef>
              <c:f>'Pivot 1'!$D$95:$D$97</c:f>
              <c:numCache>
                <c:formatCode>General</c:formatCode>
                <c:ptCount val="3"/>
                <c:pt idx="0">
                  <c:v>5357594.2141809994</c:v>
                </c:pt>
                <c:pt idx="1">
                  <c:v>6173753.4122420009</c:v>
                </c:pt>
                <c:pt idx="2">
                  <c:v>5946455.9064769987</c:v>
                </c:pt>
              </c:numCache>
            </c:numRef>
          </c:val>
          <c:extLst>
            <c:ext xmlns:c16="http://schemas.microsoft.com/office/drawing/2014/chart" uri="{C3380CC4-5D6E-409C-BE32-E72D297353CC}">
              <c16:uniqueId val="{00000006-A151-4EA7-B825-D54C848EF5F6}"/>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'Dash Board'!$I$8</c:f>
              <c:strCache>
                <c:ptCount val="1"/>
                <c:pt idx="0">
                  <c:v>East</c:v>
                </c:pt>
              </c:strCache>
            </c:strRef>
          </c:tx>
          <c:spPr>
            <a:solidFill>
              <a:schemeClr val="accent2">
                <a:lumMod val="75000"/>
              </a:schemeClr>
            </a:solidFill>
            <a:ln>
              <a:noFill/>
            </a:ln>
            <a:effectLst/>
          </c:spPr>
          <c:cat>
            <c:strRef>
              <c:f>'Dash Board'!$H$9:$H$20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 Board'!$I$9:$I$20</c:f>
              <c:numCache>
                <c:formatCode>"₹"\ #,##0.00</c:formatCode>
                <c:ptCount val="12"/>
                <c:pt idx="0">
                  <c:v>709763.71861999994</c:v>
                </c:pt>
                <c:pt idx="1">
                  <c:v>409516.05468</c:v>
                </c:pt>
                <c:pt idx="2">
                  <c:v>448017.79653999995</c:v>
                </c:pt>
                <c:pt idx="3">
                  <c:v>648669.12145099998</c:v>
                </c:pt>
                <c:pt idx="4">
                  <c:v>336785.53037600004</c:v>
                </c:pt>
                <c:pt idx="5">
                  <c:v>297777.80850000004</c:v>
                </c:pt>
                <c:pt idx="6">
                  <c:v>388036.64609000005</c:v>
                </c:pt>
                <c:pt idx="7">
                  <c:v>376223.38859699998</c:v>
                </c:pt>
                <c:pt idx="8">
                  <c:v>576444.59898999997</c:v>
                </c:pt>
                <c:pt idx="9">
                  <c:v>550378.12623699999</c:v>
                </c:pt>
                <c:pt idx="10">
                  <c:v>407661.25636999996</c:v>
                </c:pt>
                <c:pt idx="11">
                  <c:v>208320.16772999999</c:v>
                </c:pt>
              </c:numCache>
            </c:numRef>
          </c:val>
          <c:extLst>
            <c:ext xmlns:c16="http://schemas.microsoft.com/office/drawing/2014/chart" uri="{C3380CC4-5D6E-409C-BE32-E72D297353CC}">
              <c16:uniqueId val="{00000000-A7DE-4058-A68D-162E19F71B89}"/>
            </c:ext>
          </c:extLst>
        </c:ser>
        <c:ser>
          <c:idx val="1"/>
          <c:order val="1"/>
          <c:tx>
            <c:strRef>
              <c:f>'Dash Board'!$J$8</c:f>
              <c:strCache>
                <c:ptCount val="1"/>
                <c:pt idx="0">
                  <c:v>North</c:v>
                </c:pt>
              </c:strCache>
            </c:strRef>
          </c:tx>
          <c:spPr>
            <a:solidFill>
              <a:schemeClr val="accent5"/>
            </a:solidFill>
            <a:ln>
              <a:noFill/>
            </a:ln>
            <a:effectLst/>
          </c:spPr>
          <c:cat>
            <c:strRef>
              <c:f>'Dash Board'!$H$9:$H$20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 Board'!$J$9:$J$20</c:f>
              <c:numCache>
                <c:formatCode>"₹"\ #,##0.00</c:formatCode>
                <c:ptCount val="12"/>
                <c:pt idx="0">
                  <c:v>225520.77158999999</c:v>
                </c:pt>
                <c:pt idx="1">
                  <c:v>406744.65017699997</c:v>
                </c:pt>
                <c:pt idx="2">
                  <c:v>450300.10955700005</c:v>
                </c:pt>
                <c:pt idx="3">
                  <c:v>466130.35621000006</c:v>
                </c:pt>
                <c:pt idx="4">
                  <c:v>562553.02855000005</c:v>
                </c:pt>
                <c:pt idx="5">
                  <c:v>438236.14665399998</c:v>
                </c:pt>
                <c:pt idx="6">
                  <c:v>840145.34129999997</c:v>
                </c:pt>
                <c:pt idx="7">
                  <c:v>358947.26134500006</c:v>
                </c:pt>
                <c:pt idx="8">
                  <c:v>455372.61779600009</c:v>
                </c:pt>
                <c:pt idx="9">
                  <c:v>469396.94659100001</c:v>
                </c:pt>
                <c:pt idx="10">
                  <c:v>350851.00454700005</c:v>
                </c:pt>
                <c:pt idx="11">
                  <c:v>1149555.1779249997</c:v>
                </c:pt>
              </c:numCache>
            </c:numRef>
          </c:val>
          <c:extLst>
            <c:ext xmlns:c16="http://schemas.microsoft.com/office/drawing/2014/chart" uri="{C3380CC4-5D6E-409C-BE32-E72D297353CC}">
              <c16:uniqueId val="{00000001-A7DE-4058-A68D-162E19F71B89}"/>
            </c:ext>
          </c:extLst>
        </c:ser>
        <c:ser>
          <c:idx val="2"/>
          <c:order val="2"/>
          <c:tx>
            <c:strRef>
              <c:f>'Dash Board'!$K$8</c:f>
              <c:strCache>
                <c:ptCount val="1"/>
                <c:pt idx="0">
                  <c:v>South</c:v>
                </c:pt>
              </c:strCache>
            </c:strRef>
          </c:tx>
          <c:spPr>
            <a:solidFill>
              <a:schemeClr val="accent4"/>
            </a:solidFill>
            <a:ln>
              <a:noFill/>
            </a:ln>
            <a:effectLst/>
          </c:spPr>
          <c:cat>
            <c:strRef>
              <c:f>'Dash Board'!$H$9:$H$20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 Board'!$K$9:$K$20</c:f>
              <c:numCache>
                <c:formatCode>"₹"\ #,##0.00</c:formatCode>
                <c:ptCount val="12"/>
                <c:pt idx="0">
                  <c:v>367384.97521499998</c:v>
                </c:pt>
                <c:pt idx="1">
                  <c:v>385846.13401699997</c:v>
                </c:pt>
                <c:pt idx="2">
                  <c:v>442123.63361700001</c:v>
                </c:pt>
                <c:pt idx="3">
                  <c:v>324258.827361</c:v>
                </c:pt>
                <c:pt idx="4">
                  <c:v>404763.22396900004</c:v>
                </c:pt>
                <c:pt idx="5">
                  <c:v>1454225.3395100001</c:v>
                </c:pt>
                <c:pt idx="6">
                  <c:v>526278.34239999996</c:v>
                </c:pt>
                <c:pt idx="7">
                  <c:v>400644.76817</c:v>
                </c:pt>
                <c:pt idx="8">
                  <c:v>389081.01591900003</c:v>
                </c:pt>
                <c:pt idx="9">
                  <c:v>274121.77367000002</c:v>
                </c:pt>
                <c:pt idx="10">
                  <c:v>552378.94377000001</c:v>
                </c:pt>
                <c:pt idx="11">
                  <c:v>425348.92885900004</c:v>
                </c:pt>
              </c:numCache>
            </c:numRef>
          </c:val>
          <c:extLst>
            <c:ext xmlns:c16="http://schemas.microsoft.com/office/drawing/2014/chart" uri="{C3380CC4-5D6E-409C-BE32-E72D297353CC}">
              <c16:uniqueId val="{00000002-A7DE-4058-A68D-162E19F71B89}"/>
            </c:ext>
          </c:extLst>
        </c:ser>
        <c:dLbls>
          <c:showLegendKey val="0"/>
          <c:showVal val="0"/>
          <c:showCatName val="0"/>
          <c:showSerName val="0"/>
          <c:showPercent val="0"/>
          <c:showBubbleSize val="0"/>
        </c:dLbls>
        <c:axId val="479821359"/>
        <c:axId val="479821839"/>
      </c:areaChart>
      <c:catAx>
        <c:axId val="479821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21839"/>
        <c:crosses val="autoZero"/>
        <c:auto val="1"/>
        <c:lblAlgn val="ctr"/>
        <c:lblOffset val="100"/>
        <c:noMultiLvlLbl val="0"/>
      </c:catAx>
      <c:valAx>
        <c:axId val="479821839"/>
        <c:scaling>
          <c:orientation val="minMax"/>
        </c:scaling>
        <c:delete val="1"/>
        <c:axPos val="l"/>
        <c:numFmt formatCode="&quot;₹&quot;\ #,##0.00" sourceLinked="1"/>
        <c:majorTickMark val="out"/>
        <c:minorTickMark val="none"/>
        <c:tickLblPos val="nextTo"/>
        <c:crossAx val="479821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Expense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'Dash Board'!$O$8</c:f>
              <c:strCache>
                <c:ptCount val="1"/>
                <c:pt idx="0">
                  <c:v>East</c:v>
                </c:pt>
              </c:strCache>
            </c:strRef>
          </c:tx>
          <c:spPr>
            <a:solidFill>
              <a:schemeClr val="accent1"/>
            </a:solidFill>
            <a:ln>
              <a:noFill/>
            </a:ln>
            <a:effectLst/>
          </c:spPr>
          <c:cat>
            <c:strRef>
              <c:f>'Dash Board'!$N$9:$N$20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 Board'!$O$9:$O$20</c:f>
              <c:numCache>
                <c:formatCode>"₹"\ #,##0.00</c:formatCode>
                <c:ptCount val="12"/>
                <c:pt idx="0">
                  <c:v>533645.71185710002</c:v>
                </c:pt>
                <c:pt idx="1">
                  <c:v>325660.84776230005</c:v>
                </c:pt>
                <c:pt idx="2">
                  <c:v>325191.67009299994</c:v>
                </c:pt>
                <c:pt idx="3">
                  <c:v>513523.61401760002</c:v>
                </c:pt>
                <c:pt idx="4">
                  <c:v>264714.76474429999</c:v>
                </c:pt>
                <c:pt idx="5">
                  <c:v>230463.77816309995</c:v>
                </c:pt>
                <c:pt idx="6">
                  <c:v>281715.65599219996</c:v>
                </c:pt>
                <c:pt idx="7">
                  <c:v>282354.82817349996</c:v>
                </c:pt>
                <c:pt idx="8">
                  <c:v>475445.76948399987</c:v>
                </c:pt>
                <c:pt idx="9">
                  <c:v>387151.61177529994</c:v>
                </c:pt>
                <c:pt idx="10">
                  <c:v>299435.42970320006</c:v>
                </c:pt>
                <c:pt idx="11">
                  <c:v>167673.47339870001</c:v>
                </c:pt>
              </c:numCache>
            </c:numRef>
          </c:val>
          <c:extLst>
            <c:ext xmlns:c16="http://schemas.microsoft.com/office/drawing/2014/chart" uri="{C3380CC4-5D6E-409C-BE32-E72D297353CC}">
              <c16:uniqueId val="{00000000-0137-417D-A03D-9C53FB2F49AF}"/>
            </c:ext>
          </c:extLst>
        </c:ser>
        <c:ser>
          <c:idx val="1"/>
          <c:order val="1"/>
          <c:tx>
            <c:strRef>
              <c:f>'Dash Board'!$P$8</c:f>
              <c:strCache>
                <c:ptCount val="1"/>
                <c:pt idx="0">
                  <c:v>North</c:v>
                </c:pt>
              </c:strCache>
            </c:strRef>
          </c:tx>
          <c:spPr>
            <a:solidFill>
              <a:schemeClr val="accent2"/>
            </a:solidFill>
            <a:ln>
              <a:noFill/>
            </a:ln>
            <a:effectLst/>
          </c:spPr>
          <c:cat>
            <c:strRef>
              <c:f>'Dash Board'!$N$9:$N$20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 Board'!$P$9:$P$20</c:f>
              <c:numCache>
                <c:formatCode>"₹"\ #,##0.00</c:formatCode>
                <c:ptCount val="12"/>
                <c:pt idx="0">
                  <c:v>173409.21975389999</c:v>
                </c:pt>
                <c:pt idx="1">
                  <c:v>303760.66695583001</c:v>
                </c:pt>
                <c:pt idx="2">
                  <c:v>356490.10472049011</c:v>
                </c:pt>
                <c:pt idx="3">
                  <c:v>324162.73220979993</c:v>
                </c:pt>
                <c:pt idx="4">
                  <c:v>434635.53056169994</c:v>
                </c:pt>
                <c:pt idx="5">
                  <c:v>294884.94021070004</c:v>
                </c:pt>
                <c:pt idx="6">
                  <c:v>594849.20883279981</c:v>
                </c:pt>
                <c:pt idx="7">
                  <c:v>292850.12247110001</c:v>
                </c:pt>
                <c:pt idx="8">
                  <c:v>324663.04831729992</c:v>
                </c:pt>
                <c:pt idx="9">
                  <c:v>341145.83894900006</c:v>
                </c:pt>
                <c:pt idx="10">
                  <c:v>270710.37551659998</c:v>
                </c:pt>
                <c:pt idx="11">
                  <c:v>836358.66802800004</c:v>
                </c:pt>
              </c:numCache>
            </c:numRef>
          </c:val>
          <c:extLst>
            <c:ext xmlns:c16="http://schemas.microsoft.com/office/drawing/2014/chart" uri="{C3380CC4-5D6E-409C-BE32-E72D297353CC}">
              <c16:uniqueId val="{00000001-0137-417D-A03D-9C53FB2F49AF}"/>
            </c:ext>
          </c:extLst>
        </c:ser>
        <c:ser>
          <c:idx val="2"/>
          <c:order val="2"/>
          <c:tx>
            <c:strRef>
              <c:f>'Dash Board'!$Q$8</c:f>
              <c:strCache>
                <c:ptCount val="1"/>
                <c:pt idx="0">
                  <c:v>South</c:v>
                </c:pt>
              </c:strCache>
            </c:strRef>
          </c:tx>
          <c:spPr>
            <a:solidFill>
              <a:schemeClr val="accent3"/>
            </a:solidFill>
            <a:ln>
              <a:noFill/>
            </a:ln>
            <a:effectLst/>
          </c:spPr>
          <c:cat>
            <c:strRef>
              <c:f>'Dash Board'!$N$9:$N$20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 Board'!$Q$9:$Q$20</c:f>
              <c:numCache>
                <c:formatCode>"₹"\ #,##0.00</c:formatCode>
                <c:ptCount val="12"/>
                <c:pt idx="0">
                  <c:v>269955.5118109</c:v>
                </c:pt>
                <c:pt idx="1">
                  <c:v>279940.12938690005</c:v>
                </c:pt>
                <c:pt idx="2">
                  <c:v>297248.42807789997</c:v>
                </c:pt>
                <c:pt idx="3">
                  <c:v>249652.62516260002</c:v>
                </c:pt>
                <c:pt idx="4">
                  <c:v>299701.28620860004</c:v>
                </c:pt>
                <c:pt idx="5">
                  <c:v>1118570.2480128</c:v>
                </c:pt>
                <c:pt idx="6">
                  <c:v>370341.38889269996</c:v>
                </c:pt>
                <c:pt idx="7">
                  <c:v>276023.34939280001</c:v>
                </c:pt>
                <c:pt idx="8">
                  <c:v>319965.51929139998</c:v>
                </c:pt>
                <c:pt idx="9">
                  <c:v>214827.5251882</c:v>
                </c:pt>
                <c:pt idx="10">
                  <c:v>428494.88785299001</c:v>
                </c:pt>
                <c:pt idx="11">
                  <c:v>326463.50005859998</c:v>
                </c:pt>
              </c:numCache>
            </c:numRef>
          </c:val>
          <c:extLst>
            <c:ext xmlns:c16="http://schemas.microsoft.com/office/drawing/2014/chart" uri="{C3380CC4-5D6E-409C-BE32-E72D297353CC}">
              <c16:uniqueId val="{00000002-0137-417D-A03D-9C53FB2F49AF}"/>
            </c:ext>
          </c:extLst>
        </c:ser>
        <c:dLbls>
          <c:showLegendKey val="0"/>
          <c:showVal val="0"/>
          <c:showCatName val="0"/>
          <c:showSerName val="0"/>
          <c:showPercent val="0"/>
          <c:showBubbleSize val="0"/>
        </c:dLbls>
        <c:axId val="1999381023"/>
        <c:axId val="1999386303"/>
      </c:areaChart>
      <c:catAx>
        <c:axId val="199938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86303"/>
        <c:crosses val="autoZero"/>
        <c:auto val="1"/>
        <c:lblAlgn val="ctr"/>
        <c:lblOffset val="100"/>
        <c:noMultiLvlLbl val="0"/>
      </c:catAx>
      <c:valAx>
        <c:axId val="1999386303"/>
        <c:scaling>
          <c:orientation val="minMax"/>
        </c:scaling>
        <c:delete val="1"/>
        <c:axPos val="l"/>
        <c:numFmt formatCode="&quot;₹&quot;\ #,##0.00" sourceLinked="1"/>
        <c:majorTickMark val="none"/>
        <c:minorTickMark val="none"/>
        <c:tickLblPos val="nextTo"/>
        <c:crossAx val="19993810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A9728E05-A265-4090-A6F9-2962CFA54021}">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A1"/><Relationship Id="rId2" Type="http://schemas.openxmlformats.org/officeDocument/2006/relationships/hyperlink" Target="#'Pivot 1'!A1"/><Relationship Id="rId1" Type="http://schemas.openxmlformats.org/officeDocument/2006/relationships/hyperlink" Target="#Data!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12700</xdr:colOff>
      <xdr:row>6</xdr:row>
      <xdr:rowOff>177800</xdr:rowOff>
    </xdr:from>
    <xdr:to>
      <xdr:col>7</xdr:col>
      <xdr:colOff>349250</xdr:colOff>
      <xdr:row>10</xdr:row>
      <xdr:rowOff>12700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4A31BDB-59B0-49AD-CF15-95D6B947E28A}"/>
            </a:ext>
          </a:extLst>
        </xdr:cNvPr>
        <xdr:cNvSpPr/>
      </xdr:nvSpPr>
      <xdr:spPr>
        <a:xfrm>
          <a:off x="2451100" y="1282700"/>
          <a:ext cx="2165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kern="1200"/>
        </a:p>
        <a:p>
          <a:pPr algn="ctr"/>
          <a:r>
            <a:rPr lang="en-IN" sz="1100" kern="1200"/>
            <a:t>DATA SHEET</a:t>
          </a:r>
        </a:p>
      </xdr:txBody>
    </xdr:sp>
    <xdr:clientData/>
  </xdr:twoCellAnchor>
  <xdr:twoCellAnchor>
    <xdr:from>
      <xdr:col>7</xdr:col>
      <xdr:colOff>584200</xdr:colOff>
      <xdr:row>7</xdr:row>
      <xdr:rowOff>6350</xdr:rowOff>
    </xdr:from>
    <xdr:to>
      <xdr:col>11</xdr:col>
      <xdr:colOff>311150</xdr:colOff>
      <xdr:row>10</xdr:row>
      <xdr:rowOff>25400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1441CCCE-54D3-4FE4-95DF-F7A064384E3C}"/>
            </a:ext>
          </a:extLst>
        </xdr:cNvPr>
        <xdr:cNvSpPr/>
      </xdr:nvSpPr>
      <xdr:spPr>
        <a:xfrm>
          <a:off x="4851400" y="1295400"/>
          <a:ext cx="2165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kern="1200"/>
        </a:p>
        <a:p>
          <a:pPr algn="ctr"/>
          <a:r>
            <a:rPr lang="en-IN" sz="1100" kern="1200"/>
            <a:t>PIVOT</a:t>
          </a:r>
          <a:r>
            <a:rPr lang="en-IN" sz="1100" kern="1200" baseline="0"/>
            <a:t> TABLE</a:t>
          </a:r>
          <a:endParaRPr lang="en-IN" sz="1100" kern="1200"/>
        </a:p>
      </xdr:txBody>
    </xdr:sp>
    <xdr:clientData/>
  </xdr:twoCellAnchor>
  <xdr:twoCellAnchor>
    <xdr:from>
      <xdr:col>11</xdr:col>
      <xdr:colOff>533400</xdr:colOff>
      <xdr:row>6</xdr:row>
      <xdr:rowOff>177800</xdr:rowOff>
    </xdr:from>
    <xdr:to>
      <xdr:col>15</xdr:col>
      <xdr:colOff>260350</xdr:colOff>
      <xdr:row>10</xdr:row>
      <xdr:rowOff>12700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EEF1B264-48A7-4B33-BD0A-2DEF76EDF9F5}"/>
            </a:ext>
          </a:extLst>
        </xdr:cNvPr>
        <xdr:cNvSpPr/>
      </xdr:nvSpPr>
      <xdr:spPr>
        <a:xfrm>
          <a:off x="7239000" y="1282700"/>
          <a:ext cx="2165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kern="1200"/>
        </a:p>
        <a:p>
          <a:pPr algn="ctr"/>
          <a:r>
            <a:rPr lang="en-IN" sz="1100" kern="1200"/>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1355725</xdr:colOff>
      <xdr:row>53</xdr:row>
      <xdr:rowOff>85725</xdr:rowOff>
    </xdr:from>
    <xdr:to>
      <xdr:col>10</xdr:col>
      <xdr:colOff>266700</xdr:colOff>
      <xdr:row>63</xdr:row>
      <xdr:rowOff>139700</xdr:rowOff>
    </xdr:to>
    <xdr:graphicFrame macro="">
      <xdr:nvGraphicFramePr>
        <xdr:cNvPr id="2" name="Chart 1">
          <a:extLst>
            <a:ext uri="{FF2B5EF4-FFF2-40B4-BE49-F238E27FC236}">
              <a16:creationId xmlns:a16="http://schemas.microsoft.com/office/drawing/2014/main" id="{C0A2CC1A-9C0F-C806-EAB8-C7316AFE0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1390650</xdr:colOff>
      <xdr:row>63</xdr:row>
      <xdr:rowOff>139700</xdr:rowOff>
    </xdr:from>
    <xdr:to>
      <xdr:col>10</xdr:col>
      <xdr:colOff>301625</xdr:colOff>
      <xdr:row>74</xdr:row>
      <xdr:rowOff>9525</xdr:rowOff>
    </xdr:to>
    <xdr:graphicFrame macro="">
      <xdr:nvGraphicFramePr>
        <xdr:cNvPr id="6" name="Chart 5">
          <a:extLst>
            <a:ext uri="{FF2B5EF4-FFF2-40B4-BE49-F238E27FC236}">
              <a16:creationId xmlns:a16="http://schemas.microsoft.com/office/drawing/2014/main" id="{924A9BAF-D173-4BE6-8349-7C7D5F90C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11546</xdr:colOff>
      <xdr:row>24</xdr:row>
      <xdr:rowOff>138546</xdr:rowOff>
    </xdr:from>
    <xdr:to>
      <xdr:col>17</xdr:col>
      <xdr:colOff>260351</xdr:colOff>
      <xdr:row>39</xdr:row>
      <xdr:rowOff>127000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2209713-70B1-4361-8F11-F2364EDB03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39446" y="4748646"/>
              <a:ext cx="8084705" cy="27507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265546</xdr:colOff>
      <xdr:row>24</xdr:row>
      <xdr:rowOff>150091</xdr:rowOff>
    </xdr:from>
    <xdr:to>
      <xdr:col>26</xdr:col>
      <xdr:colOff>346364</xdr:colOff>
      <xdr:row>39</xdr:row>
      <xdr:rowOff>115455</xdr:rowOff>
    </xdr:to>
    <xdr:graphicFrame macro="">
      <xdr:nvGraphicFramePr>
        <xdr:cNvPr id="3" name="Chart 2">
          <a:extLst>
            <a:ext uri="{FF2B5EF4-FFF2-40B4-BE49-F238E27FC236}">
              <a16:creationId xmlns:a16="http://schemas.microsoft.com/office/drawing/2014/main" id="{FA7BD17D-28F7-4071-BE6C-86FCE26D2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277091</xdr:colOff>
      <xdr:row>24</xdr:row>
      <xdr:rowOff>150090</xdr:rowOff>
    </xdr:from>
    <xdr:to>
      <xdr:col>9</xdr:col>
      <xdr:colOff>11546</xdr:colOff>
      <xdr:row>39</xdr:row>
      <xdr:rowOff>122381</xdr:rowOff>
    </xdr:to>
    <xdr:graphicFrame macro="">
      <xdr:nvGraphicFramePr>
        <xdr:cNvPr id="4" name="Chart 3">
          <a:extLst>
            <a:ext uri="{FF2B5EF4-FFF2-40B4-BE49-F238E27FC236}">
              <a16:creationId xmlns:a16="http://schemas.microsoft.com/office/drawing/2014/main" id="{4997186B-D897-41A2-B070-D18CBB18A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277091</xdr:colOff>
      <xdr:row>40</xdr:row>
      <xdr:rowOff>57726</xdr:rowOff>
    </xdr:from>
    <xdr:to>
      <xdr:col>11</xdr:col>
      <xdr:colOff>1131455</xdr:colOff>
      <xdr:row>52</xdr:row>
      <xdr:rowOff>34635</xdr:rowOff>
    </xdr:to>
    <mc:AlternateContent xmlns:mc="http://schemas.openxmlformats.org/markup-compatibility/2006" xmlns:a14="http://schemas.microsoft.com/office/drawing/2010/main">
      <mc:Choice Requires="a14">
        <xdr:graphicFrame macro="">
          <xdr:nvGraphicFramePr>
            <xdr:cNvPr id="5" name="Month_for">
              <a:extLst>
                <a:ext uri="{FF2B5EF4-FFF2-40B4-BE49-F238E27FC236}">
                  <a16:creationId xmlns:a16="http://schemas.microsoft.com/office/drawing/2014/main" id="{2326EDEB-DE95-477D-BE5D-A6E3ABB5594A}"/>
                </a:ext>
              </a:extLst>
            </xdr:cNvPr>
            <xdr:cNvGraphicFramePr/>
          </xdr:nvGraphicFramePr>
          <xdr:xfrm>
            <a:off x="0" y="0"/>
            <a:ext cx="0" cy="0"/>
          </xdr:xfrm>
          <a:graphic>
            <a:graphicData uri="http://schemas.microsoft.com/office/drawing/2010/slicer">
              <sle:slicer xmlns:sle="http://schemas.microsoft.com/office/drawing/2010/slicer" name="Month_for"/>
            </a:graphicData>
          </a:graphic>
        </xdr:graphicFrame>
      </mc:Choice>
      <mc:Fallback xmlns="">
        <xdr:sp macro="" textlink="">
          <xdr:nvSpPr>
            <xdr:cNvPr id="0" name=""/>
            <xdr:cNvSpPr>
              <a:spLocks noTextEdit="1"/>
            </xdr:cNvSpPr>
          </xdr:nvSpPr>
          <xdr:spPr>
            <a:xfrm>
              <a:off x="277091" y="7619999"/>
              <a:ext cx="9605818" cy="219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300182</xdr:colOff>
      <xdr:row>6</xdr:row>
      <xdr:rowOff>161636</xdr:rowOff>
    </xdr:from>
    <xdr:to>
      <xdr:col>6</xdr:col>
      <xdr:colOff>681182</xdr:colOff>
      <xdr:row>21</xdr:row>
      <xdr:rowOff>46183</xdr:rowOff>
    </xdr:to>
    <xdr:graphicFrame macro="">
      <xdr:nvGraphicFramePr>
        <xdr:cNvPr id="9" name="Chart 8">
          <a:extLst>
            <a:ext uri="{FF2B5EF4-FFF2-40B4-BE49-F238E27FC236}">
              <a16:creationId xmlns:a16="http://schemas.microsoft.com/office/drawing/2014/main" id="{1CF43CDB-AD12-4F51-BCAB-D92D11CDF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254001</xdr:colOff>
      <xdr:row>1</xdr:row>
      <xdr:rowOff>69274</xdr:rowOff>
    </xdr:from>
    <xdr:to>
      <xdr:col>26</xdr:col>
      <xdr:colOff>288638</xdr:colOff>
      <xdr:row>6</xdr:row>
      <xdr:rowOff>34637</xdr:rowOff>
    </xdr:to>
    <xdr:sp macro="" textlink="">
      <xdr:nvSpPr>
        <xdr:cNvPr id="11" name="Rectangle: Rounded Corners 10">
          <a:extLst>
            <a:ext uri="{FF2B5EF4-FFF2-40B4-BE49-F238E27FC236}">
              <a16:creationId xmlns:a16="http://schemas.microsoft.com/office/drawing/2014/main" id="{B09BA490-DD43-F19D-966F-E1D0DDDCC705}"/>
            </a:ext>
          </a:extLst>
        </xdr:cNvPr>
        <xdr:cNvSpPr/>
      </xdr:nvSpPr>
      <xdr:spPr>
        <a:xfrm>
          <a:off x="254001" y="254001"/>
          <a:ext cx="21301364" cy="889000"/>
        </a:xfrm>
        <a:prstGeom prst="roundRect">
          <a:avLst/>
        </a:prstGeom>
        <a:solidFill>
          <a:srgbClr val="C000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369454</xdr:colOff>
      <xdr:row>2</xdr:row>
      <xdr:rowOff>34637</xdr:rowOff>
    </xdr:from>
    <xdr:to>
      <xdr:col>15</xdr:col>
      <xdr:colOff>565728</xdr:colOff>
      <xdr:row>5</xdr:row>
      <xdr:rowOff>46182</xdr:rowOff>
    </xdr:to>
    <xdr:sp macro="" textlink="">
      <xdr:nvSpPr>
        <xdr:cNvPr id="6" name="TextBox 5">
          <a:extLst>
            <a:ext uri="{FF2B5EF4-FFF2-40B4-BE49-F238E27FC236}">
              <a16:creationId xmlns:a16="http://schemas.microsoft.com/office/drawing/2014/main" id="{96B69DD4-91CB-B28A-00FE-0679D252EF6E}"/>
            </a:ext>
          </a:extLst>
        </xdr:cNvPr>
        <xdr:cNvSpPr txBox="1"/>
      </xdr:nvSpPr>
      <xdr:spPr>
        <a:xfrm>
          <a:off x="7723909" y="404092"/>
          <a:ext cx="5980546" cy="565726"/>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1" u="sng"/>
            <a:t>Income -</a:t>
          </a:r>
          <a:r>
            <a:rPr lang="en-IN" sz="4000" b="1" i="1" u="sng" baseline="0"/>
            <a:t> Expense Tracker</a:t>
          </a:r>
          <a:endParaRPr lang="en-IN" sz="4000" b="1" i="1" u="sng"/>
        </a:p>
      </xdr:txBody>
    </xdr:sp>
    <xdr:clientData/>
  </xdr:twoCellAnchor>
  <xdr:twoCellAnchor editAs="oneCell">
    <xdr:from>
      <xdr:col>12</xdr:col>
      <xdr:colOff>138545</xdr:colOff>
      <xdr:row>40</xdr:row>
      <xdr:rowOff>69272</xdr:rowOff>
    </xdr:from>
    <xdr:to>
      <xdr:col>26</xdr:col>
      <xdr:colOff>380999</xdr:colOff>
      <xdr:row>51</xdr:row>
      <xdr:rowOff>173182</xdr:rowOff>
    </xdr:to>
    <mc:AlternateContent xmlns:mc="http://schemas.openxmlformats.org/markup-compatibility/2006" xmlns:tsle="http://schemas.microsoft.com/office/drawing/2012/timeslicer">
      <mc:Choice Requires="tsle">
        <xdr:graphicFrame macro="">
          <xdr:nvGraphicFramePr>
            <xdr:cNvPr id="7" name="Month">
              <a:extLst>
                <a:ext uri="{FF2B5EF4-FFF2-40B4-BE49-F238E27FC236}">
                  <a16:creationId xmlns:a16="http://schemas.microsoft.com/office/drawing/2014/main" id="{DDBD7CB4-331A-4EDF-8D36-482675B3E98C}"/>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10725728" y="7631545"/>
              <a:ext cx="10818090" cy="21359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265544</xdr:colOff>
      <xdr:row>6</xdr:row>
      <xdr:rowOff>169718</xdr:rowOff>
    </xdr:from>
    <xdr:to>
      <xdr:col>26</xdr:col>
      <xdr:colOff>288637</xdr:colOff>
      <xdr:row>20</xdr:row>
      <xdr:rowOff>176646</xdr:rowOff>
    </xdr:to>
    <xdr:graphicFrame macro="">
      <xdr:nvGraphicFramePr>
        <xdr:cNvPr id="13" name="Chart 12">
          <a:extLst>
            <a:ext uri="{FF2B5EF4-FFF2-40B4-BE49-F238E27FC236}">
              <a16:creationId xmlns:a16="http://schemas.microsoft.com/office/drawing/2014/main" id="{2C4164D1-0979-AED5-DB32-DBB03D82C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7.001664120369" createdVersion="8" refreshedVersion="8" minRefreshableVersion="3" recordCount="420" xr:uid="{00000000-000A-0000-FFFF-FFFF00000000}">
  <cacheSource type="worksheet">
    <worksheetSource name="data"/>
  </cacheSource>
  <cacheFields count="47">
    <cacheField name="Month" numFmtId="14">
      <sharedItems containsSemiMixedTypes="0" containsNonDate="0" containsDate="1" containsString="0" minDate="1990-01-01T00:00:00" maxDate="2024-12-02T00:00:00" count="42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38"/>
    </cacheField>
    <cacheField name="Year" numFmtId="0">
      <sharedItems containsSemiMixedTypes="0" containsString="0" containsNumber="1" containsInteger="1" minValue="1990" maxValue="2024" count="35">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sharedItems>
    </cacheField>
    <cacheField name="Month_for" numFmtId="0">
      <sharedItems count="12">
        <s v="January"/>
        <s v="February"/>
        <s v="March"/>
        <s v="April"/>
        <s v="May"/>
        <s v="June"/>
        <s v="July"/>
        <s v="August"/>
        <s v="September"/>
        <s v="October"/>
        <s v="November"/>
        <s v="December"/>
      </sharedItems>
    </cacheField>
    <cacheField name="Income" numFmtId="0">
      <sharedItems containsSemiMixedTypes="0" containsString="0" containsNumber="1" minValue="2243.8283900000001" maxValue="654180.02040000004" count="420">
        <n v="44637.249640000002"/>
        <n v="26858.596590000001"/>
        <n v="50367.605080000001"/>
        <n v="101455.6002"/>
        <n v="24875.28355"/>
        <n v="24875.610270000001"/>
        <n v="106119.6928"/>
        <n v="55431.341509999998"/>
        <n v="20606.733120000001"/>
        <n v="46304.790229999999"/>
        <n v="20706.822339999999"/>
        <n v="20668.557390000002"/>
        <n v="36407.223360000004"/>
        <n v="6492.016466"/>
        <n v="7547.8527260000001"/>
        <n v="19132.096280000002"/>
        <n v="13342.20722"/>
        <n v="38574.647019999997"/>
        <n v="14509.130209999999"/>
        <n v="9692.5196759999999"/>
        <n v="96903.573529999994"/>
        <n v="25042.549080000001"/>
        <n v="31665.252540000001"/>
        <n v="9596.5036849999997"/>
        <n v="19408.113529999999"/>
        <n v="32783.831550000003"/>
        <n v="11946.071980000001"/>
        <n v="40518.383970000003"/>
        <n v="18554.019120000001"/>
        <n v="23756.172269999999"/>
        <n v="18538.174490000001"/>
        <n v="132028.78"/>
        <n v="29677.809209999999"/>
        <n v="12871.66828"/>
        <n v="57929.879869999997"/>
        <n v="11296.83346"/>
        <n v="35455.849900000001"/>
        <n v="6255.501287"/>
        <n v="10367.21624"/>
        <n v="35117.036050000002"/>
        <n v="54161.517419999996"/>
        <n v="34408.100169999998"/>
        <n v="27348.966919999999"/>
        <n v="23578.008279999998"/>
        <n v="9192.4251289999993"/>
        <n v="16866.375339999999"/>
        <n v="20752.907660000001"/>
        <n v="69888.084000000003"/>
        <n v="39491.758849999998"/>
        <n v="7321.1341709999997"/>
        <n v="38879.400379999999"/>
        <n v="22046.008330000001"/>
        <n v="17455.587210000002"/>
        <n v="48937.227859999999"/>
        <n v="68442.706900000005"/>
        <n v="63194.765729999999"/>
        <n v="15330.178910000001"/>
        <n v="23425.554069999998"/>
        <n v="39103.349439999998"/>
        <n v="65472.714500000002"/>
        <n v="20447.44614"/>
        <n v="25859.297320000001"/>
        <n v="12380.583549999999"/>
        <n v="11521.698490000001"/>
        <n v="57467.412020000003"/>
        <n v="88782.48633"/>
        <n v="28320.595170000001"/>
        <n v="66955.197390000001"/>
        <n v="40065.122860000003"/>
        <n v="17905.386299999998"/>
        <n v="40057.417650000003"/>
        <n v="102680.9528"/>
        <n v="29152.379830000002"/>
        <n v="104890.01300000001"/>
        <n v="3689.1692539999999"/>
        <n v="57900.115830000002"/>
        <n v="32163.589"/>
        <n v="23617.583569999999"/>
        <n v="32285.105790000001"/>
        <n v="6117.4310779999996"/>
        <n v="25165.144230000002"/>
        <n v="39920.398699999998"/>
        <n v="97857.527270000006"/>
        <n v="19817.813539999999"/>
        <n v="15711.650379999999"/>
        <n v="20081.354480000002"/>
        <n v="62397.117209999997"/>
        <n v="39024.836210000001"/>
        <n v="19636.483100000001"/>
        <n v="45232.295239999999"/>
        <n v="32422.720310000001"/>
        <n v="65112.293660000003"/>
        <n v="17108.149119999998"/>
        <n v="23082.336340000002"/>
        <n v="21922.44196"/>
        <n v="9303.4511540000003"/>
        <n v="38019.287750000003"/>
        <n v="36967.590609999999"/>
        <n v="30122.974320000001"/>
        <n v="24866.653149999998"/>
        <n v="9668.7669459999997"/>
        <n v="21427.628130000001"/>
        <n v="22806.0481"/>
        <n v="15789.98007"/>
        <n v="26368.465629999999"/>
        <n v="41447.935239999999"/>
        <n v="135659.23310000001"/>
        <n v="34496.560790000003"/>
        <n v="36864.082179999998"/>
        <n v="28265.462390000001"/>
        <n v="6463.561033"/>
        <n v="29370.368190000001"/>
        <n v="31480.9169"/>
        <n v="215248.04730000001"/>
        <n v="25721.021369999999"/>
        <n v="38184.71312"/>
        <n v="29178.3783"/>
        <n v="11778.25402"/>
        <n v="74847.718789999999"/>
        <n v="54748.16257"/>
        <n v="56487.701350000003"/>
        <n v="14493.313679999999"/>
        <n v="92151.395740000007"/>
        <n v="9773.9094210000003"/>
        <n v="47975.144639999999"/>
        <n v="173046.76610000001"/>
        <n v="13582.3115"/>
        <n v="19070.8158"/>
        <n v="32489.549169999998"/>
        <n v="20053.76383"/>
        <n v="8676.9200849999997"/>
        <n v="31691.4764"/>
        <n v="12824.46161"/>
        <n v="43819.167079999999"/>
        <n v="14377.40669"/>
        <n v="103662.96400000001"/>
        <n v="16032.12862"/>
        <n v="23185.988880000001"/>
        <n v="57513.008419999998"/>
        <n v="11206.634050000001"/>
        <n v="35987.272319999996"/>
        <n v="85362.900420000005"/>
        <n v="8291.3333449999991"/>
        <n v="34775.199280000001"/>
        <n v="36932.931920000003"/>
        <n v="56073.070979999997"/>
        <n v="11152.200279999999"/>
        <n v="10431.52104"/>
        <n v="45547.26756"/>
        <n v="38045.587820000001"/>
        <n v="36656.53284"/>
        <n v="39581.266940000001"/>
        <n v="17412.31308"/>
        <n v="36125.548849999999"/>
        <n v="37926.700409999998"/>
        <n v="16940.653190000001"/>
        <n v="133462.0264"/>
        <n v="43827.598360000004"/>
        <n v="11566.98112"/>
        <n v="50726.08466"/>
        <n v="13755.68297"/>
        <n v="56309.601629999997"/>
        <n v="75798.14688"/>
        <n v="15559.19103"/>
        <n v="64838.417159999997"/>
        <n v="41738.423159999998"/>
        <n v="57907.418919999996"/>
        <n v="136815.29"/>
        <n v="24652.711360000001"/>
        <n v="16415.211739999999"/>
        <n v="14725.57588"/>
        <n v="15619.95328"/>
        <n v="28205.47235"/>
        <n v="39413.916380000002"/>
        <n v="37432.900909999997"/>
        <n v="58145.237820000002"/>
        <n v="30313.673920000001"/>
        <n v="95968.944409999996"/>
        <n v="24275.604480000002"/>
        <n v="264365.52630000003"/>
        <n v="49488.051659999997"/>
        <n v="15111.731100000001"/>
        <n v="12736.646419999999"/>
        <n v="44131.566229999997"/>
        <n v="25088.941050000001"/>
        <n v="53111.728360000001"/>
        <n v="43806.731"/>
        <n v="28302.050319999998"/>
        <n v="15237.544379999999"/>
        <n v="8929.1356809999997"/>
        <n v="20988.72566"/>
        <n v="59520.239659999999"/>
        <n v="35604.512199999997"/>
        <n v="11074.07021"/>
        <n v="34458.032090000001"/>
        <n v="40831.395600000003"/>
        <n v="14792.368899999999"/>
        <n v="33925.856979999997"/>
        <n v="31430.047320000001"/>
        <n v="12022.995929999999"/>
        <n v="39941.954790000003"/>
        <n v="46984.84029"/>
        <n v="71352.927710000004"/>
        <n v="69702.697830000005"/>
        <n v="9964.8299349999998"/>
        <n v="14167.31215"/>
        <n v="45296.311049999997"/>
        <n v="45251.062129999998"/>
        <n v="45296.76109"/>
        <n v="654180.02040000004"/>
        <n v="47366.242440000002"/>
        <n v="74414.431429999997"/>
        <n v="64353.980710000003"/>
        <n v="50517.023710000001"/>
        <n v="23312.320230000001"/>
        <n v="55057.20624"/>
        <n v="16166.4355"/>
        <n v="24822.301329999998"/>
        <n v="20346.45191"/>
        <n v="32030.76007"/>
        <n v="191124.34460000001"/>
        <n v="6735.4540740000002"/>
        <n v="51946.042410000002"/>
        <n v="8256.6974630000004"/>
        <n v="20566.260409999999"/>
        <n v="71690.472540000002"/>
        <n v="31583.075669999998"/>
        <n v="12667.017390000001"/>
        <n v="16927.75215"/>
        <n v="51669.90898"/>
        <n v="16724.991139999998"/>
        <n v="35671.935290000001"/>
        <n v="31113.905879999998"/>
        <n v="17812.7965"/>
        <n v="166726.15119999999"/>
        <n v="49815.819759999998"/>
        <n v="5936.283786"/>
        <n v="34825.881560000002"/>
        <n v="17668.231739999999"/>
        <n v="59331.718769999999"/>
        <n v="15913.70664"/>
        <n v="27368.92453"/>
        <n v="44933.661119999997"/>
        <n v="59967.427329999999"/>
        <n v="11484.06309"/>
        <n v="22956.391469999999"/>
        <n v="20516.739890000001"/>
        <n v="17788.176510000001"/>
        <n v="123169.416"/>
        <n v="41478.812319999997"/>
        <n v="10940.70479"/>
        <n v="62520.027119999999"/>
        <n v="163845.24249999999"/>
        <n v="68523.009229999996"/>
        <n v="8896.8867210000008"/>
        <n v="20364.844870000001"/>
        <n v="82659.214070000002"/>
        <n v="17031.452969999998"/>
        <n v="42787.7961"/>
        <n v="55751.517200000002"/>
        <n v="14291.32921"/>
        <n v="28604.873250000001"/>
        <n v="2243.8283900000001"/>
        <n v="13219.424069999999"/>
        <n v="24511.511409999999"/>
        <n v="11055.973120000001"/>
        <n v="110733.5012"/>
        <n v="9555.1882509999996"/>
        <n v="21097.65279"/>
        <n v="33307.741370000003"/>
        <n v="95032.221990000005"/>
        <n v="9511.5577150000008"/>
        <n v="76075.660910000006"/>
        <n v="30246.601480000001"/>
        <n v="13680.75993"/>
        <n v="43418.26309"/>
        <n v="35178.853109999996"/>
        <n v="18560.281230000001"/>
        <n v="31722.907360000001"/>
        <n v="22041.92902"/>
        <n v="32851.95506"/>
        <n v="50952.912470000003"/>
        <n v="106698.8985"/>
        <n v="11144.487520000001"/>
        <n v="165277.2028"/>
        <n v="6293.5615969999999"/>
        <n v="26569.642530000001"/>
        <n v="48031.216670000002"/>
        <n v="37561.923929999997"/>
        <n v="18229.438109999999"/>
        <n v="25398.740379999999"/>
        <n v="20222.515940000001"/>
        <n v="18722.117450000002"/>
        <n v="59197.485079999999"/>
        <n v="39917.298269999999"/>
        <n v="17233.750599999999"/>
        <n v="61613.270779999999"/>
        <n v="38360.834280000003"/>
        <n v="57482.874960000001"/>
        <n v="49645.137750000002"/>
        <n v="15456.0633"/>
        <n v="19164.364699999998"/>
        <n v="54545.339090000001"/>
        <n v="48886.124029999999"/>
        <n v="29502.532480000002"/>
        <n v="32952.241580000002"/>
        <n v="83373.398719999997"/>
        <n v="18689.09634"/>
        <n v="46473.176030000002"/>
        <n v="25519.510050000001"/>
        <n v="25205.252850000001"/>
        <n v="72256.252519999995"/>
        <n v="58063.106419999996"/>
        <n v="57512.659599999999"/>
        <n v="85249.344530000002"/>
        <n v="30508.351170000002"/>
        <n v="51767.356059999998"/>
        <n v="23405.80284"/>
        <n v="38881.962870000003"/>
        <n v="27033.664919999999"/>
        <n v="32420.604230000001"/>
        <n v="48294.7569"/>
        <n v="15589.862059999999"/>
        <n v="159989.34229999999"/>
        <n v="13415.134050000001"/>
        <n v="11357.13853"/>
        <n v="75768.760760000005"/>
        <n v="56516.212099999997"/>
        <n v="49426.82215"/>
        <n v="49594.194920000002"/>
        <n v="29707.512599999998"/>
        <n v="14634.67751"/>
        <n v="31875.60642"/>
        <n v="17452.240089999999"/>
        <n v="65450.436950000003"/>
        <n v="26670.32373"/>
        <n v="15499.373820000001"/>
        <n v="23198.52522"/>
        <n v="41743.449679999998"/>
        <n v="19110.114300000001"/>
        <n v="15540.05781"/>
        <n v="36457.49826"/>
        <n v="36494.831160000002"/>
        <n v="19998.211439999999"/>
        <n v="20580.967420000001"/>
        <n v="36119.660580000003"/>
        <n v="9419.0092550000008"/>
        <n v="9730.1212950000008"/>
        <n v="16885.276089999999"/>
        <n v="25290.773880000001"/>
        <n v="38471.72032"/>
        <n v="97659.052370000005"/>
        <n v="59580.305820000001"/>
        <n v="26396.899440000001"/>
        <n v="29547.064989999999"/>
        <n v="13452.6201"/>
        <n v="29558.95882"/>
        <n v="23813.924449999999"/>
        <n v="38836.954539999999"/>
        <n v="15477.89113"/>
        <n v="45452.807639999999"/>
        <n v="102246.6991"/>
        <n v="27500.089599999999"/>
        <n v="41370.445919999998"/>
        <n v="52107.691899999998"/>
        <n v="21763.211619999998"/>
        <n v="35890.454440000001"/>
        <n v="30303.744999999999"/>
        <n v="32438.249299999999"/>
        <n v="16164.04861"/>
        <n v="30594.04925"/>
        <n v="44683.129520000002"/>
        <n v="95785.591130000001"/>
        <n v="64625.821369999998"/>
        <n v="167962.93799999999"/>
        <n v="16237.434230000001"/>
        <n v="60283.226110000003"/>
        <n v="34739.278299999998"/>
        <n v="172956.4326"/>
        <n v="15714.105579999999"/>
        <n v="15323.99511"/>
        <n v="18572.523649999999"/>
        <n v="5485.3494520000004"/>
        <n v="19699.50216"/>
        <n v="16344.496779999999"/>
        <n v="33835.56306"/>
        <n v="39432.965819999998"/>
        <n v="134576.6672"/>
        <n v="64170.041100000002"/>
        <n v="18909.689399999999"/>
        <n v="14621.099319999999"/>
        <n v="44466.349800000004"/>
        <n v="10433.38557"/>
        <n v="129847.9817"/>
        <n v="77072.726670000004"/>
        <n v="20611.658449999999"/>
        <n v="7619.3400499999998"/>
        <n v="88614.480490000002"/>
        <n v="27373.229370000001"/>
        <n v="80757.467229999995"/>
        <n v="8378.3856660000001"/>
        <n v="18572.785479999999"/>
        <n v="30126.113130000002"/>
        <n v="31148.991109999999"/>
        <n v="20929.19354"/>
        <n v="49376.634550000002"/>
        <n v="12770.03024"/>
        <n v="26770.319530000001"/>
        <n v="33030.582909999997"/>
        <n v="45274.703229999999"/>
        <n v="53010.461669999997"/>
        <n v="12200.582640000001"/>
        <n v="8792.5611929999995"/>
        <n v="83374.194180000006"/>
        <n v="39136.228230000001"/>
        <n v="16484.295709999999"/>
        <n v="103763.9868"/>
        <n v="32908.700940000002"/>
        <n v="77063.913950000002"/>
        <n v="31665.006229999999"/>
      </sharedItems>
    </cacheField>
    <cacheField name="Age" numFmtId="0">
      <sharedItems containsSemiMixedTypes="0" containsString="0" containsNumber="1" containsInteger="1" minValue="18" maxValue="64"/>
    </cacheField>
    <cacheField name="Dependents" numFmtId="0">
      <sharedItems containsSemiMixedTypes="0" containsString="0" containsNumber="1" containsInteger="1" minValue="0" maxValue="4"/>
    </cacheField>
    <cacheField name="Occupation" numFmtId="0">
      <sharedItems/>
    </cacheField>
    <cacheField name="City_Tier" numFmtId="0">
      <sharedItems/>
    </cacheField>
    <cacheField name="Rent" numFmtId="0">
      <sharedItems containsSemiMixedTypes="0" containsString="0" containsNumber="1" minValue="448.76567799999998" maxValue="130836.00410000001"/>
    </cacheField>
    <cacheField name="Loan_Repayment" numFmtId="0">
      <sharedItems containsSemiMixedTypes="0" containsString="0" containsNumber="1" minValue="0" maxValue="53807.67282"/>
    </cacheField>
    <cacheField name="Insurance" numFmtId="0">
      <sharedItems containsSemiMixedTypes="0" containsString="0" containsNumber="1" minValue="56.670256639999998" maxValue="25852.540349999999"/>
    </cacheField>
    <cacheField name="Groceries" numFmtId="0">
      <sharedItems containsSemiMixedTypes="0" containsString="0" containsNumber="1" minValue="241.45703789999999" maxValue="71195.179380000001"/>
    </cacheField>
    <cacheField name="Transport" numFmtId="0">
      <sharedItems containsSemiMixedTypes="0" containsString="0" containsNumber="1" minValue="144.2318923" maxValue="37973.219839999998"/>
    </cacheField>
    <cacheField name="Eating_Out" numFmtId="0">
      <sharedItems containsSemiMixedTypes="0" containsString="0" containsNumber="1" minValue="112.1114584" maxValue="19972.859369999998"/>
    </cacheField>
    <cacheField name="Entertainment" numFmtId="0">
      <sharedItems containsSemiMixedTypes="0" containsString="0" containsNumber="1" minValue="45.421468750000003" maxValue="30092.058359999999"/>
    </cacheField>
    <cacheField name="Utilities" numFmtId="0">
      <sharedItems containsSemiMixedTypes="0" containsString="0" containsNumber="1" minValue="103.62237620000001" maxValue="48804.358979999997"/>
    </cacheField>
    <cacheField name="Healthcare" numFmtId="0">
      <sharedItems containsSemiMixedTypes="0" containsString="0" containsNumber="1" minValue="96.201771149999999" maxValue="25048.721280000002"/>
    </cacheField>
    <cacheField name="Education" numFmtId="0">
      <sharedItems containsSemiMixedTypes="0" containsString="0" containsNumber="1" minValue="0" maxValue="57928.026149999998"/>
    </cacheField>
    <cacheField name="Miscellaneous" numFmtId="0">
      <sharedItems containsSemiMixedTypes="0" containsString="0" containsNumber="1" minValue="46.856286760000003" maxValue="14853.210950000001"/>
    </cacheField>
    <cacheField name="Desired_Savings_Percentage" numFmtId="0">
      <sharedItems containsSemiMixedTypes="0" containsString="0" containsNumber="1" minValue="5.0107709800000002" maxValue="24.594754999999999"/>
    </cacheField>
    <cacheField name="Desired_Savings" numFmtId="0">
      <sharedItems containsSemiMixedTypes="0" containsString="0" containsNumber="1" minValue="0" maxValue="137816.16889999999"/>
    </cacheField>
    <cacheField name="Disposable_Income" numFmtId="0">
      <sharedItems containsSemiMixedTypes="0" containsString="0" containsNumber="1" minValue="-1386.3356699999999" maxValue="137816.16889999999"/>
    </cacheField>
    <cacheField name="Potential_Savings_Groceries" numFmtId="0">
      <sharedItems containsSemiMixedTypes="0" containsString="0" containsNumber="1" minValue="40.349851430000001" maxValue="20772.517479999999"/>
    </cacheField>
    <cacheField name="Potential_Savings_Transport" numFmtId="0">
      <sharedItems containsSemiMixedTypes="0" containsString="0" containsNumber="1" minValue="14.27263995" maxValue="5786.8986139999997"/>
    </cacheField>
    <cacheField name="Potential_Savings_Eating_Out" numFmtId="0">
      <sharedItems containsSemiMixedTypes="0" containsString="0" containsNumber="1" minValue="15.03415163" maxValue="1797.862603"/>
    </cacheField>
    <cacheField name="Potential_Savings_Entertainment" numFmtId="0">
      <sharedItems containsSemiMixedTypes="0" containsString="0" containsNumber="1" minValue="9.3401603519999998" maxValue="3390.4144409999999"/>
    </cacheField>
    <cacheField name="Potential_Savings_Utilities" numFmtId="0">
      <sharedItems containsSemiMixedTypes="0" containsString="0" containsNumber="1" minValue="28.43837357" maxValue="4239.8080989999999"/>
    </cacheField>
    <cacheField name="Potential_Savings_Healthcare" numFmtId="0">
      <sharedItems containsSemiMixedTypes="0" containsString="0" containsNumber="1" minValue="0.23848619500000001" maxValue="995.10520180000003"/>
    </cacheField>
    <cacheField name="Potential_Savings_Education" numFmtId="0">
      <sharedItems containsSemiMixedTypes="0" containsString="0" containsNumber="1" minValue="0" maxValue="2436.5177330000001"/>
    </cacheField>
    <cacheField name="Potential_Savings_Miscellaneous" numFmtId="0">
      <sharedItems containsSemiMixedTypes="0" containsString="0" containsNumber="1" minValue="7.5549928770000001" maxValue="1635.3115"/>
    </cacheField>
    <cacheField name="FirstName" numFmtId="0">
      <sharedItems/>
    </cacheField>
    <cacheField name="LastName" numFmtId="0">
      <sharedItems/>
    </cacheField>
    <cacheField name="Country" numFmtId="0">
      <sharedItems/>
    </cacheField>
    <cacheField name="Region" numFmtId="0">
      <sharedItems count="3">
        <s v="South"/>
        <s v="North"/>
        <s v="East"/>
      </sharedItems>
    </cacheField>
    <cacheField name="BankName" numFmtId="0">
      <sharedItems/>
    </cacheField>
    <cacheField name="GiftAmount" numFmtId="0">
      <sharedItems containsSemiMixedTypes="0" containsString="0" containsNumber="1" minValue="106.19" maxValue="9994.1"/>
    </cacheField>
    <cacheField name="Months (Month)" numFmtId="0" databaseField="0">
      <fieldGroup base="0">
        <rangePr groupBy="months" startDate="1990-01-01T00:00:00" endDate="2024-12-02T00:00:00"/>
        <groupItems count="14">
          <s v="&lt;01-01-1990"/>
          <s v="Jan"/>
          <s v="Feb"/>
          <s v="Mar"/>
          <s v="Apr"/>
          <s v="May"/>
          <s v="Jun"/>
          <s v="Jul"/>
          <s v="Aug"/>
          <s v="Sep"/>
          <s v="Oct"/>
          <s v="Nov"/>
          <s v="Dec"/>
          <s v="&gt;02-12-2024"/>
        </groupItems>
      </fieldGroup>
    </cacheField>
    <cacheField name="Quarters (Month)" numFmtId="0" databaseField="0">
      <fieldGroup base="0">
        <rangePr groupBy="quarters" startDate="1990-01-01T00:00:00" endDate="2024-12-02T00:00:00"/>
        <groupItems count="6">
          <s v="&lt;01-01-1990"/>
          <s v="Qtr1"/>
          <s v="Qtr2"/>
          <s v="Qtr3"/>
          <s v="Qtr4"/>
          <s v="&gt;02-12-2024"/>
        </groupItems>
      </fieldGroup>
    </cacheField>
    <cacheField name="Years (Month)" numFmtId="0" databaseField="0">
      <fieldGroup base="0">
        <rangePr groupBy="years" startDate="1990-01-01T00:00:00" endDate="2024-12-02T00:00:00"/>
        <groupItems count="37">
          <s v="&lt;01-01-1990"/>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02-12-2024"/>
        </groupItems>
      </fieldGroup>
    </cacheField>
    <cacheField name="SR" numFmtId="0" formula="Disposable_Income/Income" databaseField="0"/>
    <cacheField name="EXPENSE" numFmtId="0" formula=" SUM(Rent,Loan_Repayment,Insurance,Groceries,Transport,Eating_Out,Entertainment,Utilities,Healthcare,Education,Miscellaneous)" databaseField="0"/>
    <cacheField name="Actual Savings" numFmtId="0" formula="Income-EXPENSE" databaseField="0"/>
    <cacheField name="AS-DS" numFmtId="0" formula="'Actual Savings'-Desired_Savings" databaseField="0"/>
    <cacheField name="Savings Analysis" numFmtId="0" formula="'Actual Savings'/Desired_Savings" databaseField="0"/>
    <cacheField name="savings_goal" numFmtId="0" formula="IF('Actual Savings'&gt;=Desired_Savings, &quot;Goal Achieved&quot;, &quot;Goal Not Met&quot;)" databaseField="0"/>
    <cacheField name="Field1" numFmtId="0" formula="IF('Actual Savings'&gt;=Desired_Savings, 0,1)" databaseField="0"/>
    <cacheField name="eee" numFmtId="0" formula="SUM(Rent,Loan_Repayment,Insurance)" databaseField="0"/>
  </cacheFields>
  <extLst>
    <ext xmlns:x14="http://schemas.microsoft.com/office/spreadsheetml/2009/9/main" uri="{725AE2AE-9491-48be-B2B4-4EB974FC3084}">
      <x14:pivotCacheDefinition pivotCacheId="33277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x v="0"/>
    <n v="49"/>
    <n v="0"/>
    <s v="Self_Employed"/>
    <s v="Tier_1"/>
    <n v="13391.17489"/>
    <n v="0"/>
    <n v="2206.4901289999998"/>
    <n v="6658.768341"/>
    <n v="2636.9706959999999"/>
    <n v="1651.8017259999999"/>
    <n v="1536.1842549999999"/>
    <n v="2911.7922309999999"/>
    <n v="1546.9145390000001"/>
    <n v="0"/>
    <n v="831.52512019999995"/>
    <n v="13.89094813"/>
    <n v="6200.5371919999998"/>
    <n v="11265.627710000001"/>
    <n v="1685.696222"/>
    <n v="328.8952812"/>
    <n v="465.7691724"/>
    <n v="195.15131969999999"/>
    <n v="678.29285890000006"/>
    <n v="67.682470589999994"/>
    <n v="0"/>
    <n v="85.735516730000001"/>
    <s v="Xavier"/>
    <s v="Tate"/>
    <s v="India"/>
    <x v="0"/>
    <s v="Bank     of      Baroda     Baroda"/>
    <n v="2947.02"/>
  </r>
  <r>
    <x v="1"/>
    <x v="0"/>
    <x v="1"/>
    <x v="1"/>
    <n v="34"/>
    <n v="2"/>
    <s v="Retired"/>
    <s v="Tier_2"/>
    <n v="5371.7193180000004"/>
    <n v="0"/>
    <n v="869.52261699999997"/>
    <n v="2818.4444600000002"/>
    <n v="1543.0187780000001"/>
    <n v="649.3781027"/>
    <n v="1050.2417379999999"/>
    <n v="1626.1433460000001"/>
    <n v="1137.3513250000001"/>
    <n v="1551.7231670000001"/>
    <n v="564.23500709999996"/>
    <n v="7.1603757379999999"/>
    <n v="1923.176434"/>
    <n v="9676.8187330000001"/>
    <n v="540.30656099999999"/>
    <n v="119.34713929999999"/>
    <n v="141.8660892"/>
    <n v="234.13116769999999"/>
    <n v="286.66840810000002"/>
    <n v="6.6032115789999999"/>
    <n v="56.306873750000001"/>
    <n v="97.388605729999995"/>
    <s v="Mahad"/>
    <s v="Myer"/>
    <s v="India"/>
    <x v="0"/>
    <s v="Bank  of    Baroda  Baroda"/>
    <n v="7904.22"/>
  </r>
  <r>
    <x v="2"/>
    <x v="0"/>
    <x v="2"/>
    <x v="2"/>
    <n v="35"/>
    <n v="1"/>
    <s v="Student"/>
    <s v="Tier_3"/>
    <n v="7555.1407630000003"/>
    <n v="4612.1033859999998"/>
    <n v="2201.8000499999998"/>
    <n v="6313.2220809999999"/>
    <n v="3221.3964030000002"/>
    <n v="1513.814376"/>
    <n v="1723.306926"/>
    <n v="3368.4571080000001"/>
    <n v="2178.5158470000001"/>
    <n v="3160.0262990000001"/>
    <n v="628.37121999999999"/>
    <n v="13.99780754"/>
    <n v="7050.3604219999997"/>
    <n v="13891.45062"/>
    <n v="1466.0739840000001"/>
    <n v="473.54975180000002"/>
    <n v="410.85712940000002"/>
    <n v="459.96525650000001"/>
    <n v="488.3834233"/>
    <n v="7.2908924519999996"/>
    <n v="106.6535974"/>
    <n v="138.54242189999999"/>
    <s v="Yonghyuk"/>
    <s v="Simon"/>
    <s v="India"/>
    <x v="0"/>
    <s v="Indian      Bank      Bank"/>
    <n v="4148.87"/>
  </r>
  <r>
    <x v="3"/>
    <x v="0"/>
    <x v="3"/>
    <x v="3"/>
    <n v="21"/>
    <n v="0"/>
    <s v="Self_Employed"/>
    <s v="Tier_3"/>
    <n v="15218.340039999999"/>
    <n v="6809.4414269999997"/>
    <n v="4889.418087"/>
    <n v="14690.149359999999"/>
    <n v="7106.130005"/>
    <n v="5040.2491579999996"/>
    <n v="2858.1942399999998"/>
    <n v="6128.5503870000002"/>
    <n v="4571.1182170000002"/>
    <n v="0"/>
    <n v="2526.0557119999999"/>
    <n v="16.455439720000001"/>
    <n v="16694.96514"/>
    <n v="31617.95361"/>
    <n v="1875.9327699999999"/>
    <n v="762.02078859999995"/>
    <n v="1241.0174480000001"/>
    <n v="320.19059379999999"/>
    <n v="1389.8150330000001"/>
    <n v="193.50275429999999"/>
    <n v="0"/>
    <n v="296.04118269999998"/>
    <s v="Nusaiba"/>
    <s v="El-Rahaman"/>
    <s v="India"/>
    <x v="1"/>
    <s v="Punjab   National  Bank   Bank"/>
    <n v="8841.8700000000008"/>
  </r>
  <r>
    <x v="4"/>
    <x v="0"/>
    <x v="4"/>
    <x v="4"/>
    <n v="52"/>
    <n v="4"/>
    <s v="Professional"/>
    <s v="Tier_2"/>
    <n v="4975.0567099999998"/>
    <n v="3112.6093980000001"/>
    <n v="635.90717010000003"/>
    <n v="3034.3296650000002"/>
    <n v="1276.1551629999999"/>
    <n v="692.827225"/>
    <n v="660.18685149999999"/>
    <n v="1092.689024"/>
    <n v="1169.095816"/>
    <n v="1445.215694"/>
    <n v="515.51030030000004"/>
    <n v="7.5339821970000003"/>
    <n v="1874.099434"/>
    <n v="6265.7005319999998"/>
    <n v="788.953124"/>
    <n v="68.160765639999994"/>
    <n v="61.71250517"/>
    <n v="187.17375010000001"/>
    <n v="194.11712990000001"/>
    <n v="47.294591269999998"/>
    <n v="67.388120479999998"/>
    <n v="96.55707615"/>
    <s v="Israel"/>
    <s v="Hansen"/>
    <s v="India"/>
    <x v="0"/>
    <s v="ICICI     Bank     Bank"/>
    <n v="9410.6299999999992"/>
  </r>
  <r>
    <x v="5"/>
    <x v="0"/>
    <x v="5"/>
    <x v="5"/>
    <n v="57"/>
    <n v="4"/>
    <s v="Self_Employed"/>
    <s v="Tier_2"/>
    <n v="4975.1220530000001"/>
    <n v="0"/>
    <n v="1038.230996"/>
    <n v="3250.0677559999999"/>
    <n v="1760.164812"/>
    <n v="1049.0674529999999"/>
    <n v="751.01681459999998"/>
    <n v="1024.309765"/>
    <n v="1022.295439"/>
    <n v="2003.8520349999999"/>
    <n v="402.21784339999999"/>
    <n v="5.9442415410000002"/>
    <n v="1478.6663590000001"/>
    <n v="7599.2653"/>
    <n v="957.61911610000004"/>
    <n v="521.68384809999998"/>
    <n v="135.9258653"/>
    <n v="148.95232590000001"/>
    <n v="86.567255560000007"/>
    <n v="13.14368314"/>
    <n v="33.961842740000002"/>
    <n v="96.675924679999994"/>
    <s v="Cassandra"/>
    <s v="Kennell"/>
    <s v="India"/>
    <x v="1"/>
    <s v="HDFC    Bank    Bank"/>
    <n v="551.01"/>
  </r>
  <r>
    <x v="6"/>
    <x v="0"/>
    <x v="6"/>
    <x v="6"/>
    <n v="53"/>
    <n v="0"/>
    <s v="Self_Employed"/>
    <s v="Tier_2"/>
    <n v="21223.938549999999"/>
    <n v="0"/>
    <n v="4360.2027099999996"/>
    <n v="12790.39069"/>
    <n v="6345.7380359999997"/>
    <n v="4390.9051040000004"/>
    <n v="2626.7716289999998"/>
    <n v="6202.5499380000001"/>
    <n v="3807.0985620000001"/>
    <n v="0"/>
    <n v="2776.7718140000002"/>
    <n v="17.338501569999998"/>
    <n v="18399.564590000002"/>
    <n v="41595.325720000001"/>
    <n v="2799.2346579999999"/>
    <n v="912.95859919999998"/>
    <n v="438.00979000000001"/>
    <n v="541.70236309999996"/>
    <n v="838.29998860000001"/>
    <n v="111.8575882"/>
    <n v="0"/>
    <n v="409.45314300000001"/>
    <s v="Ashley"/>
    <s v="Gutierrez"/>
    <s v="India"/>
    <x v="1"/>
    <s v="Canara     Bank     Bank"/>
    <n v="5328.24"/>
  </r>
  <r>
    <x v="7"/>
    <x v="0"/>
    <x v="7"/>
    <x v="7"/>
    <n v="40"/>
    <n v="1"/>
    <s v="Professional"/>
    <s v="Tier_2"/>
    <n v="11086.2683"/>
    <n v="8307.7022199999992"/>
    <n v="1755.4398200000001"/>
    <n v="8194.4824100000005"/>
    <n v="3353.0018879999998"/>
    <n v="1741.9135819999999"/>
    <n v="1219.684252"/>
    <n v="2361.9758929999998"/>
    <n v="2574.4499810000002"/>
    <n v="5520.4368519999998"/>
    <n v="850.04171210000004"/>
    <n v="11.972313339999999"/>
    <n v="6636.4138929999999"/>
    <n v="8465.9445969999997"/>
    <n v="1059.49964"/>
    <n v="838.16369999999995"/>
    <n v="466.17925789999998"/>
    <n v="327.90205889999999"/>
    <n v="353.41164959999998"/>
    <n v="92.739537589999998"/>
    <n v="116.12172649999999"/>
    <n v="71.520963339999994"/>
    <s v="Aneesa"/>
    <s v="Al-Anwar"/>
    <s v="India"/>
    <x v="1"/>
    <s v="ICICI      Bank      Bank"/>
    <n v="8934.9500000000007"/>
  </r>
  <r>
    <x v="8"/>
    <x v="0"/>
    <x v="8"/>
    <x v="8"/>
    <n v="32"/>
    <n v="4"/>
    <s v="Retired"/>
    <s v="Tier_1"/>
    <n v="6182.0199359999997"/>
    <n v="3562.4888259999998"/>
    <n v="1018.58994"/>
    <n v="3066.8672200000001"/>
    <n v="1170.7906660000001"/>
    <n v="688.0598377"/>
    <n v="418.23381569999998"/>
    <n v="921.23271709999995"/>
    <n v="830.23705480000001"/>
    <n v="1939.226547"/>
    <n v="446.06868839999998"/>
    <n v="6.3049836389999996"/>
    <n v="362.91787240000002"/>
    <n v="362.91787240000002"/>
    <n v="822.97402269999998"/>
    <n v="212.9980592"/>
    <n v="85.489142060000006"/>
    <n v="97.812946499999995"/>
    <n v="252.3443834"/>
    <n v="9.9842496389999997"/>
    <n v="59.957848089999999"/>
    <n v="80.754353330000001"/>
    <s v="Jonathan"/>
    <s v="Deleon"/>
    <s v="India"/>
    <x v="0"/>
    <s v="Union  Bank     of     India  India"/>
    <n v="5559.21"/>
  </r>
  <r>
    <x v="9"/>
    <x v="0"/>
    <x v="9"/>
    <x v="9"/>
    <n v="30"/>
    <n v="1"/>
    <s v="Student"/>
    <s v="Tier_2"/>
    <n v="9260.9580470000001"/>
    <n v="0"/>
    <n v="2130.254825"/>
    <n v="5065.6270320000003"/>
    <n v="2500.0548469999999"/>
    <n v="2040.3106660000001"/>
    <n v="1016.613164"/>
    <n v="2945.4335609999998"/>
    <n v="1649.7575139999999"/>
    <n v="3085.9911470000002"/>
    <n v="919.53315620000001"/>
    <n v="12.12640143"/>
    <n v="5615.1047449999996"/>
    <n v="15690.25628"/>
    <n v="962.01988770000003"/>
    <n v="380.27226239999999"/>
    <n v="598.88290400000005"/>
    <n v="188.31164179999999"/>
    <n v="793.64446989999999"/>
    <n v="34.87304365"/>
    <n v="39.738841110000003"/>
    <n v="203.14667499999999"/>
    <s v="Seong"/>
    <s v="Kharuhadej"/>
    <s v="India"/>
    <x v="2"/>
    <s v="Indian    Bank    Bank"/>
    <n v="4620.49"/>
  </r>
  <r>
    <x v="10"/>
    <x v="0"/>
    <x v="10"/>
    <x v="10"/>
    <n v="31"/>
    <n v="0"/>
    <s v="Student"/>
    <s v="Tier_3"/>
    <n v="3106.0233499999999"/>
    <n v="0"/>
    <n v="1031.7833659999999"/>
    <n v="3037.2683270000002"/>
    <n v="1459.2750619999999"/>
    <n v="451.4112394"/>
    <n v="785.28963369999997"/>
    <n v="1548.075002"/>
    <n v="819.0986805"/>
    <n v="0"/>
    <n v="410.02651150000003"/>
    <n v="8.3532989030000007"/>
    <n v="1729.702763"/>
    <n v="8058.5711620000002"/>
    <n v="503.55588920000002"/>
    <n v="392.3204978"/>
    <n v="35.428722649999997"/>
    <n v="230.32976429999999"/>
    <n v="262.88736990000001"/>
    <n v="38.335700549999999"/>
    <n v="0"/>
    <n v="77.801703040000007"/>
    <s v="D'Ahnya"/>
    <s v="Morris"/>
    <s v="India"/>
    <x v="1"/>
    <s v="HDFC   Bank   Bank"/>
    <n v="9572.65"/>
  </r>
  <r>
    <x v="11"/>
    <x v="0"/>
    <x v="11"/>
    <x v="11"/>
    <n v="31"/>
    <n v="4"/>
    <s v="Professional"/>
    <s v="Tier_2"/>
    <n v="4133.7114780000002"/>
    <n v="0"/>
    <n v="754.44856930000003"/>
    <n v="2597.3987999999999"/>
    <n v="1123.038045"/>
    <n v="878.87949140000001"/>
    <n v="643.15051770000002"/>
    <n v="1408.90489"/>
    <n v="1019.246091"/>
    <n v="1506.356603"/>
    <n v="483.81145220000002"/>
    <n v="8.2453441410000003"/>
    <n v="1704.1936860000001"/>
    <n v="6119.6114530000004"/>
    <n v="554.20055709999997"/>
    <n v="267.30112889999998"/>
    <n v="119.5698251"/>
    <n v="123.9569205"/>
    <n v="271.59306400000003"/>
    <n v="1.4987834950000001"/>
    <n v="29.695798119999999"/>
    <n v="94.487765999999993"/>
    <s v="Tahvia"/>
    <s v="Matlock"/>
    <s v="India"/>
    <x v="1"/>
    <s v="Bank     of      Baroda     Baroda"/>
    <n v="4588.01"/>
  </r>
  <r>
    <x v="12"/>
    <x v="1"/>
    <x v="0"/>
    <x v="12"/>
    <n v="54"/>
    <n v="3"/>
    <s v="Retired"/>
    <s v="Tier_1"/>
    <n v="10922.167009999999"/>
    <n v="4583.2483229999998"/>
    <n v="970.78682430000003"/>
    <n v="4685.6731010000003"/>
    <n v="2503.094431"/>
    <n v="1328.9619729999999"/>
    <n v="822.88321069999995"/>
    <n v="2335.9413589999999"/>
    <n v="1153.7480929999999"/>
    <n v="1940.1282000000001"/>
    <n v="570.1235762"/>
    <n v="7.5344376349999997"/>
    <n v="2743.0795389999998"/>
    <n v="4590.4672609999998"/>
    <n v="445.70334270000001"/>
    <n v="190.10809159999999"/>
    <n v="346.31057520000002"/>
    <n v="85.130487779999996"/>
    <n v="474.00868409999998"/>
    <n v="40.969361020000001"/>
    <n v="85.029150540000003"/>
    <n v="40.632523079999999"/>
    <s v="Sierra"/>
    <s v="Hoang"/>
    <s v="India"/>
    <x v="2"/>
    <s v="Union     Bank  of    India     India"/>
    <n v="6807.95"/>
  </r>
  <r>
    <x v="13"/>
    <x v="1"/>
    <x v="1"/>
    <x v="13"/>
    <n v="22"/>
    <n v="3"/>
    <s v="Retired"/>
    <s v="Tier_3"/>
    <n v="973.80246980000004"/>
    <n v="0"/>
    <n v="184.2433408"/>
    <n v="955.49942580000004"/>
    <n v="494.82419190000002"/>
    <n v="309.239688"/>
    <n v="229.8259065"/>
    <n v="471.86954429999997"/>
    <n v="222.64841799999999"/>
    <n v="590.04803879999997"/>
    <n v="179.089302"/>
    <n v="7.1517211930000002"/>
    <n v="464.29091740000001"/>
    <n v="1880.92614"/>
    <n v="180.47130759999999"/>
    <n v="38.254591529999999"/>
    <n v="59.828535649999999"/>
    <n v="49.160505389999997"/>
    <n v="60.742439660000002"/>
    <n v="3.9240781249999999"/>
    <n v="20.41794475"/>
    <n v="46.559238520000001"/>
    <s v="Jenberu"/>
    <s v="Jewett-Garcia"/>
    <s v="India"/>
    <x v="1"/>
    <s v="Union   Bank    of      India   India"/>
    <n v="5769.07"/>
  </r>
  <r>
    <x v="14"/>
    <x v="1"/>
    <x v="2"/>
    <x v="14"/>
    <n v="39"/>
    <n v="4"/>
    <s v="Self_Employed"/>
    <s v="Tier_2"/>
    <n v="1509.570545"/>
    <n v="0"/>
    <n v="330.18881069999998"/>
    <n v="1032.7274339999999"/>
    <n v="568.23603590000005"/>
    <n v="266.43842489999997"/>
    <n v="277.46555460000002"/>
    <n v="510.59540479999998"/>
    <n v="235.7124857"/>
    <n v="521.97633370000005"/>
    <n v="133.48652079999999"/>
    <n v="5.4613418559999998"/>
    <n v="412.2140402"/>
    <n v="2161.4551750000001"/>
    <n v="208.1129957"/>
    <n v="114.5886579"/>
    <n v="72.173534340000003"/>
    <n v="77.919140530000007"/>
    <n v="97.970928630000003"/>
    <n v="2.984988736"/>
    <n v="4.8789140519999998"/>
    <n v="36.839486090000001"/>
    <s v="Xochitl"/>
    <s v="Rivera"/>
    <s v="India"/>
    <x v="0"/>
    <s v="Union   Bank      of      India   India"/>
    <n v="1118.95"/>
  </r>
  <r>
    <x v="15"/>
    <x v="1"/>
    <x v="3"/>
    <x v="15"/>
    <n v="45"/>
    <n v="2"/>
    <s v="Student"/>
    <s v="Tier_2"/>
    <n v="3826.4192560000001"/>
    <n v="2525.405342"/>
    <n v="590.19270100000006"/>
    <n v="2515.723512"/>
    <n v="1164.0677599999999"/>
    <n v="661.75132970000004"/>
    <n v="660.74901569999997"/>
    <n v="1159.5809839999999"/>
    <n v="919.43353219999995"/>
    <n v="1442.9123099999999"/>
    <n v="461.50814309999998"/>
    <n v="8.0177280520000007"/>
    <n v="1533.9594500000001"/>
    <n v="3204.3523949999999"/>
    <n v="323.13985780000002"/>
    <n v="108.9068552"/>
    <n v="183.1182671"/>
    <n v="101.12822629999999"/>
    <n v="314.58517399999999"/>
    <n v="17.267507980000001"/>
    <n v="66.986415219999998"/>
    <n v="92.365560119999998"/>
    <s v="Patrick"/>
    <s v="Chavarria"/>
    <s v="India"/>
    <x v="2"/>
    <s v="Bank      of   Baroda      Baroda"/>
    <n v="9008.27"/>
  </r>
  <r>
    <x v="16"/>
    <x v="1"/>
    <x v="4"/>
    <x v="16"/>
    <n v="62"/>
    <n v="4"/>
    <s v="Retired"/>
    <s v="Tier_2"/>
    <n v="2668.441444"/>
    <n v="2540.4812109999998"/>
    <n v="352.88573229999997"/>
    <n v="1920.104094"/>
    <n v="961.37969109999995"/>
    <n v="622.27225699999997"/>
    <n v="331.7045334"/>
    <n v="985.63453440000001"/>
    <n v="531.55729459999998"/>
    <n v="1043.2012"/>
    <n v="286.25505550000003"/>
    <n v="8.1405595519999991"/>
    <n v="1086.130324"/>
    <n v="1098.2901710000001"/>
    <n v="568.1685635"/>
    <n v="205.18194349999999"/>
    <n v="154.83892230000001"/>
    <n v="96.398222680000003"/>
    <n v="263.22696139999999"/>
    <n v="20.003063139999998"/>
    <n v="5.4157239559999999"/>
    <n v="61.404010270000001"/>
    <s v="Hannah"/>
    <s v="Inzer"/>
    <s v="India"/>
    <x v="0"/>
    <s v="Kotak  Mahindra   Bank  Bank"/>
    <n v="2536.27"/>
  </r>
  <r>
    <x v="17"/>
    <x v="1"/>
    <x v="5"/>
    <x v="17"/>
    <n v="21"/>
    <n v="4"/>
    <s v="Professional"/>
    <s v="Tier_2"/>
    <n v="7714.9294040000004"/>
    <n v="0"/>
    <n v="1838.336035"/>
    <n v="5126.8234670000002"/>
    <n v="2614.4780289999999"/>
    <n v="1267.5534190000001"/>
    <n v="1802.7394389999999"/>
    <n v="2081.389525"/>
    <n v="1196.044202"/>
    <n v="3475.97678"/>
    <n v="843.8000303"/>
    <n v="6.9114980060000004"/>
    <n v="2666.0859599999999"/>
    <n v="10612.57669"/>
    <n v="862.85409110000001"/>
    <n v="202.78278539999999"/>
    <n v="217.65940000000001"/>
    <n v="113.2194217"/>
    <n v="435.10342730000002"/>
    <n v="6.8371428339999998"/>
    <n v="41.434759880000001"/>
    <n v="179.79658280000001"/>
    <s v="Benjamin"/>
    <s v="Wu"/>
    <s v="India"/>
    <x v="0"/>
    <s v="Indian    Bank    Bank"/>
    <n v="516.39"/>
  </r>
  <r>
    <x v="18"/>
    <x v="1"/>
    <x v="6"/>
    <x v="18"/>
    <n v="55"/>
    <n v="4"/>
    <s v="Student"/>
    <s v="Tier_1"/>
    <n v="4352.7390640000003"/>
    <n v="829.44118820000006"/>
    <n v="438.59736520000001"/>
    <n v="1506.2540039999999"/>
    <n v="811.70249179999996"/>
    <n v="515.58363540000005"/>
    <n v="414.23406549999999"/>
    <n v="766.34252409999999"/>
    <n v="656.64993630000004"/>
    <n v="1449.9575420000001"/>
    <n v="285.01845930000002"/>
    <n v="7.2365897710000002"/>
    <n v="1049.9662330000001"/>
    <n v="2482.6099380000001"/>
    <n v="384.17773990000001"/>
    <n v="194.041156"/>
    <n v="34.816003190000004"/>
    <n v="99.839710429999997"/>
    <n v="55.812907209999999"/>
    <n v="7.7781224980000001"/>
    <n v="41.559516790000004"/>
    <n v="84.825633859999996"/>
    <s v="Jerum"/>
    <s v="Lucero"/>
    <s v="India"/>
    <x v="2"/>
    <s v="Axis     Bank     Bank"/>
    <n v="3346.42"/>
  </r>
  <r>
    <x v="19"/>
    <x v="1"/>
    <x v="7"/>
    <x v="19"/>
    <n v="46"/>
    <n v="0"/>
    <s v="Professional"/>
    <s v="Tier_2"/>
    <n v="1938.503935"/>
    <n v="0"/>
    <n v="217.58541679999999"/>
    <n v="1306.5406539999999"/>
    <n v="562.10064120000004"/>
    <n v="396.06006120000001"/>
    <n v="427.90809969999998"/>
    <n v="723.64056540000001"/>
    <n v="305.65292620000002"/>
    <n v="0"/>
    <n v="155.45920269999999"/>
    <n v="5.2199124120000002"/>
    <n v="505.94103760000002"/>
    <n v="3659.068174"/>
    <n v="138.1669474"/>
    <n v="102.74083299999999"/>
    <n v="118.0366866"/>
    <n v="69.694194370000005"/>
    <n v="66.639319979999996"/>
    <n v="3.0669472080000002"/>
    <n v="0"/>
    <n v="19.67796409"/>
    <s v="Rejon"/>
    <s v="Henderson"/>
    <s v="India"/>
    <x v="2"/>
    <s v="Indian     Bank     Bank"/>
    <n v="9549.59"/>
  </r>
  <r>
    <x v="20"/>
    <x v="1"/>
    <x v="8"/>
    <x v="20"/>
    <n v="54"/>
    <n v="4"/>
    <s v="Retired"/>
    <s v="Tier_2"/>
    <n v="19380.71471"/>
    <n v="9481.168345"/>
    <n v="3585.0685530000001"/>
    <n v="14257.029109999999"/>
    <n v="6271.7173359999997"/>
    <n v="2829.045122"/>
    <n v="3879.579166"/>
    <n v="4066.6929639999998"/>
    <n v="3956.9284769999999"/>
    <n v="6227.4664149999999"/>
    <n v="2131.7331939999999"/>
    <n v="13.54510108"/>
    <n v="13125.68699"/>
    <n v="20836.43014"/>
    <n v="4013.4660520000002"/>
    <n v="1649.6854820000001"/>
    <n v="584.64498419999995"/>
    <n v="200.13141730000001"/>
    <n v="451.54129870000003"/>
    <n v="191.9106208"/>
    <n v="295.42110159999999"/>
    <n v="404.03587540000001"/>
    <s v="Ethan"/>
    <s v="Muniz"/>
    <s v="India"/>
    <x v="2"/>
    <s v="Union  Bank  of    India  India"/>
    <n v="8906.44"/>
  </r>
  <r>
    <x v="21"/>
    <x v="1"/>
    <x v="9"/>
    <x v="21"/>
    <n v="52"/>
    <n v="4"/>
    <s v="Self_Employed"/>
    <s v="Tier_2"/>
    <n v="5008.5098159999998"/>
    <n v="2898.0386570000001"/>
    <n v="914.21960790000003"/>
    <n v="3170.6871160000001"/>
    <n v="1947.4998430000001"/>
    <n v="1098.406426"/>
    <n v="839.58577709999997"/>
    <n v="1321.022444"/>
    <n v="1066.040319"/>
    <n v="1470.4544100000001"/>
    <n v="407.46962619999999"/>
    <n v="5.7479672199999996"/>
    <n v="1439.437512"/>
    <n v="4900.6150349999998"/>
    <n v="859.64653759999999"/>
    <n v="335.60850010000001"/>
    <n v="218.41294600000001"/>
    <n v="161.41967299999999"/>
    <n v="355.09433059999998"/>
    <n v="50.177651140000002"/>
    <n v="33.306816220000002"/>
    <n v="70.789435740000002"/>
    <s v="Drolma"/>
    <s v="Wang"/>
    <s v="India"/>
    <x v="2"/>
    <s v="Bank      of    Baroda      Baroda"/>
    <n v="6958.75"/>
  </r>
  <r>
    <x v="22"/>
    <x v="1"/>
    <x v="10"/>
    <x v="22"/>
    <n v="37"/>
    <n v="0"/>
    <s v="Student"/>
    <s v="Tier_1"/>
    <n v="9499.5757630000007"/>
    <n v="0"/>
    <n v="1034.490352"/>
    <n v="4019.4674169999998"/>
    <n v="2180.7158049999998"/>
    <n v="1373.3432700000001"/>
    <n v="876.08059089999995"/>
    <n v="1686.5981710000001"/>
    <n v="1579.0771239999999"/>
    <n v="0"/>
    <n v="623.56288389999997"/>
    <n v="6.8354402609999996"/>
    <n v="2164.459421"/>
    <n v="8792.3411670000005"/>
    <n v="1182.4577039999999"/>
    <n v="273.2016102"/>
    <n v="126.6630304"/>
    <n v="262.09271410000002"/>
    <n v="294.81541559999999"/>
    <n v="39.030249150000003"/>
    <n v="0"/>
    <n v="186.74431300000001"/>
    <s v="Michael"/>
    <s v="Robertson"/>
    <s v="India"/>
    <x v="0"/>
    <s v="Canara    Bank    Bank"/>
    <n v="6441.02"/>
  </r>
  <r>
    <x v="23"/>
    <x v="1"/>
    <x v="11"/>
    <x v="23"/>
    <n v="52"/>
    <n v="4"/>
    <s v="Retired"/>
    <s v="Tier_2"/>
    <n v="1919.300737"/>
    <n v="0"/>
    <n v="320.4467697"/>
    <n v="1092.9841060000001"/>
    <n v="627.37816789999999"/>
    <n v="429.71592770000001"/>
    <n v="379.45264559999998"/>
    <n v="515.08452199999999"/>
    <n v="417.07351390000002"/>
    <n v="540.69014589999995"/>
    <n v="258.71910580000002"/>
    <n v="5.4489529509999999"/>
    <n v="522.90897080000002"/>
    <n v="3095.6580439999998"/>
    <n v="309.58393380000001"/>
    <n v="86.112087759999994"/>
    <n v="72.541984499999998"/>
    <n v="52.317360989999997"/>
    <n v="142.54166359999999"/>
    <n v="6.4378477780000001"/>
    <n v="15.950870739999999"/>
    <n v="21.096440229999999"/>
    <s v="Derek"/>
    <s v="Miller"/>
    <s v="India"/>
    <x v="1"/>
    <s v="State   Bank     of     India   India"/>
    <n v="9943.27"/>
  </r>
  <r>
    <x v="24"/>
    <x v="2"/>
    <x v="0"/>
    <x v="24"/>
    <n v="52"/>
    <n v="3"/>
    <s v="Retired"/>
    <s v="Tier_1"/>
    <n v="5822.4340599999996"/>
    <n v="2832.1602809999999"/>
    <n v="516.11692840000001"/>
    <n v="2486.690885"/>
    <n v="1346.562801"/>
    <n v="956.59122930000001"/>
    <n v="930.29386720000002"/>
    <n v="1041.3286250000001"/>
    <n v="592.63182830000005"/>
    <n v="1604.703741"/>
    <n v="452.33297900000002"/>
    <n v="6.1155656839999999"/>
    <n v="826.26630890000001"/>
    <n v="826.26630890000001"/>
    <n v="541.40799489999995"/>
    <n v="254.95101930000001"/>
    <n v="119.9445486"/>
    <n v="170.26421329999999"/>
    <n v="120.8468495"/>
    <n v="19.930567199999999"/>
    <n v="79.481318029999997"/>
    <n v="109.042396"/>
    <s v="Dillon"/>
    <s v="Tinberg"/>
    <s v="India"/>
    <x v="0"/>
    <s v="Axis   Bank   Bank"/>
    <n v="6591.49"/>
  </r>
  <r>
    <x v="25"/>
    <x v="2"/>
    <x v="1"/>
    <x v="25"/>
    <n v="37"/>
    <n v="3"/>
    <s v="Professional"/>
    <s v="Tier_2"/>
    <n v="6556.7663110000003"/>
    <n v="0"/>
    <n v="946.62485719999995"/>
    <n v="4815.6097820000005"/>
    <n v="1788.1051970000001"/>
    <n v="1519.4662350000001"/>
    <n v="1452.262952"/>
    <n v="1557.9372530000001"/>
    <n v="1175.0535339999999"/>
    <n v="2225.1238530000001"/>
    <n v="973.88228619999995"/>
    <n v="9.3738675950000001"/>
    <n v="3073.1129620000002"/>
    <n v="9772.9992930000008"/>
    <n v="322.69066179999999"/>
    <n v="491.94815890000001"/>
    <n v="258.49074919999998"/>
    <n v="293.89923879999998"/>
    <n v="192.61264539999999"/>
    <n v="35.053238299999997"/>
    <n v="68.570700810000005"/>
    <n v="251.96920850000001"/>
    <s v="Joseph"/>
    <s v="Gutierrez-Duron"/>
    <s v="India"/>
    <x v="1"/>
    <s v="HDFC      Bank      Bank"/>
    <n v="7114.45"/>
  </r>
  <r>
    <x v="26"/>
    <x v="2"/>
    <x v="2"/>
    <x v="26"/>
    <n v="19"/>
    <n v="4"/>
    <s v="Student"/>
    <s v="Tier_2"/>
    <n v="2389.2143959999999"/>
    <n v="0"/>
    <n v="413.2962933"/>
    <n v="1363.786116"/>
    <n v="641.88825259999999"/>
    <n v="475.92940069999997"/>
    <n v="497.30624949999998"/>
    <n v="699.2782704"/>
    <n v="404.43674920000001"/>
    <n v="782.13531550000005"/>
    <n v="130.9715017"/>
    <n v="5.6123360849999999"/>
    <n v="670.45370839999998"/>
    <n v="4147.8294340000002"/>
    <n v="322.02017480000001"/>
    <n v="62.931167909999999"/>
    <n v="133.38350019999999"/>
    <n v="111.3621131"/>
    <n v="101.6290778"/>
    <n v="19.872215499999999"/>
    <n v="0.22267100100000001"/>
    <n v="15.69137497"/>
    <s v="Ellen"/>
    <s v="Mercer"/>
    <s v="India"/>
    <x v="2"/>
    <s v="Indian  Bank  Bank"/>
    <n v="5486.25"/>
  </r>
  <r>
    <x v="27"/>
    <x v="2"/>
    <x v="3"/>
    <x v="27"/>
    <n v="35"/>
    <n v="0"/>
    <s v="Retired"/>
    <s v="Tier_3"/>
    <n v="6077.7575960000004"/>
    <n v="0"/>
    <n v="1992.0379869999999"/>
    <n v="6013.1734809999998"/>
    <n v="3205.8569240000002"/>
    <n v="1070.6449399999999"/>
    <n v="1146.6282209999999"/>
    <n v="2250.4399109999999"/>
    <n v="1221.9125610000001"/>
    <n v="0"/>
    <n v="1073.1013330000001"/>
    <n v="14.793178149999999"/>
    <n v="5993.9567230000002"/>
    <n v="16466.831020000001"/>
    <n v="1338.342817"/>
    <n v="502.88824019999998"/>
    <n v="77.737190049999995"/>
    <n v="271.52798710000002"/>
    <n v="266.60555319999997"/>
    <n v="47.51461011"/>
    <n v="0"/>
    <n v="61.600531959999998"/>
    <s v="Amber"/>
    <s v="Blueeyes"/>
    <s v="India"/>
    <x v="1"/>
    <s v="Axis      Bank      Bank"/>
    <n v="5982.01"/>
  </r>
  <r>
    <x v="28"/>
    <x v="2"/>
    <x v="4"/>
    <x v="28"/>
    <n v="47"/>
    <n v="4"/>
    <s v="Self_Employed"/>
    <s v="Tier_2"/>
    <n v="3710.8038240000001"/>
    <n v="1192.2245660000001"/>
    <n v="916.63854470000001"/>
    <n v="2512.9743659999999"/>
    <n v="1393.7113380000001"/>
    <n v="674.68849669999997"/>
    <n v="773.18597060000002"/>
    <n v="1169.736312"/>
    <n v="795.0787047"/>
    <n v="1575.3820880000001"/>
    <n v="416.60174490000003"/>
    <n v="9.6642883439999991"/>
    <n v="1793.1139069999999"/>
    <n v="3422.993164"/>
    <n v="338.69059829999998"/>
    <n v="399.99612760000002"/>
    <n v="151.1168906"/>
    <n v="189.3826196"/>
    <n v="128.20836890000001"/>
    <n v="29.77119665"/>
    <n v="31.676142160000001"/>
    <n v="111.9064925"/>
    <s v="Justin"/>
    <s v="Brower"/>
    <s v="India"/>
    <x v="0"/>
    <s v="Union     Bank    of     India     India"/>
    <n v="2962.68"/>
  </r>
  <r>
    <x v="29"/>
    <x v="2"/>
    <x v="5"/>
    <x v="29"/>
    <n v="59"/>
    <n v="4"/>
    <s v="Student"/>
    <s v="Tier_2"/>
    <n v="4751.2344540000004"/>
    <n v="0"/>
    <n v="537.2630762"/>
    <n v="2635.3069380000002"/>
    <n v="1579.2596960000001"/>
    <n v="597.59392049999997"/>
    <n v="1039.0843520000001"/>
    <n v="1446.6381819999999"/>
    <n v="1068.194935"/>
    <n v="2353.8801760000001"/>
    <n v="325.89774199999999"/>
    <n v="6.324263653"/>
    <n v="1502.4029680000001"/>
    <n v="7421.8187989999997"/>
    <n v="597.58360619999996"/>
    <n v="234.68067210000001"/>
    <n v="134.01896170000001"/>
    <n v="290.20323389999999"/>
    <n v="358.20353169999998"/>
    <n v="17.573315560000001"/>
    <n v="88.565867060000002"/>
    <n v="56.372032320000002"/>
    <s v="Stephanie"/>
    <s v="Van"/>
    <s v="India"/>
    <x v="1"/>
    <s v="Union   Bank     of    India   India"/>
    <n v="1556.43"/>
  </r>
  <r>
    <x v="30"/>
    <x v="2"/>
    <x v="6"/>
    <x v="30"/>
    <n v="46"/>
    <n v="1"/>
    <s v="Professional"/>
    <s v="Tier_2"/>
    <n v="3707.6348979999998"/>
    <n v="3359.6428150000002"/>
    <n v="874.83666549999998"/>
    <n v="2506.8252320000001"/>
    <n v="1186.5801739999999"/>
    <n v="729.4581326"/>
    <n v="409.26101610000001"/>
    <n v="946.04272590000005"/>
    <n v="746.65485690000003"/>
    <n v="1722.1302439999999"/>
    <n v="294.4647046"/>
    <n v="9.3546034359999997"/>
    <n v="1734.1727080000001"/>
    <n v="2054.6430230000001"/>
    <n v="265.50628990000001"/>
    <n v="183.9417473"/>
    <n v="106.78742800000001"/>
    <n v="122.6999713"/>
    <n v="203.08420530000001"/>
    <n v="36.234975759999998"/>
    <n v="78.847750809999994"/>
    <n v="46.561610960000003"/>
    <s v="Canion"/>
    <s v="Padilla"/>
    <s v="India"/>
    <x v="2"/>
    <s v="Indian  Bank  Bank"/>
    <n v="9633.94"/>
  </r>
  <r>
    <x v="31"/>
    <x v="2"/>
    <x v="7"/>
    <x v="31"/>
    <n v="56"/>
    <n v="2"/>
    <s v="Self_Employed"/>
    <s v="Tier_3"/>
    <n v="19804.316999999999"/>
    <n v="0"/>
    <n v="4383.8386790000004"/>
    <n v="15998.74706"/>
    <n v="7954.5615019999996"/>
    <n v="5733.4457510000002"/>
    <n v="4929.4439160000002"/>
    <n v="6807.5235110000003"/>
    <n v="5860.8404049999999"/>
    <n v="8512.7240390000006"/>
    <n v="2002.0551250000001"/>
    <n v="18.53360417"/>
    <n v="24469.691480000001"/>
    <n v="50041.283020000003"/>
    <n v="904.968164"/>
    <n v="699.2380819"/>
    <n v="1558.1225569999999"/>
    <n v="691.31797510000001"/>
    <n v="750.96846259999995"/>
    <n v="62.942824479999999"/>
    <n v="412.59156209999998"/>
    <n v="308.42398550000001"/>
    <s v="Sylvia"/>
    <s v="Cousins"/>
    <s v="India"/>
    <x v="0"/>
    <s v="Axis     Bank     Bank"/>
    <n v="9032.76"/>
  </r>
  <r>
    <x v="32"/>
    <x v="2"/>
    <x v="8"/>
    <x v="32"/>
    <n v="39"/>
    <n v="0"/>
    <s v="Retired"/>
    <s v="Tier_1"/>
    <n v="8903.3427630000006"/>
    <n v="2892.4354950000002"/>
    <n v="1002.336183"/>
    <n v="3838.256762"/>
    <n v="1959.4132910000001"/>
    <n v="769.22496880000006"/>
    <n v="1051.7819790000001"/>
    <n v="1756.559456"/>
    <n v="1046.7579149999999"/>
    <n v="0"/>
    <n v="397.73270980000001"/>
    <n v="5.1476271220000003"/>
    <n v="1527.7029560000001"/>
    <n v="6059.967686"/>
    <n v="247.52804309999999"/>
    <n v="272.6480522"/>
    <n v="224.4910223"/>
    <n v="173.63288840000001"/>
    <n v="418.8748349"/>
    <n v="20.99941201"/>
    <n v="0"/>
    <n v="106.3047301"/>
    <s v="Antonio"/>
    <s v="Ellenburg"/>
    <s v="India"/>
    <x v="0"/>
    <s v="HDFC    Bank    Bank"/>
    <n v="6937.98"/>
  </r>
  <r>
    <x v="33"/>
    <x v="2"/>
    <x v="9"/>
    <x v="33"/>
    <n v="46"/>
    <n v="2"/>
    <s v="Retired"/>
    <s v="Tier_2"/>
    <n v="2574.3336549999999"/>
    <n v="0"/>
    <n v="396.17759910000001"/>
    <n v="1841.395268"/>
    <n v="1013.270536"/>
    <n v="281.06167540000001"/>
    <n v="564.10752950000006"/>
    <n v="877.64373290000003"/>
    <n v="556.87980349999998"/>
    <n v="1265.063406"/>
    <n v="347.85181069999999"/>
    <n v="8.8557888739999999"/>
    <n v="1139.8877669999999"/>
    <n v="3153.8832600000001"/>
    <n v="247.20858200000001"/>
    <n v="227.24390009999999"/>
    <n v="69.435032120000002"/>
    <n v="50.972468460000002"/>
    <n v="231.99283510000001"/>
    <n v="24.28178385"/>
    <n v="47.182814899999997"/>
    <n v="81.467168979999997"/>
    <s v="Selina"/>
    <s v="Battumur"/>
    <s v="India"/>
    <x v="2"/>
    <s v="Axis      Bank      Bank"/>
    <n v="7975.13"/>
  </r>
  <r>
    <x v="34"/>
    <x v="2"/>
    <x v="10"/>
    <x v="34"/>
    <n v="63"/>
    <n v="1"/>
    <s v="Retired"/>
    <s v="Tier_2"/>
    <n v="11585.97597"/>
    <n v="0"/>
    <n v="2686.8937380000002"/>
    <n v="6416.198652"/>
    <n v="3010.5769650000002"/>
    <n v="1164.427792"/>
    <n v="2301.1590820000001"/>
    <n v="3995.5954929999998"/>
    <n v="1886.006529"/>
    <n v="5289.4764649999997"/>
    <n v="772.63380949999998"/>
    <n v="13.173604709999999"/>
    <n v="7631.4533849999998"/>
    <n v="18820.935369999999"/>
    <n v="1643.505304"/>
    <n v="786.33005049999997"/>
    <n v="117.4257703"/>
    <n v="636.86299810000003"/>
    <n v="808.87856390000002"/>
    <n v="89.251475209999995"/>
    <n v="14.97984763"/>
    <n v="161.4568921"/>
    <s v="Raeanna"/>
    <s v="Gonzalez"/>
    <s v="India"/>
    <x v="0"/>
    <s v="HDFC     Bank     Bank"/>
    <n v="343.68"/>
  </r>
  <r>
    <x v="35"/>
    <x v="2"/>
    <x v="11"/>
    <x v="35"/>
    <n v="27"/>
    <n v="2"/>
    <s v="Retired"/>
    <s v="Tier_2"/>
    <n v="2259.3666920000001"/>
    <n v="0"/>
    <n v="380.87803980000001"/>
    <n v="1382.7345089999999"/>
    <n v="763.56086919999996"/>
    <n v="553.77245040000003"/>
    <n v="456.43272580000001"/>
    <n v="701.87286949999998"/>
    <n v="503.30624449999999"/>
    <n v="804.27867839999999"/>
    <n v="202.73958590000001"/>
    <n v="8.6746472620000006"/>
    <n v="979.96045449999997"/>
    <n v="3287.8907949999998"/>
    <n v="307.05438349999997"/>
    <n v="98.826452309999993"/>
    <n v="28.283274850000002"/>
    <n v="73.618089549999993"/>
    <n v="67.238551610000002"/>
    <n v="13.69979185"/>
    <n v="9.8030520229999993"/>
    <n v="60.74955516"/>
    <s v="Joseph"/>
    <s v="Duran"/>
    <s v="India"/>
    <x v="1"/>
    <s v="ICICI  Bank  Bank"/>
    <n v="4830.18"/>
  </r>
  <r>
    <x v="36"/>
    <x v="3"/>
    <x v="0"/>
    <x v="36"/>
    <n v="37"/>
    <n v="4"/>
    <s v="Professional"/>
    <s v="Tier_3"/>
    <n v="5318.377485"/>
    <n v="2757.0641420000002"/>
    <n v="715.15431990000002"/>
    <n v="4322.425757"/>
    <n v="2783.7485069999998"/>
    <n v="951.33308780000004"/>
    <n v="1212.4545820000001"/>
    <n v="2596.9883380000001"/>
    <n v="1666.032616"/>
    <n v="1978.0313590000001"/>
    <n v="976.52410759999998"/>
    <n v="5.7636765509999996"/>
    <n v="2043.560506"/>
    <n v="10177.7156"/>
    <n v="833.33456899999999"/>
    <n v="148.97932080000001"/>
    <n v="199.4576859"/>
    <n v="110.1909103"/>
    <n v="301.22616369999997"/>
    <n v="6.4108214239999999"/>
    <n v="39.532989069999999"/>
    <n v="260.51387620000003"/>
    <s v="Mark"/>
    <s v="Eichner"/>
    <s v="India"/>
    <x v="2"/>
    <s v="Union  Bank    of     India  India"/>
    <n v="7608.75"/>
  </r>
  <r>
    <x v="37"/>
    <x v="3"/>
    <x v="1"/>
    <x v="37"/>
    <n v="33"/>
    <n v="3"/>
    <s v="Self_Employed"/>
    <s v="Tier_2"/>
    <n v="1251.1002570000001"/>
    <n v="867.81040180000002"/>
    <n v="300.64527220000002"/>
    <n v="841.28509819999999"/>
    <n v="457.47495099999998"/>
    <n v="234.34521839999999"/>
    <n v="301.51976159999998"/>
    <n v="459.16382190000002"/>
    <n v="244.8792957"/>
    <n v="380.39400649999999"/>
    <n v="123.6200872"/>
    <n v="6.4229174259999997"/>
    <n v="401.78568230000002"/>
    <n v="793.26311539999995"/>
    <n v="100.035911"/>
    <n v="107.94917700000001"/>
    <n v="19.49653313"/>
    <n v="32.067884890000002"/>
    <n v="81.001605479999995"/>
    <n v="2.67967734"/>
    <n v="9.4417396549999992"/>
    <n v="7.5549928770000001"/>
    <s v="Rory"/>
    <s v="Donnell"/>
    <s v="India"/>
    <x v="0"/>
    <s v="Punjab     National   Bank     Bank"/>
    <n v="2242.44"/>
  </r>
  <r>
    <x v="38"/>
    <x v="3"/>
    <x v="2"/>
    <x v="38"/>
    <n v="23"/>
    <n v="0"/>
    <s v="Student"/>
    <s v="Tier_3"/>
    <n v="1555.0824359999999"/>
    <n v="736.93090199999995"/>
    <n v="510.30478599999998"/>
    <n v="1072.1115380000001"/>
    <n v="763.019588"/>
    <n v="292.24361270000003"/>
    <n v="237.3097382"/>
    <n v="787.99900079999998"/>
    <n v="468.31833710000001"/>
    <n v="0"/>
    <n v="106.2513572"/>
    <n v="6.3032682600000003"/>
    <n v="653.47345059999998"/>
    <n v="3837.6449429999998"/>
    <n v="142.4342307"/>
    <n v="189.3829398"/>
    <n v="31.762726369999999"/>
    <n v="32.605581200000003"/>
    <n v="177.34149590000001"/>
    <n v="13.02718724"/>
    <n v="0"/>
    <n v="10.651967750000001"/>
    <s v="Regal"/>
    <s v="Tarr"/>
    <s v="India"/>
    <x v="2"/>
    <s v="HDFC     Bank     Bank"/>
    <n v="3249.99"/>
  </r>
  <r>
    <x v="39"/>
    <x v="3"/>
    <x v="3"/>
    <x v="39"/>
    <n v="34"/>
    <n v="0"/>
    <s v="Retired"/>
    <s v="Tier_1"/>
    <n v="10535.11082"/>
    <n v="0"/>
    <n v="1157.887023"/>
    <n v="3839.2946240000001"/>
    <n v="2433.646604"/>
    <n v="1225.257607"/>
    <n v="905.52242030000002"/>
    <n v="2256.477899"/>
    <n v="1563.4487859999999"/>
    <n v="0"/>
    <n v="1015.762863"/>
    <n v="5.3708871079999998"/>
    <n v="1886.096362"/>
    <n v="10184.627409999999"/>
    <n v="1009.954035"/>
    <n v="457.10336009999997"/>
    <n v="176.96184479999999"/>
    <n v="163.23492100000001"/>
    <n v="188.00924180000001"/>
    <n v="61.257589150000001"/>
    <n v="0"/>
    <n v="256.27312419999998"/>
    <s v="Tiffany"/>
    <s v="Davis"/>
    <s v="India"/>
    <x v="2"/>
    <s v="Kotak    Mahindra   Bank    Bank"/>
    <n v="2393.1"/>
  </r>
  <r>
    <x v="40"/>
    <x v="3"/>
    <x v="4"/>
    <x v="40"/>
    <n v="23"/>
    <n v="4"/>
    <s v="Self_Employed"/>
    <s v="Tier_1"/>
    <n v="16248.45523"/>
    <n v="5389.5603289999999"/>
    <n v="1791.8659110000001"/>
    <n v="6609.1187339999997"/>
    <n v="4218.0971630000004"/>
    <n v="1305.2363580000001"/>
    <n v="2483.2196119999999"/>
    <n v="3827.4460570000001"/>
    <n v="1742.9752140000001"/>
    <n v="4771.6303619999999"/>
    <n v="599.71038129999999"/>
    <n v="10.87808083"/>
    <n v="5174.2020759999996"/>
    <n v="5174.2020759999996"/>
    <n v="597.38920129999997"/>
    <n v="499.99902880000002"/>
    <n v="97.726327580000003"/>
    <n v="573.79126480000002"/>
    <n v="199.1449413"/>
    <n v="41.124355770000001"/>
    <n v="100.8065357"/>
    <n v="143.37476169999999"/>
    <s v="Demetri"/>
    <s v="West"/>
    <s v="India"/>
    <x v="1"/>
    <s v="Punjab     National     Bank     Bank"/>
    <n v="1513.72"/>
  </r>
  <r>
    <x v="41"/>
    <x v="3"/>
    <x v="5"/>
    <x v="41"/>
    <n v="39"/>
    <n v="2"/>
    <s v="Self_Employed"/>
    <s v="Tier_2"/>
    <n v="6881.6200330000001"/>
    <n v="0"/>
    <n v="706.23749929999997"/>
    <n v="4377.8129360000003"/>
    <n v="2682.8676879999998"/>
    <n v="1174.1156209999999"/>
    <n v="821.54145740000001"/>
    <n v="2050.9497379999998"/>
    <n v="1117.5158550000001"/>
    <n v="3379.478908"/>
    <n v="612.82733540000004"/>
    <n v="9.1715563420000006"/>
    <n v="3155.7582929999999"/>
    <n v="10603.133089999999"/>
    <n v="1070.4130600000001"/>
    <n v="594.51819130000001"/>
    <n v="252.99412810000001"/>
    <n v="46.433489299999998"/>
    <n v="333.14726960000002"/>
    <n v="32.58447872"/>
    <n v="48.716843269999998"/>
    <n v="92.036879569999996"/>
    <s v="Cinthya-Lizeth"/>
    <s v="Ramirez"/>
    <s v="India"/>
    <x v="0"/>
    <s v="State    Bank   of     India    India"/>
    <n v="4204.01"/>
  </r>
  <r>
    <x v="42"/>
    <x v="3"/>
    <x v="6"/>
    <x v="42"/>
    <n v="35"/>
    <n v="0"/>
    <s v="Self_Employed"/>
    <s v="Tier_3"/>
    <n v="4102.3450389999998"/>
    <n v="0"/>
    <n v="712.53864429999999"/>
    <n v="2794.2074910000001"/>
    <n v="1792.021436"/>
    <n v="1316.5574039999999"/>
    <n v="836.46147880000001"/>
    <n v="1834.628383"/>
    <n v="1129.6301020000001"/>
    <n v="0"/>
    <n v="682.7811706"/>
    <n v="5.6022866779999996"/>
    <n v="1532.1675310000001"/>
    <n v="12147.79578"/>
    <n v="250.68760800000001"/>
    <n v="268.03262419999999"/>
    <n v="233.26843869999999"/>
    <n v="143.6162903"/>
    <n v="161.10596870000001"/>
    <n v="4.601140773"/>
    <n v="0"/>
    <n v="44.291055049999997"/>
    <s v="Dakota"/>
    <s v="Wilson"/>
    <s v="India"/>
    <x v="0"/>
    <s v="Union   Bank    of      India   India"/>
    <n v="4195.87"/>
  </r>
  <r>
    <x v="43"/>
    <x v="3"/>
    <x v="7"/>
    <x v="43"/>
    <n v="49"/>
    <n v="1"/>
    <s v="Self_Employed"/>
    <s v="Tier_2"/>
    <n v="4715.6016570000002"/>
    <n v="0"/>
    <n v="556.52544560000001"/>
    <n v="2880.5027879999998"/>
    <n v="1706.688999"/>
    <n v="1147.911971"/>
    <n v="492.81291240000002"/>
    <n v="1880.1704729999999"/>
    <n v="893.56202399999995"/>
    <n v="1435.078937"/>
    <n v="669.4745259"/>
    <n v="9.9604796929999999"/>
    <n v="2348.4827270000001"/>
    <n v="7199.678551"/>
    <n v="740.93506430000002"/>
    <n v="221.97249070000001"/>
    <n v="95.270352650000007"/>
    <n v="26.858484279999999"/>
    <n v="528.26439219999997"/>
    <n v="37.151134939999999"/>
    <n v="65.333230580000006"/>
    <n v="114.62154719999999"/>
    <s v="Leobardo"/>
    <s v="Moreno"/>
    <s v="India"/>
    <x v="2"/>
    <s v="Union   Bank      of      India   India"/>
    <n v="3751.57"/>
  </r>
  <r>
    <x v="44"/>
    <x v="3"/>
    <x v="8"/>
    <x v="44"/>
    <n v="45"/>
    <n v="1"/>
    <s v="Professional"/>
    <s v="Tier_2"/>
    <n v="1838.4850260000001"/>
    <n v="1648.011479"/>
    <n v="403.241129"/>
    <n v="1204.570197"/>
    <n v="732.10323200000005"/>
    <n v="299.62735179999999"/>
    <n v="299.46254759999999"/>
    <n v="696.37056399999994"/>
    <n v="390.47976610000001"/>
    <n v="880.13140009999995"/>
    <n v="257.61844710000003"/>
    <n v="9.68439914"/>
    <n v="542.32398929999999"/>
    <n v="542.32398929999999"/>
    <n v="136.6320556"/>
    <n v="136.51128879999999"/>
    <n v="72.146966230000004"/>
    <n v="73.143279079999999"/>
    <n v="76.741351859999995"/>
    <n v="4.1345743820000003"/>
    <n v="35.247528520000003"/>
    <n v="70.160079760000002"/>
    <s v="Talaal"/>
    <s v="Al-Shabazz"/>
    <s v="India"/>
    <x v="0"/>
    <s v="ICICI     Bank     Bank"/>
    <n v="1609.2"/>
  </r>
  <r>
    <x v="45"/>
    <x v="3"/>
    <x v="9"/>
    <x v="45"/>
    <n v="59"/>
    <n v="2"/>
    <s v="Self_Employed"/>
    <s v="Tier_2"/>
    <n v="3373.275067"/>
    <n v="2840.3412250000001"/>
    <n v="598.13339450000001"/>
    <n v="1801.1224890000001"/>
    <n v="1070.345096"/>
    <n v="666.2477533"/>
    <n v="731.22562570000002"/>
    <n v="1038.863513"/>
    <n v="584.34863519999999"/>
    <n v="1000.928453"/>
    <n v="183.92324300000001"/>
    <n v="9.6502042110000001"/>
    <n v="1627.6396629999999"/>
    <n v="2977.6208409999999"/>
    <n v="316.14473609999999"/>
    <n v="285.41713909999999"/>
    <n v="168.32609980000001"/>
    <n v="100.239574"/>
    <n v="63.541426970000003"/>
    <n v="13.374086030000001"/>
    <n v="39.590184010000002"/>
    <n v="28.943325649999998"/>
    <s v="Corie"/>
    <s v="Swearnger"/>
    <s v="India"/>
    <x v="2"/>
    <s v="HDFC   Bank   Bank"/>
    <n v="1474.18"/>
  </r>
  <r>
    <x v="46"/>
    <x v="3"/>
    <x v="10"/>
    <x v="46"/>
    <n v="27"/>
    <n v="1"/>
    <s v="Professional"/>
    <s v="Tier_3"/>
    <n v="3112.9361490000001"/>
    <n v="0"/>
    <n v="595.20104030000005"/>
    <n v="2533.620085"/>
    <n v="1260.4701560000001"/>
    <n v="813.83007039999995"/>
    <n v="1008.457452"/>
    <n v="1548.436451"/>
    <n v="778.7897021"/>
    <n v="1985.1263550000001"/>
    <n v="525.89279329999999"/>
    <n v="8.2338631709999994"/>
    <n v="1708.76602"/>
    <n v="6590.1474029999999"/>
    <n v="671.03635159999999"/>
    <n v="104.4819634"/>
    <n v="182.5375214"/>
    <n v="56.971318830000001"/>
    <n v="356.9434589"/>
    <n v="32.238938330000003"/>
    <n v="23.964200160000001"/>
    <n v="33.840848870000002"/>
    <s v="Julian"/>
    <s v="Auyeung"/>
    <s v="India"/>
    <x v="0"/>
    <s v="Union    Bank    of    India    India"/>
    <n v="2407.04"/>
  </r>
  <r>
    <x v="47"/>
    <x v="3"/>
    <x v="11"/>
    <x v="47"/>
    <n v="58"/>
    <n v="3"/>
    <s v="Professional"/>
    <s v="Tier_1"/>
    <n v="20966.425200000001"/>
    <n v="0"/>
    <n v="3336.2912580000002"/>
    <n v="9572.3154549999999"/>
    <n v="3724.9884729999999"/>
    <n v="2735.514604"/>
    <n v="2271.8669209999998"/>
    <n v="2813.6863779999999"/>
    <n v="2620.6093350000001"/>
    <n v="6124.9863999999998"/>
    <n v="1935.4632429999999"/>
    <n v="13.358239579999999"/>
    <n v="9335.8176980000007"/>
    <n v="13785.936729999999"/>
    <n v="1239.3164770000001"/>
    <n v="845.0511874"/>
    <n v="610.0544026"/>
    <n v="179.86590699999999"/>
    <n v="584.92085199999997"/>
    <n v="26.891672400000001"/>
    <n v="302.08114319999999"/>
    <n v="516.70977430000005"/>
    <s v="Ariyya"/>
    <s v="El-Youssef"/>
    <s v="India"/>
    <x v="1"/>
    <s v="Indian  Bank  Bank"/>
    <n v="4713.03"/>
  </r>
  <r>
    <x v="48"/>
    <x v="4"/>
    <x v="0"/>
    <x v="48"/>
    <n v="39"/>
    <n v="4"/>
    <s v="Retired"/>
    <s v="Tier_2"/>
    <n v="7898.3517689999999"/>
    <n v="0"/>
    <n v="1555.3264469999999"/>
    <n v="4126.1875980000004"/>
    <n v="2765.2255"/>
    <n v="1423.6767500000001"/>
    <n v="922.61509850000004"/>
    <n v="1731.282886"/>
    <n v="1322.0009130000001"/>
    <n v="2299.3221589999998"/>
    <n v="595.79819220000002"/>
    <n v="7.6363878359999999"/>
    <n v="3015.7438689999999"/>
    <n v="14851.971530000001"/>
    <n v="895.1125955"/>
    <n v="665.35942309999996"/>
    <n v="139.55978390000001"/>
    <n v="239.21012949999999"/>
    <n v="314.79189889999998"/>
    <n v="0.95972586000000004"/>
    <n v="2.6154301879999999"/>
    <n v="57.39091423"/>
    <s v="David"/>
    <s v="Scantland"/>
    <s v="India"/>
    <x v="2"/>
    <s v="Canara    Bank    Bank"/>
    <n v="2733.13"/>
  </r>
  <r>
    <x v="49"/>
    <x v="4"/>
    <x v="1"/>
    <x v="49"/>
    <n v="45"/>
    <n v="0"/>
    <s v="Student"/>
    <s v="Tier_2"/>
    <n v="1464.2268340000001"/>
    <n v="674.6892292"/>
    <n v="352.1432049"/>
    <n v="959.06806719999997"/>
    <n v="396.87853790000003"/>
    <n v="241.78385030000001"/>
    <n v="161.06355930000001"/>
    <n v="576.16839289999996"/>
    <n v="285.37442349999998"/>
    <n v="0"/>
    <n v="76.271237929999998"/>
    <n v="6.8125908830000004"/>
    <n v="498.75891910000001"/>
    <n v="2133.4668339999998"/>
    <n v="73.998954949999998"/>
    <n v="76.631430960000003"/>
    <n v="56.46505286"/>
    <n v="44.333410960000002"/>
    <n v="72.0074592"/>
    <n v="4.977074633"/>
    <n v="0"/>
    <n v="21.054698680000001"/>
    <s v="Eddie"/>
    <s v="Marks"/>
    <s v="India"/>
    <x v="1"/>
    <s v="ICICI    Bank    Bank"/>
    <n v="8592.49"/>
  </r>
  <r>
    <x v="50"/>
    <x v="4"/>
    <x v="2"/>
    <x v="50"/>
    <n v="32"/>
    <n v="4"/>
    <s v="Student"/>
    <s v="Tier_2"/>
    <n v="7775.8800760000004"/>
    <n v="0"/>
    <n v="1074.129484"/>
    <n v="4633.0668290000003"/>
    <n v="2588.9143989999998"/>
    <n v="983.05213089999995"/>
    <n v="1420.9851229999999"/>
    <n v="2168.0539880000001"/>
    <n v="1411.693638"/>
    <n v="2562.3888099999999"/>
    <n v="1042.4806349999999"/>
    <n v="5.6753645490000002"/>
    <n v="2206.5477059999998"/>
    <n v="13218.75527"/>
    <n v="515.95232850000002"/>
    <n v="741.55688090000001"/>
    <n v="232.9112691"/>
    <n v="82.965411700000004"/>
    <n v="299.27622380000003"/>
    <n v="21.956069790000001"/>
    <n v="101.4192843"/>
    <n v="145.26221279999999"/>
    <s v="Brittney"/>
    <s v="Bati"/>
    <s v="India"/>
    <x v="2"/>
    <s v="Kotak    Mahindra    Bank    Bank"/>
    <n v="553.73"/>
  </r>
  <r>
    <x v="51"/>
    <x v="4"/>
    <x v="3"/>
    <x v="51"/>
    <n v="60"/>
    <n v="2"/>
    <s v="Self_Employed"/>
    <s v="Tier_2"/>
    <n v="4409.2016659999999"/>
    <n v="2490.265351"/>
    <n v="1013.987599"/>
    <n v="2701.407678"/>
    <n v="1142.207731"/>
    <n v="821.0070541"/>
    <n v="894.40361050000001"/>
    <n v="1267.3733540000001"/>
    <n v="671.83139430000006"/>
    <n v="1918.1449399999999"/>
    <n v="242.69781040000001"/>
    <n v="6.0933899819999997"/>
    <n v="1343.3492630000001"/>
    <n v="4473.480141"/>
    <n v="300.5889421"/>
    <n v="176.113878"/>
    <n v="238.6333612"/>
    <n v="64.862768610000003"/>
    <n v="83.764848929999999"/>
    <n v="31.95082794"/>
    <n v="77.763576709999995"/>
    <n v="43.219478639999998"/>
    <s v="Michael"/>
    <s v="Skeen"/>
    <s v="India"/>
    <x v="2"/>
    <s v="ICICI  Bank  Bank"/>
    <n v="4477.78"/>
  </r>
  <r>
    <x v="52"/>
    <x v="4"/>
    <x v="4"/>
    <x v="52"/>
    <n v="46"/>
    <n v="4"/>
    <s v="Self_Employed"/>
    <s v="Tier_1"/>
    <n v="5236.6761630000001"/>
    <n v="0"/>
    <n v="796.75614250000001"/>
    <n v="2060.1405030000001"/>
    <n v="1393.7342699999999"/>
    <n v="365.73316519999997"/>
    <n v="382.15483180000001"/>
    <n v="774.73672690000001"/>
    <n v="821.50941999999998"/>
    <n v="1605.9895309999999"/>
    <n v="274.64530939999997"/>
    <n v="6.108047011"/>
    <n v="1066.195473"/>
    <n v="3743.511148"/>
    <n v="309.46357640000002"/>
    <n v="139.58427409999999"/>
    <n v="105.1204953"/>
    <n v="54.25370728"/>
    <n v="47.626908059999998"/>
    <n v="39.184829729999997"/>
    <n v="52.721664050000001"/>
    <n v="58.493886400000001"/>
    <s v="August"/>
    <s v="Galligan"/>
    <s v="India"/>
    <x v="0"/>
    <s v="ICICI    Bank    Bank"/>
    <n v="8009.36"/>
  </r>
  <r>
    <x v="53"/>
    <x v="4"/>
    <x v="5"/>
    <x v="53"/>
    <n v="24"/>
    <n v="0"/>
    <s v="Student"/>
    <s v="Tier_3"/>
    <n v="7340.5841790000004"/>
    <n v="6173.5772930000003"/>
    <n v="2295.8376560000002"/>
    <n v="5099.5053770000004"/>
    <n v="3419.1659089999998"/>
    <n v="2342.8820049999999"/>
    <n v="2009.7411609999999"/>
    <n v="2740.5881180000001"/>
    <n v="2284.2674999999999"/>
    <n v="0"/>
    <n v="1077.685516"/>
    <n v="11.247681829999999"/>
    <n v="5504.3036860000002"/>
    <n v="14153.39314"/>
    <n v="1298.9727559999999"/>
    <n v="759.55897519999996"/>
    <n v="190.89217170000001"/>
    <n v="599.76459709999995"/>
    <n v="536.06286690000002"/>
    <n v="80.857646070000001"/>
    <n v="0"/>
    <n v="319.36543890000002"/>
    <s v="Sadi"/>
    <s v="Al-Shaikh"/>
    <s v="India"/>
    <x v="2"/>
    <s v="Axis     Bank     Bank"/>
    <n v="1306.8"/>
  </r>
  <r>
    <x v="54"/>
    <x v="4"/>
    <x v="6"/>
    <x v="54"/>
    <n v="51"/>
    <n v="0"/>
    <s v="Student"/>
    <s v="Tier_2"/>
    <n v="13688.541380000001"/>
    <n v="9243.3405349999994"/>
    <n v="3047.2799030000001"/>
    <n v="8891.6929999999993"/>
    <n v="3535.3607550000002"/>
    <n v="3298.8791700000002"/>
    <n v="2383.7180969999999"/>
    <n v="4927.439609"/>
    <n v="2414.4755060000002"/>
    <n v="0"/>
    <n v="1400.5869620000001"/>
    <n v="13.50230505"/>
    <n v="9241.3430669999998"/>
    <n v="15611.39198"/>
    <n v="646.89760179999996"/>
    <n v="835.57422489999999"/>
    <n v="477.78952579999998"/>
    <n v="393.09604530000001"/>
    <n v="817.26836760000003"/>
    <n v="26.433948050000001"/>
    <n v="0"/>
    <n v="395.21991739999999"/>
    <s v="Devin"/>
    <s v="Bankus"/>
    <s v="India"/>
    <x v="1"/>
    <s v="State  Bank  of  India  India"/>
    <n v="5653.39"/>
  </r>
  <r>
    <x v="55"/>
    <x v="4"/>
    <x v="7"/>
    <x v="55"/>
    <n v="49"/>
    <n v="2"/>
    <s v="Professional"/>
    <s v="Tier_2"/>
    <n v="12638.953149999999"/>
    <n v="0"/>
    <n v="2792.2340450000002"/>
    <n v="7662.3039580000004"/>
    <n v="4519.1004629999998"/>
    <n v="3080.3973380000002"/>
    <n v="2395.1316189999998"/>
    <n v="3687.7431879999999"/>
    <n v="2341.2073789999999"/>
    <n v="5067.9080180000001"/>
    <n v="1221.7919730000001"/>
    <n v="13.037470069999999"/>
    <n v="8238.9986669999998"/>
    <n v="17787.994600000002"/>
    <n v="905.27843619999999"/>
    <n v="355.26531540000002"/>
    <n v="319.879167"/>
    <n v="698.26675780000005"/>
    <n v="220.94126270000001"/>
    <n v="55.825169189999997"/>
    <n v="40.44475576"/>
    <n v="85.114933859999994"/>
    <s v="Carissa"/>
    <s v="Erman"/>
    <s v="India"/>
    <x v="2"/>
    <s v="ICICI  Bank  Bank"/>
    <n v="2144.66"/>
  </r>
  <r>
    <x v="56"/>
    <x v="4"/>
    <x v="8"/>
    <x v="56"/>
    <n v="19"/>
    <n v="0"/>
    <s v="Self_Employed"/>
    <s v="Tier_2"/>
    <n v="3066.035781"/>
    <n v="0"/>
    <n v="697.06421169999999"/>
    <n v="2176.9435790000002"/>
    <n v="1046.6034669999999"/>
    <n v="336.90951130000002"/>
    <n v="738.82775340000001"/>
    <n v="682.54696990000002"/>
    <n v="757.07323340000005"/>
    <n v="0"/>
    <n v="300.06690520000001"/>
    <n v="9.1752175279999992"/>
    <n v="1406.577262"/>
    <n v="5528.1074930000004"/>
    <n v="283.1543681"/>
    <n v="237.80188000000001"/>
    <n v="61.76021016"/>
    <n v="182.08695159999999"/>
    <n v="87.823648610000006"/>
    <n v="14.784194149999999"/>
    <n v="0"/>
    <n v="86.204110670000006"/>
    <s v="Naqaa"/>
    <s v="El-Farhat"/>
    <s v="India"/>
    <x v="2"/>
    <s v="Punjab  National      Bank  Bank"/>
    <n v="1362.56"/>
  </r>
  <r>
    <x v="57"/>
    <x v="4"/>
    <x v="9"/>
    <x v="57"/>
    <n v="43"/>
    <n v="1"/>
    <s v="Student"/>
    <s v="Tier_1"/>
    <n v="7027.6662219999998"/>
    <n v="2226.88042"/>
    <n v="1098.1584660000001"/>
    <n v="3200.361402"/>
    <n v="1660.4258600000001"/>
    <n v="736.04483849999997"/>
    <n v="599.8252655"/>
    <n v="1763.1939990000001"/>
    <n v="1032.461327"/>
    <n v="2095.5666609999998"/>
    <n v="504.10457220000001"/>
    <n v="7.9094202060000001"/>
    <n v="1480.8650419999999"/>
    <n v="1480.8650419999999"/>
    <n v="454.76942930000001"/>
    <n v="343.52653320000002"/>
    <n v="41.177925600000002"/>
    <n v="101.1235361"/>
    <n v="150.0409981"/>
    <n v="13.82319627"/>
    <n v="46.902744689999999"/>
    <n v="100.7126627"/>
    <s v="Jackson"/>
    <s v="Kimeu"/>
    <s v="India"/>
    <x v="0"/>
    <s v="State    Bank    of     India    India"/>
    <n v="7557.75"/>
  </r>
  <r>
    <x v="58"/>
    <x v="4"/>
    <x v="10"/>
    <x v="58"/>
    <n v="62"/>
    <n v="4"/>
    <s v="Student"/>
    <s v="Tier_2"/>
    <n v="7820.6698880000004"/>
    <n v="0"/>
    <n v="1279.176477"/>
    <n v="5043.77682"/>
    <n v="2907.961679"/>
    <n v="1609.3196640000001"/>
    <n v="924.51259889999994"/>
    <n v="2894.054948"/>
    <n v="1800.8747960000001"/>
    <n v="3364.6046940000001"/>
    <n v="456.35249659999999"/>
    <n v="5.6713457920000003"/>
    <n v="2217.6861629999999"/>
    <n v="11002.04538"/>
    <n v="1217.8261210000001"/>
    <n v="621.03638880000005"/>
    <n v="365.71287890000002"/>
    <n v="273.15713049999999"/>
    <n v="405.68029209999997"/>
    <n v="75.514383330000001"/>
    <n v="48.011808469999998"/>
    <n v="96.596946520000003"/>
    <s v="Mohra"/>
    <s v="Lao"/>
    <s v="India"/>
    <x v="2"/>
    <s v="Punjab     National  Bank     Bank"/>
    <n v="8960.9500000000007"/>
  </r>
  <r>
    <x v="59"/>
    <x v="4"/>
    <x v="11"/>
    <x v="59"/>
    <n v="28"/>
    <n v="3"/>
    <s v="Professional"/>
    <s v="Tier_2"/>
    <n v="13094.5429"/>
    <n v="0"/>
    <n v="1739.6234320000001"/>
    <n v="7322.7500300000002"/>
    <n v="4659.7060709999996"/>
    <n v="1770.702327"/>
    <n v="3042.792289"/>
    <n v="3519.5516899999998"/>
    <n v="2326.2764590000002"/>
    <n v="5264.0676560000002"/>
    <n v="1497.5385369999999"/>
    <n v="13.72219782"/>
    <n v="8984.2953990000005"/>
    <n v="21235.163110000001"/>
    <n v="1730.946749"/>
    <n v="261.07855799999999"/>
    <n v="146.86133419999999"/>
    <n v="484.08527459999999"/>
    <n v="374.39420990000002"/>
    <n v="99.140834319999996"/>
    <n v="241.2928493"/>
    <n v="431.91246369999999"/>
    <s v="Donovan"/>
    <s v="Pinnecoose"/>
    <s v="India"/>
    <x v="1"/>
    <s v="Canara    Bank    Bank"/>
    <n v="3807.18"/>
  </r>
  <r>
    <x v="60"/>
    <x v="5"/>
    <x v="0"/>
    <x v="60"/>
    <n v="42"/>
    <n v="3"/>
    <s v="Retired"/>
    <s v="Tier_2"/>
    <n v="4089.489227"/>
    <n v="0"/>
    <n v="453.1908292"/>
    <n v="2541.0162180000002"/>
    <n v="1126.607972"/>
    <n v="905.67484790000003"/>
    <n v="857.37244009999995"/>
    <n v="1251.020538"/>
    <n v="951.67922080000005"/>
    <n v="1830.8689400000001"/>
    <n v="497.99361690000001"/>
    <n v="5.2985583519999997"/>
    <n v="1083.4198650000001"/>
    <n v="5942.5322859999997"/>
    <n v="528.8352241"/>
    <n v="251.20228280000001"/>
    <n v="185.60053490000001"/>
    <n v="110.342845"/>
    <n v="124.1230185"/>
    <n v="44.54927498"/>
    <n v="52.625053280000003"/>
    <n v="96.12287474"/>
    <s v="Haaroon"/>
    <s v="El-Sadiq"/>
    <s v="India"/>
    <x v="2"/>
    <s v="HDFC  Bank  Bank"/>
    <n v="6684.64"/>
  </r>
  <r>
    <x v="61"/>
    <x v="5"/>
    <x v="1"/>
    <x v="61"/>
    <n v="36"/>
    <n v="3"/>
    <s v="Professional"/>
    <s v="Tier_2"/>
    <n v="5171.8594629999998"/>
    <n v="0"/>
    <n v="730.62908159999995"/>
    <n v="3591.496787"/>
    <n v="1500.2330890000001"/>
    <n v="700.59940659999995"/>
    <n v="736.95168860000001"/>
    <n v="1792.2159180000001"/>
    <n v="1201.7766979999999"/>
    <n v="1539.0160310000001"/>
    <n v="359.53278560000001"/>
    <n v="9.3481487720000001"/>
    <n v="2417.3655840000001"/>
    <n v="8534.9863679999999"/>
    <n v="476.97783959999998"/>
    <n v="236.8230064"/>
    <n v="166.1885351"/>
    <n v="38.373388179999999"/>
    <n v="97.732599620000002"/>
    <n v="35.721556839999998"/>
    <n v="34.811043490000003"/>
    <n v="37.493138950000002"/>
    <s v="Malia"/>
    <s v="Machut"/>
    <s v="India"/>
    <x v="0"/>
    <s v="ICICI      Bank      Bank"/>
    <n v="1038.92"/>
  </r>
  <r>
    <x v="62"/>
    <x v="5"/>
    <x v="2"/>
    <x v="62"/>
    <n v="37"/>
    <n v="2"/>
    <s v="Student"/>
    <s v="Tier_3"/>
    <n v="1857.087532"/>
    <n v="1610.8997850000001"/>
    <n v="568.1169787"/>
    <n v="1310.7599929999999"/>
    <n v="688.4013175"/>
    <n v="261.64224230000002"/>
    <n v="305.9491041"/>
    <n v="918.70088539999995"/>
    <n v="601.6007644"/>
    <n v="927.38086729999998"/>
    <n v="204.75879259999999"/>
    <n v="9.1564627430000005"/>
    <n v="1133.6235200000001"/>
    <n v="3125.2852859999998"/>
    <n v="179.81816979999999"/>
    <n v="39.594790170000003"/>
    <n v="58.260836879999999"/>
    <n v="46.681584540000003"/>
    <n v="207.59212220000001"/>
    <n v="14.955204869999999"/>
    <n v="20.091829659999998"/>
    <n v="42.192522449999998"/>
    <s v="Desiree"/>
    <s v="Munoz"/>
    <s v="India"/>
    <x v="2"/>
    <s v="Bank     of    Baroda     Baroda"/>
    <n v="3901.3"/>
  </r>
  <r>
    <x v="63"/>
    <x v="5"/>
    <x v="3"/>
    <x v="63"/>
    <n v="50"/>
    <n v="3"/>
    <s v="Self_Employed"/>
    <s v="Tier_2"/>
    <n v="2304.3396969999999"/>
    <n v="1912.459955"/>
    <n v="575.08227650000003"/>
    <n v="1220.5278929999999"/>
    <n v="821.282331"/>
    <n v="340.28469430000001"/>
    <n v="483.54504229999998"/>
    <n v="906.13562360000003"/>
    <n v="558.94527749999997"/>
    <n v="721.38573159999999"/>
    <n v="238.44277339999999"/>
    <n v="5.5579849599999998"/>
    <n v="640.37426900000003"/>
    <n v="1439.26719"/>
    <n v="327.98457560000003"/>
    <n v="136.60264939999999"/>
    <n v="28.753580679999999"/>
    <n v="108.4533809"/>
    <n v="136.36765750000001"/>
    <n v="23.483409200000001"/>
    <n v="15.651498650000001"/>
    <n v="41.422370520000001"/>
    <s v="Drew"/>
    <s v="Gummin"/>
    <s v="India"/>
    <x v="0"/>
    <s v="Union    Bank   of     India    India"/>
    <n v="2816.4"/>
  </r>
  <r>
    <x v="64"/>
    <x v="5"/>
    <x v="4"/>
    <x v="64"/>
    <n v="34"/>
    <n v="4"/>
    <s v="Retired"/>
    <s v="Tier_2"/>
    <n v="11493.482400000001"/>
    <n v="8786.6050140000007"/>
    <n v="1878.7288309999999"/>
    <n v="6376.4816449999998"/>
    <n v="3566.0956729999998"/>
    <n v="1853.0247830000001"/>
    <n v="1270.234044"/>
    <n v="3999.6466879999998"/>
    <n v="2054.3312030000002"/>
    <n v="3769.7161919999999"/>
    <n v="592.2302512"/>
    <n v="10.2691906"/>
    <n v="5901.4380719999999"/>
    <n v="11826.835290000001"/>
    <n v="574.29477689999999"/>
    <n v="825.63839529999996"/>
    <n v="546.16304950000006"/>
    <n v="90.459776829999996"/>
    <n v="603.86044800000002"/>
    <n v="51.787939969999996"/>
    <n v="71.866076710000002"/>
    <n v="88.193326929999998"/>
    <s v="Ryan"/>
    <s v="Wang"/>
    <s v="India"/>
    <x v="1"/>
    <s v="Canara      Bank      Bank"/>
    <n v="8164.94"/>
  </r>
  <r>
    <x v="65"/>
    <x v="5"/>
    <x v="5"/>
    <x v="65"/>
    <n v="47"/>
    <n v="0"/>
    <s v="Professional"/>
    <s v="Tier_1"/>
    <n v="26634.745900000002"/>
    <n v="0"/>
    <n v="3022.1064230000002"/>
    <n v="12812.86412"/>
    <n v="4607.5400909999998"/>
    <n v="2448.9757629999999"/>
    <n v="2167.9563920000001"/>
    <n v="3851.4502729999999"/>
    <n v="4132.2036099999996"/>
    <n v="0"/>
    <n v="1782.3480050000001"/>
    <n v="11.998188320000001"/>
    <n v="10652.2899"/>
    <n v="27322.295750000001"/>
    <n v="3460.4579840000001"/>
    <n v="317.26423010000002"/>
    <n v="453.9121523"/>
    <n v="623.91923459999998"/>
    <n v="455.07496709999998"/>
    <n v="185.8748161"/>
    <n v="0"/>
    <n v="433.97835459999999"/>
    <s v="Victoria"/>
    <s v="Falsetto"/>
    <s v="India"/>
    <x v="0"/>
    <s v="ICICI   Bank   Bank"/>
    <n v="4540.3100000000004"/>
  </r>
  <r>
    <x v="66"/>
    <x v="5"/>
    <x v="6"/>
    <x v="66"/>
    <n v="35"/>
    <n v="1"/>
    <s v="Retired"/>
    <s v="Tier_1"/>
    <n v="8496.1785500000005"/>
    <n v="0"/>
    <n v="900.06326479999996"/>
    <n v="3552.6841599999998"/>
    <n v="1829.552312"/>
    <n v="1018.1883319999999"/>
    <n v="1358.739689"/>
    <n v="1487.1300679999999"/>
    <n v="1083.415211"/>
    <n v="1559.0013269999999"/>
    <n v="408.61770100000001"/>
    <n v="7.9220137929999996"/>
    <n v="2243.561455"/>
    <n v="6627.0245519999999"/>
    <n v="196.00909129999999"/>
    <n v="381.73800340000003"/>
    <n v="194.8023944"/>
    <n v="302.59586580000001"/>
    <n v="351.71258510000001"/>
    <n v="21.353314829999999"/>
    <n v="53.14785474"/>
    <n v="59.26251061"/>
    <s v="Micheal"/>
    <s v="Ngo"/>
    <s v="India"/>
    <x v="1"/>
    <s v="Union     Bank      of  India     India"/>
    <n v="8119.64"/>
  </r>
  <r>
    <x v="67"/>
    <x v="5"/>
    <x v="7"/>
    <x v="67"/>
    <n v="49"/>
    <n v="3"/>
    <s v="Retired"/>
    <s v="Tier_2"/>
    <n v="13391.039479999999"/>
    <n v="12898.36643"/>
    <n v="2445.7184000000002"/>
    <n v="9963.1315040000009"/>
    <n v="4248.9219730000004"/>
    <n v="2279.5578049999999"/>
    <n v="2558.9582610000002"/>
    <n v="4079.7438200000001"/>
    <n v="2548.771268"/>
    <n v="5497.3932290000002"/>
    <n v="1952.400347"/>
    <n v="13.71808757"/>
    <n v="5091.1948739999998"/>
    <n v="5091.1948739999998"/>
    <n v="731.26319960000001"/>
    <n v="1094.8598340000001"/>
    <n v="533.08069909999995"/>
    <n v="421.07997130000001"/>
    <n v="980.32128999999998"/>
    <n v="115.3554314"/>
    <n v="66.688388020000005"/>
    <n v="455.93671440000003"/>
    <s v="Avery"/>
    <s v="Avina"/>
    <s v="India"/>
    <x v="1"/>
    <s v="Union   Bank     of   India   India"/>
    <n v="8142.66"/>
  </r>
  <r>
    <x v="68"/>
    <x v="5"/>
    <x v="8"/>
    <x v="68"/>
    <n v="57"/>
    <n v="3"/>
    <s v="Professional"/>
    <s v="Tier_1"/>
    <n v="12019.53686"/>
    <n v="3437.4671990000002"/>
    <n v="1375.856389"/>
    <n v="5780.86859"/>
    <n v="2679.4514920000001"/>
    <n v="2000.655923"/>
    <n v="864.99952719999999"/>
    <n v="1953.8393309999999"/>
    <n v="1895.9590439999999"/>
    <n v="2634.5227719999998"/>
    <n v="477.41298460000002"/>
    <n v="10.208772939999999"/>
    <n v="4090.1574220000002"/>
    <n v="4944.5527490000004"/>
    <n v="1151.756582"/>
    <n v="522.40551349999998"/>
    <n v="208.0769808"/>
    <n v="258.9306224"/>
    <n v="103.636579"/>
    <n v="11.334730410000001"/>
    <n v="33.050269800000002"/>
    <n v="116.8369502"/>
    <s v="Stephan"/>
    <s v="Jennings"/>
    <s v="India"/>
    <x v="0"/>
    <s v="Axis     Bank     Bank"/>
    <n v="7963.99"/>
  </r>
  <r>
    <x v="69"/>
    <x v="5"/>
    <x v="9"/>
    <x v="69"/>
    <n v="62"/>
    <n v="3"/>
    <s v="Self_Employed"/>
    <s v="Tier_2"/>
    <n v="3581.0772590000001"/>
    <n v="0"/>
    <n v="725.51827230000004"/>
    <n v="1996.970705"/>
    <n v="1385.9882439999999"/>
    <n v="845.78362579999998"/>
    <n v="861.57019409999998"/>
    <n v="1080.2901440000001"/>
    <n v="853.97801719999995"/>
    <n v="1159.585274"/>
    <n v="303.93588340000002"/>
    <n v="7.0505934679999998"/>
    <n v="1262.435997"/>
    <n v="5110.6886780000004"/>
    <n v="411.70675299999999"/>
    <n v="210.27236690000001"/>
    <n v="70.953116230000006"/>
    <n v="98.292698040000005"/>
    <n v="137.32689439999999"/>
    <n v="8.3212912719999999"/>
    <n v="47.26583952"/>
    <n v="41.076023319999997"/>
    <s v="Lael"/>
    <s v="Talley"/>
    <s v="India"/>
    <x v="1"/>
    <s v="Bank     of  Baroda     Baroda"/>
    <n v="4454.33"/>
  </r>
  <r>
    <x v="70"/>
    <x v="5"/>
    <x v="10"/>
    <x v="70"/>
    <n v="21"/>
    <n v="1"/>
    <s v="Student"/>
    <s v="Tier_3"/>
    <n v="6008.6126469999999"/>
    <n v="6078.1300060000003"/>
    <n v="1131.2298679999999"/>
    <n v="5980.3668299999999"/>
    <n v="2974.4493659999998"/>
    <n v="1853.9647990000001"/>
    <n v="1286.168717"/>
    <n v="2869.5936369999999"/>
    <n v="1609.198543"/>
    <n v="3873.8771630000001"/>
    <n v="798.52904249999995"/>
    <n v="13.130486879999999"/>
    <n v="5259.7339700000002"/>
    <n v="5593.2970299999997"/>
    <n v="799.07647320000001"/>
    <n v="527.46360809999999"/>
    <n v="406.4189063"/>
    <n v="95.183285510000005"/>
    <n v="573.25428599999998"/>
    <n v="80.302706560000004"/>
    <n v="132.2731704"/>
    <n v="169.910324"/>
    <s v="Elsa"/>
    <s v="Wong"/>
    <s v="India"/>
    <x v="1"/>
    <s v="Kotak   Mahindra   Bank   Bank"/>
    <n v="7569.3"/>
  </r>
  <r>
    <x v="71"/>
    <x v="5"/>
    <x v="11"/>
    <x v="71"/>
    <n v="49"/>
    <n v="4"/>
    <s v="Student"/>
    <s v="Tier_2"/>
    <n v="20536.190549999999"/>
    <n v="19761.32749"/>
    <n v="3295.0101540000001"/>
    <n v="12785.344719999999"/>
    <n v="7471.9712790000003"/>
    <n v="2304.4423619999998"/>
    <n v="4855.3408929999996"/>
    <n v="6328.408093"/>
    <n v="3410.5230929999998"/>
    <n v="6922.7695139999996"/>
    <n v="1204.6016059999999"/>
    <n v="24.39496935"/>
    <n v="13805.022989999999"/>
    <n v="13805.022989999999"/>
    <n v="928.15377420000004"/>
    <n v="566.01906440000005"/>
    <n v="201.7485744"/>
    <n v="435.1274305"/>
    <n v="1535.705091"/>
    <n v="106.5483653"/>
    <n v="294.28715399999999"/>
    <n v="232.7228029"/>
    <s v="Micheal"/>
    <s v="Russell"/>
    <s v="India"/>
    <x v="0"/>
    <s v="Union    Bank    of  India    India"/>
    <n v="6329.29"/>
  </r>
  <r>
    <x v="72"/>
    <x v="6"/>
    <x v="0"/>
    <x v="72"/>
    <n v="36"/>
    <n v="3"/>
    <s v="Self_Employed"/>
    <s v="Tier_2"/>
    <n v="5830.4759670000003"/>
    <n v="0"/>
    <n v="935.14488900000003"/>
    <n v="4183.8315920000005"/>
    <n v="1637.961789"/>
    <n v="859.42630589999999"/>
    <n v="1197.8410839999999"/>
    <n v="2319.3656380000002"/>
    <n v="931.37905709999995"/>
    <n v="2780.7036469999998"/>
    <n v="723.19295269999998"/>
    <n v="7.9271522570000004"/>
    <n v="2310.953536"/>
    <n v="7753.0569109999997"/>
    <n v="913.04355320000002"/>
    <n v="235.5861146"/>
    <n v="214.1588448"/>
    <n v="116.9928122"/>
    <n v="543.0531694"/>
    <n v="46.110987780000002"/>
    <n v="60.826121139999998"/>
    <n v="36.654617160000001"/>
    <s v="Elijah"/>
    <s v="Shakespeare"/>
    <s v="India"/>
    <x v="0"/>
    <s v="Bank    of   Baroda    Baroda"/>
    <n v="7130.81"/>
  </r>
  <r>
    <x v="73"/>
    <x v="6"/>
    <x v="1"/>
    <x v="73"/>
    <n v="20"/>
    <n v="0"/>
    <s v="Retired"/>
    <s v="Tier_1"/>
    <n v="31467.003909999999"/>
    <n v="6756.6527390000001"/>
    <n v="3100.5949620000001"/>
    <n v="12984.32307"/>
    <n v="8099.0852180000002"/>
    <n v="3415.2590829999999"/>
    <n v="3890.0464710000001"/>
    <n v="8022.532518"/>
    <n v="5070.9120249999996"/>
    <n v="0"/>
    <n v="1187.8399509999999"/>
    <n v="17.579090310000002"/>
    <n v="18438.71012"/>
    <n v="20895.76309"/>
    <n v="3799.9448940000002"/>
    <n v="1621.2882569999999"/>
    <n v="745.91368769999997"/>
    <n v="365.093231"/>
    <n v="1661.8498500000001"/>
    <n v="218.12263089999999"/>
    <n v="0"/>
    <n v="134.69643189999999"/>
    <s v="Ramon"/>
    <s v="Silva"/>
    <s v="India"/>
    <x v="2"/>
    <s v="Axis     Bank     Bank"/>
    <n v="106.19"/>
  </r>
  <r>
    <x v="74"/>
    <x v="6"/>
    <x v="2"/>
    <x v="74"/>
    <n v="55"/>
    <n v="2"/>
    <s v="Self_Employed"/>
    <s v="Tier_1"/>
    <n v="1106.7507760000001"/>
    <n v="495.41117070000001"/>
    <n v="162.12793669999999"/>
    <n v="543.44537270000001"/>
    <n v="225.09436160000001"/>
    <n v="150.51612700000001"/>
    <n v="170.24487590000001"/>
    <n v="244.3524166"/>
    <n v="174.15195510000001"/>
    <n v="186.8338918"/>
    <n v="83.450579790000006"/>
    <n v="8.2799521289999998"/>
    <n v="146.78979000000001"/>
    <n v="146.78979000000001"/>
    <n v="85.635385619999994"/>
    <n v="64.095868479999993"/>
    <n v="20.410002590000001"/>
    <n v="15.12425007"/>
    <n v="61.763539350000002"/>
    <n v="4.9550650989999996"/>
    <n v="5.7523088639999997"/>
    <n v="23.775941289999999"/>
    <s v="Jonathan"/>
    <s v="Schacht"/>
    <s v="India"/>
    <x v="1"/>
    <s v="Bank     of      Baroda     Baroda"/>
    <n v="4805.63"/>
  </r>
  <r>
    <x v="75"/>
    <x v="6"/>
    <x v="3"/>
    <x v="75"/>
    <n v="45"/>
    <n v="1"/>
    <s v="Retired"/>
    <s v="Tier_1"/>
    <n v="17370.034749999999"/>
    <n v="11444.465840000001"/>
    <n v="2096.455402"/>
    <n v="7942.6729489999998"/>
    <n v="3662.1327609999998"/>
    <n v="2816.3079790000002"/>
    <n v="2288.619858"/>
    <n v="4065.14545"/>
    <n v="2260.9574320000002"/>
    <n v="3600.3654670000001"/>
    <n v="1202.6109180000001"/>
    <n v="13.441560640000001"/>
    <n v="0"/>
    <n v="-849.65297050000004"/>
    <n v="1571.819375"/>
    <n v="906.47903859999997"/>
    <n v="834.65516100000002"/>
    <n v="636.21518289999995"/>
    <n v="1172.4613690000001"/>
    <n v="94.773314189999994"/>
    <n v="78.910772109999996"/>
    <n v="181.277457"/>
    <s v="Mackenzie"/>
    <s v="Begay"/>
    <s v="India"/>
    <x v="1"/>
    <s v="Axis   Bank   Bank"/>
    <n v="2279.1799999999998"/>
  </r>
  <r>
    <x v="76"/>
    <x v="6"/>
    <x v="4"/>
    <x v="76"/>
    <n v="55"/>
    <n v="4"/>
    <s v="Professional"/>
    <s v="Tier_2"/>
    <n v="6432.717799"/>
    <n v="1904.5574340000001"/>
    <n v="1183.613331"/>
    <n v="4065.138571"/>
    <n v="1640.3996709999999"/>
    <n v="1491.3452030000001"/>
    <n v="725.95155799999998"/>
    <n v="1709.8350600000001"/>
    <n v="1217.4047149999999"/>
    <n v="2345.3541740000001"/>
    <n v="435.96942159999998"/>
    <n v="5.6131316660000001"/>
    <n v="1805.384599"/>
    <n v="9011.3020579999993"/>
    <n v="925.73603500000002"/>
    <n v="472.57079709999999"/>
    <n v="324.21562010000002"/>
    <n v="198.2992424"/>
    <n v="180.23552309999999"/>
    <n v="60.092241739999999"/>
    <n v="43.987806759999998"/>
    <n v="65.519191370000001"/>
    <s v="Ashley"/>
    <s v="Nguyen"/>
    <s v="India"/>
    <x v="2"/>
    <s v="ICICI      Bank      Bank"/>
    <n v="3860.18"/>
  </r>
  <r>
    <x v="77"/>
    <x v="6"/>
    <x v="5"/>
    <x v="77"/>
    <n v="23"/>
    <n v="0"/>
    <s v="Retired"/>
    <s v="Tier_2"/>
    <n v="4723.5167149999997"/>
    <n v="0"/>
    <n v="643.21612200000004"/>
    <n v="3188.200315"/>
    <n v="1642.4126309999999"/>
    <n v="781.01202990000002"/>
    <n v="655.30708619999996"/>
    <n v="1328.2321999999999"/>
    <n v="744.24945909999997"/>
    <n v="0"/>
    <n v="359.59986739999999"/>
    <n v="7.6516012660000001"/>
    <n v="1807.1233239999999"/>
    <n v="9551.8371480000005"/>
    <n v="367.45275939999999"/>
    <n v="377.1392884"/>
    <n v="164.61504059999999"/>
    <n v="81.053501310000001"/>
    <n v="315.8988263"/>
    <n v="6.5441761669999998"/>
    <n v="0"/>
    <n v="104.3595765"/>
    <s v="Harrison"/>
    <s v="Fuller"/>
    <s v="India"/>
    <x v="1"/>
    <s v="Indian   Bank   Bank"/>
    <n v="6166.43"/>
  </r>
  <r>
    <x v="78"/>
    <x v="6"/>
    <x v="6"/>
    <x v="78"/>
    <n v="57"/>
    <n v="1"/>
    <s v="Student"/>
    <s v="Tier_1"/>
    <n v="9685.5317379999997"/>
    <n v="3371.917633"/>
    <n v="1056.335364"/>
    <n v="3594.598058"/>
    <n v="2527.6563160000001"/>
    <n v="655.17814539999995"/>
    <n v="780.14015949999998"/>
    <n v="1296.763627"/>
    <n v="1181.999229"/>
    <n v="3174.5218490000002"/>
    <n v="689.18167849999998"/>
    <n v="9.1778448489999995"/>
    <n v="2963.0769190000001"/>
    <n v="4271.2819950000003"/>
    <n v="591.89789659999997"/>
    <n v="334.49695200000002"/>
    <n v="70.389630420000003"/>
    <n v="230.84267439999999"/>
    <n v="311.78709989999999"/>
    <n v="34.880174529999998"/>
    <n v="16.26424394"/>
    <n v="165.32005190000001"/>
    <s v="Sophia"/>
    <s v="Rubio"/>
    <s v="India"/>
    <x v="2"/>
    <s v="HDFC  Bank  Bank"/>
    <n v="3582.8"/>
  </r>
  <r>
    <x v="79"/>
    <x v="6"/>
    <x v="7"/>
    <x v="79"/>
    <n v="34"/>
    <n v="1"/>
    <s v="Student"/>
    <s v="Tier_2"/>
    <n v="1223.486216"/>
    <n v="383.86838160000002"/>
    <n v="185.60004180000001"/>
    <n v="873.24051050000003"/>
    <n v="353.38442350000003"/>
    <n v="250.11816769999999"/>
    <n v="195.23977590000001"/>
    <n v="453.02730259999998"/>
    <n v="196.78850370000001"/>
    <n v="314.13413050000003"/>
    <n v="159.51198550000001"/>
    <n v="7.8216584679999999"/>
    <n v="478.48456599999997"/>
    <n v="1529.031639"/>
    <n v="165.76662479999999"/>
    <n v="54.845574390000003"/>
    <n v="57.700846560000002"/>
    <n v="29.286655020000001"/>
    <n v="29.83699141"/>
    <n v="1.8227672930000001"/>
    <n v="13.23667127"/>
    <n v="43.352199229999997"/>
    <s v="Savannah"/>
    <s v="Kuebler"/>
    <s v="India"/>
    <x v="2"/>
    <s v="HDFC  Bank  Bank"/>
    <n v="1200.24"/>
  </r>
  <r>
    <x v="80"/>
    <x v="6"/>
    <x v="8"/>
    <x v="80"/>
    <n v="59"/>
    <n v="2"/>
    <s v="Retired"/>
    <s v="Tier_2"/>
    <n v="5033.0288449999998"/>
    <n v="3469.4858669999999"/>
    <n v="1188.5987419999999"/>
    <n v="2860.2135440000002"/>
    <n v="1424.720061"/>
    <n v="1090.722278"/>
    <n v="968.4531776"/>
    <n v="1988.1782900000001"/>
    <n v="1198.3438120000001"/>
    <n v="1757.4009289999999"/>
    <n v="259.66059280000002"/>
    <n v="6.3748696799999998"/>
    <n v="1604.2451490000001"/>
    <n v="3926.3380870000001"/>
    <n v="711.18030699999997"/>
    <n v="275.36416389999999"/>
    <n v="98.251865609999996"/>
    <n v="245.49453919999999"/>
    <n v="545.92923810000002"/>
    <n v="12.306622900000001"/>
    <n v="24.304337950000001"/>
    <n v="30.707362589999999"/>
    <s v="Niqualia"/>
    <s v="Ellis"/>
    <s v="India"/>
    <x v="1"/>
    <s v="Kotak    Mahindra  Bank    Bank"/>
    <n v="2511.83"/>
  </r>
  <r>
    <x v="81"/>
    <x v="6"/>
    <x v="9"/>
    <x v="81"/>
    <n v="22"/>
    <n v="2"/>
    <s v="Student"/>
    <s v="Tier_2"/>
    <n v="7984.0797400000001"/>
    <n v="7102.1993320000001"/>
    <n v="843.70644730000004"/>
    <n v="5176.884618"/>
    <n v="2228.1347679999999"/>
    <n v="1878.379756"/>
    <n v="1142.6351999999999"/>
    <n v="2105.5290070000001"/>
    <n v="1930.5729590000001"/>
    <n v="2590.4277550000002"/>
    <n v="860.03169409999998"/>
    <n v="5.9775319580000001"/>
    <n v="2386.25459"/>
    <n v="6077.8174250000002"/>
    <n v="1167.165976"/>
    <n v="170.47213310000001"/>
    <n v="514.10883230000002"/>
    <n v="77.838908720000006"/>
    <n v="617.12417349999998"/>
    <n v="7.3180470660000001"/>
    <n v="104.9950671"/>
    <n v="134.96483850000001"/>
    <s v="Nusaiba"/>
    <s v="El-Ahmad"/>
    <s v="India"/>
    <x v="0"/>
    <s v="Bank     of     Baroda     Baroda"/>
    <n v="6713.75"/>
  </r>
  <r>
    <x v="82"/>
    <x v="6"/>
    <x v="10"/>
    <x v="82"/>
    <n v="36"/>
    <n v="4"/>
    <s v="Self_Employed"/>
    <s v="Tier_2"/>
    <n v="19571.505450000001"/>
    <n v="0"/>
    <n v="2470.998705"/>
    <n v="14635.82855"/>
    <n v="5794.5427959999997"/>
    <n v="2144.7054859999998"/>
    <n v="4002.8128879999999"/>
    <n v="4257.2503859999997"/>
    <n v="2988.6032049999999"/>
    <n v="9185.0919589999994"/>
    <n v="1921.167314"/>
    <n v="10.463956919999999"/>
    <n v="10239.7695"/>
    <n v="30885.020519999998"/>
    <n v="3005.215189"/>
    <n v="1190.7408290000001"/>
    <n v="135.44694530000001"/>
    <n v="298.28732639999998"/>
    <n v="1040.4712609999999"/>
    <n v="7.2293817010000003"/>
    <n v="18.421619840000002"/>
    <n v="513.72131460000003"/>
    <s v="Elias"/>
    <s v="Luna-Rincon"/>
    <s v="India"/>
    <x v="0"/>
    <s v="Indian  Bank  Bank"/>
    <n v="4234.7"/>
  </r>
  <r>
    <x v="83"/>
    <x v="6"/>
    <x v="11"/>
    <x v="83"/>
    <n v="60"/>
    <n v="3"/>
    <s v="Retired"/>
    <s v="Tier_1"/>
    <n v="5945.3440620000001"/>
    <n v="1710.10644"/>
    <n v="789.07052490000001"/>
    <n v="2034.2510070000001"/>
    <n v="1433.4570200000001"/>
    <n v="860.82327759999998"/>
    <n v="927.44623420000005"/>
    <n v="1211.913616"/>
    <n v="909.91878750000001"/>
    <n v="1872.4655090000001"/>
    <n v="571.49551259999998"/>
    <n v="5.9722247980000001"/>
    <n v="1183.5643749999999"/>
    <n v="1551.5215499999999"/>
    <n v="176.1180689"/>
    <n v="261.05016369999998"/>
    <n v="150.9349832"/>
    <n v="226.91148269999999"/>
    <n v="285.66162580000002"/>
    <n v="39.111448060000001"/>
    <n v="88.503488439999998"/>
    <n v="151.1795616"/>
    <s v="Wafaaa"/>
    <s v="El-Hana"/>
    <s v="India"/>
    <x v="2"/>
    <s v="Punjab      National      Bank      Bank"/>
    <n v="7903.14"/>
  </r>
  <r>
    <x v="84"/>
    <x v="7"/>
    <x v="0"/>
    <x v="84"/>
    <n v="59"/>
    <n v="2"/>
    <s v="Self_Employed"/>
    <s v="Tier_2"/>
    <n v="3142.3300749999999"/>
    <n v="1266.9308490000001"/>
    <n v="599.39694120000001"/>
    <n v="1706.8787050000001"/>
    <n v="1182.717022"/>
    <n v="444.49704259999999"/>
    <n v="591.36781570000005"/>
    <n v="899.05522099999996"/>
    <n v="749.44272139999998"/>
    <n v="1026.434906"/>
    <n v="294.10851760000003"/>
    <n v="9.9001180810000005"/>
    <n v="1555.4719399999999"/>
    <n v="3808.4905600000002"/>
    <n v="169.21767019999999"/>
    <n v="309.75042669999999"/>
    <n v="101.71981630000001"/>
    <n v="76.81666061"/>
    <n v="219.6111301"/>
    <n v="9.9167355520000005"/>
    <n v="32.68169245"/>
    <n v="55.564628149999997"/>
    <s v="Emily"/>
    <s v="Sadiarin"/>
    <s v="India"/>
    <x v="1"/>
    <s v="Indian      Bank      Bank"/>
    <n v="1118.3599999999999"/>
  </r>
  <r>
    <x v="85"/>
    <x v="7"/>
    <x v="1"/>
    <x v="85"/>
    <n v="52"/>
    <n v="4"/>
    <s v="Student"/>
    <s v="Tier_2"/>
    <n v="4016.270896"/>
    <n v="0"/>
    <n v="832.20044970000004"/>
    <n v="2697.7886960000001"/>
    <n v="1445.1671120000001"/>
    <n v="943.03065609999999"/>
    <n v="674.90630490000001"/>
    <n v="920.70456720000004"/>
    <n v="788.44786150000004"/>
    <n v="1878.3377620000001"/>
    <n v="566.38385219999998"/>
    <n v="9.6161789960000004"/>
    <n v="1931.058992"/>
    <n v="5318.1163230000002"/>
    <n v="775.1096976"/>
    <n v="185.05873679999999"/>
    <n v="172.65900110000001"/>
    <n v="56.808081540000003"/>
    <n v="86.090887899999998"/>
    <n v="33.682595569999997"/>
    <n v="57.481996850000002"/>
    <n v="109.37706849999999"/>
    <s v="Angelica"/>
    <s v="Sanchez"/>
    <s v="India"/>
    <x v="2"/>
    <s v="Punjab     National   Bank     Bank"/>
    <n v="4405.4399999999996"/>
  </r>
  <r>
    <x v="86"/>
    <x v="7"/>
    <x v="2"/>
    <x v="86"/>
    <n v="39"/>
    <n v="1"/>
    <s v="Self_Employed"/>
    <s v="Tier_3"/>
    <n v="9359.5675819999997"/>
    <n v="8081.2454539999999"/>
    <n v="1332.9694710000001"/>
    <n v="8226.4756170000001"/>
    <n v="3698.0934630000002"/>
    <n v="2269.872269"/>
    <n v="1919.549796"/>
    <n v="4147.9417359999998"/>
    <n v="2241.6409629999998"/>
    <n v="5064.3186070000002"/>
    <n v="1560.964115"/>
    <n v="13.36846441"/>
    <n v="8341.5364050000007"/>
    <n v="14494.478139999999"/>
    <n v="2216.9310340000002"/>
    <n v="374.42378780000001"/>
    <n v="349.94499860000002"/>
    <n v="533.99757160000001"/>
    <n v="317.99241569999998"/>
    <n v="89.305319220000001"/>
    <n v="249.72879359999999"/>
    <n v="228.5714945"/>
    <s v="Connor"/>
    <s v="Welsh"/>
    <s v="India"/>
    <x v="1"/>
    <s v="Indian    Bank    Bank"/>
    <n v="9851.07"/>
  </r>
  <r>
    <x v="87"/>
    <x v="7"/>
    <x v="3"/>
    <x v="87"/>
    <n v="41"/>
    <n v="3"/>
    <s v="Retired"/>
    <s v="Tier_1"/>
    <n v="11707.450860000001"/>
    <n v="4031.548581"/>
    <n v="1813.749468"/>
    <n v="5315.6342500000001"/>
    <n v="2716.790172"/>
    <n v="1061.098821"/>
    <n v="1038.2287739999999"/>
    <n v="2710.4833859999999"/>
    <n v="1789.2439300000001"/>
    <n v="2707.7066420000001"/>
    <n v="772.76423320000004"/>
    <n v="5.1294831360000002"/>
    <n v="2001.7723920000001"/>
    <n v="3360.1370919999999"/>
    <n v="288.56402170000001"/>
    <n v="398.34554459999998"/>
    <n v="198.1062135"/>
    <n v="94.058525610000004"/>
    <n v="767.51108490000001"/>
    <n v="80.16308033"/>
    <n v="11.83039262"/>
    <n v="86.238562580000007"/>
    <s v="Clayton"/>
    <s v="Rowles"/>
    <s v="India"/>
    <x v="2"/>
    <s v="ICICI      Bank      Bank"/>
    <n v="8941.2099999999991"/>
  </r>
  <r>
    <x v="88"/>
    <x v="7"/>
    <x v="4"/>
    <x v="88"/>
    <n v="27"/>
    <n v="0"/>
    <s v="Self_Employed"/>
    <s v="Tier_2"/>
    <n v="3927.2966200000001"/>
    <n v="0"/>
    <n v="941.15895090000004"/>
    <n v="1982.786437"/>
    <n v="1337.528556"/>
    <n v="958.84804559999998"/>
    <n v="512.78529189999995"/>
    <n v="981.25939649999998"/>
    <n v="728.35988729999997"/>
    <n v="0"/>
    <n v="212.718829"/>
    <n v="7.1904652889999996"/>
    <n v="1411.9545009999999"/>
    <n v="8053.741086"/>
    <n v="493.61107399999997"/>
    <n v="299.15720420000002"/>
    <n v="186.50764889999999"/>
    <n v="45.80351787"/>
    <n v="256.5474964"/>
    <n v="27.90426064"/>
    <n v="0"/>
    <n v="36.69466413"/>
    <s v="Ashten"/>
    <s v="Jones"/>
    <s v="India"/>
    <x v="0"/>
    <s v="Canara     Bank     Bank"/>
    <n v="8876.0400000000009"/>
  </r>
  <r>
    <x v="89"/>
    <x v="7"/>
    <x v="5"/>
    <x v="89"/>
    <n v="19"/>
    <n v="1"/>
    <s v="Self_Employed"/>
    <s v="Tier_1"/>
    <n v="13569.68857"/>
    <n v="7866.6407339999996"/>
    <n v="1965.5771709999999"/>
    <n v="6066.8990469999999"/>
    <n v="2926.3674769999998"/>
    <n v="2231.073946"/>
    <n v="1125.5486109999999"/>
    <n v="3237.0480550000002"/>
    <n v="1634.428725"/>
    <n v="3858.7151090000002"/>
    <n v="1272.6647109999999"/>
    <n v="10.32388619"/>
    <n v="0"/>
    <n v="-522.35691919999999"/>
    <n v="1595.1615870000001"/>
    <n v="791.81807230000004"/>
    <n v="663.21237050000002"/>
    <n v="185.44532419999999"/>
    <n v="820.89588809999998"/>
    <n v="3.6787243379999999"/>
    <n v="131.6050754"/>
    <n v="266.63145919999999"/>
    <s v="David"/>
    <s v="Weber"/>
    <s v="India"/>
    <x v="0"/>
    <s v="State      Bank      of    India      India"/>
    <n v="1833.02"/>
  </r>
  <r>
    <x v="90"/>
    <x v="7"/>
    <x v="6"/>
    <x v="90"/>
    <n v="45"/>
    <n v="4"/>
    <s v="Student"/>
    <s v="Tier_2"/>
    <n v="6484.5440619999999"/>
    <n v="0"/>
    <n v="818.44104289999996"/>
    <n v="4768.2549150000004"/>
    <n v="2125.8641440000001"/>
    <n v="1548.146898"/>
    <n v="1095.61817"/>
    <n v="1834.020698"/>
    <n v="1376.861228"/>
    <n v="1918.6401639999999"/>
    <n v="932.69453299999998"/>
    <n v="6.632452207"/>
    <n v="2150.421429"/>
    <n v="9519.6344549999994"/>
    <n v="254.92414299999999"/>
    <n v="620.18554759999995"/>
    <n v="309.30921960000001"/>
    <n v="195.5160084"/>
    <n v="284.10929199999998"/>
    <n v="34.619199209999998"/>
    <n v="51.674885269999997"/>
    <n v="260.56289199999998"/>
    <s v="Thanaa"/>
    <s v="El-Jama"/>
    <s v="India"/>
    <x v="1"/>
    <s v="ICICI      Bank      Bank"/>
    <n v="1393.89"/>
  </r>
  <r>
    <x v="91"/>
    <x v="7"/>
    <x v="7"/>
    <x v="91"/>
    <n v="58"/>
    <n v="0"/>
    <s v="Student"/>
    <s v="Tier_1"/>
    <n v="19533.688099999999"/>
    <n v="4564.0248270000002"/>
    <n v="2843.2139780000002"/>
    <n v="7816.5542169999999"/>
    <n v="4281.6736559999999"/>
    <n v="2278.2969790000002"/>
    <n v="3059.9306310000002"/>
    <n v="3422.008707"/>
    <n v="2382.8881889999998"/>
    <n v="0"/>
    <n v="1480.0320429999999"/>
    <n v="12.5828577"/>
    <n v="8192.9872560000003"/>
    <n v="13449.982330000001"/>
    <n v="1783.3546389999999"/>
    <n v="393.46331220000002"/>
    <n v="433.05227000000002"/>
    <n v="475.50734660000001"/>
    <n v="443.74131219999998"/>
    <n v="116.2369164"/>
    <n v="0"/>
    <n v="436.42585769999999"/>
    <s v="Ashlyn"/>
    <s v="Huff"/>
    <s v="India"/>
    <x v="0"/>
    <s v="Bank     of   Baroda     Baroda"/>
    <n v="6565.71"/>
  </r>
  <r>
    <x v="92"/>
    <x v="7"/>
    <x v="8"/>
    <x v="92"/>
    <n v="54"/>
    <n v="1"/>
    <s v="Retired"/>
    <s v="Tier_1"/>
    <n v="5132.444735"/>
    <n v="3202.1312280000002"/>
    <n v="504.63574979999999"/>
    <n v="2130.115851"/>
    <n v="948.78751260000001"/>
    <n v="383.30015220000001"/>
    <n v="693.67550740000001"/>
    <n v="748.07807260000004"/>
    <n v="679.2601287"/>
    <n v="1619.198631"/>
    <n v="487.05130639999999"/>
    <n v="6.7581582219999996"/>
    <n v="579.47024220000003"/>
    <n v="579.47024220000003"/>
    <n v="629.33647599999995"/>
    <n v="231.9062711"/>
    <n v="77.346707769999995"/>
    <n v="204.0538913"/>
    <n v="129.23958819999999"/>
    <n v="25.72383696"/>
    <n v="49.455395250000002"/>
    <n v="89.804025620000004"/>
    <s v="Robert"/>
    <s v="Hernandez"/>
    <s v="India"/>
    <x v="2"/>
    <s v="Kotak      Mahindra     Bank      Bank"/>
    <n v="3500.81"/>
  </r>
  <r>
    <x v="93"/>
    <x v="7"/>
    <x v="9"/>
    <x v="93"/>
    <n v="34"/>
    <n v="2"/>
    <s v="Retired"/>
    <s v="Tier_2"/>
    <n v="4616.4672680000003"/>
    <n v="3961.1827480000002"/>
    <n v="566.92076770000006"/>
    <n v="3116.6270060000002"/>
    <n v="1796.621007"/>
    <n v="938.61881589999996"/>
    <n v="604.75781719999998"/>
    <n v="1103.4058130000001"/>
    <n v="1060.613366"/>
    <n v="1863.776881"/>
    <n v="426.19711089999998"/>
    <n v="5.3108504669999999"/>
    <n v="1225.868367"/>
    <n v="3027.1477399999999"/>
    <n v="891.9973837"/>
    <n v="112.8958945"/>
    <n v="246.2633826"/>
    <n v="83.825240739999998"/>
    <n v="271.9041479"/>
    <n v="34.186517180000003"/>
    <n v="76.105748169999998"/>
    <n v="26.990065170000001"/>
    <s v="Shanel"/>
    <s v="Rodriguez"/>
    <s v="India"/>
    <x v="1"/>
    <s v="Bank     of      Baroda     Baroda"/>
    <n v="6601.91"/>
  </r>
  <r>
    <x v="94"/>
    <x v="7"/>
    <x v="10"/>
    <x v="94"/>
    <n v="23"/>
    <n v="4"/>
    <s v="Student"/>
    <s v="Tier_2"/>
    <n v="4384.4883920000002"/>
    <n v="0"/>
    <n v="491.76225310000001"/>
    <n v="3157.3377099999998"/>
    <n v="1536.220836"/>
    <n v="1020.501819"/>
    <n v="600.23477119999995"/>
    <n v="1666.472524"/>
    <n v="686.2522745"/>
    <n v="1602.2741000000001"/>
    <n v="510.40378900000002"/>
    <n v="7.8994244199999999"/>
    <n v="1731.7467340000001"/>
    <n v="6266.4934899999998"/>
    <n v="571.97624250000001"/>
    <n v="297.58896579999998"/>
    <n v="157.6887145"/>
    <n v="146.25741690000001"/>
    <n v="249.71850259999999"/>
    <n v="29.85869705"/>
    <n v="34.655824359999997"/>
    <n v="94.44057445"/>
    <s v="Wyona"/>
    <s v="Boulier"/>
    <s v="India"/>
    <x v="1"/>
    <s v="Kotak   Mahindra   Bank   Bank"/>
    <n v="3271.7"/>
  </r>
  <r>
    <x v="95"/>
    <x v="7"/>
    <x v="11"/>
    <x v="95"/>
    <n v="60"/>
    <n v="0"/>
    <s v="Professional"/>
    <s v="Tier_2"/>
    <n v="1860.690231"/>
    <n v="486.26240389999998"/>
    <n v="199.23074930000001"/>
    <n v="1280.846974"/>
    <n v="715.36658250000005"/>
    <n v="399.37844109999997"/>
    <n v="233.43996670000001"/>
    <n v="550.66601160000005"/>
    <n v="440.68262520000002"/>
    <n v="0"/>
    <n v="103.9312548"/>
    <n v="7.4749973860000001"/>
    <n v="695.43273060000001"/>
    <n v="3032.9559140000001"/>
    <n v="193.66590909999999"/>
    <n v="120.9978613"/>
    <n v="36.398780510000002"/>
    <n v="34.560089679999997"/>
    <n v="78.967870039999994"/>
    <n v="10.918354949999999"/>
    <n v="0"/>
    <n v="25.50259239"/>
    <s v="Nadeem"/>
    <s v="El-Salman"/>
    <s v="India"/>
    <x v="0"/>
    <s v="State  Bank      of    India  India"/>
    <n v="1958.14"/>
  </r>
  <r>
    <x v="96"/>
    <x v="8"/>
    <x v="0"/>
    <x v="96"/>
    <n v="22"/>
    <n v="2"/>
    <s v="Student"/>
    <s v="Tier_2"/>
    <n v="7603.8575499999997"/>
    <n v="3488.9508289999999"/>
    <n v="1721.1306139999999"/>
    <n v="5630.3212510000003"/>
    <n v="2250.1196629999999"/>
    <n v="1505.1805549999999"/>
    <n v="904.18983279999998"/>
    <n v="3024.0002509999999"/>
    <n v="1354.768411"/>
    <n v="3210.0612270000001"/>
    <n v="964.3358776"/>
    <n v="5.4464021840000001"/>
    <n v="2070.6833179999999"/>
    <n v="6362.3716880000002"/>
    <n v="1234.4125309999999"/>
    <n v="537.33440680000001"/>
    <n v="173.96229260000001"/>
    <n v="184.7070659"/>
    <n v="580.14434189999997"/>
    <n v="25.617726869999998"/>
    <n v="37.786584130000001"/>
    <n v="262.47338259999998"/>
    <s v="Jared"/>
    <s v="Quick"/>
    <s v="India"/>
    <x v="1"/>
    <s v="Axis   Bank   Bank"/>
    <n v="7844.71"/>
  </r>
  <r>
    <x v="97"/>
    <x v="8"/>
    <x v="1"/>
    <x v="97"/>
    <n v="56"/>
    <n v="0"/>
    <s v="Professional"/>
    <s v="Tier_2"/>
    <n v="7393.5181229999998"/>
    <n v="6914.392699"/>
    <n v="1674.3526959999999"/>
    <n v="5063.1955500000004"/>
    <n v="2305.097366"/>
    <n v="1371.889596"/>
    <n v="1723.9555069999999"/>
    <n v="2410.9767400000001"/>
    <n v="1839.2156540000001"/>
    <n v="0"/>
    <n v="595.30488939999998"/>
    <n v="7.9323531489999999"/>
    <n v="2932.3998379999998"/>
    <n v="5675.691793"/>
    <n v="1160.5624250000001"/>
    <n v="655.57992569999999"/>
    <n v="179.53646330000001"/>
    <n v="119.2167958"/>
    <n v="154.30042330000001"/>
    <n v="40.883980080000001"/>
    <n v="0"/>
    <n v="139.24634280000001"/>
    <s v="Daisy"/>
    <s v="Salcido"/>
    <s v="India"/>
    <x v="2"/>
    <s v="Axis  Bank  Bank"/>
    <n v="1026.5899999999999"/>
  </r>
  <r>
    <x v="98"/>
    <x v="8"/>
    <x v="2"/>
    <x v="98"/>
    <n v="24"/>
    <n v="3"/>
    <s v="Self_Employed"/>
    <s v="Tier_2"/>
    <n v="6024.5948630000003"/>
    <n v="0"/>
    <n v="632.40838829999996"/>
    <n v="3443.9174469999998"/>
    <n v="1815.038914"/>
    <n v="1467.8804029999999"/>
    <n v="1172.222409"/>
    <n v="1319.4791379999999"/>
    <n v="954.79625869999995"/>
    <n v="2047.799526"/>
    <n v="858.7215453"/>
    <n v="5.9711382879999997"/>
    <n v="1798.6844530000001"/>
    <n v="10386.11542"/>
    <n v="827.64983270000005"/>
    <n v="256.03159149999999"/>
    <n v="420.93844280000002"/>
    <n v="320.97129489999998"/>
    <n v="222.7828671"/>
    <n v="41.722307229999998"/>
    <n v="43.886000109999998"/>
    <n v="159.7088899"/>
    <s v="Michael"/>
    <s v="Parks"/>
    <s v="India"/>
    <x v="0"/>
    <s v="Axis   Bank   Bank"/>
    <n v="4721.1099999999997"/>
  </r>
  <r>
    <x v="99"/>
    <x v="8"/>
    <x v="3"/>
    <x v="99"/>
    <n v="49"/>
    <n v="3"/>
    <s v="Retired"/>
    <s v="Tier_1"/>
    <n v="7459.9959449999997"/>
    <n v="4433.2434780000003"/>
    <n v="1031.191867"/>
    <n v="3600.2074320000002"/>
    <n v="1877.6471300000001"/>
    <n v="1225.3003220000001"/>
    <n v="689.2839725"/>
    <n v="1649.50918"/>
    <n v="1020.50474"/>
    <n v="2083.6105459999999"/>
    <n v="388.01147809999998"/>
    <n v="6.3673599999999997"/>
    <n v="0"/>
    <n v="-591.85294039999997"/>
    <n v="189.1336546"/>
    <n v="468.62333510000002"/>
    <n v="282.12024930000001"/>
    <n v="68.895267520000004"/>
    <n v="201.65995219999999"/>
    <n v="28.865159439999999"/>
    <n v="66.109202150000002"/>
    <n v="58.79621315"/>
    <s v="Adam"/>
    <s v="Field"/>
    <s v="India"/>
    <x v="0"/>
    <s v="Indian    Bank    Bank"/>
    <n v="5163.8999999999996"/>
  </r>
  <r>
    <x v="100"/>
    <x v="8"/>
    <x v="4"/>
    <x v="100"/>
    <n v="21"/>
    <n v="4"/>
    <s v="Self_Employed"/>
    <s v="Tier_2"/>
    <n v="1933.753389"/>
    <n v="1198.46765"/>
    <n v="267.08157679999999"/>
    <n v="1212.5489909999999"/>
    <n v="654.27620309999998"/>
    <n v="380.82272390000003"/>
    <n v="283.7402945"/>
    <n v="436.36193889999998"/>
    <n v="320.56529380000001"/>
    <n v="515.04659430000004"/>
    <n v="184.3747745"/>
    <n v="7.6883178750000001"/>
    <n v="743.36553739999999"/>
    <n v="2281.7275159999999"/>
    <n v="115.6652414"/>
    <n v="73.211040389999994"/>
    <n v="24.066904310000002"/>
    <n v="49.285245789999998"/>
    <n v="58.612326699999997"/>
    <n v="13.206226879999999"/>
    <n v="2.9647005919999998"/>
    <n v="10.94757356"/>
    <s v="Rogelio"/>
    <s v="Holt-Middleton"/>
    <s v="India"/>
    <x v="0"/>
    <s v="ICICI     Bank     Bank"/>
    <n v="6039.89"/>
  </r>
  <r>
    <x v="101"/>
    <x v="8"/>
    <x v="5"/>
    <x v="101"/>
    <n v="38"/>
    <n v="0"/>
    <s v="Self_Employed"/>
    <s v="Tier_2"/>
    <n v="4285.5256259999996"/>
    <n v="0"/>
    <n v="571.73594579999997"/>
    <n v="3126.6675599999999"/>
    <n v="1220.8197889999999"/>
    <n v="600.24076749999995"/>
    <n v="652.73552519999998"/>
    <n v="1575.780863"/>
    <n v="717.29908690000002"/>
    <n v="0"/>
    <n v="398.71723939999998"/>
    <n v="9.7449960329999996"/>
    <n v="2088.1215109999998"/>
    <n v="8278.1057270000001"/>
    <n v="330.55570139999998"/>
    <n v="153.96845619999999"/>
    <n v="87.419301110000006"/>
    <n v="175.8749162"/>
    <n v="126.99708200000001"/>
    <n v="21.480090529999998"/>
    <n v="0"/>
    <n v="98.485976410000006"/>
    <s v="Sara"/>
    <s v="Anderson"/>
    <s v="India"/>
    <x v="1"/>
    <s v="Axis   Bank   Bank"/>
    <n v="3394.95"/>
  </r>
  <r>
    <x v="102"/>
    <x v="8"/>
    <x v="6"/>
    <x v="102"/>
    <n v="59"/>
    <n v="3"/>
    <s v="Student"/>
    <s v="Tier_2"/>
    <n v="4561.209621"/>
    <n v="0"/>
    <n v="840.6353623"/>
    <n v="2355.5234439999999"/>
    <n v="1488.1742059999999"/>
    <n v="751.98344899999995"/>
    <n v="882.13213370000005"/>
    <n v="1648.192663"/>
    <n v="833.37786430000006"/>
    <n v="1704.3684330000001"/>
    <n v="659.27155970000001"/>
    <n v="9.3300324400000001"/>
    <n v="2127.811686"/>
    <n v="7081.1793669999997"/>
    <n v="585.43381769999996"/>
    <n v="367.49129140000002"/>
    <n v="159.04954699999999"/>
    <n v="90.464861569999997"/>
    <n v="423.76969539999999"/>
    <n v="30.984357939999999"/>
    <n v="43.128781490000001"/>
    <n v="192.4654553"/>
    <s v="Sadeeda"/>
    <s v="El-Iman"/>
    <s v="India"/>
    <x v="1"/>
    <s v="Indian   Bank   Bank"/>
    <n v="4937.2700000000004"/>
  </r>
  <r>
    <x v="103"/>
    <x v="8"/>
    <x v="7"/>
    <x v="103"/>
    <n v="49"/>
    <n v="1"/>
    <s v="Retired"/>
    <s v="Tier_1"/>
    <n v="4736.9940219999999"/>
    <n v="0"/>
    <n v="532.70744739999998"/>
    <n v="2090.0197199999998"/>
    <n v="1051.5123679999999"/>
    <n v="407.77272049999999"/>
    <n v="618.73150320000002"/>
    <n v="799.46996369999999"/>
    <n v="746.32882329999995"/>
    <n v="958.19569980000006"/>
    <n v="409.75673699999999"/>
    <n v="7.7738682839999997"/>
    <n v="1227.4922529999999"/>
    <n v="3438.4910679999998"/>
    <n v="471.71072120000002"/>
    <n v="119.6688527"/>
    <n v="115.7976955"/>
    <n v="63.656745340000001"/>
    <n v="66.541727170000001"/>
    <n v="28.31974589"/>
    <n v="24.226286510000001"/>
    <n v="25.108621070000002"/>
    <s v="Davion"/>
    <s v="Garner"/>
    <s v="India"/>
    <x v="0"/>
    <s v="HDFC  Bank  Bank"/>
    <n v="9549.2900000000009"/>
  </r>
  <r>
    <x v="104"/>
    <x v="8"/>
    <x v="8"/>
    <x v="104"/>
    <n v="35"/>
    <n v="1"/>
    <s v="Professional"/>
    <s v="Tier_1"/>
    <n v="7910.5396879999998"/>
    <n v="0"/>
    <n v="677.00882449999995"/>
    <n v="2654.5939539999999"/>
    <n v="1995.3297540000001"/>
    <n v="692.15125820000003"/>
    <n v="657.0529497"/>
    <n v="1840.0474959999999"/>
    <n v="1309.6869859999999"/>
    <n v="1767.9896429999999"/>
    <n v="390.99582240000001"/>
    <n v="6.4929600110000001"/>
    <n v="1712.0939289999999"/>
    <n v="6473.0692499999996"/>
    <n v="545.03093220000005"/>
    <n v="494.98069779999997"/>
    <n v="78.58154562"/>
    <n v="140.93782250000001"/>
    <n v="155.50339170000001"/>
    <n v="40.161566489999998"/>
    <n v="63.589931200000002"/>
    <n v="105.07359959999999"/>
    <s v="Alyssa"/>
    <s v="Partida"/>
    <s v="India"/>
    <x v="2"/>
    <s v="ICICI    Bank    Bank"/>
    <n v="4880.7299999999996"/>
  </r>
  <r>
    <x v="105"/>
    <x v="8"/>
    <x v="9"/>
    <x v="105"/>
    <n v="50"/>
    <n v="3"/>
    <s v="Student"/>
    <s v="Tier_1"/>
    <n v="12434.380569999999"/>
    <n v="0"/>
    <n v="836.01578129999996"/>
    <n v="4455.1256679999997"/>
    <n v="2401.5444309999998"/>
    <n v="1092.164362"/>
    <n v="1572.3283899999999"/>
    <n v="2866.1707390000001"/>
    <n v="1565.756924"/>
    <n v="3841.3365220000001"/>
    <n v="932.39814220000005"/>
    <n v="14.07816036"/>
    <n v="5835.1067910000002"/>
    <n v="9450.7137089999997"/>
    <n v="588.98123729999998"/>
    <n v="408.15372760000002"/>
    <n v="295.35903230000002"/>
    <n v="455.61528479999998"/>
    <n v="274.61743510000002"/>
    <n v="12.669621810000001"/>
    <n v="150.7139493"/>
    <n v="233.63823310000001"/>
    <s v="Haniyya"/>
    <s v="El-Abed"/>
    <s v="India"/>
    <x v="2"/>
    <s v="Kotak     Mahindra   Bank     Bank"/>
    <n v="8914.4699999999993"/>
  </r>
  <r>
    <x v="106"/>
    <x v="8"/>
    <x v="10"/>
    <x v="106"/>
    <n v="31"/>
    <n v="3"/>
    <s v="Student"/>
    <s v="Tier_1"/>
    <n v="40697.769939999998"/>
    <n v="17920.392639999998"/>
    <n v="4025.7877119999998"/>
    <n v="15621.21974"/>
    <n v="7877.7675289999997"/>
    <n v="2747.097597"/>
    <n v="3480.591066"/>
    <n v="7084.4103990000003"/>
    <n v="5110.1369000000004"/>
    <n v="8475.7927209999998"/>
    <n v="3471.0177669999998"/>
    <n v="16.836553309999999"/>
    <n v="19147.24912"/>
    <n v="19147.24912"/>
    <n v="3719.426809"/>
    <n v="1209.5582690000001"/>
    <n v="417.48331050000002"/>
    <n v="1016.568535"/>
    <n v="809.07152240000005"/>
    <n v="9.0445336150000006"/>
    <n v="214.6145635"/>
    <n v="216.90657419999999"/>
    <s v="Mathew"/>
    <s v="Roberts"/>
    <s v="India"/>
    <x v="0"/>
    <s v="HDFC  Bank  Bank"/>
    <n v="9152.94"/>
  </r>
  <r>
    <x v="107"/>
    <x v="8"/>
    <x v="11"/>
    <x v="107"/>
    <n v="23"/>
    <n v="4"/>
    <s v="Self_Employed"/>
    <s v="Tier_3"/>
    <n v="5174.4841189999997"/>
    <n v="0"/>
    <n v="1109.5089350000001"/>
    <n v="4724.9745030000004"/>
    <n v="1872.873953"/>
    <n v="693.80192520000003"/>
    <n v="707.14755119999995"/>
    <n v="2225.5138480000001"/>
    <n v="1450.9664789999999"/>
    <n v="1892.4598699999999"/>
    <n v="882.82522400000005"/>
    <n v="7.7297196149999996"/>
    <n v="2666.4874260000001"/>
    <n v="13762.00439"/>
    <n v="812.87633200000005"/>
    <n v="259.56486369999999"/>
    <n v="74.376760320000002"/>
    <n v="189.11767"/>
    <n v="325.55909500000001"/>
    <n v="46.251124660000002"/>
    <n v="3.4282269310000002"/>
    <n v="88.755339669999998"/>
    <s v="Cory"/>
    <s v="Betzer"/>
    <s v="India"/>
    <x v="1"/>
    <s v="Axis    Bank    Bank"/>
    <n v="6126.48"/>
  </r>
  <r>
    <x v="108"/>
    <x v="9"/>
    <x v="0"/>
    <x v="108"/>
    <n v="28"/>
    <n v="4"/>
    <s v="Professional"/>
    <s v="Tier_3"/>
    <n v="5529.6123260000004"/>
    <n v="2290.0886650000002"/>
    <n v="1262.8389340000001"/>
    <n v="4459.5107969999999"/>
    <n v="1998.3816979999999"/>
    <n v="1623.569745"/>
    <n v="992.4805384"/>
    <n v="1489.915481"/>
    <n v="1460.5741419999999"/>
    <n v="2615.3566110000002"/>
    <n v="477.91862659999998"/>
    <n v="7.7285479879999999"/>
    <n v="2849.0582810000001"/>
    <n v="12663.83461"/>
    <n v="350.79146480000003"/>
    <n v="205.03414179999999"/>
    <n v="151.70009010000001"/>
    <n v="157.24669739999999"/>
    <n v="271.83973950000001"/>
    <n v="53.655792419999997"/>
    <n v="12.209825110000001"/>
    <n v="93.461767109999997"/>
    <s v="Kolby"/>
    <s v="Medina"/>
    <s v="India"/>
    <x v="1"/>
    <s v="Canara   Bank   Bank"/>
    <n v="4165.83"/>
  </r>
  <r>
    <x v="109"/>
    <x v="9"/>
    <x v="1"/>
    <x v="109"/>
    <n v="63"/>
    <n v="1"/>
    <s v="Student"/>
    <s v="Tier_2"/>
    <n v="5653.0924779999996"/>
    <n v="4804.3226260000001"/>
    <n v="911.45342970000002"/>
    <n v="3452.8601779999999"/>
    <n v="1499.810395"/>
    <n v="955.95176079999999"/>
    <n v="1234.4735639999999"/>
    <n v="1553.503436"/>
    <n v="990.56323210000005"/>
    <n v="2206.6537539999999"/>
    <n v="643.95542209999996"/>
    <n v="9.9008557610000008"/>
    <n v="2798.522661"/>
    <n v="4358.8221119999998"/>
    <n v="748.42581240000004"/>
    <n v="322.67630270000001"/>
    <n v="232.66460910000001"/>
    <n v="322.07140179999999"/>
    <n v="179.04703219999999"/>
    <n v="15.97808081"/>
    <n v="34.176631139999998"/>
    <n v="132.68529430000001"/>
    <s v="Zubaida"/>
    <s v="Al-Jabbour"/>
    <s v="India"/>
    <x v="1"/>
    <s v="Bank   of     Baroda   Baroda"/>
    <n v="1556.24"/>
  </r>
  <r>
    <x v="110"/>
    <x v="9"/>
    <x v="2"/>
    <x v="110"/>
    <n v="37"/>
    <n v="2"/>
    <s v="Retired"/>
    <s v="Tier_1"/>
    <n v="1939.0683100000001"/>
    <n v="0"/>
    <n v="203.02952550000001"/>
    <n v="741.82613249999997"/>
    <n v="327.94388290000001"/>
    <n v="135.01239760000001"/>
    <n v="284.45489309999999"/>
    <n v="298.55999129999998"/>
    <n v="223.31562220000001"/>
    <n v="559.19631679999998"/>
    <n v="124.4241325"/>
    <n v="7.7040800899999997"/>
    <n v="497.95791869999999"/>
    <n v="1626.7298290000001"/>
    <n v="123.0239263"/>
    <n v="80.530772089999999"/>
    <n v="25.132178039999999"/>
    <n v="41.08571517"/>
    <n v="36.863121169999999"/>
    <n v="1.9164458129999999"/>
    <n v="20.18265388"/>
    <n v="35.12683921"/>
    <s v="Jahira"/>
    <s v="Banks"/>
    <s v="India"/>
    <x v="1"/>
    <s v="Union   Bank    of  India   India"/>
    <n v="9359.4699999999993"/>
  </r>
  <r>
    <x v="111"/>
    <x v="9"/>
    <x v="3"/>
    <x v="111"/>
    <n v="46"/>
    <n v="0"/>
    <s v="Professional"/>
    <s v="Tier_3"/>
    <n v="4405.5552280000002"/>
    <n v="0"/>
    <n v="1436.1848010000001"/>
    <n v="4175.5191860000004"/>
    <n v="1664.6719849999999"/>
    <n v="1318.9167030000001"/>
    <n v="719.27581329999998"/>
    <n v="1307.949867"/>
    <n v="1422.4390470000001"/>
    <n v="0"/>
    <n v="301.57884209999997"/>
    <n v="5.1600241349999996"/>
    <n v="1515.5180869999999"/>
    <n v="12618.27671"/>
    <n v="1010.32957"/>
    <n v="216.31528309999999"/>
    <n v="211.09067640000001"/>
    <n v="198.79295579999999"/>
    <n v="214.9373071"/>
    <n v="48.621156280000001"/>
    <n v="0"/>
    <n v="49.885431220000001"/>
    <s v="Ghazaala"/>
    <s v="El-Ishmael"/>
    <s v="India"/>
    <x v="1"/>
    <s v="Axis   Bank   Bank"/>
    <n v="3082.17"/>
  </r>
  <r>
    <x v="112"/>
    <x v="9"/>
    <x v="4"/>
    <x v="112"/>
    <n v="52"/>
    <n v="2"/>
    <s v="Student"/>
    <s v="Tier_2"/>
    <n v="6296.1833800000004"/>
    <n v="1934.5896290000001"/>
    <n v="1498.4350770000001"/>
    <n v="4664.775549"/>
    <n v="1817.570905"/>
    <n v="1063.4241919999999"/>
    <n v="1149.1203860000001"/>
    <n v="2112.005529"/>
    <n v="1041.0405949999999"/>
    <n v="2379.7170930000002"/>
    <n v="428.22343640000003"/>
    <n v="6.8477017919999996"/>
    <n v="2155.7193109999998"/>
    <n v="7095.8311290000001"/>
    <n v="841.93610579999995"/>
    <n v="174.0219194"/>
    <n v="259.77403820000001"/>
    <n v="78.157257340000001"/>
    <n v="629.78488289999996"/>
    <n v="49.644989420000002"/>
    <n v="113.19335409999999"/>
    <n v="80.626970490000005"/>
    <s v="Chakara"/>
    <s v="Plenty"/>
    <s v="India"/>
    <x v="1"/>
    <s v="ICICI   Bank   Bank"/>
    <n v="701.13"/>
  </r>
  <r>
    <x v="113"/>
    <x v="9"/>
    <x v="5"/>
    <x v="113"/>
    <n v="33"/>
    <n v="4"/>
    <s v="Self_Employed"/>
    <s v="Tier_1"/>
    <n v="64574.414199999999"/>
    <n v="0"/>
    <n v="6831.1731319999999"/>
    <n v="32106.589260000001"/>
    <n v="14442.52527"/>
    <n v="6799.3283769999998"/>
    <n v="8137.373861"/>
    <n v="9135.5160230000001"/>
    <n v="7191.3764229999997"/>
    <n v="20390.172419999999"/>
    <n v="5644.643239"/>
    <n v="23.629679660000001"/>
    <n v="39994.935129999998"/>
    <n v="39994.935129999998"/>
    <n v="9206.5077970000002"/>
    <n v="752.6412047"/>
    <n v="1233.8475550000001"/>
    <n v="828.67557839999995"/>
    <n v="2536.3699790000001"/>
    <n v="24.67491807"/>
    <n v="345.05036050000001"/>
    <n v="1065.2634880000001"/>
    <s v="Yoosuf"/>
    <s v="El-Matin"/>
    <s v="India"/>
    <x v="0"/>
    <s v="Indian     Bank     Bank"/>
    <n v="9482.5"/>
  </r>
  <r>
    <x v="114"/>
    <x v="9"/>
    <x v="6"/>
    <x v="114"/>
    <n v="24"/>
    <n v="2"/>
    <s v="Student"/>
    <s v="Tier_2"/>
    <n v="5144.2042750000001"/>
    <n v="3770.3208220000001"/>
    <n v="1240.8280520000001"/>
    <n v="3243.1804139999999"/>
    <n v="1489.0516299999999"/>
    <n v="536.57897890000004"/>
    <n v="852.20242029999997"/>
    <n v="1138.3571340000001"/>
    <n v="1164.217662"/>
    <n v="2467.4510289999998"/>
    <n v="392.08342640000001"/>
    <n v="5.883353177"/>
    <n v="1513.2585280000001"/>
    <n v="4282.5455300000003"/>
    <n v="740.43962920000001"/>
    <n v="236.26083610000001"/>
    <n v="34.22672661"/>
    <n v="207.51355889999999"/>
    <n v="77.187224360000002"/>
    <n v="33.098763759999997"/>
    <n v="50.539972740000003"/>
    <n v="32.856407419999996"/>
    <s v="Junaid"/>
    <s v="El-Sabet"/>
    <s v="India"/>
    <x v="1"/>
    <s v="Union    Bank   of  India    India"/>
    <n v="7233.9"/>
  </r>
  <r>
    <x v="115"/>
    <x v="9"/>
    <x v="7"/>
    <x v="115"/>
    <n v="57"/>
    <n v="4"/>
    <s v="Professional"/>
    <s v="Tier_2"/>
    <n v="7636.9426249999997"/>
    <n v="2561.5916969999998"/>
    <n v="863.49501880000003"/>
    <n v="3902.7331829999998"/>
    <n v="2969.5474720000002"/>
    <n v="1166.4903099999999"/>
    <n v="1648.612871"/>
    <n v="2375.0135070000001"/>
    <n v="1893.4516189999999"/>
    <n v="3338.3492289999999"/>
    <n v="1050.880328"/>
    <n v="9.7048941699999993"/>
    <n v="3705.7859979999998"/>
    <n v="8777.6052650000001"/>
    <n v="792.43350520000001"/>
    <n v="452.89766939999998"/>
    <n v="120.6374043"/>
    <n v="124.4864402"/>
    <n v="137.0439145"/>
    <n v="87.007011849999998"/>
    <n v="63.709539980000002"/>
    <n v="313.52039880000001"/>
    <s v="Makenzi"/>
    <s v="Omar"/>
    <s v="India"/>
    <x v="2"/>
    <s v="Axis      Bank      Bank"/>
    <n v="1508.71"/>
  </r>
  <r>
    <x v="116"/>
    <x v="9"/>
    <x v="8"/>
    <x v="116"/>
    <n v="53"/>
    <n v="2"/>
    <s v="Self_Employed"/>
    <s v="Tier_1"/>
    <n v="8753.5134909999997"/>
    <n v="0"/>
    <n v="594.70794320000005"/>
    <n v="3061.0434879999998"/>
    <n v="1498.5907950000001"/>
    <n v="597.46246910000002"/>
    <n v="1320.6459339999999"/>
    <n v="2204.6853550000001"/>
    <n v="919.48058849999995"/>
    <n v="2116.949087"/>
    <n v="325.61995380000002"/>
    <n v="7.5457421870000001"/>
    <n v="2201.7252010000002"/>
    <n v="7785.6791990000002"/>
    <n v="619.16723960000002"/>
    <n v="116.3935627"/>
    <n v="164.1248938"/>
    <n v="74.043389079999997"/>
    <n v="145.7102907"/>
    <n v="7.4364607600000001"/>
    <n v="13.17563766"/>
    <n v="92.738997150000003"/>
    <s v="Jordan"/>
    <s v="Miller"/>
    <s v="India"/>
    <x v="1"/>
    <s v="Punjab    National     Bank    Bank"/>
    <n v="5537.92"/>
  </r>
  <r>
    <x v="117"/>
    <x v="9"/>
    <x v="9"/>
    <x v="117"/>
    <n v="61"/>
    <n v="1"/>
    <s v="Student"/>
    <s v="Tier_1"/>
    <n v="3533.4762059999998"/>
    <n v="0"/>
    <n v="352.4642877"/>
    <n v="1691.6608369999999"/>
    <n v="739.36871640000004"/>
    <n v="286.26290119999999"/>
    <n v="437.32288140000003"/>
    <n v="769.64333450000004"/>
    <n v="544.33703400000002"/>
    <n v="1014.735732"/>
    <n v="162.42274080000001"/>
    <n v="8.997316326"/>
    <n v="1059.726772"/>
    <n v="2246.5593490000001"/>
    <n v="135.13555460000001"/>
    <n v="171.8642021"/>
    <n v="19.936285269999999"/>
    <n v="77.017716370000002"/>
    <n v="52.032168009999999"/>
    <n v="0.921092735"/>
    <n v="29.99870658"/>
    <n v="10.755100540000001"/>
    <s v="Teena"/>
    <s v="Shabazz"/>
    <s v="India"/>
    <x v="1"/>
    <s v="Bank  of  Baroda  Baroda"/>
    <n v="9545.5"/>
  </r>
  <r>
    <x v="118"/>
    <x v="9"/>
    <x v="10"/>
    <x v="118"/>
    <n v="61"/>
    <n v="4"/>
    <s v="Professional"/>
    <s v="Tier_2"/>
    <n v="14969.54376"/>
    <n v="0"/>
    <n v="1912.985527"/>
    <n v="9718.6054280000008"/>
    <n v="4131.4104420000003"/>
    <n v="2628.2900749999999"/>
    <n v="1533.131122"/>
    <n v="3804.377673"/>
    <n v="3031.706682"/>
    <n v="5526.4522180000004"/>
    <n v="2170.2605039999999"/>
    <n v="12.194767199999999"/>
    <n v="9127.5050599999995"/>
    <n v="25420.95536"/>
    <n v="2326.4521159999999"/>
    <n v="268.58568480000002"/>
    <n v="700.03720369999996"/>
    <n v="112.45215279999999"/>
    <n v="1021.176554"/>
    <n v="24.783838379999999"/>
    <n v="218.79756860000001"/>
    <n v="278.56281000000001"/>
    <s v="Henry"/>
    <s v="Mungovan"/>
    <s v="India"/>
    <x v="1"/>
    <s v="Kotak     Mahindra   Bank     Bank"/>
    <n v="5896.29"/>
  </r>
  <r>
    <x v="119"/>
    <x v="9"/>
    <x v="11"/>
    <x v="119"/>
    <n v="48"/>
    <n v="1"/>
    <s v="Professional"/>
    <s v="Tier_1"/>
    <n v="16424.448769999999"/>
    <n v="0"/>
    <n v="2251.9426720000001"/>
    <n v="5969.2624500000002"/>
    <n v="2810.4315069999998"/>
    <n v="1797.2734210000001"/>
    <n v="2646.3879360000001"/>
    <n v="4017.777071"/>
    <n v="1720.6440720000001"/>
    <n v="4873.4439329999996"/>
    <n v="556.57007160000001"/>
    <n v="13.135346869999999"/>
    <n v="7191.3610570000001"/>
    <n v="11679.980670000001"/>
    <n v="1126.7515900000001"/>
    <n v="777.57642850000002"/>
    <n v="181.4852818"/>
    <n v="472.18387719999998"/>
    <n v="1204.519108"/>
    <n v="16.7101693"/>
    <n v="154.31089539999999"/>
    <n v="131.4913712"/>
    <s v="Toni"/>
    <s v="Galvez"/>
    <s v="India"/>
    <x v="0"/>
    <s v="Canara  Bank  Bank"/>
    <n v="4104.6499999999996"/>
  </r>
  <r>
    <x v="120"/>
    <x v="10"/>
    <x v="0"/>
    <x v="120"/>
    <n v="59"/>
    <n v="2"/>
    <s v="Self_Employed"/>
    <s v="Tier_1"/>
    <n v="16946.310409999998"/>
    <n v="6499.0783879999999"/>
    <n v="2191.0433389999998"/>
    <n v="7164.9579739999999"/>
    <n v="3471.324505"/>
    <n v="1247.131382"/>
    <n v="1534.785087"/>
    <n v="3358.8851789999999"/>
    <n v="2733.4645919999998"/>
    <n v="3693.3391409999999"/>
    <n v="1567.854349"/>
    <n v="12.74953801"/>
    <n v="6079.5270119999996"/>
    <n v="6079.5270119999996"/>
    <n v="1265.8951420000001"/>
    <n v="930.83268080000005"/>
    <n v="218.2447138"/>
    <n v="253.96179649999999"/>
    <n v="334.81959869999997"/>
    <n v="91.652462099999994"/>
    <n v="37.240737789999997"/>
    <n v="183.64972750000001"/>
    <s v="Sean"/>
    <s v="Dennis"/>
    <s v="India"/>
    <x v="1"/>
    <s v="Axis   Bank   Bank"/>
    <n v="6514.15"/>
  </r>
  <r>
    <x v="121"/>
    <x v="10"/>
    <x v="1"/>
    <x v="121"/>
    <n v="61"/>
    <n v="3"/>
    <s v="Self_Employed"/>
    <s v="Tier_1"/>
    <n v="4347.9941049999998"/>
    <n v="0"/>
    <n v="713.56885339999997"/>
    <n v="1895.2291580000001"/>
    <n v="1017.210644"/>
    <n v="307.74720120000001"/>
    <n v="512.47661689999995"/>
    <n v="642.9221546"/>
    <n v="457.29338619999999"/>
    <n v="1034.239617"/>
    <n v="220.78924549999999"/>
    <n v="8.7762391340000008"/>
    <n v="1271.9678670000001"/>
    <n v="3343.8427029999998"/>
    <n v="335.58322240000001"/>
    <n v="157.40171889999999"/>
    <n v="79.845266519999996"/>
    <n v="32.08853208"/>
    <n v="146.11506739999999"/>
    <n v="10.25394753"/>
    <n v="0.24606388800000001"/>
    <n v="55.955231980000001"/>
    <s v="Ayreonnah"/>
    <s v="Yang"/>
    <s v="India"/>
    <x v="0"/>
    <s v="Canara   Bank   Bank"/>
    <n v="3266.22"/>
  </r>
  <r>
    <x v="122"/>
    <x v="10"/>
    <x v="2"/>
    <x v="122"/>
    <n v="60"/>
    <n v="3"/>
    <s v="Retired"/>
    <s v="Tier_3"/>
    <n v="13822.709360000001"/>
    <n v="0"/>
    <n v="3927.207797"/>
    <n v="13165.172070000001"/>
    <n v="7110.0634479999999"/>
    <n v="3629.7577270000002"/>
    <n v="2986.4571179999998"/>
    <n v="7156.29565"/>
    <n v="3907.2389600000001"/>
    <n v="8200.1029749999998"/>
    <n v="2309.7320949999998"/>
    <n v="14.04841922"/>
    <n v="12945.81439"/>
    <n v="25936.65854"/>
    <n v="2678.9981469999998"/>
    <n v="1952.7655890000001"/>
    <n v="763.24265439999999"/>
    <n v="191.93606990000001"/>
    <n v="1547.1796690000001"/>
    <n v="55.272302609999997"/>
    <n v="35.3716036"/>
    <n v="495.22427140000002"/>
    <s v="Ameer"/>
    <s v="Al-Wakim"/>
    <s v="India"/>
    <x v="1"/>
    <s v="State   Bank  of     India   India"/>
    <n v="3146.43"/>
  </r>
  <r>
    <x v="123"/>
    <x v="10"/>
    <x v="3"/>
    <x v="123"/>
    <n v="60"/>
    <n v="0"/>
    <s v="Retired"/>
    <s v="Tier_2"/>
    <n v="1954.781884"/>
    <n v="0"/>
    <n v="311.22563050000002"/>
    <n v="1300.043163"/>
    <n v="498.31007399999999"/>
    <n v="250.1198464"/>
    <n v="289.57330780000001"/>
    <n v="532.71686309999996"/>
    <n v="414.09784430000002"/>
    <n v="0"/>
    <n v="128.83996780000001"/>
    <n v="8.4923762620000005"/>
    <n v="830.03716350000002"/>
    <n v="4094.2008390000001"/>
    <n v="98.091756619999998"/>
    <n v="100.9158467"/>
    <n v="18.728304479999998"/>
    <n v="66.328390949999999"/>
    <n v="62.973489360000002"/>
    <n v="14.368246190000001"/>
    <n v="0"/>
    <n v="33.24366259"/>
    <s v="David"/>
    <s v="Ceballos"/>
    <s v="India"/>
    <x v="0"/>
    <s v="Kotak  Mahindra  Bank  Bank"/>
    <n v="2275.6999999999998"/>
  </r>
  <r>
    <x v="124"/>
    <x v="10"/>
    <x v="4"/>
    <x v="124"/>
    <n v="64"/>
    <n v="3"/>
    <s v="Student"/>
    <s v="Tier_2"/>
    <n v="9595.0289269999994"/>
    <n v="4989.7858610000003"/>
    <n v="1346.4229740000001"/>
    <n v="5957.8120369999997"/>
    <n v="3559.25882"/>
    <n v="2305.3193740000002"/>
    <n v="1266.942178"/>
    <n v="3437.3106429999998"/>
    <n v="2070.5266700000002"/>
    <n v="4561.1993409999995"/>
    <n v="645.19341919999999"/>
    <n v="12.00013804"/>
    <n v="5757.0835800000004"/>
    <n v="8240.3443920000009"/>
    <n v="792.23631869999997"/>
    <n v="418.0682094"/>
    <n v="583.08630129999995"/>
    <n v="244.23336370000001"/>
    <n v="871.75011429999995"/>
    <n v="57.005382789999999"/>
    <n v="85.410156950000001"/>
    <n v="185.53565370000001"/>
    <s v="Jordan"/>
    <s v="Mcgowan"/>
    <s v="India"/>
    <x v="2"/>
    <s v="Canara    Bank    Bank"/>
    <n v="3757.94"/>
  </r>
  <r>
    <x v="125"/>
    <x v="10"/>
    <x v="5"/>
    <x v="125"/>
    <n v="23"/>
    <n v="0"/>
    <s v="Retired"/>
    <s v="Tier_2"/>
    <n v="34609.353219999997"/>
    <n v="0"/>
    <n v="3743.9998409999998"/>
    <n v="22522.228090000001"/>
    <n v="9437.5153620000001"/>
    <n v="6470.9136399999998"/>
    <n v="7193.0087990000002"/>
    <n v="12142.744500000001"/>
    <n v="7967.3548209999999"/>
    <n v="0"/>
    <n v="4602.9700970000004"/>
    <n v="23.358479160000002"/>
    <n v="40421.092799999999"/>
    <n v="64356.677739999999"/>
    <n v="5875.4731400000001"/>
    <n v="1075.239221"/>
    <n v="761.14162529999999"/>
    <n v="1108.295938"/>
    <n v="3536.966167"/>
    <n v="180.60199940000001"/>
    <n v="0"/>
    <n v="1047.040307"/>
    <s v="Verenice"/>
    <s v="Vargas"/>
    <s v="India"/>
    <x v="0"/>
    <s v="Union  Bank   of    India  India"/>
    <n v="9843.77"/>
  </r>
  <r>
    <x v="126"/>
    <x v="10"/>
    <x v="6"/>
    <x v="126"/>
    <n v="46"/>
    <n v="2"/>
    <s v="Retired"/>
    <s v="Tier_2"/>
    <n v="2716.462301"/>
    <n v="0"/>
    <n v="379.30929300000003"/>
    <n v="1449.1431990000001"/>
    <n v="833.01128600000004"/>
    <n v="331.86732740000002"/>
    <n v="318.52823360000002"/>
    <n v="887.77996450000001"/>
    <n v="610.08164850000003"/>
    <n v="1210.665068"/>
    <n v="208.65791530000001"/>
    <n v="6.4586969889999999"/>
    <n v="877.24034419999998"/>
    <n v="4636.8052690000004"/>
    <n v="332.54878989999997"/>
    <n v="98.569983399999998"/>
    <n v="53.938116630000003"/>
    <n v="23.70184793"/>
    <n v="169.5281765"/>
    <n v="12.859498439999999"/>
    <n v="23.864412550000001"/>
    <n v="52.835282100000001"/>
    <s v="Courtney"/>
    <s v="Cottonwood"/>
    <s v="India"/>
    <x v="0"/>
    <s v="Kotak    Mahindra   Bank    Bank"/>
    <n v="1626.6"/>
  </r>
  <r>
    <x v="127"/>
    <x v="10"/>
    <x v="7"/>
    <x v="127"/>
    <n v="44"/>
    <n v="0"/>
    <s v="Self_Employed"/>
    <s v="Tier_2"/>
    <n v="3814.1631600000001"/>
    <n v="0"/>
    <n v="485.72452659999999"/>
    <n v="2140.1177269999998"/>
    <n v="1324.139735"/>
    <n v="803.54595200000006"/>
    <n v="876.52087100000006"/>
    <n v="1024.1889140000001"/>
    <n v="614.93563740000002"/>
    <n v="0"/>
    <n v="430.00380339999998"/>
    <n v="7.4964769630000001"/>
    <n v="1429.6393129999999"/>
    <n v="7557.4754750000002"/>
    <n v="606.96313599999996"/>
    <n v="245.9506585"/>
    <n v="68.412388179999994"/>
    <n v="165.34318039999999"/>
    <n v="240.32335549999999"/>
    <n v="22.241605140000001"/>
    <n v="0"/>
    <n v="47.526141600000003"/>
    <s v="Jesus"/>
    <s v="Vargas"/>
    <s v="India"/>
    <x v="0"/>
    <s v="ICICI      Bank      Bank"/>
    <n v="1001.34"/>
  </r>
  <r>
    <x v="128"/>
    <x v="10"/>
    <x v="8"/>
    <x v="128"/>
    <n v="60"/>
    <n v="0"/>
    <s v="Student"/>
    <s v="Tier_1"/>
    <n v="9746.8647519999995"/>
    <n v="3646.060148"/>
    <n v="1467.6365390000001"/>
    <n v="4108.9254799999999"/>
    <n v="1897.5165300000001"/>
    <n v="1407.3865269999999"/>
    <n v="1330.912943"/>
    <n v="2311.062359"/>
    <n v="1434.177809"/>
    <n v="0"/>
    <n v="438.7102534"/>
    <n v="7.370728776"/>
    <n v="2394.7165500000001"/>
    <n v="4700.2958319999998"/>
    <n v="869.64882460000001"/>
    <n v="431.45874259999999"/>
    <n v="407.0067608"/>
    <n v="351.81683609999999"/>
    <n v="506.73521950000003"/>
    <n v="61.063911640000001"/>
    <n v="0"/>
    <n v="129.29801209999999"/>
    <s v="Juan"/>
    <s v="Saucedo"/>
    <s v="India"/>
    <x v="2"/>
    <s v="Canara     Bank     Bank"/>
    <n v="1504.88"/>
  </r>
  <r>
    <x v="129"/>
    <x v="10"/>
    <x v="9"/>
    <x v="129"/>
    <n v="19"/>
    <n v="0"/>
    <s v="Professional"/>
    <s v="Tier_2"/>
    <n v="4010.7527660000001"/>
    <n v="0"/>
    <n v="597.11436679999997"/>
    <n v="2219.7714430000001"/>
    <n v="1550.130983"/>
    <n v="775.55724110000006"/>
    <n v="764.70473389999995"/>
    <n v="1523.5012389999999"/>
    <n v="611.49545360000002"/>
    <n v="0"/>
    <n v="477.96304129999999"/>
    <n v="5.2771247109999999"/>
    <n v="1058.262127"/>
    <n v="7522.7725639999999"/>
    <n v="615.95771609999997"/>
    <n v="208.85666029999999"/>
    <n v="128.8724507"/>
    <n v="66.86490775"/>
    <n v="179.5889574"/>
    <n v="15.610445240000001"/>
    <n v="0"/>
    <n v="108.1464613"/>
    <s v="Indigo"/>
    <s v="Lopez"/>
    <s v="India"/>
    <x v="0"/>
    <s v="Kotak     Mahindra      Bank     Bank"/>
    <n v="6931.07"/>
  </r>
  <r>
    <x v="130"/>
    <x v="10"/>
    <x v="10"/>
    <x v="130"/>
    <n v="39"/>
    <n v="1"/>
    <s v="Self_Employed"/>
    <s v="Tier_1"/>
    <n v="2603.0760260000002"/>
    <n v="1185.41149"/>
    <n v="351.50923899999998"/>
    <n v="1295.1969489999999"/>
    <n v="573.59779370000001"/>
    <n v="361.4325647"/>
    <n v="320.52769869999997"/>
    <n v="680.41506370000002"/>
    <n v="406.54531809999997"/>
    <n v="829.88378339999997"/>
    <n v="96.183253390000004"/>
    <n v="7.2618118220000003"/>
    <n v="0"/>
    <n v="-26.859093699999999"/>
    <n v="165.21258779999999"/>
    <n v="161.9424765"/>
    <n v="18.925963200000002"/>
    <n v="41.976093570000003"/>
    <n v="186.3575357"/>
    <n v="19.506053829999999"/>
    <n v="14.28739197"/>
    <n v="13.617506000000001"/>
    <s v="Jordan"/>
    <s v="Humphrey"/>
    <s v="India"/>
    <x v="0"/>
    <s v="Bank    of    Baroda    Baroda"/>
    <n v="6230.64"/>
  </r>
  <r>
    <x v="131"/>
    <x v="10"/>
    <x v="11"/>
    <x v="131"/>
    <n v="26"/>
    <n v="0"/>
    <s v="Professional"/>
    <s v="Tier_2"/>
    <n v="6338.2952800000003"/>
    <n v="0"/>
    <n v="1249.814617"/>
    <n v="4038.6058200000002"/>
    <n v="2178.66302"/>
    <n v="1539.561328"/>
    <n v="1069.8927309999999"/>
    <n v="1692.6143400000001"/>
    <n v="1174.5714479999999"/>
    <n v="0"/>
    <n v="629.14795800000002"/>
    <n v="5.5808472980000001"/>
    <n v="1768.652904"/>
    <n v="11780.309859999999"/>
    <n v="397.68488189999999"/>
    <n v="394.95760860000001"/>
    <n v="248.2920507"/>
    <n v="145.41601750000001"/>
    <n v="180.75188840000001"/>
    <n v="7.8340228989999998"/>
    <n v="0"/>
    <n v="123.16943070000001"/>
    <s v="Jason"/>
    <s v="Josiah"/>
    <s v="India"/>
    <x v="1"/>
    <s v="Canara     Bank     Bank"/>
    <n v="8924.7999999999993"/>
  </r>
  <r>
    <x v="132"/>
    <x v="11"/>
    <x v="0"/>
    <x v="132"/>
    <n v="28"/>
    <n v="4"/>
    <s v="Retired"/>
    <s v="Tier_3"/>
    <n v="1923.6692419999999"/>
    <n v="0"/>
    <n v="279.3188111"/>
    <n v="1374.187684"/>
    <n v="711.29660139999999"/>
    <n v="331.19362180000002"/>
    <n v="306.57554260000001"/>
    <n v="802.51287620000005"/>
    <n v="578.76370789999999"/>
    <n v="1209.1408739999999"/>
    <n v="201.99620179999999"/>
    <n v="5.2635670689999996"/>
    <n v="675.02413820000004"/>
    <n v="5105.80645"/>
    <n v="244.33222649999999"/>
    <n v="106.16793749999999"/>
    <n v="22.724078689999999"/>
    <n v="21.780115380000002"/>
    <n v="57.57327059"/>
    <n v="27.178512609999999"/>
    <n v="29.631039220000002"/>
    <n v="41.157476559999999"/>
    <s v="Jennifer"/>
    <s v="Periquet"/>
    <s v="India"/>
    <x v="1"/>
    <s v="Canara  Bank  Bank"/>
    <n v="6762.69"/>
  </r>
  <r>
    <x v="133"/>
    <x v="11"/>
    <x v="1"/>
    <x v="133"/>
    <n v="33"/>
    <n v="2"/>
    <s v="Retired"/>
    <s v="Tier_1"/>
    <n v="13145.750120000001"/>
    <n v="3113.6773880000001"/>
    <n v="906.05202039999995"/>
    <n v="6403.7042080000001"/>
    <n v="2775.5553340000001"/>
    <n v="1924.645851"/>
    <n v="1718.7689459999999"/>
    <n v="3138.4319110000001"/>
    <n v="1676.3873140000001"/>
    <n v="4273.1486999999997"/>
    <n v="602.8424847"/>
    <n v="11.44021585"/>
    <n v="4140.2027969999999"/>
    <n v="4140.2027969999999"/>
    <n v="888.45555379999996"/>
    <n v="786.27235589999998"/>
    <n v="489.03151339999999"/>
    <n v="417.8839423"/>
    <n v="830.82436949999999"/>
    <n v="68.965736109999995"/>
    <n v="128.7611618"/>
    <n v="114.25158209999999"/>
    <s v="Molly"/>
    <s v="Payeur"/>
    <s v="India"/>
    <x v="1"/>
    <s v="ICICI     Bank     Bank"/>
    <n v="7397.07"/>
  </r>
  <r>
    <x v="134"/>
    <x v="11"/>
    <x v="2"/>
    <x v="134"/>
    <n v="62"/>
    <n v="1"/>
    <s v="Retired"/>
    <s v="Tier_2"/>
    <n v="2875.4813370000002"/>
    <n v="0"/>
    <n v="479.50963619999999"/>
    <n v="1947.758163"/>
    <n v="719.55405380000002"/>
    <n v="467.24826610000002"/>
    <n v="432.13759249999998"/>
    <n v="1145.3116460000001"/>
    <n v="432.78464589999999"/>
    <n v="1333.6243239999999"/>
    <n v="151.5094125"/>
    <n v="6.5044880320000003"/>
    <n v="935.17669720000004"/>
    <n v="4392.4876080000004"/>
    <n v="380.60925980000002"/>
    <n v="126.5769032"/>
    <n v="67.507277689999995"/>
    <n v="39.201904990000003"/>
    <n v="156.45685460000001"/>
    <n v="8.2332280850000004"/>
    <n v="59.987422899999999"/>
    <n v="36.409569060000003"/>
    <s v="Noella"/>
    <s v="Aguilera"/>
    <s v="India"/>
    <x v="0"/>
    <s v="State      Bank     of     India      India"/>
    <n v="5259.24"/>
  </r>
  <r>
    <x v="135"/>
    <x v="11"/>
    <x v="3"/>
    <x v="135"/>
    <n v="30"/>
    <n v="4"/>
    <s v="Professional"/>
    <s v="Tier_1"/>
    <n v="31098.889200000001"/>
    <n v="0"/>
    <n v="4952.4121480000003"/>
    <n v="10567.820009999999"/>
    <n v="6750.3446880000001"/>
    <n v="3463.8672459999998"/>
    <n v="4568.4877889999998"/>
    <n v="6077.8730070000001"/>
    <n v="4240.8457099999996"/>
    <n v="7266.3775130000004"/>
    <n v="1527.20965"/>
    <n v="22.56768679"/>
    <n v="23148.837029999999"/>
    <n v="23148.837029999999"/>
    <n v="1785.0189419999999"/>
    <n v="1946.924174"/>
    <n v="428.08457449999997"/>
    <n v="1350.3428080000001"/>
    <n v="310.8311837"/>
    <n v="109.90809609999999"/>
    <n v="112.8961888"/>
    <n v="157.8067844"/>
    <s v="Maazina"/>
    <s v="Al-Demian"/>
    <s v="India"/>
    <x v="0"/>
    <s v="Indian  Bank  Bank"/>
    <n v="6632.4"/>
  </r>
  <r>
    <x v="136"/>
    <x v="11"/>
    <x v="4"/>
    <x v="136"/>
    <n v="35"/>
    <n v="2"/>
    <s v="Student"/>
    <s v="Tier_3"/>
    <n v="2404.8192939999999"/>
    <n v="0"/>
    <n v="628.11293620000004"/>
    <n v="1894.5203429999999"/>
    <n v="1039.9517129999999"/>
    <n v="620.94764380000004"/>
    <n v="549.7213782"/>
    <n v="777.12715390000005"/>
    <n v="606.78329689999998"/>
    <n v="1182.5042840000001"/>
    <n v="332.7495619"/>
    <n v="7.6998594410000001"/>
    <n v="1234.4513690000001"/>
    <n v="5994.8910189999997"/>
    <n v="154.44724070000001"/>
    <n v="154.2813755"/>
    <n v="146.41161819999999"/>
    <n v="114.1711012"/>
    <n v="93.876379839999998"/>
    <n v="30.037119400000002"/>
    <n v="47.833414140000002"/>
    <n v="18.994328639999999"/>
    <s v="Lisa"/>
    <s v="Blicharz"/>
    <s v="India"/>
    <x v="0"/>
    <s v="Canara   Bank   Bank"/>
    <n v="8235.8700000000008"/>
  </r>
  <r>
    <x v="137"/>
    <x v="11"/>
    <x v="5"/>
    <x v="137"/>
    <n v="42"/>
    <n v="1"/>
    <s v="Self_Employed"/>
    <s v="Tier_2"/>
    <n v="4637.197776"/>
    <n v="0"/>
    <n v="1059.752017"/>
    <n v="2812.2834349999998"/>
    <n v="1430.2297189999999"/>
    <n v="751.42670129999999"/>
    <n v="876.48924220000004"/>
    <n v="1755.835135"/>
    <n v="861.63864369999999"/>
    <n v="1436.4085869999999"/>
    <n v="394.03267110000002"/>
    <n v="9.7574436880000004"/>
    <n v="2262.359809"/>
    <n v="7170.6949539999996"/>
    <n v="670.67245860000003"/>
    <n v="360.83779449999997"/>
    <n v="65.680803319999995"/>
    <n v="71.486376000000007"/>
    <n v="250.86782400000001"/>
    <n v="38.335695700000002"/>
    <n v="29.230416420000001"/>
    <n v="41.285156389999997"/>
    <s v="Briana"/>
    <s v="Benosman"/>
    <s v="India"/>
    <x v="1"/>
    <s v="Union      Bank     of    India      India"/>
    <n v="7884.19"/>
  </r>
  <r>
    <x v="138"/>
    <x v="11"/>
    <x v="6"/>
    <x v="138"/>
    <n v="50"/>
    <n v="2"/>
    <s v="Retired"/>
    <s v="Tier_3"/>
    <n v="8626.9512630000008"/>
    <n v="0"/>
    <n v="1226.139801"/>
    <n v="7273.5932320000002"/>
    <n v="3900.7436429999998"/>
    <n v="1235.6818900000001"/>
    <n v="2551.4060199999999"/>
    <n v="4158.5766640000002"/>
    <n v="2170.8146040000001"/>
    <n v="3738.1210689999998"/>
    <n v="1205.010777"/>
    <n v="12.53533034"/>
    <n v="7209.4455930000004"/>
    <n v="21425.969450000001"/>
    <n v="367.5632817"/>
    <n v="1152.3945490000001"/>
    <n v="78.246771640000006"/>
    <n v="443.03410209999998"/>
    <n v="1129.202708"/>
    <n v="28.68889373"/>
    <n v="146.82569699999999"/>
    <n v="97.853340450000005"/>
    <s v="Katelyn"/>
    <s v="Young"/>
    <s v="India"/>
    <x v="2"/>
    <s v="Axis  Bank  Bank"/>
    <n v="9800.24"/>
  </r>
  <r>
    <x v="139"/>
    <x v="11"/>
    <x v="7"/>
    <x v="139"/>
    <n v="27"/>
    <n v="3"/>
    <s v="Retired"/>
    <s v="Tier_2"/>
    <n v="2241.3268090000001"/>
    <n v="935.29526869999995"/>
    <n v="351.33333690000001"/>
    <n v="1297.7227379999999"/>
    <n v="812.26110089999997"/>
    <n v="256.22824159999999"/>
    <n v="331.7299395"/>
    <n v="853.97951009999997"/>
    <n v="500.37689449999999"/>
    <n v="687.41897259999996"/>
    <n v="288.53545459999998"/>
    <n v="6.2555475170000001"/>
    <n v="701.03631780000001"/>
    <n v="2650.42578"/>
    <n v="386.70813859999998"/>
    <n v="196.04824500000001"/>
    <n v="61.941001960000001"/>
    <n v="41.283521049999997"/>
    <n v="88.785664260000004"/>
    <n v="18.660858099999999"/>
    <n v="10.91311673"/>
    <n v="38.913994860000003"/>
    <s v="Ashqar"/>
    <s v="El-Hatem"/>
    <s v="India"/>
    <x v="1"/>
    <s v="Kotak    Mahindra  Bank    Bank"/>
    <n v="4450.37"/>
  </r>
  <r>
    <x v="140"/>
    <x v="11"/>
    <x v="8"/>
    <x v="140"/>
    <n v="47"/>
    <n v="2"/>
    <s v="Student"/>
    <s v="Tier_1"/>
    <n v="10796.181699999999"/>
    <n v="2368.7240660000002"/>
    <n v="783.29851599999995"/>
    <n v="4897.4087490000002"/>
    <n v="1858.774197"/>
    <n v="1518.393873"/>
    <n v="930.26694450000002"/>
    <n v="1512.9967059999999"/>
    <n v="1351.221888"/>
    <n v="2104.8847150000001"/>
    <n v="980.24401069999999"/>
    <n v="9.9155212190000004"/>
    <n v="3568.3256230000002"/>
    <n v="6884.8769620000003"/>
    <n v="1321.043437"/>
    <n v="484.78698739999999"/>
    <n v="321.88983780000001"/>
    <n v="136.69486900000001"/>
    <n v="350.4079764"/>
    <n v="40.778701300000002"/>
    <n v="90.100703429999996"/>
    <n v="195.4599403"/>
    <s v="Marisa"/>
    <s v="Acosta"/>
    <s v="India"/>
    <x v="2"/>
    <s v="HDFC     Bank     Bank"/>
    <n v="3185.85"/>
  </r>
  <r>
    <x v="141"/>
    <x v="11"/>
    <x v="9"/>
    <x v="141"/>
    <n v="18"/>
    <n v="3"/>
    <s v="Self_Employed"/>
    <s v="Tier_3"/>
    <n v="12804.43506"/>
    <n v="12629.01417"/>
    <n v="2580.5261860000001"/>
    <n v="10867.24768"/>
    <n v="4970.8938280000002"/>
    <n v="2204.793799"/>
    <n v="3397.4132610000001"/>
    <n v="4128.2393760000004"/>
    <n v="3926.6562779999999"/>
    <n v="4693.0899799999997"/>
    <n v="1354.198979"/>
    <n v="13.3680456"/>
    <n v="11411.35145"/>
    <n v="21806.391820000001"/>
    <n v="2838.502403"/>
    <n v="461.9772643"/>
    <n v="123.27395509999999"/>
    <n v="941.15737850000005"/>
    <n v="1150.572905"/>
    <n v="32.620248510000003"/>
    <n v="34.674922559999999"/>
    <n v="147.4390191"/>
    <s v="Raquel"/>
    <s v="Jurado"/>
    <s v="India"/>
    <x v="0"/>
    <s v="Punjab    National      Bank    Bank"/>
    <n v="4153.8"/>
  </r>
  <r>
    <x v="142"/>
    <x v="11"/>
    <x v="10"/>
    <x v="142"/>
    <n v="50"/>
    <n v="3"/>
    <s v="Student"/>
    <s v="Tier_2"/>
    <n v="1658.2666690000001"/>
    <n v="480.44265799999999"/>
    <n v="236.5129426"/>
    <n v="848.65180720000001"/>
    <n v="452.07086190000001"/>
    <n v="253.0809184"/>
    <n v="382.99417979999998"/>
    <n v="433.90032810000002"/>
    <n v="274.12416030000003"/>
    <n v="660.52651909999997"/>
    <n v="135.02514629999999"/>
    <n v="6.0915133499999996"/>
    <n v="505.06767769999999"/>
    <n v="2475.7371549999998"/>
    <n v="48.913756139999997"/>
    <n v="79.271495799999997"/>
    <n v="30.591409259999999"/>
    <n v="103.55150999999999"/>
    <n v="90.058642969999994"/>
    <n v="2.630839248"/>
    <n v="23.689180440000001"/>
    <n v="24.2745003"/>
    <s v="Mikaela"/>
    <s v="Goheen"/>
    <s v="India"/>
    <x v="0"/>
    <s v="ICICI     Bank     Bank"/>
    <n v="203.62"/>
  </r>
  <r>
    <x v="143"/>
    <x v="11"/>
    <x v="11"/>
    <x v="143"/>
    <n v="32"/>
    <n v="2"/>
    <s v="Student"/>
    <s v="Tier_2"/>
    <n v="6955.0398569999998"/>
    <n v="0"/>
    <n v="1656.8393040000001"/>
    <n v="3614.375931"/>
    <n v="2013.1219579999999"/>
    <n v="835.53774350000003"/>
    <n v="1581.096783"/>
    <n v="2233.9747240000002"/>
    <n v="1135.942221"/>
    <n v="2444.2636689999999"/>
    <n v="887.01433399999996"/>
    <n v="5.8252259540000004"/>
    <n v="2025.7339340000001"/>
    <n v="11417.992759999999"/>
    <n v="1079.919083"/>
    <n v="305.56193630000001"/>
    <n v="157.6507531"/>
    <n v="114.652158"/>
    <n v="286.28914589999999"/>
    <n v="16.687890629999998"/>
    <n v="53.99757769"/>
    <n v="82.165303230000006"/>
    <s v="Johnathan"/>
    <s v="Johnson"/>
    <s v="India"/>
    <x v="1"/>
    <s v="Union    Bank  of  India    India"/>
    <n v="1920.11"/>
  </r>
  <r>
    <x v="144"/>
    <x v="12"/>
    <x v="0"/>
    <x v="144"/>
    <n v="46"/>
    <n v="3"/>
    <s v="Retired"/>
    <s v="Tier_2"/>
    <n v="7386.5863840000002"/>
    <n v="0"/>
    <n v="1645.1807940000001"/>
    <n v="4300.7557310000002"/>
    <n v="2023.860142"/>
    <n v="1265.105859"/>
    <n v="1809.9749429999999"/>
    <n v="2737.5526829999999"/>
    <n v="1145.1084229999999"/>
    <n v="2817.5627899999999"/>
    <n v="976.18121280000003"/>
    <n v="5.8978574970000004"/>
    <n v="2178.251694"/>
    <n v="10825.062959999999"/>
    <n v="1177.438069"/>
    <n v="133.74196470000001"/>
    <n v="261.21016600000002"/>
    <n v="539.07784619999995"/>
    <n v="193.56445439999999"/>
    <n v="36.095725129999998"/>
    <n v="69.324992499999993"/>
    <n v="93.301468150000005"/>
    <s v="Kimberly"/>
    <s v="Schumacher"/>
    <s v="India"/>
    <x v="2"/>
    <s v="Kotak      Mahindra      Bank      Bank"/>
    <n v="8443.02"/>
  </r>
  <r>
    <x v="145"/>
    <x v="12"/>
    <x v="1"/>
    <x v="145"/>
    <n v="19"/>
    <n v="1"/>
    <s v="Retired"/>
    <s v="Tier_1"/>
    <n v="16821.921289999998"/>
    <n v="0"/>
    <n v="2477.9655899999998"/>
    <n v="7433.2805239999998"/>
    <n v="4153.1004350000003"/>
    <n v="1370.595223"/>
    <n v="1855.878232"/>
    <n v="4034.2386080000001"/>
    <n v="2155.0968910000001"/>
    <n v="5009.5947230000002"/>
    <n v="1162.0830550000001"/>
    <n v="11.49890108"/>
    <n v="6447.786967"/>
    <n v="9599.3164030000007"/>
    <n v="2168.434006"/>
    <n v="225.8198711"/>
    <n v="326.31840089999997"/>
    <n v="364.20081979999998"/>
    <n v="279.91156100000001"/>
    <n v="58.806516739999999"/>
    <n v="203.4983211"/>
    <n v="62.507615989999998"/>
    <s v="Samantha"/>
    <s v="Finken"/>
    <s v="India"/>
    <x v="0"/>
    <s v="Indian     Bank     Bank"/>
    <n v="2388.5"/>
  </r>
  <r>
    <x v="146"/>
    <x v="12"/>
    <x v="2"/>
    <x v="146"/>
    <n v="28"/>
    <n v="3"/>
    <s v="Student"/>
    <s v="Tier_2"/>
    <n v="2230.4400559999999"/>
    <n v="0"/>
    <n v="231.37050780000001"/>
    <n v="1476.657843"/>
    <n v="577.31521510000005"/>
    <n v="541.34017700000004"/>
    <n v="478.65562749999998"/>
    <n v="591.5995355"/>
    <n v="483.33374179999998"/>
    <n v="951.28082629999994"/>
    <n v="304.22729959999998"/>
    <n v="8.4496827430000003"/>
    <n v="942.32554249999998"/>
    <n v="3285.9794510000002"/>
    <n v="358.69806010000002"/>
    <n v="93.783404709999999"/>
    <n v="101.8882727"/>
    <n v="74.168616420000006"/>
    <n v="37.08865162"/>
    <n v="22.33723153"/>
    <n v="25.708889259999999"/>
    <n v="24.820384130000001"/>
    <s v="Springwind"/>
    <s v="Jones"/>
    <s v="India"/>
    <x v="2"/>
    <s v="Canara   Bank   Bank"/>
    <n v="2467.09"/>
  </r>
  <r>
    <x v="147"/>
    <x v="12"/>
    <x v="3"/>
    <x v="147"/>
    <n v="51"/>
    <n v="0"/>
    <s v="Professional"/>
    <s v="Tier_2"/>
    <n v="2086.3042070000001"/>
    <n v="0"/>
    <n v="367.55999500000001"/>
    <n v="1140.549784"/>
    <n v="560.61844050000002"/>
    <n v="515.25155619999998"/>
    <n v="509.9825007"/>
    <n v="739.77856099999997"/>
    <n v="495.03704729999998"/>
    <n v="0"/>
    <n v="107.9532069"/>
    <n v="5.0107709800000002"/>
    <n v="522.69962889999999"/>
    <n v="3908.4857379999999"/>
    <n v="91.695241940000003"/>
    <n v="125.33529729999999"/>
    <n v="109.4228894"/>
    <n v="37.589722279999997"/>
    <n v="121.2235211"/>
    <n v="1.3087207350000001"/>
    <n v="0"/>
    <n v="27.07776874"/>
    <s v="Cameron"/>
    <s v="Contreras"/>
    <s v="India"/>
    <x v="0"/>
    <s v="HDFC    Bank    Bank"/>
    <n v="859.24"/>
  </r>
  <r>
    <x v="148"/>
    <x v="12"/>
    <x v="4"/>
    <x v="148"/>
    <n v="58"/>
    <n v="1"/>
    <s v="Retired"/>
    <s v="Tier_3"/>
    <n v="6832.090134"/>
    <n v="6775.578512"/>
    <n v="1043.779329"/>
    <n v="6587.7137380000004"/>
    <n v="3100.288376"/>
    <n v="1100.422145"/>
    <n v="1788.0209990000001"/>
    <n v="2958.7892099999999"/>
    <n v="2267.2363380000002"/>
    <n v="2380.226885"/>
    <n v="643.06272449999994"/>
    <n v="13.36345487"/>
    <n v="6086.6885460000003"/>
    <n v="10070.05917"/>
    <n v="1853.5010729999999"/>
    <n v="191.99197000000001"/>
    <n v="209.99372629999999"/>
    <n v="287.7623375"/>
    <n v="152.42306590000001"/>
    <n v="69.473616910000004"/>
    <n v="81.331583600000002"/>
    <n v="128.70829259999999"/>
    <s v="Azeema"/>
    <s v="Al-Omar"/>
    <s v="India"/>
    <x v="1"/>
    <s v="Axis   Bank   Bank"/>
    <n v="2532.66"/>
  </r>
  <r>
    <x v="149"/>
    <x v="12"/>
    <x v="5"/>
    <x v="149"/>
    <n v="36"/>
    <n v="1"/>
    <s v="Self_Employed"/>
    <s v="Tier_1"/>
    <n v="11413.67635"/>
    <n v="0"/>
    <n v="1748.982285"/>
    <n v="4782.5131119999996"/>
    <n v="3036.2474699999998"/>
    <n v="1479.3503599999999"/>
    <n v="1326.2093130000001"/>
    <n v="2029.578575"/>
    <n v="1758.7689720000001"/>
    <n v="3335.5368570000001"/>
    <n v="871.41464289999999"/>
    <n v="8.3995325689999998"/>
    <n v="3195.6515399999998"/>
    <n v="6263.3098900000005"/>
    <n v="971.13851560000001"/>
    <n v="625.64235670000005"/>
    <n v="254.00751919999999"/>
    <n v="134.60162120000001"/>
    <n v="144.42606369999999"/>
    <n v="16.250053919999999"/>
    <n v="14.745382709999999"/>
    <n v="260.24570039999998"/>
    <s v="Cyra"/>
    <s v="Aragon"/>
    <s v="India"/>
    <x v="1"/>
    <s v="State   Bank     of    India   India"/>
    <n v="7348.14"/>
  </r>
  <r>
    <x v="150"/>
    <x v="12"/>
    <x v="6"/>
    <x v="150"/>
    <n v="19"/>
    <n v="1"/>
    <s v="Retired"/>
    <s v="Tier_2"/>
    <n v="7331.3065690000003"/>
    <n v="0"/>
    <n v="1230.338317"/>
    <n v="4729.4976729999998"/>
    <n v="2844.7271860000001"/>
    <n v="1682.455275"/>
    <n v="1551.3123009999999"/>
    <n v="1608.6765109999999"/>
    <n v="1734.253185"/>
    <n v="2019.61248"/>
    <n v="1013.565256"/>
    <n v="9.6882573539999992"/>
    <n v="3551.3792389999999"/>
    <n v="10910.78809"/>
    <n v="578.07169250000004"/>
    <n v="569.64544639999997"/>
    <n v="453.61321270000002"/>
    <n v="262.04523410000002"/>
    <n v="144.38115149999999"/>
    <n v="0.97886573200000004"/>
    <n v="78.870257170000002"/>
    <n v="178.32323640000001"/>
    <s v="Jess"/>
    <s v="Fuller"/>
    <s v="India"/>
    <x v="2"/>
    <s v="Kotak   Mahindra    Bank   Bank"/>
    <n v="8489.7900000000009"/>
  </r>
  <r>
    <x v="151"/>
    <x v="12"/>
    <x v="7"/>
    <x v="151"/>
    <n v="37"/>
    <n v="0"/>
    <s v="Professional"/>
    <s v="Tier_3"/>
    <n v="5937.1900409999998"/>
    <n v="7755.8882130000002"/>
    <n v="907.01090399999998"/>
    <n v="5520.3046210000002"/>
    <n v="2709.271041"/>
    <n v="1341.547356"/>
    <n v="1009.669081"/>
    <n v="2593.678844"/>
    <n v="1809.258867"/>
    <n v="0"/>
    <n v="547.10431070000004"/>
    <n v="7.2833678849999997"/>
    <n v="2882.8492849999998"/>
    <n v="9450.3436600000005"/>
    <n v="468.79610830000001"/>
    <n v="709.25051810000002"/>
    <n v="333.7997001"/>
    <n v="202.9960165"/>
    <n v="137.30378300000001"/>
    <n v="16.467056169999999"/>
    <n v="0"/>
    <n v="105.63496240000001"/>
    <s v="Amber"/>
    <s v="Radebaugh"/>
    <s v="India"/>
    <x v="0"/>
    <s v="Kotak    Mahindra   Bank    Bank"/>
    <n v="5025.5200000000004"/>
  </r>
  <r>
    <x v="152"/>
    <x v="12"/>
    <x v="8"/>
    <x v="152"/>
    <n v="58"/>
    <n v="0"/>
    <s v="Professional"/>
    <s v="Tier_1"/>
    <n v="5223.6939249999996"/>
    <n v="0"/>
    <n v="862.0768094"/>
    <n v="1841.34827"/>
    <n v="1078.94397"/>
    <n v="355.8521369"/>
    <n v="608.48547359999998"/>
    <n v="1141.9358010000001"/>
    <n v="791.73609350000004"/>
    <n v="0"/>
    <n v="356.53341870000003"/>
    <n v="8.620021114"/>
    <n v="1500.945064"/>
    <n v="5151.7071839999999"/>
    <n v="508.75110059999997"/>
    <n v="62.049165670000001"/>
    <n v="100.9371597"/>
    <n v="129.45785799999999"/>
    <n v="130.7278341"/>
    <n v="30.939704129999999"/>
    <n v="0"/>
    <n v="68.099659149999994"/>
    <s v="Taaha"/>
    <s v="El-Ahmad"/>
    <s v="India"/>
    <x v="1"/>
    <s v="Indian   Bank   Bank"/>
    <n v="3940.3"/>
  </r>
  <r>
    <x v="153"/>
    <x v="12"/>
    <x v="9"/>
    <x v="153"/>
    <n v="48"/>
    <n v="0"/>
    <s v="Student"/>
    <s v="Tier_1"/>
    <n v="10837.664650000001"/>
    <n v="0"/>
    <n v="1034.7466870000001"/>
    <n v="4558.9825229999997"/>
    <n v="2225.5980719999998"/>
    <n v="789.83270389999996"/>
    <n v="1356.62789"/>
    <n v="1644.0129609999999"/>
    <n v="1168.009947"/>
    <n v="0"/>
    <n v="902.42635870000004"/>
    <n v="7.6729616180000004"/>
    <n v="2771.8994980000002"/>
    <n v="11607.64705"/>
    <n v="1286.675849"/>
    <n v="142.26890309999999"/>
    <n v="111.3368086"/>
    <n v="403.09571770000002"/>
    <n v="219.22095469999999"/>
    <n v="7.7295293709999999"/>
    <n v="0"/>
    <n v="256.28985060000002"/>
    <s v="Almaasa"/>
    <s v="El-Ameen"/>
    <s v="India"/>
    <x v="2"/>
    <s v="Union   Bank   of      India   India"/>
    <n v="2539.85"/>
  </r>
  <r>
    <x v="154"/>
    <x v="12"/>
    <x v="10"/>
    <x v="154"/>
    <n v="21"/>
    <n v="0"/>
    <s v="Student"/>
    <s v="Tier_1"/>
    <n v="11378.010120000001"/>
    <n v="6955.0205390000001"/>
    <n v="985.75768419999997"/>
    <n v="5111.4079499999998"/>
    <n v="2881.5932250000001"/>
    <n v="1501.6908060000001"/>
    <n v="1535.8080640000001"/>
    <n v="2969.395622"/>
    <n v="1463.2386550000001"/>
    <n v="0"/>
    <n v="472.0102521"/>
    <n v="8.9359225339999995"/>
    <n v="2672.767488"/>
    <n v="2672.767488"/>
    <n v="994.68411819999994"/>
    <n v="583.51486729999999"/>
    <n v="123.6949991"/>
    <n v="273.72164350000003"/>
    <n v="339.52420469999998"/>
    <n v="11.78115635"/>
    <n v="0"/>
    <n v="36.039142660000003"/>
    <s v="Bryant"/>
    <s v="Gant"/>
    <s v="India"/>
    <x v="0"/>
    <s v="Kotak    Mahindra   Bank    Bank"/>
    <n v="1199.8499999999999"/>
  </r>
  <r>
    <x v="155"/>
    <x v="12"/>
    <x v="11"/>
    <x v="155"/>
    <n v="46"/>
    <n v="0"/>
    <s v="Professional"/>
    <s v="Tier_2"/>
    <n v="3388.1306370000002"/>
    <n v="0"/>
    <n v="625.73515950000001"/>
    <n v="1867.171488"/>
    <n v="864.37674289999995"/>
    <n v="673.03335300000003"/>
    <n v="416.56811420000002"/>
    <n v="715.8563173"/>
    <n v="622.86024659999998"/>
    <n v="0"/>
    <n v="405.79955339999998"/>
    <n v="7.7468485940000003"/>
    <n v="1312.366753"/>
    <n v="7361.1215730000004"/>
    <n v="467.78506170000003"/>
    <n v="172.39230889999999"/>
    <n v="162.4265159"/>
    <n v="90.149077210000002"/>
    <n v="139.54147689999999"/>
    <n v="9.2923004640000002"/>
    <n v="0"/>
    <n v="114.1334897"/>
    <s v="Jose"/>
    <s v="Martinez"/>
    <s v="India"/>
    <x v="0"/>
    <s v="Punjab      National   Bank      Bank"/>
    <n v="3960.94"/>
  </r>
  <r>
    <x v="156"/>
    <x v="13"/>
    <x v="0"/>
    <x v="156"/>
    <n v="47"/>
    <n v="4"/>
    <s v="Self_Employed"/>
    <s v="Tier_2"/>
    <n v="26692.405269999999"/>
    <n v="0"/>
    <n v="4609.0014300000003"/>
    <n v="14502.333259999999"/>
    <n v="7832.4726920000003"/>
    <n v="5264.5520660000002"/>
    <n v="3892.2757959999999"/>
    <n v="9100.4592069999999"/>
    <n v="5425.4622799999997"/>
    <n v="11095.51477"/>
    <n v="3146.4806039999999"/>
    <n v="16.77818473"/>
    <n v="22392.50533"/>
    <n v="41901.06897"/>
    <n v="4263.7967079999999"/>
    <n v="1974.0563480000001"/>
    <n v="332.29898500000002"/>
    <n v="503.67281850000001"/>
    <n v="1361.7702360000001"/>
    <n v="238.3525659"/>
    <n v="552.12497289999999"/>
    <n v="454.83275989999999"/>
    <s v="Andy"/>
    <s v="Odonnell"/>
    <s v="India"/>
    <x v="0"/>
    <s v="HDFC      Bank      Bank"/>
    <n v="5762.16"/>
  </r>
  <r>
    <x v="157"/>
    <x v="13"/>
    <x v="1"/>
    <x v="157"/>
    <n v="30"/>
    <n v="4"/>
    <s v="Student"/>
    <s v="Tier_3"/>
    <n v="6574.1397530000004"/>
    <n v="0"/>
    <n v="1237.4553060000001"/>
    <n v="6434.3605820000002"/>
    <n v="2376.7897899999998"/>
    <n v="1579.0530759999999"/>
    <n v="1272.307239"/>
    <n v="3447.9392809999999"/>
    <n v="1791.4220809999999"/>
    <n v="4035.7480260000002"/>
    <n v="608.85804700000006"/>
    <n v="11.292650399999999"/>
    <n v="4949.2974620000005"/>
    <n v="14469.525170000001"/>
    <n v="1641.3132230000001"/>
    <n v="533.07116880000001"/>
    <n v="145.08278530000001"/>
    <n v="300.05361900000003"/>
    <n v="436.85387789999999"/>
    <n v="71.622530150000003"/>
    <n v="37.209804740000003"/>
    <n v="125.4010873"/>
    <s v="Michael"/>
    <s v="Castellanos"/>
    <s v="India"/>
    <x v="2"/>
    <s v="Union   Bank  of      India   India"/>
    <n v="2247.2399999999998"/>
  </r>
  <r>
    <x v="158"/>
    <x v="13"/>
    <x v="2"/>
    <x v="158"/>
    <n v="32"/>
    <n v="0"/>
    <s v="Professional"/>
    <s v="Tier_2"/>
    <n v="2313.3962240000001"/>
    <n v="0"/>
    <n v="487.20259320000002"/>
    <n v="1607.5013710000001"/>
    <n v="649.17943700000001"/>
    <n v="557.34784649999995"/>
    <n v="392.30791850000003"/>
    <n v="783.33055620000005"/>
    <n v="539.05346310000004"/>
    <n v="0"/>
    <n v="285.76659469999998"/>
    <n v="9.3635402239999994"/>
    <n v="1083.0789299999999"/>
    <n v="3951.8951149999998"/>
    <n v="385.24044179999999"/>
    <n v="190.21197520000001"/>
    <n v="139.70917990000001"/>
    <n v="60.491515739999997"/>
    <n v="49.426801949999998"/>
    <n v="5.4432902920000004"/>
    <n v="0"/>
    <n v="26.24825263"/>
    <s v="Alexander"/>
    <s v="Schlagel"/>
    <s v="India"/>
    <x v="1"/>
    <s v="Axis   Bank   Bank"/>
    <n v="4503.2"/>
  </r>
  <r>
    <x v="159"/>
    <x v="13"/>
    <x v="3"/>
    <x v="159"/>
    <n v="37"/>
    <n v="1"/>
    <s v="Self_Employed"/>
    <s v="Tier_2"/>
    <n v="10145.216930000001"/>
    <n v="0"/>
    <n v="1455.0493570000001"/>
    <n v="5140.1382169999997"/>
    <n v="2657.0530899999999"/>
    <n v="2049.0905699999998"/>
    <n v="1735.117882"/>
    <n v="3513.5477420000002"/>
    <n v="1641.8337509999999"/>
    <n v="3268.2181700000001"/>
    <n v="1209.4264450000001"/>
    <n v="10.14076401"/>
    <n v="5144.0125390000003"/>
    <n v="17911.392500000002"/>
    <n v="1106.232346"/>
    <n v="497.70546940000003"/>
    <n v="554.80279640000003"/>
    <n v="504.84422790000002"/>
    <n v="280.9298048"/>
    <n v="68.501968450000007"/>
    <n v="112.99627750000001"/>
    <n v="216.28736739999999"/>
    <s v="Max"/>
    <s v="Bartlett"/>
    <s v="India"/>
    <x v="1"/>
    <s v="Axis      Bank      Bank"/>
    <n v="2258.11"/>
  </r>
  <r>
    <x v="160"/>
    <x v="13"/>
    <x v="4"/>
    <x v="160"/>
    <n v="51"/>
    <n v="3"/>
    <s v="Self_Employed"/>
    <s v="Tier_3"/>
    <n v="2063.352445"/>
    <n v="0"/>
    <n v="417.50391689999998"/>
    <n v="1652.4755560000001"/>
    <n v="794.34688500000004"/>
    <n v="276.82931680000002"/>
    <n v="505.54357520000002"/>
    <n v="575.29449469999997"/>
    <n v="629.93386250000003"/>
    <n v="1262.6933690000001"/>
    <n v="226.5342215"/>
    <n v="7.8149285290000003"/>
    <n v="1074.996793"/>
    <n v="5351.1753250000002"/>
    <n v="384.78706590000002"/>
    <n v="152.8056277"/>
    <n v="25.588974480000001"/>
    <n v="42.881146139999998"/>
    <n v="94.915796009999994"/>
    <n v="3.164280309"/>
    <n v="60.229780030000001"/>
    <n v="56.448619780000001"/>
    <s v="Jarrod"/>
    <s v="Wedel"/>
    <s v="India"/>
    <x v="2"/>
    <s v="Indian  Bank  Bank"/>
    <n v="5072.7700000000004"/>
  </r>
  <r>
    <x v="161"/>
    <x v="13"/>
    <x v="5"/>
    <x v="161"/>
    <n v="45"/>
    <n v="3"/>
    <s v="Professional"/>
    <s v="Tier_1"/>
    <n v="16892.88049"/>
    <n v="0"/>
    <n v="2308.6320310000001"/>
    <n v="6147.8316029999996"/>
    <n v="3223.1421"/>
    <n v="2112.101361"/>
    <n v="2558.3557970000002"/>
    <n v="4031.310203"/>
    <n v="2704.738339"/>
    <n v="4189.6756180000002"/>
    <n v="958.69627479999997"/>
    <n v="14.543604589999999"/>
    <n v="8189.4458059999997"/>
    <n v="11182.23782"/>
    <n v="1760.5985189999999"/>
    <n v="582.78248729999996"/>
    <n v="581.18775779999999"/>
    <n v="412.61614429999997"/>
    <n v="272.4338606"/>
    <n v="41.621545079999997"/>
    <n v="145.77584390000001"/>
    <n v="66.787552050000002"/>
    <s v="Ramziyya"/>
    <s v="El-Bangura"/>
    <s v="India"/>
    <x v="1"/>
    <s v="Indian     Bank     Bank"/>
    <n v="3603.66"/>
  </r>
  <r>
    <x v="162"/>
    <x v="13"/>
    <x v="6"/>
    <x v="162"/>
    <n v="37"/>
    <n v="4"/>
    <s v="Professional"/>
    <s v="Tier_2"/>
    <n v="15159.62938"/>
    <n v="7498.8699280000001"/>
    <n v="2815.3206140000002"/>
    <n v="8779.326685"/>
    <n v="4381.1702939999996"/>
    <n v="3108.567673"/>
    <n v="3288.139662"/>
    <n v="3343.6043650000001"/>
    <n v="2558.4191040000001"/>
    <n v="7310.3198140000004"/>
    <n v="1388.7094540000001"/>
    <n v="13.0383683"/>
    <n v="9882.8415569999997"/>
    <n v="16166.06991"/>
    <n v="935.78984509999998"/>
    <n v="1103.009591"/>
    <n v="719.06146179999996"/>
    <n v="754.11188340000001"/>
    <n v="940.97678919999998"/>
    <n v="6.1748799869999997"/>
    <n v="31.248099140000001"/>
    <n v="200.61648030000001"/>
    <s v="Jessica"/>
    <s v="Juarez"/>
    <s v="India"/>
    <x v="0"/>
    <s v="Kotak   Mahindra     Bank   Bank"/>
    <n v="6534.85"/>
  </r>
  <r>
    <x v="163"/>
    <x v="13"/>
    <x v="7"/>
    <x v="163"/>
    <n v="42"/>
    <n v="0"/>
    <s v="Self_Employed"/>
    <s v="Tier_2"/>
    <n v="3111.8382059999999"/>
    <n v="1279.1440889999999"/>
    <n v="445.9798993"/>
    <n v="1779.2692199999999"/>
    <n v="882.7283516"/>
    <n v="448.70847600000002"/>
    <n v="355.17116629999998"/>
    <n v="694.00703009999995"/>
    <n v="733.37631920000001"/>
    <n v="0"/>
    <n v="380.40067440000001"/>
    <n v="5.867906702"/>
    <n v="912.99881319999997"/>
    <n v="5448.5675970000002"/>
    <n v="346.9463695"/>
    <n v="121.1495749"/>
    <n v="77.901939589999998"/>
    <n v="18.652082740000001"/>
    <n v="164.05223050000001"/>
    <n v="21.999628640000001"/>
    <n v="0"/>
    <n v="80.215643459999995"/>
    <s v="Katheryne"/>
    <s v="Varanasi"/>
    <s v="India"/>
    <x v="0"/>
    <s v="ICICI  Bank  Bank"/>
    <n v="3809.67"/>
  </r>
  <r>
    <x v="164"/>
    <x v="13"/>
    <x v="8"/>
    <x v="164"/>
    <n v="44"/>
    <n v="2"/>
    <s v="Self_Employed"/>
    <s v="Tier_1"/>
    <n v="19451.525150000001"/>
    <n v="0"/>
    <n v="3091.6722060000002"/>
    <n v="9723.5900430000002"/>
    <n v="3679.4099339999998"/>
    <n v="2755.4180860000001"/>
    <n v="1316.026674"/>
    <n v="3604.8008589999999"/>
    <n v="2289.183978"/>
    <n v="5522.4000299999998"/>
    <n v="1007.2451569999999"/>
    <n v="10.923748099999999"/>
    <n v="7082.7853590000004"/>
    <n v="12397.145039999999"/>
    <n v="1030.197778"/>
    <n v="418.37252059999997"/>
    <n v="444.39642629999997"/>
    <n v="319.70283280000001"/>
    <n v="886.39688349999994"/>
    <n v="9.1188564920000008"/>
    <n v="55.015338890000002"/>
    <n v="243.48558199999999"/>
    <s v="Dante"/>
    <s v="Mccabe"/>
    <s v="India"/>
    <x v="2"/>
    <s v="Axis   Bank   Bank"/>
    <n v="3618.91"/>
  </r>
  <r>
    <x v="165"/>
    <x v="13"/>
    <x v="9"/>
    <x v="165"/>
    <n v="47"/>
    <n v="3"/>
    <s v="Professional"/>
    <s v="Tier_3"/>
    <n v="6260.7634740000003"/>
    <n v="0"/>
    <n v="1734.845562"/>
    <n v="6209.7390949999999"/>
    <n v="3110.2742079999998"/>
    <n v="1748.4524309999999"/>
    <n v="939.95478160000005"/>
    <n v="2479.0813010000002"/>
    <n v="1407.529139"/>
    <n v="2153.09854"/>
    <n v="953.53413639999997"/>
    <n v="11.502773149999999"/>
    <n v="4801.0761320000001"/>
    <n v="14741.15049"/>
    <n v="1256.4523819999999"/>
    <n v="784.51281970000002"/>
    <n v="488.93022280000002"/>
    <n v="184.33672369999999"/>
    <n v="644.31646520000004"/>
    <n v="62.377498150000001"/>
    <n v="91.488865169999997"/>
    <n v="156.90166669999999"/>
    <s v="Lia"/>
    <s v="Irineo"/>
    <s v="India"/>
    <x v="1"/>
    <s v="Indian     Bank     Bank"/>
    <n v="5383.51"/>
  </r>
  <r>
    <x v="166"/>
    <x v="13"/>
    <x v="10"/>
    <x v="166"/>
    <n v="58"/>
    <n v="3"/>
    <s v="Professional"/>
    <s v="Tier_2"/>
    <n v="11581.48378"/>
    <n v="11236.92506"/>
    <n v="1683.18371"/>
    <n v="6049.1147810000002"/>
    <n v="4163.8605939999998"/>
    <n v="1566.8284650000001"/>
    <n v="2176.568475"/>
    <n v="3112.6651579999998"/>
    <n v="2004.1727559999999"/>
    <n v="3980.5128530000002"/>
    <n v="1192.5451599999999"/>
    <n v="10.18039063"/>
    <n v="5895.2014490000001"/>
    <n v="9159.5581220000004"/>
    <n v="506.04061910000001"/>
    <n v="457.57389010000003"/>
    <n v="428.81422259999999"/>
    <n v="529.60754410000004"/>
    <n v="188.68013540000001"/>
    <n v="37.967339019999997"/>
    <n v="10.05148179"/>
    <n v="199.46872049999999"/>
    <s v="Abood"/>
    <s v="Al-Abu"/>
    <s v="India"/>
    <x v="2"/>
    <s v="State    Bank   of  India    India"/>
    <n v="7429.31"/>
  </r>
  <r>
    <x v="167"/>
    <x v="13"/>
    <x v="11"/>
    <x v="167"/>
    <n v="37"/>
    <n v="1"/>
    <s v="Retired"/>
    <s v="Tier_3"/>
    <n v="20522.2935"/>
    <n v="0"/>
    <n v="6277.0329750000001"/>
    <n v="15328.208629999999"/>
    <n v="9653.3378080000002"/>
    <n v="6821.4962269999996"/>
    <n v="4110.4141470000004"/>
    <n v="6937.6884300000002"/>
    <n v="4469.7318130000003"/>
    <n v="10396.357760000001"/>
    <n v="4074.6848199999999"/>
    <n v="19.429445390000001"/>
    <n v="26582.45205"/>
    <n v="48224.043859999998"/>
    <n v="1113.952387"/>
    <n v="2525.2852720000001"/>
    <n v="852.82958910000002"/>
    <n v="331.18629499999997"/>
    <n v="1319.3334729999999"/>
    <n v="6.3031534469999997"/>
    <n v="137.63886450000001"/>
    <n v="299.47552359999997"/>
    <s v="Enrique"/>
    <s v="Cuevas"/>
    <s v="India"/>
    <x v="1"/>
    <s v="Union   Bank    of   India   India"/>
    <n v="2288.92"/>
  </r>
  <r>
    <x v="168"/>
    <x v="14"/>
    <x v="0"/>
    <x v="168"/>
    <n v="18"/>
    <n v="3"/>
    <s v="Self_Employed"/>
    <s v="Tier_3"/>
    <n v="3697.906704"/>
    <n v="2873.7987400000002"/>
    <n v="724.37408779999998"/>
    <n v="3426.3607900000002"/>
    <n v="1408.8805339999999"/>
    <n v="839.06774559999997"/>
    <n v="1078.735156"/>
    <n v="1241.719936"/>
    <n v="1131.84331"/>
    <n v="2338.9288059999999"/>
    <n v="685.84680700000001"/>
    <n v="9.8943389990000004"/>
    <n v="2439.222835"/>
    <n v="5205.2487460000002"/>
    <n v="753.5938165"/>
    <n v="89.04894453"/>
    <n v="156.81585279999999"/>
    <n v="249.1559049"/>
    <n v="259.8095601"/>
    <n v="45.369404410000001"/>
    <n v="10.99378609"/>
    <n v="103.8867947"/>
    <s v="Francine"/>
    <s v="Mickelson"/>
    <s v="India"/>
    <x v="0"/>
    <s v="Bank    of      Baroda    Baroda"/>
    <n v="4186.1899999999996"/>
  </r>
  <r>
    <x v="169"/>
    <x v="14"/>
    <x v="1"/>
    <x v="169"/>
    <n v="52"/>
    <n v="4"/>
    <s v="Student"/>
    <s v="Tier_2"/>
    <n v="3283.0423479999999"/>
    <n v="0"/>
    <n v="808.76877999999999"/>
    <n v="2161.1766090000001"/>
    <n v="1115.5754790000001"/>
    <n v="519.03745800000002"/>
    <n v="656.63194699999997"/>
    <n v="1147.2350329999999"/>
    <n v="726.56147050000004"/>
    <n v="925.57802930000003"/>
    <n v="443.22499590000001"/>
    <n v="8.3958152110000004"/>
    <n v="1378.190844"/>
    <n v="4628.3795920000002"/>
    <n v="355.32335970000003"/>
    <n v="301.38348259999998"/>
    <n v="96.504664160000004"/>
    <n v="150.8496978"/>
    <n v="162.47733239999999"/>
    <n v="15.54170452"/>
    <n v="10.063723100000001"/>
    <n v="130.14962389999999"/>
    <s v="Michael"/>
    <s v="Morgan"/>
    <s v="India"/>
    <x v="0"/>
    <s v="Indian     Bank     Bank"/>
    <n v="2730.3"/>
  </r>
  <r>
    <x v="170"/>
    <x v="14"/>
    <x v="2"/>
    <x v="170"/>
    <n v="60"/>
    <n v="0"/>
    <s v="Retired"/>
    <s v="Tier_3"/>
    <n v="2208.836382"/>
    <n v="0"/>
    <n v="695.64142449999997"/>
    <n v="1530.2237110000001"/>
    <n v="1067.10492"/>
    <n v="422.53145060000003"/>
    <n v="383.28444009999998"/>
    <n v="1140.3126970000001"/>
    <n v="475.81826169999999"/>
    <n v="0"/>
    <n v="172.4684848"/>
    <n v="9.7080160769999999"/>
    <n v="1429.5612739999999"/>
    <n v="6629.3541100000002"/>
    <n v="345.3914509"/>
    <n v="228.86509710000001"/>
    <n v="44.681858839999997"/>
    <n v="88.19393737"/>
    <n v="88.883834340000007"/>
    <n v="21.713347859999999"/>
    <n v="0"/>
    <n v="23.665344609999998"/>
    <s v="Kabeera"/>
    <s v="El-Javed"/>
    <s v="India"/>
    <x v="2"/>
    <s v="HDFC   Bank   Bank"/>
    <n v="6336.73"/>
  </r>
  <r>
    <x v="171"/>
    <x v="14"/>
    <x v="3"/>
    <x v="171"/>
    <n v="41"/>
    <n v="0"/>
    <s v="Retired"/>
    <s v="Tier_2"/>
    <n v="3123.9906569999998"/>
    <n v="0"/>
    <n v="500.32678520000002"/>
    <n v="1600.9012110000001"/>
    <n v="879.60122049999995"/>
    <n v="665.93225410000002"/>
    <n v="415.7876139"/>
    <n v="1007.02067"/>
    <n v="481.87151840000001"/>
    <n v="0"/>
    <n v="389.51701300000002"/>
    <n v="9.5862863439999995"/>
    <n v="1497.3734489999999"/>
    <n v="6555.0043429999996"/>
    <n v="443.245925"/>
    <n v="191.35231160000001"/>
    <n v="80.094258909999994"/>
    <n v="55.483794789999997"/>
    <n v="267.81159129999998"/>
    <n v="8.9171320749999996"/>
    <n v="0"/>
    <n v="84.939211369999995"/>
    <s v="Athena"/>
    <s v="Minear"/>
    <s v="India"/>
    <x v="0"/>
    <s v="ICICI   Bank   Bank"/>
    <n v="1919.9"/>
  </r>
  <r>
    <x v="172"/>
    <x v="14"/>
    <x v="4"/>
    <x v="172"/>
    <n v="42"/>
    <n v="3"/>
    <s v="Self_Employed"/>
    <s v="Tier_3"/>
    <n v="4230.8208530000002"/>
    <n v="2901.2251510000001"/>
    <n v="1125.1752899999999"/>
    <n v="3052.9672700000001"/>
    <n v="1763.650388"/>
    <n v="621.19435150000004"/>
    <n v="1235.6379059999999"/>
    <n v="2179.1486249999998"/>
    <n v="1292.2502830000001"/>
    <n v="2486.7367519999998"/>
    <n v="521.32953510000004"/>
    <n v="5.9988851810000003"/>
    <n v="1692.013901"/>
    <n v="6795.3359479999999"/>
    <n v="739.87714430000005"/>
    <n v="218.54370950000001"/>
    <n v="174.635738"/>
    <n v="171.7207176"/>
    <n v="195.64876190000001"/>
    <n v="33.143506539999997"/>
    <n v="108.252365"/>
    <n v="119.8503367"/>
    <s v="Consuello"/>
    <s v="Kennon"/>
    <s v="India"/>
    <x v="1"/>
    <s v="Union     Bank    of   India     India"/>
    <n v="8650.08"/>
  </r>
  <r>
    <x v="173"/>
    <x v="14"/>
    <x v="5"/>
    <x v="173"/>
    <n v="57"/>
    <n v="2"/>
    <s v="Self_Employed"/>
    <s v="Tier_1"/>
    <n v="11824.17491"/>
    <n v="0"/>
    <n v="1421.5080599999999"/>
    <n v="4794.8827419999998"/>
    <n v="2647.918584"/>
    <n v="1890.373662"/>
    <n v="1571.669369"/>
    <n v="1681.013099"/>
    <n v="1883.1570939999999"/>
    <n v="2164.5412740000002"/>
    <n v="1046.694972"/>
    <n v="9.3559948599999991"/>
    <n v="3687.5639900000001"/>
    <n v="8487.9826069999999"/>
    <n v="1109.050968"/>
    <n v="476.56114309999998"/>
    <n v="404.27489869999999"/>
    <n v="190.40659210000001"/>
    <n v="179.5835222"/>
    <n v="80.047476489999994"/>
    <n v="61.25866233"/>
    <n v="119.37194460000001"/>
    <s v="Charlene"/>
    <s v="Ross"/>
    <s v="India"/>
    <x v="2"/>
    <s v="Canara  Bank  Bank"/>
    <n v="7491.02"/>
  </r>
  <r>
    <x v="174"/>
    <x v="14"/>
    <x v="6"/>
    <x v="174"/>
    <n v="29"/>
    <n v="4"/>
    <s v="Retired"/>
    <s v="Tier_1"/>
    <n v="11229.870269999999"/>
    <n v="0"/>
    <n v="1665.9087099999999"/>
    <n v="5362.5595919999996"/>
    <n v="2153.465459"/>
    <n v="1165.7962500000001"/>
    <n v="1142.5074609999999"/>
    <n v="2663.4324649999999"/>
    <n v="1237.112494"/>
    <n v="3414.1704629999999"/>
    <n v="1046.4524759999999"/>
    <n v="8.5862544609999993"/>
    <n v="3214.084124"/>
    <n v="6351.6252649999997"/>
    <n v="1567.116004"/>
    <n v="561.47532660000002"/>
    <n v="67.163017850000003"/>
    <n v="184.0217955"/>
    <n v="214.9959375"/>
    <n v="9.1412510489999992"/>
    <n v="17.084579720000001"/>
    <n v="121.90677890000001"/>
    <s v="Kameel"/>
    <s v="El-Noorani"/>
    <s v="India"/>
    <x v="2"/>
    <s v="Indian   Bank   Bank"/>
    <n v="6716.02"/>
  </r>
  <r>
    <x v="175"/>
    <x v="14"/>
    <x v="7"/>
    <x v="175"/>
    <n v="28"/>
    <n v="3"/>
    <s v="Self_Employed"/>
    <s v="Tier_1"/>
    <n v="17443.571349999998"/>
    <n v="0"/>
    <n v="2667.2451259999998"/>
    <n v="6896.8136679999998"/>
    <n v="4179.7856190000002"/>
    <n v="2814.7313880000002"/>
    <n v="2779.0303939999999"/>
    <n v="3362.5177359999998"/>
    <n v="2404.6569939999999"/>
    <n v="4272.1881299999995"/>
    <n v="703.44857469999999"/>
    <n v="11.98068389"/>
    <n v="6966.1971389999999"/>
    <n v="10621.24885"/>
    <n v="1459.8009950000001"/>
    <n v="695.67818509999995"/>
    <n v="560.9976881"/>
    <n v="284.83338550000002"/>
    <n v="271.0859135"/>
    <n v="103.5927239"/>
    <n v="125.8243184"/>
    <n v="175.46014829999999"/>
    <s v="Kiante"/>
    <s v="Battle"/>
    <s v="India"/>
    <x v="1"/>
    <s v="Axis      Bank      Bank"/>
    <n v="6218.38"/>
  </r>
  <r>
    <x v="176"/>
    <x v="14"/>
    <x v="8"/>
    <x v="176"/>
    <n v="47"/>
    <n v="4"/>
    <s v="Self_Employed"/>
    <s v="Tier_1"/>
    <n v="9094.1021760000003"/>
    <n v="0"/>
    <n v="1179.46893"/>
    <n v="3461.7500399999999"/>
    <n v="2043.2202769999999"/>
    <n v="1220.5970279999999"/>
    <n v="958.75821670000005"/>
    <n v="1346.7481110000001"/>
    <n v="1249.431392"/>
    <n v="3009.2450009999998"/>
    <n v="754.35185049999995"/>
    <n v="8.7311408129999997"/>
    <n v="2646.7295549999999"/>
    <n v="5996.0008969999999"/>
    <n v="650.20850519999999"/>
    <n v="199.48244729999999"/>
    <n v="315.01596230000001"/>
    <n v="88.136676870000002"/>
    <n v="158.69041480000001"/>
    <n v="12.86768753"/>
    <n v="65.451787069999995"/>
    <n v="179.32581740000001"/>
    <s v="Vansh"/>
    <s v="Hopkins"/>
    <s v="India"/>
    <x v="0"/>
    <s v="Union  Bank     of     India  India"/>
    <n v="3785.16"/>
  </r>
  <r>
    <x v="177"/>
    <x v="14"/>
    <x v="9"/>
    <x v="177"/>
    <n v="30"/>
    <n v="2"/>
    <s v="Student"/>
    <s v="Tier_2"/>
    <n v="19193.78888"/>
    <n v="0"/>
    <n v="3518.9496060000001"/>
    <n v="11034.90616"/>
    <n v="5677.5458140000001"/>
    <n v="3572.3551090000001"/>
    <n v="2220.871189"/>
    <n v="7326.0300690000004"/>
    <n v="3976.8899649999998"/>
    <n v="5328.7830350000004"/>
    <n v="1178.7230119999999"/>
    <n v="14.22029071"/>
    <n v="13647.062889999999"/>
    <n v="32940.101560000003"/>
    <n v="1754.067532"/>
    <n v="1663.846405"/>
    <n v="452.27520850000002"/>
    <n v="264.76097970000001"/>
    <n v="2139.1255219999998"/>
    <n v="150.2501753"/>
    <n v="95.266175309999994"/>
    <n v="328.95822270000002"/>
    <s v="Victoria"/>
    <s v="Valenzuela"/>
    <s v="India"/>
    <x v="2"/>
    <s v="Axis    Bank    Bank"/>
    <n v="5345.37"/>
  </r>
  <r>
    <x v="178"/>
    <x v="14"/>
    <x v="10"/>
    <x v="178"/>
    <n v="64"/>
    <n v="4"/>
    <s v="Professional"/>
    <s v="Tier_1"/>
    <n v="7282.6813430000002"/>
    <n v="1672.7916190000001"/>
    <n v="732.67877980000003"/>
    <n v="3189.8544740000002"/>
    <n v="1477.827254"/>
    <n v="1123.776574"/>
    <n v="637.92998379999995"/>
    <n v="1309.910466"/>
    <n v="753.65377009999997"/>
    <n v="1950.3962220000001"/>
    <n v="303.81614719999999"/>
    <n v="5.2690365449999996"/>
    <n v="1279.090471"/>
    <n v="3840.2878449999998"/>
    <n v="358.43777119999999"/>
    <n v="341.16904890000001"/>
    <n v="126.8285278"/>
    <n v="133.07791599999999"/>
    <n v="164.91789460000001"/>
    <n v="31.26013322"/>
    <n v="28.998852029999998"/>
    <n v="75.544839620000005"/>
    <s v="Shaafia"/>
    <s v="Al-Shahan"/>
    <s v="India"/>
    <x v="1"/>
    <s v="Indian    Bank    Bank"/>
    <n v="8759.36"/>
  </r>
  <r>
    <x v="179"/>
    <x v="14"/>
    <x v="11"/>
    <x v="179"/>
    <n v="42"/>
    <n v="4"/>
    <s v="Retired"/>
    <s v="Tier_1"/>
    <n v="79309.657900000006"/>
    <n v="0"/>
    <n v="12425.47098"/>
    <n v="31318.603469999998"/>
    <n v="16117.44506"/>
    <n v="12301.378409999999"/>
    <n v="7328.9820410000002"/>
    <n v="17148.472290000002"/>
    <n v="7984.9132250000002"/>
    <n v="24201.138429999999"/>
    <n v="2725.7335589999998"/>
    <n v="22.158678819999999"/>
    <n v="53503.730969999997"/>
    <n v="53503.730969999997"/>
    <n v="1798.4875219999999"/>
    <n v="1582.1072590000001"/>
    <n v="771.38777640000001"/>
    <n v="1944.416453"/>
    <n v="4239.8080989999999"/>
    <n v="103.62557750000001"/>
    <n v="943.38227849999998"/>
    <n v="385.31172930000002"/>
    <s v="Christina"/>
    <s v="Gu"/>
    <s v="India"/>
    <x v="1"/>
    <s v="Canara    Bank    Bank"/>
    <n v="5859.33"/>
  </r>
  <r>
    <x v="180"/>
    <x v="15"/>
    <x v="0"/>
    <x v="180"/>
    <n v="42"/>
    <n v="4"/>
    <s v="Self_Employed"/>
    <s v="Tier_1"/>
    <n v="14846.415499999999"/>
    <n v="3710.8388909999999"/>
    <n v="1889.6594660000001"/>
    <n v="6077.2454859999998"/>
    <n v="3171.9122630000002"/>
    <n v="2011.3409160000001"/>
    <n v="2402.2549789999998"/>
    <n v="2851.0570120000002"/>
    <n v="1923.0230429999999"/>
    <n v="4549.9407639999999"/>
    <n v="1413.719143"/>
    <n v="11.09748109"/>
    <n v="4640.6441999999997"/>
    <n v="4640.6441999999997"/>
    <n v="689.29020879999996"/>
    <n v="791.2139919"/>
    <n v="368.52993809999998"/>
    <n v="591.10473530000002"/>
    <n v="291.52795639999999"/>
    <n v="58.75553498"/>
    <n v="103.6276785"/>
    <n v="157.56009950000001"/>
    <s v="Cheyenne"/>
    <s v="Mckenzie"/>
    <s v="India"/>
    <x v="2"/>
    <s v="Kotak   Mahindra     Bank   Bank"/>
    <n v="8413.7000000000007"/>
  </r>
  <r>
    <x v="181"/>
    <x v="15"/>
    <x v="1"/>
    <x v="181"/>
    <n v="34"/>
    <n v="0"/>
    <s v="Professional"/>
    <s v="Tier_2"/>
    <n v="3022.3462209999998"/>
    <n v="0"/>
    <n v="332.84794499999998"/>
    <n v="1819.3112510000001"/>
    <n v="1002.294969"/>
    <n v="399.94396180000001"/>
    <n v="513.27935930000001"/>
    <n v="677.5275163"/>
    <n v="457.21274529999999"/>
    <n v="0"/>
    <n v="261.0449787"/>
    <n v="9.0719275120000002"/>
    <n v="1370.9252919999999"/>
    <n v="6625.9221580000003"/>
    <n v="203.8747669"/>
    <n v="192.1968736"/>
    <n v="62.380305239999998"/>
    <n v="33.989614029999998"/>
    <n v="102.419425"/>
    <n v="22.47581044"/>
    <n v="0"/>
    <n v="53.936676830000003"/>
    <s v="Edward"/>
    <s v="Hogan"/>
    <s v="India"/>
    <x v="1"/>
    <s v="Union   Bank    of      India   India"/>
    <n v="3193.24"/>
  </r>
  <r>
    <x v="182"/>
    <x v="15"/>
    <x v="2"/>
    <x v="182"/>
    <n v="29"/>
    <n v="2"/>
    <s v="Professional"/>
    <s v="Tier_1"/>
    <n v="3820.9939260000001"/>
    <n v="0"/>
    <n v="510.18393859999998"/>
    <n v="1518.437064"/>
    <n v="819.72867550000001"/>
    <n v="284.0173393"/>
    <n v="503.98068380000001"/>
    <n v="797.16138609999996"/>
    <n v="567.57038399999999"/>
    <n v="1139.1132640000001"/>
    <n v="178.76352030000001"/>
    <n v="5.0498651360000002"/>
    <n v="643.18346710000003"/>
    <n v="2596.6962389999999"/>
    <n v="156.1989164"/>
    <n v="212.18403430000001"/>
    <n v="19.289779899999999"/>
    <n v="70.111491490000006"/>
    <n v="141.10267039999999"/>
    <n v="18.449172350000001"/>
    <n v="1.9959312769999999"/>
    <n v="10.4545507"/>
    <s v="Nicholas"/>
    <s v="Larson"/>
    <s v="India"/>
    <x v="2"/>
    <s v="Union  Bank   of     India  India"/>
    <n v="7112.07"/>
  </r>
  <r>
    <x v="183"/>
    <x v="15"/>
    <x v="3"/>
    <x v="183"/>
    <n v="28"/>
    <n v="0"/>
    <s v="Professional"/>
    <s v="Tier_2"/>
    <n v="8826.3132449999994"/>
    <n v="7116.6015559999996"/>
    <n v="1164.4858919999999"/>
    <n v="4775.915653"/>
    <n v="2407.4824950000002"/>
    <n v="1797.2871849999999"/>
    <n v="1065.5375120000001"/>
    <n v="2392.7048180000002"/>
    <n v="1382.8783430000001"/>
    <n v="0"/>
    <n v="924.68739059999996"/>
    <n v="11.472225740000001"/>
    <n v="5062.8729000000003"/>
    <n v="12277.672140000001"/>
    <n v="909.68370519999996"/>
    <n v="380.7584933"/>
    <n v="313.02532780000001"/>
    <n v="267.3046501"/>
    <n v="269.94097579999999"/>
    <n v="20.05946659"/>
    <n v="0"/>
    <n v="100.7205549"/>
    <s v="Michael"/>
    <s v="Miskin"/>
    <s v="India"/>
    <x v="2"/>
    <s v="Union    Bank  of   India    India"/>
    <n v="2723.68"/>
  </r>
  <r>
    <x v="184"/>
    <x v="15"/>
    <x v="4"/>
    <x v="184"/>
    <n v="27"/>
    <n v="1"/>
    <s v="Self_Employed"/>
    <s v="Tier_1"/>
    <n v="7526.682315"/>
    <n v="0"/>
    <n v="608.1899952"/>
    <n v="3669.8407480000001"/>
    <n v="1755.2041469999999"/>
    <n v="1011.768471"/>
    <n v="893.15674379999996"/>
    <n v="1720.7875409999999"/>
    <n v="821.83890129999997"/>
    <n v="2401.901492"/>
    <n v="354.6882627"/>
    <n v="8.4037358849999997"/>
    <n v="2108.4083420000002"/>
    <n v="4324.8824320000003"/>
    <n v="769.05875839999999"/>
    <n v="180.38796009999999"/>
    <n v="197.04677229999999"/>
    <n v="73.519914999999997"/>
    <n v="280.96384590000002"/>
    <n v="28.671248899999998"/>
    <n v="31.697149670000002"/>
    <n v="83.341575579999997"/>
    <s v="Talon"/>
    <s v="Begay"/>
    <s v="India"/>
    <x v="1"/>
    <s v="HDFC     Bank     Bank"/>
    <n v="5984"/>
  </r>
  <r>
    <x v="185"/>
    <x v="15"/>
    <x v="5"/>
    <x v="185"/>
    <n v="34"/>
    <n v="3"/>
    <s v="Retired"/>
    <s v="Tier_2"/>
    <n v="10622.345670000001"/>
    <n v="4260.1122489999998"/>
    <n v="2633.2663210000001"/>
    <n v="5671.5942080000004"/>
    <n v="2821.2668349999999"/>
    <n v="2450.928977"/>
    <n v="2426.49008"/>
    <n v="4039.5361389999998"/>
    <n v="2383.7089810000002"/>
    <n v="4432.5004150000004"/>
    <n v="1056.296519"/>
    <n v="13.30162239"/>
    <n v="7064.7215500000002"/>
    <n v="10313.68197"/>
    <n v="1512.4158420000001"/>
    <n v="219.77958290000001"/>
    <n v="636.23155410000004"/>
    <n v="259.38881249999997"/>
    <n v="455.11542020000002"/>
    <n v="10.180159290000001"/>
    <n v="76.445728040000006"/>
    <n v="199.0670867"/>
    <s v="Kyia"/>
    <s v="Day"/>
    <s v="India"/>
    <x v="2"/>
    <s v="Axis     Bank     Bank"/>
    <n v="4864.7700000000004"/>
  </r>
  <r>
    <x v="186"/>
    <x v="15"/>
    <x v="6"/>
    <x v="186"/>
    <n v="62"/>
    <n v="0"/>
    <s v="Retired"/>
    <s v="Tier_1"/>
    <n v="13142.0193"/>
    <n v="3366.6497279999999"/>
    <n v="2054.381535"/>
    <n v="5675.9721529999997"/>
    <n v="2410.4362339999998"/>
    <n v="1758.9099120000001"/>
    <n v="877.37553530000002"/>
    <n v="2086.3270240000002"/>
    <n v="2088.700304"/>
    <n v="0"/>
    <n v="1243.804981"/>
    <n v="13.76236301"/>
    <n v="6028.8413419999997"/>
    <n v="9102.1542929999996"/>
    <n v="1623.934904"/>
    <n v="569.61936519999995"/>
    <n v="161.10075800000001"/>
    <n v="65.030748200000005"/>
    <n v="156.5435152"/>
    <n v="12.72855358"/>
    <n v="0"/>
    <n v="315.58972399999999"/>
    <s v="Cheyanne"/>
    <s v="Gilbert"/>
    <s v="India"/>
    <x v="0"/>
    <s v="ICICI     Bank     Bank"/>
    <n v="2723.82"/>
  </r>
  <r>
    <x v="187"/>
    <x v="15"/>
    <x v="7"/>
    <x v="187"/>
    <n v="33"/>
    <n v="4"/>
    <s v="Self_Employed"/>
    <s v="Tier_1"/>
    <n v="8490.6150959999995"/>
    <n v="0"/>
    <n v="1183.933892"/>
    <n v="2914.3970439999998"/>
    <n v="1971.124536"/>
    <n v="613.55258060000006"/>
    <n v="1168.3414540000001"/>
    <n v="1569.18418"/>
    <n v="963.28069029999995"/>
    <n v="1952.230577"/>
    <n v="624.73195999999996"/>
    <n v="7.8463919280000001"/>
    <n v="2220.6897920000001"/>
    <n v="6850.6583110000001"/>
    <n v="840.23841700000003"/>
    <n v="147.18585630000001"/>
    <n v="96.676972419999998"/>
    <n v="289.7662674"/>
    <n v="175.34161359999999"/>
    <n v="30.790982069999998"/>
    <n v="86.922795260000001"/>
    <n v="108.1212483"/>
    <s v="Seth"/>
    <s v="Xayarath"/>
    <s v="India"/>
    <x v="2"/>
    <s v="State     Bank  of     India     India"/>
    <n v="5689.45"/>
  </r>
  <r>
    <x v="188"/>
    <x v="15"/>
    <x v="8"/>
    <x v="188"/>
    <n v="37"/>
    <n v="1"/>
    <s v="Self_Employed"/>
    <s v="Tier_2"/>
    <n v="3047.5088759999999"/>
    <n v="0"/>
    <n v="573.11799129999997"/>
    <n v="1661.798575"/>
    <n v="966.70998099999997"/>
    <n v="636.65204589999996"/>
    <n v="672.11880900000006"/>
    <n v="763.94273350000003"/>
    <n v="722.28367609999998"/>
    <n v="1466.379199"/>
    <n v="455.68625950000001"/>
    <n v="8.1299625590000009"/>
    <n v="1238.8066530000001"/>
    <n v="4271.3462319999999"/>
    <n v="266.68565310000002"/>
    <n v="180.4212325"/>
    <n v="85.449557249999998"/>
    <n v="36.18001065"/>
    <n v="160.3161528"/>
    <n v="11.40342034"/>
    <n v="38.598178359999999"/>
    <n v="30.9018199"/>
    <s v="Coleton"/>
    <s v="Padilla"/>
    <s v="India"/>
    <x v="2"/>
    <s v="Indian     Bank     Bank"/>
    <n v="9140.56"/>
  </r>
  <r>
    <x v="189"/>
    <x v="15"/>
    <x v="9"/>
    <x v="189"/>
    <n v="22"/>
    <n v="2"/>
    <s v="Retired"/>
    <s v="Tier_3"/>
    <n v="1339.3703519999999"/>
    <n v="878.046831"/>
    <n v="281.73864959999997"/>
    <n v="1039.056885"/>
    <n v="599.23954409999999"/>
    <n v="261.42058939999998"/>
    <n v="186.1327723"/>
    <n v="585.24739880000004"/>
    <n v="291.38852000000003"/>
    <n v="533.65236030000005"/>
    <n v="128.98182829999999"/>
    <n v="6.9867770709999997"/>
    <n v="623.85880429999997"/>
    <n v="2804.8599490000001"/>
    <n v="283.7427667"/>
    <n v="150.88756219999999"/>
    <n v="31.705972060000001"/>
    <n v="50.947870500000001"/>
    <n v="103.37800420000001"/>
    <n v="4.6680551499999998"/>
    <n v="15.36760204"/>
    <n v="26.593912639999999"/>
    <s v="Shamari"/>
    <s v="Evans"/>
    <s v="India"/>
    <x v="1"/>
    <s v="Indian     Bank     Bank"/>
    <n v="9028.56"/>
  </r>
  <r>
    <x v="190"/>
    <x v="15"/>
    <x v="10"/>
    <x v="190"/>
    <n v="58"/>
    <n v="2"/>
    <s v="Retired"/>
    <s v="Tier_2"/>
    <n v="4197.7451309999997"/>
    <n v="3924.894847"/>
    <n v="619.02079509999999"/>
    <n v="2305.0220850000001"/>
    <n v="1223.940165"/>
    <n v="473.13737689999999"/>
    <n v="692.0490403"/>
    <n v="1095.4488530000001"/>
    <n v="957.47541739999997"/>
    <n v="1520.5836609999999"/>
    <n v="368.9791204"/>
    <n v="9.670667795"/>
    <n v="2029.7499330000001"/>
    <n v="3610.4291629999998"/>
    <n v="312.6811707"/>
    <n v="151.2389111"/>
    <n v="63.581743500000002"/>
    <n v="63.535229080000001"/>
    <n v="210.84296620000001"/>
    <n v="10.91181252"/>
    <n v="59.238278600000001"/>
    <n v="53.440642179999998"/>
    <s v="Erayna"/>
    <s v="Kayanja"/>
    <s v="India"/>
    <x v="2"/>
    <s v="State      Bank    of  India      India"/>
    <n v="2814.25"/>
  </r>
  <r>
    <x v="191"/>
    <x v="15"/>
    <x v="11"/>
    <x v="191"/>
    <n v="49"/>
    <n v="0"/>
    <s v="Retired"/>
    <s v="Tier_3"/>
    <n v="8928.0359499999995"/>
    <n v="0"/>
    <n v="1791.295038"/>
    <n v="7094.0177000000003"/>
    <n v="3097.8236350000002"/>
    <n v="2933.550424"/>
    <n v="1960.781485"/>
    <n v="3404.5906789999999"/>
    <n v="1970.481462"/>
    <n v="0"/>
    <n v="1730.532948"/>
    <n v="10.747226980000001"/>
    <n v="6396.7752559999999"/>
    <n v="26609.13034"/>
    <n v="1408.7648320000001"/>
    <n v="830.99746719999996"/>
    <n v="166.41278679999999"/>
    <n v="298.23337880000003"/>
    <n v="897.31349109999996"/>
    <n v="54.855725769999999"/>
    <n v="0"/>
    <n v="220.50254559999999"/>
    <s v="Cole"/>
    <s v="Chase"/>
    <s v="India"/>
    <x v="1"/>
    <s v="Indian    Bank    Bank"/>
    <n v="3282.68"/>
  </r>
  <r>
    <x v="192"/>
    <x v="16"/>
    <x v="0"/>
    <x v="192"/>
    <n v="44"/>
    <n v="4"/>
    <s v="Student"/>
    <s v="Tier_2"/>
    <n v="7120.9024399999998"/>
    <n v="0"/>
    <n v="1195.5543809999999"/>
    <n v="4795.2928259999999"/>
    <n v="2783.8799450000001"/>
    <n v="1742.6145389999999"/>
    <n v="1654.718355"/>
    <n v="2146.4131659999998"/>
    <n v="1132.992444"/>
    <n v="2540.6000669999999"/>
    <n v="945.2288605"/>
    <n v="9.5653323169999993"/>
    <n v="3405.6899119999998"/>
    <n v="9546.3151749999997"/>
    <n v="1260.9300909999999"/>
    <n v="399.1636914"/>
    <n v="178.2092524"/>
    <n v="224.5953696"/>
    <n v="424.72813159999998"/>
    <n v="34.140528869999997"/>
    <n v="16.920145049999999"/>
    <n v="103.2717224"/>
    <s v="Elias"/>
    <s v="Romero-Bernal"/>
    <s v="India"/>
    <x v="2"/>
    <s v="State     Bank    of   India     India"/>
    <n v="9857.84"/>
  </r>
  <r>
    <x v="193"/>
    <x v="16"/>
    <x v="1"/>
    <x v="193"/>
    <n v="21"/>
    <n v="4"/>
    <s v="Professional"/>
    <s v="Tier_2"/>
    <n v="2214.8140429999999"/>
    <n v="1532.7053659999999"/>
    <n v="335.10942399999999"/>
    <n v="1465.9768349999999"/>
    <n v="726.34772769999995"/>
    <n v="547.81861800000001"/>
    <n v="353.9143416"/>
    <n v="621.33424019999995"/>
    <n v="466.15645640000002"/>
    <n v="680.73240710000005"/>
    <n v="309.94172040000001"/>
    <n v="5.7882989130000002"/>
    <n v="641.00028580000003"/>
    <n v="1819.219034"/>
    <n v="280.88446770000002"/>
    <n v="72.441977719999997"/>
    <n v="129.5359852"/>
    <n v="28.106755280000002"/>
    <n v="180.61803219999999"/>
    <n v="10.68807586"/>
    <n v="26.934340970000001"/>
    <n v="46.518336759999997"/>
    <s v="Anjelica"/>
    <s v="Ruiz"/>
    <s v="India"/>
    <x v="2"/>
    <s v="Indian     Bank     Bank"/>
    <n v="6237.93"/>
  </r>
  <r>
    <x v="194"/>
    <x v="16"/>
    <x v="2"/>
    <x v="194"/>
    <n v="58"/>
    <n v="2"/>
    <s v="Student"/>
    <s v="Tier_3"/>
    <n v="5168.7048130000003"/>
    <n v="5728.8166209999999"/>
    <n v="921.48204050000004"/>
    <n v="4392.6249180000004"/>
    <n v="2197.7775329999999"/>
    <n v="891.30255179999995"/>
    <n v="1568.0784269999999"/>
    <n v="1940.8874470000001"/>
    <n v="1353.4646499999999"/>
    <n v="2635.6817500000002"/>
    <n v="565.55093929999998"/>
    <n v="9.7734341330000003"/>
    <n v="3367.7330700000002"/>
    <n v="7093.6603969999996"/>
    <n v="229.39137030000001"/>
    <n v="485.88919559999999"/>
    <n v="166.56185239999999"/>
    <n v="398.89138630000002"/>
    <n v="417.362729"/>
    <n v="3.2619416569999999"/>
    <n v="29.770090889999999"/>
    <n v="113.3406817"/>
    <s v="Saara"/>
    <s v="Al-Jamil"/>
    <s v="India"/>
    <x v="2"/>
    <s v="HDFC    Bank    Bank"/>
    <n v="9379.41"/>
  </r>
  <r>
    <x v="195"/>
    <x v="16"/>
    <x v="3"/>
    <x v="195"/>
    <n v="24"/>
    <n v="4"/>
    <s v="Student"/>
    <s v="Tier_2"/>
    <n v="8166.2791200000001"/>
    <n v="0"/>
    <n v="1934.174043"/>
    <n v="4702.5501249999998"/>
    <n v="3185.8310529999999"/>
    <n v="1188.7803309999999"/>
    <n v="1083.609559"/>
    <n v="1854.3686029999999"/>
    <n v="1640.030395"/>
    <n v="2421.2284490000002"/>
    <n v="1103.9855250000001"/>
    <n v="13.12102707"/>
    <n v="5357.4984700000005"/>
    <n v="13550.55839"/>
    <n v="1070.443798"/>
    <n v="768.86589919999994"/>
    <n v="225.6658663"/>
    <n v="316.71853379999999"/>
    <n v="182.00479179999999"/>
    <n v="1.5523683829999999"/>
    <n v="9.0324525040000001"/>
    <n v="228.15847389999999"/>
    <s v="Lawrence"/>
    <s v="Mitchell"/>
    <s v="India"/>
    <x v="0"/>
    <s v="Axis   Bank   Bank"/>
    <n v="4718.67"/>
  </r>
  <r>
    <x v="196"/>
    <x v="16"/>
    <x v="4"/>
    <x v="196"/>
    <n v="63"/>
    <n v="3"/>
    <s v="Self_Employed"/>
    <s v="Tier_1"/>
    <n v="4437.7106690000001"/>
    <n v="0"/>
    <n v="632.59526579999999"/>
    <n v="2104.3156859999999"/>
    <n v="1176.162824"/>
    <n v="732.93628079999996"/>
    <n v="302.61866079999999"/>
    <n v="689.18144510000002"/>
    <n v="652.83309340000005"/>
    <n v="946.20939299999998"/>
    <n v="399.4973731"/>
    <n v="7.1149213219999998"/>
    <n v="1052.4654089999999"/>
    <n v="2718.3082060000002"/>
    <n v="515.36549019999995"/>
    <n v="176.06880369999999"/>
    <n v="64.881299130000002"/>
    <n v="72.023132059999995"/>
    <n v="173.83812040000001"/>
    <n v="25.112826649999999"/>
    <n v="34.81953979"/>
    <n v="114.23390240000001"/>
    <s v="Fabian"/>
    <s v="Flores"/>
    <s v="India"/>
    <x v="0"/>
    <s v="HDFC   Bank   Bank"/>
    <n v="4127.6400000000003"/>
  </r>
  <r>
    <x v="197"/>
    <x v="16"/>
    <x v="5"/>
    <x v="197"/>
    <n v="31"/>
    <n v="0"/>
    <s v="Professional"/>
    <s v="Tier_3"/>
    <n v="5088.8785470000003"/>
    <n v="0"/>
    <n v="1331.1051030000001"/>
    <n v="4849.247711"/>
    <n v="1752.5915219999999"/>
    <n v="1348.721873"/>
    <n v="982.69455149999999"/>
    <n v="2555.4997330000001"/>
    <n v="1347.9098409999999"/>
    <n v="0"/>
    <n v="658.67490410000005"/>
    <n v="7.1980294090000001"/>
    <n v="2441.9931630000001"/>
    <n v="14010.5332"/>
    <n v="1060.936974"/>
    <n v="374.49895090000001"/>
    <n v="319.44695410000003"/>
    <n v="286.24964160000002"/>
    <n v="497.27758249999999"/>
    <n v="65.378710299999995"/>
    <n v="0"/>
    <n v="110.4574535"/>
    <s v="Alaina"/>
    <s v="Miller"/>
    <s v="India"/>
    <x v="1"/>
    <s v="Indian   Bank   Bank"/>
    <n v="6626.38"/>
  </r>
  <r>
    <x v="198"/>
    <x v="16"/>
    <x v="6"/>
    <x v="198"/>
    <n v="56"/>
    <n v="0"/>
    <s v="Professional"/>
    <s v="Tier_1"/>
    <n v="9429.0141960000001"/>
    <n v="0"/>
    <n v="1046.038325"/>
    <n v="3488.3478340000001"/>
    <n v="1872.9136450000001"/>
    <n v="978.68008680000003"/>
    <n v="1486.2182170000001"/>
    <n v="1390.9875320000001"/>
    <n v="1464.795163"/>
    <n v="0"/>
    <n v="415.17703710000001"/>
    <n v="8.2499152710000008"/>
    <n v="2592.9522740000002"/>
    <n v="9857.8752850000001"/>
    <n v="281.73805700000003"/>
    <n v="141.04968199999999"/>
    <n v="151.06965719999999"/>
    <n v="273.43934330000002"/>
    <n v="299.89220899999998"/>
    <n v="13.4217955"/>
    <n v="0"/>
    <n v="82.719250389999999"/>
    <s v="Keven"/>
    <s v="Lachance"/>
    <s v="India"/>
    <x v="2"/>
    <s v="Union      Bank      of     India      India"/>
    <n v="1608.23"/>
  </r>
  <r>
    <x v="199"/>
    <x v="16"/>
    <x v="7"/>
    <x v="199"/>
    <n v="41"/>
    <n v="4"/>
    <s v="Retired"/>
    <s v="Tier_2"/>
    <n v="2404.5991859999999"/>
    <n v="0"/>
    <n v="530.57647469999995"/>
    <n v="1784.2976450000001"/>
    <n v="831.06667010000001"/>
    <n v="457.73841670000002"/>
    <n v="349.48240479999998"/>
    <n v="864.56411790000004"/>
    <n v="483.83852100000001"/>
    <n v="996.18926509999994"/>
    <n v="351.55979630000002"/>
    <n v="8.3228135119999997"/>
    <n v="1000.65153"/>
    <n v="2969.0834319999999"/>
    <n v="189.00624830000001"/>
    <n v="118.6040126"/>
    <n v="81.12453764"/>
    <n v="87.605785909999994"/>
    <n v="126.880557"/>
    <n v="10.93366953"/>
    <n v="41.024042510000001"/>
    <n v="50.886826810000002"/>
    <s v="Celeste"/>
    <s v="Allen"/>
    <s v="India"/>
    <x v="1"/>
    <s v="Canara  Bank  Bank"/>
    <n v="5771.38"/>
  </r>
  <r>
    <x v="200"/>
    <x v="16"/>
    <x v="8"/>
    <x v="200"/>
    <n v="35"/>
    <n v="2"/>
    <s v="Self_Employed"/>
    <s v="Tier_1"/>
    <n v="11982.586439999999"/>
    <n v="6304.2402990000001"/>
    <n v="991.78094229999999"/>
    <n v="4321.9300569999996"/>
    <n v="3067.8530649999998"/>
    <n v="1842.686052"/>
    <n v="1097.4887880000001"/>
    <n v="2667.9464269999999"/>
    <n v="1256.0385409999999"/>
    <n v="3989.6689999999999"/>
    <n v="977.95769510000002"/>
    <n v="5.3963225540000002"/>
    <n v="1441.7774879999999"/>
    <n v="1441.7774879999999"/>
    <n v="1027.1687939999999"/>
    <n v="492.53649089999999"/>
    <n v="306.59138890000003"/>
    <n v="182.40408529999999"/>
    <n v="388.7348485"/>
    <n v="53.984875760000001"/>
    <n v="16.133427409999999"/>
    <n v="265.695469"/>
    <s v="Emily"/>
    <s v="Jacopelle"/>
    <s v="India"/>
    <x v="0"/>
    <s v="ICICI      Bank      Bank"/>
    <n v="2463.39"/>
  </r>
  <r>
    <x v="201"/>
    <x v="16"/>
    <x v="9"/>
    <x v="201"/>
    <n v="55"/>
    <n v="3"/>
    <s v="Self_Employed"/>
    <s v="Tier_1"/>
    <n v="14095.452090000001"/>
    <n v="0"/>
    <n v="1136.026799"/>
    <n v="5305.9852099999998"/>
    <n v="3173.359449"/>
    <n v="1954.444033"/>
    <n v="1039.411218"/>
    <n v="3324.9911050000001"/>
    <n v="1438.184837"/>
    <n v="3431.1925150000002"/>
    <n v="1007.567168"/>
    <n v="14.56377921"/>
    <n v="6842.7684010000003"/>
    <n v="11078.22587"/>
    <n v="1591.5878049999999"/>
    <n v="545.12355709999997"/>
    <n v="187.44686680000001"/>
    <n v="220.4167889"/>
    <n v="732.92282809999995"/>
    <n v="58.659363550000002"/>
    <n v="122.55214909999999"/>
    <n v="276.8042926"/>
    <s v="Alyshah"/>
    <s v="Mitchell"/>
    <s v="India"/>
    <x v="1"/>
    <s v="Punjab   National    Bank   Bank"/>
    <n v="9627.35"/>
  </r>
  <r>
    <x v="202"/>
    <x v="16"/>
    <x v="10"/>
    <x v="202"/>
    <n v="56"/>
    <n v="3"/>
    <s v="Retired"/>
    <s v="Tier_2"/>
    <n v="14270.58554"/>
    <n v="13734.212240000001"/>
    <n v="3469.3062369999998"/>
    <n v="9730.2658059999994"/>
    <n v="5673.9056179999998"/>
    <n v="2068.7036979999998"/>
    <n v="2003.666418"/>
    <n v="5636.4101250000003"/>
    <n v="2952.063067"/>
    <n v="5170.3930979999996"/>
    <n v="2047.454342"/>
    <n v="12.64399959"/>
    <n v="4595.9615249999997"/>
    <n v="4595.9615249999997"/>
    <n v="844.1337006"/>
    <n v="1459.9772009999999"/>
    <n v="564.50521560000004"/>
    <n v="365.52960109999998"/>
    <n v="589.74893359999999"/>
    <n v="48.078434719999997"/>
    <n v="79.193960939999997"/>
    <n v="465.79870799999998"/>
    <s v="Katryna"/>
    <s v="Liu"/>
    <s v="India"/>
    <x v="0"/>
    <s v="State  Bank     of  India  India"/>
    <n v="6053.52"/>
  </r>
  <r>
    <x v="203"/>
    <x v="16"/>
    <x v="11"/>
    <x v="203"/>
    <n v="57"/>
    <n v="3"/>
    <s v="Retired"/>
    <s v="Tier_1"/>
    <n v="20910.80935"/>
    <n v="10703.581620000001"/>
    <n v="3364.6146570000001"/>
    <n v="9489.2330789999996"/>
    <n v="4910.9203459999999"/>
    <n v="1621.5448060000001"/>
    <n v="1437.228423"/>
    <n v="3105.0135930000001"/>
    <n v="2700.8337540000002"/>
    <n v="4783.5597260000004"/>
    <n v="1093.1170380000001"/>
    <n v="13.22437111"/>
    <n v="5582.2414319999998"/>
    <n v="5582.2414319999998"/>
    <n v="950.13526769999999"/>
    <n v="982.26325529999997"/>
    <n v="171.77115269999999"/>
    <n v="285.22989819999998"/>
    <n v="724.44608970000002"/>
    <n v="12.88245966"/>
    <n v="121.9090382"/>
    <n v="293.85451899999998"/>
    <s v="Muaaid"/>
    <s v="Al-Nasr"/>
    <s v="India"/>
    <x v="1"/>
    <s v="HDFC     Bank     Bank"/>
    <n v="5198.79"/>
  </r>
  <r>
    <x v="204"/>
    <x v="17"/>
    <x v="0"/>
    <x v="204"/>
    <n v="18"/>
    <n v="1"/>
    <s v="Student"/>
    <s v="Tier_3"/>
    <n v="1494.7244900000001"/>
    <n v="0"/>
    <n v="399.1357251"/>
    <n v="1114.1479870000001"/>
    <n v="501.4115592"/>
    <n v="386.23534110000003"/>
    <n v="238.02281070000001"/>
    <n v="419.55691580000001"/>
    <n v="340.31714890000001"/>
    <n v="724.17830690000005"/>
    <n v="246.27138880000001"/>
    <n v="9.7457332030000003"/>
    <n v="971.14573959999996"/>
    <n v="4100.8282609999997"/>
    <n v="143.58919779999999"/>
    <n v="48.4636864"/>
    <n v="99.547996569999995"/>
    <n v="38.367533090000002"/>
    <n v="65.274490349999994"/>
    <n v="0.65718297999999997"/>
    <n v="0.91376985499999996"/>
    <n v="66.533373539999999"/>
    <s v="Ashley"/>
    <s v="Guerue"/>
    <s v="India"/>
    <x v="0"/>
    <s v="Union  Bank   of  India  India"/>
    <n v="4085.48"/>
  </r>
  <r>
    <x v="205"/>
    <x v="17"/>
    <x v="1"/>
    <x v="205"/>
    <n v="34"/>
    <n v="4"/>
    <s v="Retired"/>
    <s v="Tier_2"/>
    <n v="2833.46243"/>
    <n v="974.48496999999998"/>
    <n v="481.24781300000001"/>
    <n v="1784.317051"/>
    <n v="917.04590250000001"/>
    <n v="295.24649720000002"/>
    <n v="645.75396439999997"/>
    <n v="982.58698089999996"/>
    <n v="455.131508"/>
    <n v="1206.3653320000001"/>
    <n v="289.6194984"/>
    <n v="8.499185078"/>
    <n v="1204.10608"/>
    <n v="3302.0502019999999"/>
    <n v="104.77179510000001"/>
    <n v="178.3977501"/>
    <n v="58.097548600000003"/>
    <n v="165.1552006"/>
    <n v="60.488365700000003"/>
    <n v="6.8888461950000002"/>
    <n v="49.603231190000002"/>
    <n v="45.934275370000002"/>
    <s v="Monique"/>
    <s v="White"/>
    <s v="India"/>
    <x v="2"/>
    <s v="Canara    Bank    Bank"/>
    <n v="8814.44"/>
  </r>
  <r>
    <x v="206"/>
    <x v="17"/>
    <x v="2"/>
    <x v="206"/>
    <n v="43"/>
    <n v="3"/>
    <s v="Retired"/>
    <s v="Tier_2"/>
    <n v="9059.2622100000008"/>
    <n v="3637.914158"/>
    <n v="2114.8585589999998"/>
    <n v="4590.3695909999997"/>
    <n v="3563.1924469999999"/>
    <n v="954.99020059999998"/>
    <n v="1614.6911580000001"/>
    <n v="2101.969634"/>
    <n v="1757.2949269999999"/>
    <n v="2422.130545"/>
    <n v="609.50968460000001"/>
    <n v="14.13614224"/>
    <n v="6403.1509599999999"/>
    <n v="12870.12794"/>
    <n v="304.57603870000003"/>
    <n v="999.40702139999996"/>
    <n v="163.53365360000001"/>
    <n v="343.15545789999999"/>
    <n v="387.91359569999997"/>
    <n v="80.262674239999996"/>
    <n v="100.7666134"/>
    <n v="45.17260941"/>
    <s v="Tachelle"/>
    <s v="Johnson"/>
    <s v="India"/>
    <x v="2"/>
    <s v="Bank   of     Baroda   Baroda"/>
    <n v="3704.51"/>
  </r>
  <r>
    <x v="207"/>
    <x v="17"/>
    <x v="3"/>
    <x v="207"/>
    <n v="39"/>
    <n v="4"/>
    <s v="Self_Employed"/>
    <s v="Tier_2"/>
    <n v="9050.2124260000001"/>
    <n v="7033.2188999999998"/>
    <n v="1909.303463"/>
    <n v="5826.3770759999998"/>
    <n v="2506.4258960000002"/>
    <n v="1513.9895730000001"/>
    <n v="1694.9555559999999"/>
    <n v="2880.4841409999999"/>
    <n v="1687.105384"/>
    <n v="3968.5506740000001"/>
    <n v="981.35360739999999"/>
    <n v="12.28290485"/>
    <n v="5558.1449069999999"/>
    <n v="6199.0854330000002"/>
    <n v="1594.788372"/>
    <n v="537.51999539999997"/>
    <n v="274.88875689999998"/>
    <n v="285.09015649999998"/>
    <n v="641.26777660000005"/>
    <n v="75.306045810000001"/>
    <n v="64.884615120000007"/>
    <n v="140.21655039999999"/>
    <s v="Alexander"/>
    <s v="Alanizi"/>
    <s v="India"/>
    <x v="2"/>
    <s v="Union     Bank  of  India     India"/>
    <n v="2953.57"/>
  </r>
  <r>
    <x v="208"/>
    <x v="17"/>
    <x v="4"/>
    <x v="208"/>
    <n v="56"/>
    <n v="2"/>
    <s v="Student"/>
    <s v="Tier_2"/>
    <n v="9059.3522169999997"/>
    <n v="0"/>
    <n v="1950.645503"/>
    <n v="6624.1687169999996"/>
    <n v="3536.3237260000001"/>
    <n v="1897.841506"/>
    <n v="1281.594294"/>
    <n v="2643.7357630000001"/>
    <n v="1555.01946"/>
    <n v="4341.392664"/>
    <n v="795.9083028"/>
    <n v="12.756911799999999"/>
    <n v="5778.4678610000001"/>
    <n v="11610.77893"/>
    <n v="392.85677820000001"/>
    <n v="531.6530133"/>
    <n v="200.41215969999999"/>
    <n v="349.8952673"/>
    <n v="724.83533390000002"/>
    <n v="67.792483809999993"/>
    <n v="11.22928609"/>
    <n v="127.70335"/>
    <s v="Bryanna"/>
    <s v="Braxton"/>
    <s v="India"/>
    <x v="2"/>
    <s v="State  Bank  of  India  India"/>
    <n v="1789.39"/>
  </r>
  <r>
    <x v="209"/>
    <x v="17"/>
    <x v="5"/>
    <x v="209"/>
    <n v="35"/>
    <n v="2"/>
    <s v="Professional"/>
    <s v="Tier_2"/>
    <n v="130836.00410000001"/>
    <n v="53807.67282"/>
    <n v="25852.540349999999"/>
    <n v="71195.179380000001"/>
    <n v="37973.219839999998"/>
    <n v="19972.859369999998"/>
    <n v="30092.058359999999"/>
    <n v="48804.358979999997"/>
    <n v="25048.721280000002"/>
    <n v="57928.026149999998"/>
    <n v="14853.210950000001"/>
    <n v="21.35904712"/>
    <n v="137816.16889999999"/>
    <n v="137816.16889999999"/>
    <n v="20772.517479999999"/>
    <n v="5786.8986139999997"/>
    <n v="1797.862603"/>
    <n v="3390.4144409999999"/>
    <n v="3692.0028320000001"/>
    <n v="995.10520180000003"/>
    <n v="2436.5177330000001"/>
    <n v="1635.3115"/>
    <s v="Karin"/>
    <s v="Borunda"/>
    <s v="India"/>
    <x v="0"/>
    <s v="Punjab     National   Bank     Bank"/>
    <n v="1804.5"/>
  </r>
  <r>
    <x v="210"/>
    <x v="17"/>
    <x v="6"/>
    <x v="210"/>
    <n v="55"/>
    <n v="2"/>
    <s v="Student"/>
    <s v="Tier_2"/>
    <n v="9473.2484879999993"/>
    <n v="8241.7731230000009"/>
    <n v="2257.0982549999999"/>
    <n v="4770.9891310000003"/>
    <n v="3665.6715610000001"/>
    <n v="960.76433280000003"/>
    <n v="1288.3036070000001"/>
    <n v="3433.0897570000002"/>
    <n v="2316.6757899999998"/>
    <n v="3049.8624829999999"/>
    <n v="1382.672247"/>
    <n v="11.392631400000001"/>
    <n v="5396.2614089999997"/>
    <n v="6526.0936659999998"/>
    <n v="575.08479839999995"/>
    <n v="752.34155099999998"/>
    <n v="198.2457642"/>
    <n v="149.21603110000001"/>
    <n v="937.53675109999995"/>
    <n v="23.635441180000001"/>
    <n v="109.14719340000001"/>
    <n v="160.82559330000001"/>
    <s v="Maimoona"/>
    <s v="El-Farag"/>
    <s v="India"/>
    <x v="1"/>
    <s v="Canara      Bank      Bank"/>
    <n v="4872.22"/>
  </r>
  <r>
    <x v="211"/>
    <x v="17"/>
    <x v="7"/>
    <x v="211"/>
    <n v="45"/>
    <n v="1"/>
    <s v="Self_Employed"/>
    <s v="Tier_3"/>
    <n v="11162.164709999999"/>
    <n v="0"/>
    <n v="2182.58826"/>
    <n v="10345.10908"/>
    <n v="5082.4683219999997"/>
    <n v="3668.140065"/>
    <n v="1575.201153"/>
    <n v="4412.8833009999998"/>
    <n v="3196.7775849999998"/>
    <n v="6131.3854289999999"/>
    <n v="1219.8466430000001"/>
    <n v="12.259283849999999"/>
    <n v="9122.6763730000002"/>
    <n v="25437.866880000001"/>
    <n v="1816.6528209999999"/>
    <n v="729.13615159999995"/>
    <n v="945.06785909999996"/>
    <n v="470.70010309999998"/>
    <n v="1296.058945"/>
    <n v="7.8021303230000001"/>
    <n v="204.7644263"/>
    <n v="206.75520019999999"/>
    <s v="Enrico"/>
    <s v="Sconiers"/>
    <s v="India"/>
    <x v="2"/>
    <s v="Indian     Bank     Bank"/>
    <n v="2604.35"/>
  </r>
  <r>
    <x v="212"/>
    <x v="17"/>
    <x v="8"/>
    <x v="212"/>
    <n v="38"/>
    <n v="2"/>
    <s v="Professional"/>
    <s v="Tier_3"/>
    <n v="9653.0971069999996"/>
    <n v="0"/>
    <n v="1801.4388389999999"/>
    <n v="9473.2751580000004"/>
    <n v="3927.7635839999998"/>
    <n v="1838.388866"/>
    <n v="1830.2553829999999"/>
    <n v="3673.2974399999998"/>
    <n v="1964.025416"/>
    <n v="3437.3688219999999"/>
    <n v="1571.64951"/>
    <n v="13.606501769999999"/>
    <n v="8756.3255270000009"/>
    <n v="25183.420590000002"/>
    <n v="2476.74784"/>
    <n v="987.05486429999996"/>
    <n v="215.61338430000001"/>
    <n v="473.54894639999998"/>
    <n v="650.8012238"/>
    <n v="19.156641069999999"/>
    <n v="161.50355909999999"/>
    <n v="324.82026180000003"/>
    <s v="Rayden"/>
    <s v="Edwards-Som"/>
    <s v="India"/>
    <x v="1"/>
    <s v="State   Bank      of  India   India"/>
    <n v="2240.92"/>
  </r>
  <r>
    <x v="213"/>
    <x v="17"/>
    <x v="9"/>
    <x v="213"/>
    <n v="55"/>
    <n v="4"/>
    <s v="Student"/>
    <s v="Tier_1"/>
    <n v="15155.107110000001"/>
    <n v="9191.5714189999999"/>
    <n v="1901.5816850000001"/>
    <n v="5748.2721540000002"/>
    <n v="3905.9676330000002"/>
    <n v="2275.023698"/>
    <n v="2439.4753500000002"/>
    <n v="2868.4206650000001"/>
    <n v="2311.6475340000002"/>
    <n v="2918.7335069999999"/>
    <n v="1208.706948"/>
    <n v="14.56115644"/>
    <n v="592.51600570000005"/>
    <n v="592.51600570000005"/>
    <n v="908.35308410000005"/>
    <n v="480.01658020000002"/>
    <n v="219.5957726"/>
    <n v="566.6489838"/>
    <n v="585.27273579999996"/>
    <n v="65.734932909999998"/>
    <n v="26.635387720000001"/>
    <n v="66.872953659999993"/>
    <s v="Hannah"/>
    <s v="Reed"/>
    <s v="India"/>
    <x v="2"/>
    <s v="HDFC    Bank    Bank"/>
    <n v="6776.33"/>
  </r>
  <r>
    <x v="214"/>
    <x v="17"/>
    <x v="10"/>
    <x v="214"/>
    <n v="50"/>
    <n v="0"/>
    <s v="Retired"/>
    <s v="Tier_3"/>
    <n v="3496.8480340000001"/>
    <n v="0"/>
    <n v="711.44432870000003"/>
    <n v="3366.6538009999999"/>
    <n v="1227.0429389999999"/>
    <n v="889.19534599999997"/>
    <n v="597.30479400000002"/>
    <n v="1476.5825130000001"/>
    <n v="794.99250019999999"/>
    <n v="0"/>
    <n v="257.59955489999999"/>
    <n v="5.0313339969999999"/>
    <n v="1172.920693"/>
    <n v="10494.656419999999"/>
    <n v="982.79801410000005"/>
    <n v="179.7014465"/>
    <n v="185.9771768"/>
    <n v="110.947783"/>
    <n v="233.74357939999999"/>
    <n v="36.624188969999999"/>
    <n v="0"/>
    <n v="61.268982250000001"/>
    <s v="Maria"/>
    <s v="Johnson"/>
    <s v="India"/>
    <x v="0"/>
    <s v="HDFC     Bank     Bank"/>
    <n v="571.87"/>
  </r>
  <r>
    <x v="215"/>
    <x v="17"/>
    <x v="11"/>
    <x v="215"/>
    <n v="47"/>
    <n v="0"/>
    <s v="Student"/>
    <s v="Tier_2"/>
    <n v="11011.44125"/>
    <n v="6175.1589199999999"/>
    <n v="1194.4830810000001"/>
    <n v="6759.5000300000002"/>
    <n v="3972.314089"/>
    <n v="1816.075049"/>
    <n v="2450.1203860000001"/>
    <n v="3334.674528"/>
    <n v="2078.2665919999999"/>
    <n v="0"/>
    <n v="782.5804756"/>
    <n v="10.830033800000001"/>
    <n v="5962.7140429999999"/>
    <n v="15482.591839999999"/>
    <n v="1288.7231449999999"/>
    <n v="419.7683773"/>
    <n v="244.3029449"/>
    <n v="707.46974390000003"/>
    <n v="726.05056590000004"/>
    <n v="8.6347404260000005"/>
    <n v="0"/>
    <n v="104.1402259"/>
    <s v="Jazzmin"/>
    <s v="Cook"/>
    <s v="India"/>
    <x v="0"/>
    <s v="Union      Bank    of      India      India"/>
    <n v="7038.45"/>
  </r>
  <r>
    <x v="216"/>
    <x v="18"/>
    <x v="0"/>
    <x v="216"/>
    <n v="59"/>
    <n v="4"/>
    <s v="Professional"/>
    <s v="Tier_3"/>
    <n v="2424.9653250000001"/>
    <n v="1735.4594340000001"/>
    <n v="789.87773010000001"/>
    <n v="2256.4161060000001"/>
    <n v="1096.1369549999999"/>
    <n v="516.64841879999994"/>
    <n v="654.18156929999998"/>
    <n v="980.78044120000004"/>
    <n v="789.52256729999999"/>
    <n v="1441.6242239999999"/>
    <n v="266.4427599"/>
    <n v="9.9508396559999994"/>
    <n v="1608.696074"/>
    <n v="3214.3799669999999"/>
    <n v="280.27882390000002"/>
    <n v="206.74473510000001"/>
    <n v="48.041917220000002"/>
    <n v="160.52148819999999"/>
    <n v="240.0576274"/>
    <n v="9.6611457919999992"/>
    <n v="5.4697029339999998"/>
    <n v="41.265676380000002"/>
    <s v="Shalisa"/>
    <s v="Johnson"/>
    <s v="India"/>
    <x v="2"/>
    <s v="Kotak   Mahindra      Bank   Bank"/>
    <n v="3583.7"/>
  </r>
  <r>
    <x v="217"/>
    <x v="18"/>
    <x v="1"/>
    <x v="217"/>
    <n v="25"/>
    <n v="0"/>
    <s v="Student"/>
    <s v="Tier_2"/>
    <n v="4964.460266"/>
    <n v="0"/>
    <n v="1169.29925"/>
    <n v="2856.5600140000001"/>
    <n v="1523.110604"/>
    <n v="1077.5490609999999"/>
    <n v="1225.5657470000001"/>
    <n v="1769.501694"/>
    <n v="839.52023919999999"/>
    <n v="0"/>
    <n v="267.7529121"/>
    <n v="5.6915874689999999"/>
    <n v="1412.7829919999999"/>
    <n v="9128.9815419999995"/>
    <n v="161.01455870000001"/>
    <n v="446.10293969999998"/>
    <n v="274.71217949999999"/>
    <n v="232.1549334"/>
    <n v="413.90832949999998"/>
    <n v="37.455376630000004"/>
    <n v="0"/>
    <n v="75.369135659999998"/>
    <s v="Derek"/>
    <s v="Black"/>
    <s v="India"/>
    <x v="1"/>
    <s v="Axis      Bank      Bank"/>
    <n v="4148.55"/>
  </r>
  <r>
    <x v="218"/>
    <x v="18"/>
    <x v="2"/>
    <x v="218"/>
    <n v="47"/>
    <n v="3"/>
    <s v="Student"/>
    <s v="Tier_2"/>
    <n v="4069.2903820000001"/>
    <n v="1385.935142"/>
    <n v="413.28988700000002"/>
    <n v="2979.9458140000002"/>
    <n v="1344.529681"/>
    <n v="665.467356"/>
    <n v="769.32798809999997"/>
    <n v="1275.776699"/>
    <n v="971.18691009999998"/>
    <n v="1233.249538"/>
    <n v="436.03358450000002"/>
    <n v="8.5748403829999997"/>
    <n v="1744.6757749999999"/>
    <n v="4802.4189290000004"/>
    <n v="376.0400535"/>
    <n v="189.5204966"/>
    <n v="145.5012323"/>
    <n v="77.535311829999998"/>
    <n v="306.52866940000001"/>
    <n v="31.97215301"/>
    <n v="2.4562802010000002"/>
    <n v="69.84210392"/>
    <s v="Muneefa"/>
    <s v="Al-Ansari"/>
    <s v="India"/>
    <x v="0"/>
    <s v="Union     Bank   of  India     India"/>
    <n v="8227.42"/>
  </r>
  <r>
    <x v="219"/>
    <x v="18"/>
    <x v="3"/>
    <x v="219"/>
    <n v="56"/>
    <n v="0"/>
    <s v="Student"/>
    <s v="Tier_1"/>
    <n v="9609.2280200000005"/>
    <n v="0"/>
    <n v="1474.832504"/>
    <n v="3318.5725459999999"/>
    <n v="2334.4440169999998"/>
    <n v="1246.721796"/>
    <n v="1086.7043779999999"/>
    <n v="2450.045482"/>
    <n v="1144.3267639999999"/>
    <n v="0"/>
    <n v="689.84501680000005"/>
    <n v="8.5712746709999994"/>
    <n v="2745.4444250000001"/>
    <n v="8676.0395420000004"/>
    <n v="950.12794710000003"/>
    <n v="673.33529339999995"/>
    <n v="121.4832665"/>
    <n v="266.91472099999999"/>
    <n v="600.28486150000003"/>
    <n v="14.095375560000001"/>
    <n v="0"/>
    <n v="64.158950169999997"/>
    <s v="Jan"/>
    <s v="Jharize"/>
    <s v="India"/>
    <x v="2"/>
    <s v="HDFC   Bank   Bank"/>
    <n v="9196.69"/>
  </r>
  <r>
    <x v="220"/>
    <x v="18"/>
    <x v="4"/>
    <x v="220"/>
    <n v="26"/>
    <n v="1"/>
    <s v="Retired"/>
    <s v="Tier_2"/>
    <n v="38224.868920000001"/>
    <n v="0"/>
    <n v="6791.8223420000004"/>
    <n v="27502.856680000001"/>
    <n v="10227.66188"/>
    <n v="7509.4680040000003"/>
    <n v="4391.7671650000002"/>
    <n v="11965.89034"/>
    <n v="8101.2906000000003"/>
    <n v="14097.624470000001"/>
    <n v="3779.0703440000002"/>
    <n v="23.483771770000001"/>
    <n v="44883.204870000001"/>
    <n v="58532.023840000002"/>
    <n v="5719.7055559999999"/>
    <n v="616.62354029999995"/>
    <n v="717.19612740000002"/>
    <n v="641.11814890000005"/>
    <n v="3077.083239"/>
    <n v="8.6327452529999995"/>
    <n v="670.1124959"/>
    <n v="359.88340190000002"/>
    <s v="Randa"/>
    <s v="El-Amber"/>
    <s v="India"/>
    <x v="0"/>
    <s v="Punjab   National    Bank   Bank"/>
    <n v="2897.03"/>
  </r>
  <r>
    <x v="221"/>
    <x v="18"/>
    <x v="5"/>
    <x v="221"/>
    <n v="50"/>
    <n v="2"/>
    <s v="Self_Employed"/>
    <s v="Tier_2"/>
    <n v="1347.090815"/>
    <n v="1284.26774"/>
    <n v="236.7643798"/>
    <n v="786.42160369999999"/>
    <n v="390.23974379999999"/>
    <n v="213.4076087"/>
    <n v="271.2025572"/>
    <n v="530.15406519999999"/>
    <n v="220.49559120000001"/>
    <n v="405.04567709999998"/>
    <n v="191.00529760000001"/>
    <n v="6.083962122"/>
    <n v="409.7824746"/>
    <n v="859.3589948"/>
    <n v="203.55140499999999"/>
    <n v="58.519069379999998"/>
    <n v="58.59838379"/>
    <n v="46.319313909999998"/>
    <n v="63.795755229999997"/>
    <n v="10.34381701"/>
    <n v="11.7160159"/>
    <n v="38.166781219999997"/>
    <s v="Alex"/>
    <s v="Simmons"/>
    <s v="India"/>
    <x v="1"/>
    <s v="Indian   Bank   Bank"/>
    <n v="9614.94"/>
  </r>
  <r>
    <x v="222"/>
    <x v="18"/>
    <x v="6"/>
    <x v="222"/>
    <n v="60"/>
    <n v="0"/>
    <s v="Self_Employed"/>
    <s v="Tier_2"/>
    <n v="10389.208479999999"/>
    <n v="0"/>
    <n v="1299.7642579999999"/>
    <n v="5206.0807679999998"/>
    <n v="3191.0264179999999"/>
    <n v="1147.01253"/>
    <n v="1400.9997900000001"/>
    <n v="3957.2775059999999"/>
    <n v="2389.6223789999999"/>
    <n v="0"/>
    <n v="1331.9624020000001"/>
    <n v="14.423485319999999"/>
    <n v="7492.4298040000003"/>
    <n v="21633.087879999999"/>
    <n v="1406.5137380000001"/>
    <n v="345.74189310000003"/>
    <n v="169.7620435"/>
    <n v="146.0545827"/>
    <n v="852.24598309999999"/>
    <n v="51.223989680000003"/>
    <n v="0"/>
    <n v="383.77464850000001"/>
    <s v="Mamdooh"/>
    <s v="El-Barakat"/>
    <s v="India"/>
    <x v="2"/>
    <s v="ICICI  Bank  Bank"/>
    <n v="7311.1"/>
  </r>
  <r>
    <x v="223"/>
    <x v="18"/>
    <x v="7"/>
    <x v="223"/>
    <n v="46"/>
    <n v="0"/>
    <s v="Self_Employed"/>
    <s v="Tier_2"/>
    <n v="1651.3394929999999"/>
    <n v="0"/>
    <n v="213.854761"/>
    <n v="948.42892300000005"/>
    <n v="594.25274779999995"/>
    <n v="186.0960953"/>
    <n v="214.27363159999999"/>
    <n v="459.32900749999999"/>
    <n v="260.65491120000002"/>
    <n v="0"/>
    <n v="195.69530180000001"/>
    <n v="9.610567284"/>
    <n v="793.51546510000003"/>
    <n v="3532.7725909999999"/>
    <n v="108.3526706"/>
    <n v="80.829107039999997"/>
    <n v="40.337050300000001"/>
    <n v="11.95909346"/>
    <n v="31.09066078"/>
    <n v="5.7943446449999998"/>
    <n v="0"/>
    <n v="33.808331539999998"/>
    <s v="Jordan"/>
    <s v="Dotson"/>
    <s v="India"/>
    <x v="2"/>
    <s v="Axis      Bank      Bank"/>
    <n v="6895.11"/>
  </r>
  <r>
    <x v="224"/>
    <x v="18"/>
    <x v="8"/>
    <x v="224"/>
    <n v="48"/>
    <n v="1"/>
    <s v="Student"/>
    <s v="Tier_2"/>
    <n v="4113.2520830000003"/>
    <n v="2530.9863150000001"/>
    <n v="584.64830089999998"/>
    <n v="2890.7961759999998"/>
    <n v="1584.755909"/>
    <n v="939.80506209999999"/>
    <n v="557.36957470000004"/>
    <n v="1590.2665489999999"/>
    <n v="923.30358079999996"/>
    <n v="1133.7968000000001"/>
    <n v="392.28399000000002"/>
    <n v="6.2049436529999999"/>
    <n v="1276.1248700000001"/>
    <n v="3324.9960729999998"/>
    <n v="703.49117209999997"/>
    <n v="164.1504754"/>
    <n v="53.632806590000001"/>
    <n v="129.14736210000001"/>
    <n v="277.27697540000003"/>
    <n v="28.032854029999999"/>
    <n v="21.698236619999999"/>
    <n v="93.759521289999995"/>
    <s v="Meryl"/>
    <s v="Knauf"/>
    <s v="India"/>
    <x v="2"/>
    <s v="Union     Bank  of  India     India"/>
    <n v="623.16"/>
  </r>
  <r>
    <x v="225"/>
    <x v="18"/>
    <x v="9"/>
    <x v="225"/>
    <n v="20"/>
    <n v="1"/>
    <s v="Professional"/>
    <s v="Tier_2"/>
    <n v="14338.094510000001"/>
    <n v="0"/>
    <n v="2629.9354830000002"/>
    <n v="7512.6941729999999"/>
    <n v="5590.8158830000002"/>
    <n v="1885.000172"/>
    <n v="1989.765386"/>
    <n v="4107.4244909999998"/>
    <n v="2192.6055670000001"/>
    <n v="4617.8918400000002"/>
    <n v="1522.8182079999999"/>
    <n v="14.368921950000001"/>
    <n v="10301.14804"/>
    <n v="25303.42683"/>
    <n v="1256.214097"/>
    <n v="574.75075059999995"/>
    <n v="259.89834389999999"/>
    <n v="369.56790530000001"/>
    <n v="715.47556320000001"/>
    <n v="107.899174"/>
    <n v="78.675846919999998"/>
    <n v="184.42765259999999"/>
    <s v="Raaida"/>
    <s v="Al-Jan"/>
    <s v="India"/>
    <x v="2"/>
    <s v="State     Bank      of  India     India"/>
    <n v="4012.68"/>
  </r>
  <r>
    <x v="226"/>
    <x v="18"/>
    <x v="10"/>
    <x v="226"/>
    <n v="55"/>
    <n v="0"/>
    <s v="Student"/>
    <s v="Tier_3"/>
    <n v="4737.4613499999996"/>
    <n v="4933.5492770000001"/>
    <n v="1089.087262"/>
    <n v="4207.1388239999997"/>
    <n v="1939.4021190000001"/>
    <n v="1354.6928849999999"/>
    <n v="1388.344996"/>
    <n v="1395.727427"/>
    <n v="1484.9576609999999"/>
    <n v="0"/>
    <n v="733.91043860000002"/>
    <n v="7.6845634069999997"/>
    <n v="2427.021475"/>
    <n v="8318.8034260000004"/>
    <n v="249.51962209999999"/>
    <n v="439.16571440000001"/>
    <n v="247.4471254"/>
    <n v="288.98359529999999"/>
    <n v="224.25796199999999"/>
    <n v="53.9421429"/>
    <n v="0"/>
    <n v="120.67044919999999"/>
    <s v="Tyler"/>
    <s v="Kilcrease"/>
    <s v="India"/>
    <x v="2"/>
    <s v="HDFC   Bank   Bank"/>
    <n v="4830.67"/>
  </r>
  <r>
    <x v="227"/>
    <x v="18"/>
    <x v="11"/>
    <x v="227"/>
    <n v="28"/>
    <n v="3"/>
    <s v="Student"/>
    <s v="Tier_3"/>
    <n v="1900.052608"/>
    <n v="932.95369310000001"/>
    <n v="358.31443209999998"/>
    <n v="1807.667582"/>
    <n v="807.29529179999997"/>
    <n v="302.61028709999999"/>
    <n v="441.79671880000001"/>
    <n v="636.92696920000003"/>
    <n v="631.60502910000002"/>
    <n v="1224.5750829999999"/>
    <n v="162.71966520000001"/>
    <n v="9.7360544240000007"/>
    <n v="1233.267707"/>
    <n v="3460.5000300000002"/>
    <n v="285.26103110000003"/>
    <n v="139.45959920000001"/>
    <n v="48.557953759999997"/>
    <n v="74.824119159999995"/>
    <n v="184.49565709999999"/>
    <n v="14.713748170000001"/>
    <n v="59.872684030000002"/>
    <n v="35.298561919999997"/>
    <s v="Sad"/>
    <s v="Al-Amini"/>
    <s v="India"/>
    <x v="0"/>
    <s v="HDFC  Bank  Bank"/>
    <n v="5646.51"/>
  </r>
  <r>
    <x v="228"/>
    <x v="19"/>
    <x v="0"/>
    <x v="228"/>
    <n v="22"/>
    <n v="0"/>
    <s v="Self_Employed"/>
    <s v="Tier_2"/>
    <n v="3385.5504299999998"/>
    <n v="0"/>
    <n v="747.88458749999995"/>
    <n v="1954.3243190000001"/>
    <n v="1307.1411049999999"/>
    <n v="817.83349280000004"/>
    <n v="789.83081100000004"/>
    <n v="828.40577559999997"/>
    <n v="690.50974310000004"/>
    <n v="0"/>
    <n v="481.3825152"/>
    <n v="9.9578067069999996"/>
    <n v="1685.6328390000001"/>
    <n v="5924.8893719999996"/>
    <n v="367.07921049999999"/>
    <n v="192.6367802"/>
    <n v="145.1686267"/>
    <n v="63.376955610000003"/>
    <n v="104.46582189999999"/>
    <n v="4.1253389880000002"/>
    <n v="0"/>
    <n v="78.668831490000002"/>
    <s v="India"/>
    <s v="Breckenridge"/>
    <s v="India"/>
    <x v="1"/>
    <s v="Kotak     Mahindra    Bank     Bank"/>
    <n v="7012.79"/>
  </r>
  <r>
    <x v="229"/>
    <x v="19"/>
    <x v="1"/>
    <x v="229"/>
    <n v="48"/>
    <n v="3"/>
    <s v="Self_Employed"/>
    <s v="Tier_3"/>
    <n v="7750.4863480000004"/>
    <n v="0"/>
    <n v="1578.4378019999999"/>
    <n v="6299.4865490000002"/>
    <n v="2670.1441890000001"/>
    <n v="1200.730597"/>
    <n v="2372.6042729999999"/>
    <n v="2799.9277820000002"/>
    <n v="2433.8240070000002"/>
    <n v="3594.3416099999999"/>
    <n v="820.79610019999996"/>
    <n v="12.91550473"/>
    <n v="6673.4295410000004"/>
    <n v="20149.129730000001"/>
    <n v="1158.0949310000001"/>
    <n v="243.3312894"/>
    <n v="142.0961317"/>
    <n v="135.87820110000001"/>
    <n v="811.11560399999996"/>
    <n v="72.598394619999993"/>
    <n v="2.3695743629999999"/>
    <n v="55.311887130000002"/>
    <s v="Stuart"/>
    <s v="Beutler"/>
    <s v="India"/>
    <x v="1"/>
    <s v="HDFC      Bank      Bank"/>
    <n v="9165.27"/>
  </r>
  <r>
    <x v="230"/>
    <x v="19"/>
    <x v="2"/>
    <x v="230"/>
    <n v="37"/>
    <n v="2"/>
    <s v="Retired"/>
    <s v="Tier_2"/>
    <n v="3344.9982279999999"/>
    <n v="0"/>
    <n v="433.28534660000003"/>
    <n v="1682.7253470000001"/>
    <n v="1204.383975"/>
    <n v="339.1967272"/>
    <n v="553.21835940000005"/>
    <n v="1169.7948759999999"/>
    <n v="636.55294909999998"/>
    <n v="1184.296713"/>
    <n v="279.25226249999997"/>
    <n v="9.2640458910000003"/>
    <n v="1549.4108550000001"/>
    <n v="5897.2863559999996"/>
    <n v="341.9702585"/>
    <n v="185.37991339999999"/>
    <n v="70.237633450000004"/>
    <n v="163.88147599999999"/>
    <n v="338.4207452"/>
    <n v="0.28918980799999999"/>
    <n v="35.662371030000003"/>
    <n v="79.335304160000007"/>
    <s v="Leroy"/>
    <s v="Marquez"/>
    <s v="India"/>
    <x v="1"/>
    <s v="Axis   Bank   Bank"/>
    <n v="6221.68"/>
  </r>
  <r>
    <x v="231"/>
    <x v="19"/>
    <x v="3"/>
    <x v="231"/>
    <n v="21"/>
    <n v="4"/>
    <s v="Student"/>
    <s v="Tier_2"/>
    <n v="7134.3870580000003"/>
    <n v="4670.6156890000002"/>
    <n v="1155.965651"/>
    <n v="3954.658774"/>
    <n v="2421.3275309999999"/>
    <n v="1520.687351"/>
    <n v="1070.6537060000001"/>
    <n v="2715.8079130000001"/>
    <n v="1653.591361"/>
    <n v="3532.242694"/>
    <n v="892.62499939999998"/>
    <n v="9.734540226"/>
    <n v="3472.4988899999998"/>
    <n v="4949.3725619999996"/>
    <n v="957.14187960000004"/>
    <n v="218.5994172"/>
    <n v="135.83815759999999"/>
    <n v="119.3380114"/>
    <n v="274.68231479999997"/>
    <n v="9.6122053009999995"/>
    <n v="148.92108110000001"/>
    <n v="186.23070970000001"/>
    <s v="Alisa"/>
    <s v="Galera"/>
    <s v="India"/>
    <x v="0"/>
    <s v="Canara  Bank  Bank"/>
    <n v="4341.37"/>
  </r>
  <r>
    <x v="232"/>
    <x v="19"/>
    <x v="4"/>
    <x v="232"/>
    <n v="25"/>
    <n v="2"/>
    <s v="Retired"/>
    <s v="Tier_1"/>
    <n v="9334.1717630000003"/>
    <n v="0"/>
    <n v="1281.175549"/>
    <n v="3419.805738"/>
    <n v="1725.7522300000001"/>
    <n v="1447.4125320000001"/>
    <n v="936.44316990000004"/>
    <n v="1763.212544"/>
    <n v="1464.7188490000001"/>
    <n v="2741.3836350000001"/>
    <n v="472.50622609999999"/>
    <n v="7.263048113"/>
    <n v="2259.8179540000001"/>
    <n v="6527.323641"/>
    <n v="258.40938319999998"/>
    <n v="209.5325531"/>
    <n v="100.57616609999999"/>
    <n v="177.65524210000001"/>
    <n v="315.83700870000001"/>
    <n v="2.6249791259999999"/>
    <n v="68.794411100000005"/>
    <n v="54.870749940000003"/>
    <s v="Waseema"/>
    <s v="Al-Fadel"/>
    <s v="India"/>
    <x v="2"/>
    <s v="Punjab     National      Bank     Bank"/>
    <n v="5466.6"/>
  </r>
  <r>
    <x v="233"/>
    <x v="19"/>
    <x v="5"/>
    <x v="233"/>
    <n v="59"/>
    <n v="0"/>
    <s v="Retired"/>
    <s v="Tier_3"/>
    <n v="2671.9194750000001"/>
    <n v="0"/>
    <n v="529.21288340000001"/>
    <n v="2526.0776209999999"/>
    <n v="1318.417614"/>
    <n v="566.97167030000003"/>
    <n v="419.883914"/>
    <n v="1019.211648"/>
    <n v="535.03965960000005"/>
    <n v="0"/>
    <n v="430.28844980000002"/>
    <n v="7.6521673190000001"/>
    <n v="1363.0649920000001"/>
    <n v="7795.7735659999998"/>
    <n v="445.69526380000002"/>
    <n v="290.27229199999999"/>
    <n v="41.955812109999997"/>
    <n v="68.329397020000002"/>
    <n v="175.54850709999999"/>
    <n v="12.209565919999999"/>
    <n v="0"/>
    <n v="100.80838660000001"/>
    <s v="Alavaro"/>
    <s v="Gallegos"/>
    <s v="India"/>
    <x v="1"/>
    <s v="State  Bank    of    India  India"/>
    <n v="678.94"/>
  </r>
  <r>
    <x v="234"/>
    <x v="19"/>
    <x v="6"/>
    <x v="234"/>
    <n v="52"/>
    <n v="0"/>
    <s v="Retired"/>
    <s v="Tier_2"/>
    <n v="33345.230230000001"/>
    <n v="0"/>
    <n v="4927.9718489999996"/>
    <n v="24109.883290000002"/>
    <n v="8711.6226000000006"/>
    <n v="3477.7121940000002"/>
    <n v="6363.0013010000002"/>
    <n v="7421.9909690000004"/>
    <n v="7505.1343770000003"/>
    <n v="0"/>
    <n v="2325.6879290000002"/>
    <n v="24.594754999999999"/>
    <n v="41005.88841"/>
    <n v="68537.916429999997"/>
    <n v="1729.714162"/>
    <n v="695.05493650000005"/>
    <n v="746.68146279999996"/>
    <n v="1682.1951429999999"/>
    <n v="1723.485085"/>
    <n v="176.27993559999999"/>
    <n v="0"/>
    <n v="664.5044312"/>
    <s v="Naaila"/>
    <s v="Al-Greiss"/>
    <s v="India"/>
    <x v="1"/>
    <s v="State    Bank    of      India    India"/>
    <n v="2682.48"/>
  </r>
  <r>
    <x v="235"/>
    <x v="19"/>
    <x v="7"/>
    <x v="235"/>
    <n v="30"/>
    <n v="3"/>
    <s v="Self_Employed"/>
    <s v="Tier_1"/>
    <n v="14944.745929999999"/>
    <n v="8298.1100160000005"/>
    <n v="1169.3629530000001"/>
    <n v="6322.1098739999998"/>
    <n v="2678.8601939999999"/>
    <n v="2280.7679640000001"/>
    <n v="1076.039033"/>
    <n v="3269.1407650000001"/>
    <n v="1606.0869439999999"/>
    <n v="3826.11256"/>
    <n v="589.45377150000002"/>
    <n v="13.005117139999999"/>
    <n v="3755.0297609999998"/>
    <n v="3755.0297609999998"/>
    <n v="1062.246797"/>
    <n v="602.27260809999996"/>
    <n v="608.16335800000002"/>
    <n v="64.569399349999998"/>
    <n v="510.17609759999999"/>
    <n v="74.328637180000001"/>
    <n v="108.7129711"/>
    <n v="82.860280250000002"/>
    <s v="Rocio"/>
    <s v="Madrid"/>
    <s v="India"/>
    <x v="2"/>
    <s v="Punjab   National    Bank   Bank"/>
    <n v="4031.8"/>
  </r>
  <r>
    <x v="236"/>
    <x v="19"/>
    <x v="8"/>
    <x v="236"/>
    <n v="22"/>
    <n v="1"/>
    <s v="Retired"/>
    <s v="Tier_2"/>
    <n v="1187.2567570000001"/>
    <n v="0"/>
    <n v="136.8258931"/>
    <n v="766.41237049999995"/>
    <n v="394.52123890000001"/>
    <n v="179.40587880000001"/>
    <n v="253.40154089999999"/>
    <n v="320.59502129999998"/>
    <n v="220.39609490000001"/>
    <n v="399.07561459999999"/>
    <n v="145.8131008"/>
    <n v="9.6329924990000002"/>
    <n v="571.84177179999995"/>
    <n v="1932.580275"/>
    <n v="72.751425440000006"/>
    <n v="101.02495279999999"/>
    <n v="24.946557800000001"/>
    <n v="33.576283979999999"/>
    <n v="69.837289609999999"/>
    <n v="2.3388524450000001"/>
    <n v="17.438455430000001"/>
    <n v="19.304337969999999"/>
    <s v="Judith"/>
    <s v="Gaitan"/>
    <s v="India"/>
    <x v="1"/>
    <s v="State   Bank  of      India   India"/>
    <n v="2057.67"/>
  </r>
  <r>
    <x v="237"/>
    <x v="19"/>
    <x v="9"/>
    <x v="237"/>
    <n v="57"/>
    <n v="3"/>
    <s v="Student"/>
    <s v="Tier_2"/>
    <n v="6965.1763129999999"/>
    <n v="0"/>
    <n v="1002.589826"/>
    <n v="3598.766408"/>
    <n v="2062.8341949999999"/>
    <n v="1692.5264990000001"/>
    <n v="827.20335269999998"/>
    <n v="1493.1381710000001"/>
    <n v="1420.6143199999999"/>
    <n v="2906.8108480000001"/>
    <n v="353.22837520000002"/>
    <n v="5.3519651120000002"/>
    <n v="1863.8690309999999"/>
    <n v="12502.993259999999"/>
    <n v="1052.083496"/>
    <n v="556.24179270000002"/>
    <n v="478.16270750000001"/>
    <n v="208.1637048"/>
    <n v="354.10317959999998"/>
    <n v="38.743478330000002"/>
    <n v="33.641348149999999"/>
    <n v="37.514564120000003"/>
    <s v="Shaakira"/>
    <s v="El-Rahaim"/>
    <s v="India"/>
    <x v="2"/>
    <s v="Punjab     National  Bank     Bank"/>
    <n v="8336.08"/>
  </r>
  <r>
    <x v="238"/>
    <x v="19"/>
    <x v="10"/>
    <x v="238"/>
    <n v="36"/>
    <n v="1"/>
    <s v="Retired"/>
    <s v="Tier_3"/>
    <n v="2650.2347610000002"/>
    <n v="0"/>
    <n v="734.78167540000004"/>
    <n v="2257.3465420000002"/>
    <n v="940.38115019999998"/>
    <n v="774.79185859999996"/>
    <n v="776.57784400000003"/>
    <n v="1352.0520710000001"/>
    <n v="724.32393939999997"/>
    <n v="1038.10995"/>
    <n v="360.0374362"/>
    <n v="8.1502032179999997"/>
    <n v="1439.9967919999999"/>
    <n v="6059.5945089999996"/>
    <n v="663.42938249999997"/>
    <n v="161.829093"/>
    <n v="103.3730984"/>
    <n v="182.312625"/>
    <n v="163.8346621"/>
    <n v="14.76854625"/>
    <n v="10.67514589"/>
    <n v="57.070881839999998"/>
    <s v="My"/>
    <s v="Wang"/>
    <s v="India"/>
    <x v="2"/>
    <s v="Kotak   Mahindra    Bank   Bank"/>
    <n v="1613.58"/>
  </r>
  <r>
    <x v="239"/>
    <x v="19"/>
    <x v="11"/>
    <x v="239"/>
    <n v="35"/>
    <n v="1"/>
    <s v="Self_Employed"/>
    <s v="Tier_2"/>
    <n v="11866.34375"/>
    <n v="8287.8040369999999"/>
    <n v="2143.9683180000002"/>
    <n v="6693.549454"/>
    <n v="4211.9360200000001"/>
    <n v="2230.9376630000002"/>
    <n v="2728.9363830000002"/>
    <n v="2738.0176430000001"/>
    <n v="2163.9236299999998"/>
    <n v="3977.061025"/>
    <n v="1684.30801"/>
    <n v="12.627723870000001"/>
    <n v="7492.2456149999998"/>
    <n v="10604.93283"/>
    <n v="1237.7173310000001"/>
    <n v="529.73624480000001"/>
    <n v="618.84608409999998"/>
    <n v="554.76449279999997"/>
    <n v="299.96323699999999"/>
    <n v="8.1283699729999999"/>
    <n v="43.396614820000003"/>
    <n v="236.96203700000001"/>
    <s v="Jeremy"/>
    <s v="Martinez"/>
    <s v="India"/>
    <x v="1"/>
    <s v="State   Bank   of      India   India"/>
    <n v="8053.84"/>
  </r>
  <r>
    <x v="240"/>
    <x v="20"/>
    <x v="0"/>
    <x v="240"/>
    <n v="50"/>
    <n v="1"/>
    <s v="Student"/>
    <s v="Tier_2"/>
    <n v="3182.741329"/>
    <n v="0"/>
    <n v="712.11065099999996"/>
    <n v="1895.183403"/>
    <n v="871.41806269999995"/>
    <n v="654.12134790000005"/>
    <n v="488.39519030000002"/>
    <n v="800.91833970000005"/>
    <n v="613.46432230000005"/>
    <n v="1151.3677319999999"/>
    <n v="296.82112660000001"/>
    <n v="7.8291397280000004"/>
    <n v="1245.9063289999999"/>
    <n v="5247.1651389999997"/>
    <n v="506.99908909999999"/>
    <n v="216.91262370000001"/>
    <n v="172.40816269999999"/>
    <n v="103.32516750000001"/>
    <n v="240.096982"/>
    <n v="28.530413880000001"/>
    <n v="47.292761970000001"/>
    <n v="59.624529129999999"/>
    <s v="Jonathan"/>
    <s v="Jessen"/>
    <s v="India"/>
    <x v="0"/>
    <s v="Bank  of   Baroda  Baroda"/>
    <n v="5513.58"/>
  </r>
  <r>
    <x v="241"/>
    <x v="20"/>
    <x v="1"/>
    <x v="241"/>
    <n v="21"/>
    <n v="1"/>
    <s v="Student"/>
    <s v="Tier_2"/>
    <n v="5473.7849059999999"/>
    <n v="2927.8876529999998"/>
    <n v="1137.141046"/>
    <n v="3378.008495"/>
    <n v="2173.4224599999998"/>
    <n v="1064.272299"/>
    <n v="974.09849959999997"/>
    <n v="1227.613983"/>
    <n v="1146.9947259999999"/>
    <n v="2451.0546960000001"/>
    <n v="640.90738480000005"/>
    <n v="5.1148755469999996"/>
    <n v="1399.886428"/>
    <n v="4773.7383790000004"/>
    <n v="187.1478176"/>
    <n v="386.4148591"/>
    <n v="109.7543148"/>
    <n v="97.907052210000003"/>
    <n v="157.90194"/>
    <n v="8.0223109659999992"/>
    <n v="33.157268109999997"/>
    <n v="113.0937217"/>
    <s v="Rafeeqa"/>
    <s v="Al-Meer"/>
    <s v="India"/>
    <x v="2"/>
    <s v="Punjab  National    Bank  Bank"/>
    <n v="6656.94"/>
  </r>
  <r>
    <x v="242"/>
    <x v="20"/>
    <x v="2"/>
    <x v="242"/>
    <n v="35"/>
    <n v="0"/>
    <s v="Professional"/>
    <s v="Tier_2"/>
    <n v="8986.7322249999997"/>
    <n v="0"/>
    <n v="1758.2882979999999"/>
    <n v="5805.2689620000001"/>
    <n v="3510.590291"/>
    <n v="1864.168179"/>
    <n v="1188.899169"/>
    <n v="2462.9198849999998"/>
    <n v="2174.4648050000001"/>
    <n v="0"/>
    <n v="531.59414019999997"/>
    <n v="11.29972967"/>
    <n v="5077.3822360000004"/>
    <n v="16650.73517"/>
    <n v="305.25315130000001"/>
    <n v="1009.923361"/>
    <n v="360.21293259999999"/>
    <n v="95.480706650000002"/>
    <n v="161.45756969999999"/>
    <n v="28.877358109999999"/>
    <n v="0"/>
    <n v="146.0949952"/>
    <s v="Andy"/>
    <s v="Le"/>
    <s v="India"/>
    <x v="0"/>
    <s v="Punjab   National    Bank   Bank"/>
    <n v="1799.82"/>
  </r>
  <r>
    <x v="243"/>
    <x v="20"/>
    <x v="3"/>
    <x v="243"/>
    <n v="63"/>
    <n v="4"/>
    <s v="Self_Employed"/>
    <s v="Tier_1"/>
    <n v="17990.228200000001"/>
    <n v="0"/>
    <n v="1456.1603210000001"/>
    <n v="7536.7587629999998"/>
    <n v="3727.4745160000002"/>
    <n v="2141.8753139999999"/>
    <n v="2096.7437209999998"/>
    <n v="4414.6039460000002"/>
    <n v="2141.575558"/>
    <n v="3827.8702899999998"/>
    <n v="1683.7353700000001"/>
    <n v="13.085484109999999"/>
    <n v="7847.0281729999997"/>
    <n v="12950.401330000001"/>
    <n v="692.23540939999998"/>
    <n v="888.9109694"/>
    <n v="116.9089499"/>
    <n v="175.8724172"/>
    <n v="1273.26505"/>
    <n v="50.485218279999998"/>
    <n v="146.3565394"/>
    <n v="233.9547489"/>
    <s v="Sameeha"/>
    <s v="El-Zadeh"/>
    <s v="India"/>
    <x v="2"/>
    <s v="HDFC      Bank      Bank"/>
    <n v="6367.25"/>
  </r>
  <r>
    <x v="244"/>
    <x v="20"/>
    <x v="4"/>
    <x v="244"/>
    <n v="41"/>
    <n v="4"/>
    <s v="Professional"/>
    <s v="Tier_2"/>
    <n v="2296.8126179999999"/>
    <n v="0"/>
    <n v="544.9085857"/>
    <n v="1219.6252569999999"/>
    <n v="831.64517209999997"/>
    <n v="433.12472179999997"/>
    <n v="414.86356460000002"/>
    <n v="665.98015969999994"/>
    <n v="424.82060840000003"/>
    <n v="809.94408309999994"/>
    <n v="153.43031139999999"/>
    <n v="9.6273922679999995"/>
    <n v="1105.615802"/>
    <n v="3688.9080079999999"/>
    <n v="343.74239879999999"/>
    <n v="139.8646942"/>
    <n v="88.834971199999998"/>
    <n v="26.601158179999999"/>
    <n v="115.88757339999999"/>
    <n v="15.01401019"/>
    <n v="39.412760200000001"/>
    <n v="42.314073030000003"/>
    <s v="Nathon"/>
    <s v="Davis"/>
    <s v="India"/>
    <x v="1"/>
    <s v="Union     Bank  of    India     India"/>
    <n v="3187.51"/>
  </r>
  <r>
    <x v="245"/>
    <x v="20"/>
    <x v="5"/>
    <x v="245"/>
    <n v="60"/>
    <n v="2"/>
    <s v="Self_Employed"/>
    <s v="Tier_3"/>
    <n v="3443.4587200000001"/>
    <n v="0"/>
    <n v="479.59257309999998"/>
    <n v="2856.0284409999999"/>
    <n v="1703.5027600000001"/>
    <n v="788.88428529999999"/>
    <n v="506.68152470000001"/>
    <n v="1148.7391889999999"/>
    <n v="720.5714567"/>
    <n v="2018.4089839999999"/>
    <n v="367.14936729999999"/>
    <n v="9.6035733630000006"/>
    <n v="2204.6338959999998"/>
    <n v="8923.3741659999996"/>
    <n v="588.16718270000001"/>
    <n v="324.01411030000003"/>
    <n v="48.186190850000003"/>
    <n v="94.318742740000005"/>
    <n v="311.86053470000002"/>
    <n v="16.416310719999998"/>
    <n v="44.866830059999998"/>
    <n v="31.28912042"/>
    <s v="Saamir"/>
    <s v="Al-Ozer"/>
    <s v="India"/>
    <x v="2"/>
    <s v="Indian      Bank      Bank"/>
    <n v="7273.09"/>
  </r>
  <r>
    <x v="246"/>
    <x v="20"/>
    <x v="6"/>
    <x v="246"/>
    <n v="46"/>
    <n v="2"/>
    <s v="Self_Employed"/>
    <s v="Tier_1"/>
    <n v="6155.0219660000002"/>
    <n v="0"/>
    <n v="999.70094259999996"/>
    <n v="2336.1342079999999"/>
    <n v="1369.9122150000001"/>
    <n v="641.8411231"/>
    <n v="593.28668760000005"/>
    <n v="1497.5628369999999"/>
    <n v="637.27033649999998"/>
    <n v="1564.8660640000001"/>
    <n v="485.87804720000003"/>
    <n v="5.394589517"/>
    <n v="1106.793899"/>
    <n v="4235.2654590000002"/>
    <n v="376.32632169999999"/>
    <n v="302.72068810000002"/>
    <n v="153.79533069999999"/>
    <n v="111.06112210000001"/>
    <n v="214.05006599999999"/>
    <n v="30.996164480000001"/>
    <n v="57.930742180000003"/>
    <n v="65.704906550000004"/>
    <s v="Iaasic"/>
    <s v="Smith"/>
    <s v="India"/>
    <x v="1"/>
    <s v="ICICI     Bank     Bank"/>
    <n v="4049.5"/>
  </r>
  <r>
    <x v="247"/>
    <x v="20"/>
    <x v="7"/>
    <x v="247"/>
    <n v="48"/>
    <n v="2"/>
    <s v="Self_Employed"/>
    <s v="Tier_3"/>
    <n v="2668.2264770000002"/>
    <n v="0"/>
    <n v="784.53937229999997"/>
    <n v="2557.4263689999998"/>
    <n v="1321.846622"/>
    <n v="371.94595770000001"/>
    <n v="860.52057730000001"/>
    <n v="1111.1821749999999"/>
    <n v="677.86140150000006"/>
    <n v="1200.1457949999999"/>
    <n v="381.9276299"/>
    <n v="5.6783169439999996"/>
    <n v="1010.069041"/>
    <n v="5852.554134"/>
    <n v="755.91815540000005"/>
    <n v="367.141479"/>
    <n v="73.569104370000005"/>
    <n v="167.60605100000001"/>
    <n v="205.38400909999999"/>
    <n v="13.39712063"/>
    <n v="57.724425099999998"/>
    <n v="48.584402109999999"/>
    <s v="Musfira"/>
    <s v="El-Riaz"/>
    <s v="India"/>
    <x v="1"/>
    <s v="Indian   Bank   Bank"/>
    <n v="9696.6299999999992"/>
  </r>
  <r>
    <x v="248"/>
    <x v="20"/>
    <x v="8"/>
    <x v="248"/>
    <n v="45"/>
    <n v="3"/>
    <s v="Professional"/>
    <s v="Tier_2"/>
    <n v="24633.88321"/>
    <n v="0"/>
    <n v="3395.60493"/>
    <n v="13313.547689999999"/>
    <n v="9097.6321850000004"/>
    <n v="2859.8404340000002"/>
    <n v="4474.9297450000004"/>
    <n v="6300.6234439999998"/>
    <n v="4329.2751870000002"/>
    <n v="10008.73576"/>
    <n v="3164.9027019999999"/>
    <n v="21.242757019999999"/>
    <n v="26164.57977"/>
    <n v="41590.440759999998"/>
    <n v="1140.474555"/>
    <n v="2474.5691270000002"/>
    <n v="340.98447160000001"/>
    <n v="732.45616610000002"/>
    <n v="1578.238971"/>
    <n v="150.54863929999999"/>
    <n v="33.071533610000003"/>
    <n v="643.60378419999995"/>
    <s v="Khunica"/>
    <s v="Bartling"/>
    <s v="India"/>
    <x v="1"/>
    <s v="Indian      Bank      Bank"/>
    <n v="9677.24"/>
  </r>
  <r>
    <x v="249"/>
    <x v="20"/>
    <x v="9"/>
    <x v="249"/>
    <n v="26"/>
    <n v="2"/>
    <s v="Retired"/>
    <s v="Tier_1"/>
    <n v="12443.643700000001"/>
    <n v="5899.9076729999997"/>
    <n v="2055.8950570000002"/>
    <n v="5502.8718749999998"/>
    <n v="3302.8356659999999"/>
    <n v="959.8907974"/>
    <n v="943.05993100000001"/>
    <n v="2612.1454090000002"/>
    <n v="1251.66758"/>
    <n v="3978.1884610000002"/>
    <n v="1241.7510380000001"/>
    <n v="14.948068019999999"/>
    <n v="1286.9551369999999"/>
    <n v="1286.9551369999999"/>
    <n v="327.8546834"/>
    <n v="328.77342850000002"/>
    <n v="157.86683769999999"/>
    <n v="69.210656520000001"/>
    <n v="565.21234270000002"/>
    <n v="36.315476150000002"/>
    <n v="91.808667049999997"/>
    <n v="319.15064089999998"/>
    <s v="Nadeera"/>
    <s v="El-Hameed"/>
    <s v="India"/>
    <x v="0"/>
    <s v="ICICI     Bank     Bank"/>
    <n v="7294.36"/>
  </r>
  <r>
    <x v="250"/>
    <x v="20"/>
    <x v="10"/>
    <x v="250"/>
    <n v="62"/>
    <n v="2"/>
    <s v="Self_Employed"/>
    <s v="Tier_1"/>
    <n v="3282.2114369999999"/>
    <n v="2180.852234"/>
    <n v="365.96305089999998"/>
    <n v="1532.6954579999999"/>
    <n v="641.84605759999999"/>
    <n v="376.432863"/>
    <n v="400.27091999999999"/>
    <n v="649.54138120000005"/>
    <n v="337.10916700000001"/>
    <n v="1085.88149"/>
    <n v="113.7053628"/>
    <n v="9.0003372200000005"/>
    <n v="0"/>
    <n v="-25.804631730000001"/>
    <n v="94.787326570000005"/>
    <n v="192.21210020000001"/>
    <n v="86.165464270000001"/>
    <n v="39.601358679999997"/>
    <n v="121.2301356"/>
    <n v="8.7553696429999999"/>
    <n v="34.286842649999997"/>
    <n v="32.051752569999998"/>
    <s v="Hamdaan"/>
    <s v="Al-Shahin"/>
    <s v="India"/>
    <x v="2"/>
    <s v="Bank    of    Baroda    Baroda"/>
    <n v="2646.45"/>
  </r>
  <r>
    <x v="251"/>
    <x v="20"/>
    <x v="11"/>
    <x v="251"/>
    <n v="43"/>
    <n v="2"/>
    <s v="Student"/>
    <s v="Tier_1"/>
    <n v="18756.008140000002"/>
    <n v="0"/>
    <n v="2759.494134"/>
    <n v="6507.2142180000001"/>
    <n v="4771.0931979999996"/>
    <n v="2732.0686759999999"/>
    <n v="2483.7798459999999"/>
    <n v="4370.2669219999998"/>
    <n v="2878.5843359999999"/>
    <n v="3627.4162609999998"/>
    <n v="1106.0445729999999"/>
    <n v="13.769338530000001"/>
    <n v="8608.5941810000004"/>
    <n v="12528.05682"/>
    <n v="613.16160930000001"/>
    <n v="262.51203120000002"/>
    <n v="620.90016089999995"/>
    <n v="604.03815139999995"/>
    <n v="725.27501310000002"/>
    <n v="32.744401490000001"/>
    <n v="99.166390210000003"/>
    <n v="153.57165950000001"/>
    <s v="Katya"/>
    <s v="Merten"/>
    <s v="India"/>
    <x v="2"/>
    <s v="Canara      Bank      Bank"/>
    <n v="2295.6999999999998"/>
  </r>
  <r>
    <x v="252"/>
    <x v="21"/>
    <x v="0"/>
    <x v="252"/>
    <n v="64"/>
    <n v="0"/>
    <s v="Student"/>
    <s v="Tier_2"/>
    <n v="32769.048510000001"/>
    <n v="0"/>
    <n v="7858.7728420000003"/>
    <n v="20945.938399999999"/>
    <n v="11481.587020000001"/>
    <n v="6663.4744780000001"/>
    <n v="5321.5956640000004"/>
    <n v="9468.1175800000001"/>
    <n v="7183.4354350000003"/>
    <n v="0"/>
    <n v="3156.654845"/>
    <n v="21.92593192"/>
    <n v="35924.59633"/>
    <n v="58996.617769999997"/>
    <n v="1399.153957"/>
    <n v="1350.217175"/>
    <n v="919.29226970000002"/>
    <n v="426.5340228"/>
    <n v="597.43919089999997"/>
    <n v="166.11928800000001"/>
    <n v="0"/>
    <n v="202.5971754"/>
    <s v="Kimberly"/>
    <s v="Mercado"/>
    <s v="India"/>
    <x v="2"/>
    <s v="Bank    of    Baroda    Baroda"/>
    <n v="5971.15"/>
  </r>
  <r>
    <x v="253"/>
    <x v="21"/>
    <x v="1"/>
    <x v="253"/>
    <n v="19"/>
    <n v="2"/>
    <s v="Self_Employed"/>
    <s v="Tier_1"/>
    <n v="20556.902770000001"/>
    <n v="0"/>
    <n v="2393.4605099999999"/>
    <n v="7661.3693380000004"/>
    <n v="3782.2690499999999"/>
    <n v="1795.8945510000001"/>
    <n v="3005.4224399999998"/>
    <n v="5460.1390510000001"/>
    <n v="2778.379629"/>
    <n v="6102.9571919999998"/>
    <n v="814.12007259999996"/>
    <n v="12.03639203"/>
    <n v="8247.6980230000008"/>
    <n v="14172.09463"/>
    <n v="1817.27792"/>
    <n v="1083.0366100000001"/>
    <n v="345.71149889999998"/>
    <n v="386.9975215"/>
    <n v="1103.359256"/>
    <n v="56.641614650000001"/>
    <n v="302.31063699999999"/>
    <n v="102.2690676"/>
    <s v="Derrick"/>
    <s v="Griffin"/>
    <s v="India"/>
    <x v="2"/>
    <s v="Axis      Bank      Bank"/>
    <n v="2748.46"/>
  </r>
  <r>
    <x v="254"/>
    <x v="21"/>
    <x v="2"/>
    <x v="254"/>
    <n v="23"/>
    <n v="4"/>
    <s v="Self_Employed"/>
    <s v="Tier_1"/>
    <n v="2669.0660160000002"/>
    <n v="1355.8919109999999"/>
    <n v="343.42814140000002"/>
    <n v="971.97623239999996"/>
    <n v="487.38843220000001"/>
    <n v="380.90612759999999"/>
    <n v="379.3978826"/>
    <n v="441.3779543"/>
    <n v="417.91509939999997"/>
    <n v="875.18486129999997"/>
    <n v="152.9960155"/>
    <n v="5.0471753640000001"/>
    <n v="421.35804719999999"/>
    <n v="421.35804719999999"/>
    <n v="199.43527399999999"/>
    <n v="88.923186009999995"/>
    <n v="49.873276949999997"/>
    <n v="81.49014545"/>
    <n v="106.2661155"/>
    <n v="10.37049654"/>
    <n v="32.935152700000003"/>
    <n v="41.022734870000001"/>
    <s v="Austin"/>
    <s v="Kile"/>
    <s v="India"/>
    <x v="0"/>
    <s v="Bank    of  Baroda    Baroda"/>
    <n v="5357.6"/>
  </r>
  <r>
    <x v="255"/>
    <x v="21"/>
    <x v="3"/>
    <x v="255"/>
    <n v="46"/>
    <n v="0"/>
    <s v="Self_Employed"/>
    <s v="Tier_2"/>
    <n v="4072.968973"/>
    <n v="0"/>
    <n v="807.30069089999995"/>
    <n v="2279.2186710000001"/>
    <n v="1499.3496270000001"/>
    <n v="945.93333399999995"/>
    <n v="557.51570630000003"/>
    <n v="1275.150155"/>
    <n v="619.10343690000002"/>
    <n v="0"/>
    <n v="567.19769780000001"/>
    <n v="6.2423092789999997"/>
    <n v="1271.2366010000001"/>
    <n v="7741.106573"/>
    <n v="651.78069860000005"/>
    <n v="363.85708419999997"/>
    <n v="205.68281999999999"/>
    <n v="165.76129940000001"/>
    <n v="345.64634030000002"/>
    <n v="8.8727164310000006"/>
    <n v="0"/>
    <n v="129.15207409999999"/>
    <s v="Narvell"/>
    <s v="Ragland"/>
    <s v="India"/>
    <x v="2"/>
    <s v="Punjab   National    Bank   Bank"/>
    <n v="7874.39"/>
  </r>
  <r>
    <x v="256"/>
    <x v="21"/>
    <x v="4"/>
    <x v="256"/>
    <n v="43"/>
    <n v="1"/>
    <s v="Retired"/>
    <s v="Tier_2"/>
    <n v="16531.842809999998"/>
    <n v="0"/>
    <n v="3100.0276520000002"/>
    <n v="9655.6100019999994"/>
    <n v="5144.7712270000002"/>
    <n v="2608.3457370000001"/>
    <n v="2828.2117400000002"/>
    <n v="4313.1812739999996"/>
    <n v="3990.4698320000002"/>
    <n v="8259.4691199999997"/>
    <n v="1228.8139470000001"/>
    <n v="10.68460604"/>
    <n v="8831.8113799999992"/>
    <n v="24998.470720000001"/>
    <n v="2829.2742290000001"/>
    <n v="1466.3400360000001"/>
    <n v="314.6538741"/>
    <n v="734.40760580000006"/>
    <n v="451.90580820000002"/>
    <n v="8.3504318850000008"/>
    <n v="133.9367786"/>
    <n v="158.79595520000001"/>
    <s v="Blaise"/>
    <s v="Chau"/>
    <s v="India"/>
    <x v="1"/>
    <s v="Axis      Bank      Bank"/>
    <n v="1763.8"/>
  </r>
  <r>
    <x v="257"/>
    <x v="21"/>
    <x v="5"/>
    <x v="257"/>
    <n v="45"/>
    <n v="3"/>
    <s v="Self_Employed"/>
    <s v="Tier_2"/>
    <n v="3406.2905940000001"/>
    <n v="0"/>
    <n v="435.48747159999999"/>
    <n v="2416.3043090000001"/>
    <n v="1299.5885929999999"/>
    <n v="660.85166349999997"/>
    <n v="641.22907039999996"/>
    <n v="1170.057836"/>
    <n v="828.11582439999995"/>
    <n v="1461.7194050000001"/>
    <n v="470.34471330000002"/>
    <n v="5.0259812669999997"/>
    <n v="855.99763570000005"/>
    <n v="4241.4634889999998"/>
    <n v="150.58127260000001"/>
    <n v="388.40856250000002"/>
    <n v="80.606546410000007"/>
    <n v="80.037505949999996"/>
    <n v="140.55565240000001"/>
    <n v="3.2506556309999999"/>
    <n v="41.366124620000001"/>
    <n v="118.1036458"/>
    <s v="Haajid"/>
    <s v="El-Majeed"/>
    <s v="India"/>
    <x v="2"/>
    <s v="Bank    of     Baroda    Baroda"/>
    <n v="4103.55"/>
  </r>
  <r>
    <x v="258"/>
    <x v="21"/>
    <x v="6"/>
    <x v="258"/>
    <n v="24"/>
    <n v="0"/>
    <s v="Retired"/>
    <s v="Tier_1"/>
    <n v="12836.338830000001"/>
    <n v="5368.5084100000004"/>
    <n v="1230.4738950000001"/>
    <n v="4943.5971600000003"/>
    <n v="2799.376745"/>
    <n v="1588.1485520000001"/>
    <n v="1850.302111"/>
    <n v="3231.868156"/>
    <n v="1433.7230569999999"/>
    <n v="0"/>
    <n v="800.04182089999995"/>
    <n v="12.391709029999999"/>
    <n v="5302.1391919999996"/>
    <n v="6705.417367"/>
    <n v="497.53575610000001"/>
    <n v="654.16695849999996"/>
    <n v="311.15012519999999"/>
    <n v="224.69651099999999"/>
    <n v="861.74045090000004"/>
    <n v="64.313595239999998"/>
    <n v="0"/>
    <n v="158.36987260000001"/>
    <s v="Prisila"/>
    <s v="Moore"/>
    <s v="India"/>
    <x v="1"/>
    <s v="Union     Bank    of     India     India"/>
    <n v="4768.6099999999997"/>
  </r>
  <r>
    <x v="259"/>
    <x v="21"/>
    <x v="7"/>
    <x v="259"/>
    <n v="51"/>
    <n v="0"/>
    <s v="Retired"/>
    <s v="Tier_1"/>
    <n v="16725.455160000001"/>
    <n v="9940.8627180000003"/>
    <n v="1294.403092"/>
    <n v="8324.7013700000007"/>
    <n v="3301.8255039999999"/>
    <n v="2655.3742860000002"/>
    <n v="1772.1830419999999"/>
    <n v="3382.3198200000002"/>
    <n v="1942.1852859999999"/>
    <n v="0"/>
    <n v="598.59279749999996"/>
    <n v="13.90746135"/>
    <n v="5813.6141289999996"/>
    <n v="5813.6141289999996"/>
    <n v="1231.5821269999999"/>
    <n v="306.39172730000001"/>
    <n v="168.4491237"/>
    <n v="373.92151159999997"/>
    <n v="749.5111905"/>
    <n v="16.002617189999999"/>
    <n v="0"/>
    <n v="152.85806339999999"/>
    <s v="Menandez"/>
    <s v="Kellison"/>
    <s v="India"/>
    <x v="1"/>
    <s v="Axis    Bank    Bank"/>
    <n v="8694.26"/>
  </r>
  <r>
    <x v="260"/>
    <x v="21"/>
    <x v="8"/>
    <x v="260"/>
    <n v="62"/>
    <n v="4"/>
    <s v="Self_Employed"/>
    <s v="Tier_2"/>
    <n v="2858.2658419999998"/>
    <n v="0"/>
    <n v="472.61846100000002"/>
    <n v="1435.3000360000001"/>
    <n v="1080.6400900000001"/>
    <n v="636.67195579999998"/>
    <n v="481.59954199999999"/>
    <n v="624.25013939999997"/>
    <n v="550.45830550000005"/>
    <n v="1025.998337"/>
    <n v="286.07426470000001"/>
    <n v="6.2193062479999996"/>
    <n v="888.82153049999999"/>
    <n v="4839.4522370000004"/>
    <n v="294.75180260000002"/>
    <n v="140.98657220000001"/>
    <n v="172.03580059999999"/>
    <n v="137.10849429999999"/>
    <n v="41.290025470000003"/>
    <n v="2.7339550099999999"/>
    <n v="37.218429569999998"/>
    <n v="33.452847650000002"/>
    <s v="Shelby"/>
    <s v="Martinez"/>
    <s v="India"/>
    <x v="2"/>
    <s v="Union      Bank    of    India      India"/>
    <n v="9264.51"/>
  </r>
  <r>
    <x v="261"/>
    <x v="21"/>
    <x v="9"/>
    <x v="261"/>
    <n v="27"/>
    <n v="2"/>
    <s v="Self_Employed"/>
    <s v="Tier_2"/>
    <n v="5720.9746510000004"/>
    <n v="0"/>
    <n v="731.08814010000003"/>
    <n v="4035.7134120000001"/>
    <n v="2214.4279419999998"/>
    <n v="665.49951320000002"/>
    <n v="709.03651820000005"/>
    <n v="1412.0715319999999"/>
    <n v="1129.2130110000001"/>
    <n v="1854.9062469999999"/>
    <n v="557.3464199"/>
    <n v="6.324614457"/>
    <n v="1809.1479489999999"/>
    <n v="9574.5958680000003"/>
    <n v="1179.4773250000001"/>
    <n v="212.9850381"/>
    <n v="74.086250910000004"/>
    <n v="151.79237800000001"/>
    <n v="208.61192779999999"/>
    <n v="37.219042420000001"/>
    <n v="24.328950899999999"/>
    <n v="80.136143599999997"/>
    <s v="Antquant"/>
    <s v="Bancroft"/>
    <s v="India"/>
    <x v="2"/>
    <s v="Canara    Bank    Bank"/>
    <n v="8831.58"/>
  </r>
  <r>
    <x v="262"/>
    <x v="21"/>
    <x v="10"/>
    <x v="262"/>
    <n v="58"/>
    <n v="1"/>
    <s v="Retired"/>
    <s v="Tier_2"/>
    <n v="448.76567799999998"/>
    <n v="270.6687852"/>
    <n v="56.670256639999998"/>
    <n v="241.45703789999999"/>
    <n v="144.2318923"/>
    <n v="112.1114584"/>
    <n v="45.421468750000003"/>
    <n v="103.62237620000001"/>
    <n v="96.201771149999999"/>
    <n v="139.08664139999999"/>
    <n v="46.856286760000003"/>
    <n v="8.782774023"/>
    <n v="197.07037700000001"/>
    <n v="538.73473720000004"/>
    <n v="40.349851430000001"/>
    <n v="14.27263995"/>
    <n v="19.340803910000002"/>
    <n v="9.3401603519999998"/>
    <n v="28.43837357"/>
    <n v="4.3219105750000004"/>
    <n v="2.1352898850000002"/>
    <n v="13.26025394"/>
    <s v="Rumaana"/>
    <s v="Al-Haq"/>
    <s v="India"/>
    <x v="2"/>
    <s v="Punjab   National   Bank   Bank"/>
    <n v="6774.45"/>
  </r>
  <r>
    <x v="263"/>
    <x v="21"/>
    <x v="11"/>
    <x v="263"/>
    <n v="57"/>
    <n v="4"/>
    <s v="Professional"/>
    <s v="Tier_2"/>
    <n v="2643.884814"/>
    <n v="0"/>
    <n v="310.1572286"/>
    <n v="1831.3120120000001"/>
    <n v="855.14440769999999"/>
    <n v="623.10697379999999"/>
    <n v="602.04146760000003"/>
    <n v="734.93409599999995"/>
    <n v="432.29865480000001"/>
    <n v="845.96035810000001"/>
    <n v="209.23921129999999"/>
    <n v="5.8634227010000002"/>
    <n v="775.11071200000004"/>
    <n v="4131.3448479999997"/>
    <n v="417.23810709999998"/>
    <n v="234.49847740000001"/>
    <n v="86.761241940000005"/>
    <n v="118.21632580000001"/>
    <n v="153.95941640000001"/>
    <n v="9.3913862469999998"/>
    <n v="29.570445119999999"/>
    <n v="24.239372410000001"/>
    <s v="Luke"/>
    <s v="Woody"/>
    <s v="India"/>
    <x v="2"/>
    <s v="ICICI      Bank      Bank"/>
    <n v="9506.65"/>
  </r>
  <r>
    <x v="264"/>
    <x v="22"/>
    <x v="0"/>
    <x v="264"/>
    <n v="64"/>
    <n v="4"/>
    <s v="Retired"/>
    <s v="Tier_3"/>
    <n v="3676.7267109999998"/>
    <n v="0"/>
    <n v="801.44420419999994"/>
    <n v="3227.601905"/>
    <n v="1898.6828129999999"/>
    <n v="551.0234438"/>
    <n v="874.43775330000005"/>
    <n v="1936.2370550000001"/>
    <n v="925.97763280000004"/>
    <n v="1235.507104"/>
    <n v="407.84467310000002"/>
    <n v="8.6033972330000008"/>
    <n v="2108.822694"/>
    <n v="8976.028112"/>
    <n v="949.55926399999998"/>
    <n v="296.94624870000001"/>
    <n v="87.932939160000004"/>
    <n v="184.69939389999999"/>
    <n v="420.81553559999998"/>
    <n v="5.4788105439999999"/>
    <n v="22.053443680000001"/>
    <n v="73.202357489999997"/>
    <s v="Anjellica"/>
    <s v="Perez"/>
    <s v="India"/>
    <x v="0"/>
    <s v="Indian      Bank      Bank"/>
    <n v="5212.8"/>
  </r>
  <r>
    <x v="265"/>
    <x v="22"/>
    <x v="1"/>
    <x v="265"/>
    <n v="39"/>
    <n v="0"/>
    <s v="Student"/>
    <s v="Tier_1"/>
    <n v="3316.791937"/>
    <n v="0"/>
    <n v="251.8296019"/>
    <n v="1432.8060399999999"/>
    <n v="665.80108299999995"/>
    <n v="542.88830949999999"/>
    <n v="473.27921359999999"/>
    <n v="830.92174020000004"/>
    <n v="349.73613779999999"/>
    <n v="0"/>
    <n v="186.45554619999999"/>
    <n v="9.6425964109999995"/>
    <n v="1066.082868"/>
    <n v="3005.463514"/>
    <n v="151.8007839"/>
    <n v="165.25127570000001"/>
    <n v="151.96259850000001"/>
    <n v="27.504011670000001"/>
    <n v="86.688642889999997"/>
    <n v="7.6551113390000003"/>
    <n v="0"/>
    <n v="34.612536540000001"/>
    <s v="Christopher"/>
    <s v="White"/>
    <s v="India"/>
    <x v="2"/>
    <s v="Union  Bank    of      India  India"/>
    <n v="5807.54"/>
  </r>
  <r>
    <x v="266"/>
    <x v="22"/>
    <x v="2"/>
    <x v="266"/>
    <n v="44"/>
    <n v="1"/>
    <s v="Self_Employed"/>
    <s v="Tier_2"/>
    <n v="22146.700250000002"/>
    <n v="0"/>
    <n v="4638.1679279999998"/>
    <n v="12241.45192"/>
    <n v="7647.5522369999999"/>
    <n v="2366.3771449999999"/>
    <n v="3606.5975739999999"/>
    <n v="8122.2497430000003"/>
    <n v="4252.9357040000004"/>
    <n v="8898.5128989999994"/>
    <n v="3185.454205"/>
    <n v="19.734742350000001"/>
    <n v="21852.971160000001"/>
    <n v="33627.501640000002"/>
    <n v="831.64165690000004"/>
    <n v="1109.0288909999999"/>
    <n v="174.647998"/>
    <n v="451.60385559999997"/>
    <n v="736.27617199999997"/>
    <n v="53.940571089999999"/>
    <n v="155.10779579999999"/>
    <n v="901.85899610000001"/>
    <s v="Joylensia"/>
    <s v="Miller"/>
    <s v="India"/>
    <x v="2"/>
    <s v="Axis   Bank   Bank"/>
    <n v="3429.68"/>
  </r>
  <r>
    <x v="267"/>
    <x v="22"/>
    <x v="3"/>
    <x v="267"/>
    <n v="56"/>
    <n v="4"/>
    <s v="Professional"/>
    <s v="Tier_2"/>
    <n v="1911.03765"/>
    <n v="0"/>
    <n v="449.1255117"/>
    <n v="1292.736879"/>
    <n v="490.11524009999999"/>
    <n v="418.9939382"/>
    <n v="302.1748273"/>
    <n v="703.08701859999996"/>
    <n v="350.19761080000001"/>
    <n v="669.30248610000001"/>
    <n v="156.2454008"/>
    <n v="5.4822243750000004"/>
    <n v="523.83685930000001"/>
    <n v="2812.1716879999999"/>
    <n v="175.14692969999999"/>
    <n v="39.098075540000004"/>
    <n v="111.5035675"/>
    <n v="38.612035499999998"/>
    <n v="149.83707749999999"/>
    <n v="3.2764212960000001"/>
    <n v="33.227656039999999"/>
    <n v="23.786699129999999"/>
    <s v="Nicholas"/>
    <s v="Carranco"/>
    <s v="India"/>
    <x v="2"/>
    <s v="HDFC     Bank     Bank"/>
    <n v="3538.51"/>
  </r>
  <r>
    <x v="268"/>
    <x v="22"/>
    <x v="4"/>
    <x v="268"/>
    <n v="39"/>
    <n v="3"/>
    <s v="Professional"/>
    <s v="Tier_1"/>
    <n v="6329.295838"/>
    <n v="0"/>
    <n v="620.23269059999996"/>
    <n v="2634.070815"/>
    <n v="1687.239096"/>
    <n v="813.3727136"/>
    <n v="1037.697195"/>
    <n v="1114.5045230000001"/>
    <n v="752.66299040000001"/>
    <n v="1815.9354499999999"/>
    <n v="424.55722500000002"/>
    <n v="5.3843419179999996"/>
    <n v="1135.9697630000001"/>
    <n v="3868.0842560000001"/>
    <n v="395.34996630000001"/>
    <n v="89.899297480000001"/>
    <n v="177.990891"/>
    <n v="81.874685029999995"/>
    <n v="328.8438653"/>
    <n v="36.308601099999997"/>
    <n v="66.582936559999993"/>
    <n v="41.807717969999999"/>
    <s v="Jordyn"/>
    <s v="Andrew"/>
    <s v="India"/>
    <x v="1"/>
    <s v="State     Bank     of  India     India"/>
    <n v="298.24"/>
  </r>
  <r>
    <x v="269"/>
    <x v="22"/>
    <x v="5"/>
    <x v="269"/>
    <n v="36"/>
    <n v="3"/>
    <s v="Self_Employed"/>
    <s v="Tier_2"/>
    <n v="6661.5482739999998"/>
    <n v="0"/>
    <n v="1504.9285010000001"/>
    <n v="4866.842079"/>
    <n v="1800.732804"/>
    <n v="1113.5370350000001"/>
    <n v="1582.6959039999999"/>
    <n v="2326.781802"/>
    <n v="1388.7142859999999"/>
    <n v="2169.8040150000002"/>
    <n v="683.82834749999995"/>
    <n v="5.5437323479999998"/>
    <n v="1846.492033"/>
    <n v="9208.3283210000009"/>
    <n v="1247.0196129999999"/>
    <n v="320.6866637"/>
    <n v="271.10757130000002"/>
    <n v="278.95153169999998"/>
    <n v="501.19502990000001"/>
    <n v="31.421675650000001"/>
    <n v="6.2962294620000003"/>
    <n v="122.5830514"/>
    <s v="Taalib"/>
    <s v="El-Fahmy"/>
    <s v="India"/>
    <x v="1"/>
    <s v="Bank  of   Baroda  Baroda"/>
    <n v="5077.8500000000004"/>
  </r>
  <r>
    <x v="270"/>
    <x v="22"/>
    <x v="6"/>
    <x v="270"/>
    <n v="53"/>
    <n v="4"/>
    <s v="Professional"/>
    <s v="Tier_1"/>
    <n v="28509.6666"/>
    <n v="0"/>
    <n v="3579.7347669999999"/>
    <n v="10529.65215"/>
    <n v="5258.6290950000002"/>
    <n v="2248.251303"/>
    <n v="3586.8997880000002"/>
    <n v="3858.9201979999998"/>
    <n v="3137.3060949999999"/>
    <n v="6602.4633880000001"/>
    <n v="1239.114656"/>
    <n v="10.24663739"/>
    <n v="9737.6071909999991"/>
    <n v="26481.58395"/>
    <n v="2939.4670040000001"/>
    <n v="379.9157945"/>
    <n v="237.86229890000001"/>
    <n v="436.21114039999998"/>
    <n v="920.59854189999999"/>
    <n v="64.633634049999998"/>
    <n v="235.83420570000001"/>
    <n v="157.2479117"/>
    <s v="Kody"/>
    <s v="Deherrera"/>
    <s v="India"/>
    <x v="0"/>
    <s v="Punjab      National  Bank      Bank"/>
    <n v="8723.33"/>
  </r>
  <r>
    <x v="271"/>
    <x v="22"/>
    <x v="7"/>
    <x v="271"/>
    <n v="26"/>
    <n v="0"/>
    <s v="Student"/>
    <s v="Tier_2"/>
    <n v="1902.311543"/>
    <n v="0"/>
    <n v="306.04769640000001"/>
    <n v="1363.0853"/>
    <n v="519.35804780000001"/>
    <n v="310.64622709999998"/>
    <n v="273.67432200000002"/>
    <n v="519.35519139999997"/>
    <n v="377.07080180000003"/>
    <n v="0"/>
    <n v="276.12437740000001"/>
    <n v="9.7788599260000009"/>
    <n v="930.12190580000004"/>
    <n v="3663.8842079999999"/>
    <n v="319.95184599999999"/>
    <n v="94.196149989999995"/>
    <n v="19.82188391"/>
    <n v="42.538065889999999"/>
    <n v="120.9586621"/>
    <n v="2.8108208669999999"/>
    <n v="0"/>
    <n v="57.00009953"/>
    <s v="Brandon"/>
    <s v="Song"/>
    <s v="India"/>
    <x v="1"/>
    <s v="HDFC      Bank      Bank"/>
    <n v="162.38"/>
  </r>
  <r>
    <x v="272"/>
    <x v="22"/>
    <x v="8"/>
    <x v="272"/>
    <n v="36"/>
    <n v="3"/>
    <s v="Self_Employed"/>
    <s v="Tier_1"/>
    <n v="22822.698270000001"/>
    <n v="8963.6997539999993"/>
    <n v="3375.2434579999999"/>
    <n v="10433.011500000001"/>
    <n v="3911.0203040000001"/>
    <n v="2232.6402240000002"/>
    <n v="3261.1332499999999"/>
    <n v="5097.0291699999998"/>
    <n v="2825.9755009999999"/>
    <n v="7104.9647580000001"/>
    <n v="1532.686013"/>
    <n v="10.751631639999999"/>
    <n v="4515.5587089999999"/>
    <n v="4515.5587089999999"/>
    <n v="758.3408316"/>
    <n v="310.60759189999999"/>
    <n v="417.39341250000001"/>
    <n v="543.16222430000005"/>
    <n v="974.8713553"/>
    <n v="2.6037024209999999"/>
    <n v="347.68955410000001"/>
    <n v="222.39107970000001"/>
    <s v="Daishawn"/>
    <s v="Best"/>
    <s v="India"/>
    <x v="0"/>
    <s v="State    Bank  of      India    India"/>
    <n v="813.37"/>
  </r>
  <r>
    <x v="273"/>
    <x v="22"/>
    <x v="9"/>
    <x v="273"/>
    <n v="19"/>
    <n v="0"/>
    <s v="Retired"/>
    <s v="Tier_3"/>
    <n v="4536.9902220000004"/>
    <n v="0"/>
    <n v="1319.7886080000001"/>
    <n v="3167.9486040000002"/>
    <n v="2216.3307829999999"/>
    <n v="1437.403286"/>
    <n v="908.55882069999996"/>
    <n v="1475.655119"/>
    <n v="951.21869570000001"/>
    <n v="0"/>
    <n v="644.83947790000002"/>
    <n v="6.1878724399999996"/>
    <n v="1871.6211169999999"/>
    <n v="13587.86787"/>
    <n v="418.84707179999998"/>
    <n v="218.08911380000001"/>
    <n v="322.16471180000002"/>
    <n v="182.7869743"/>
    <n v="294.55712979999998"/>
    <n v="37.069853680000001"/>
    <n v="0"/>
    <n v="65.342290230000003"/>
    <s v="Qisma"/>
    <s v="Al-Matar"/>
    <s v="India"/>
    <x v="2"/>
    <s v="Bank  of   Baroda  Baroda"/>
    <n v="1725.69"/>
  </r>
  <r>
    <x v="274"/>
    <x v="22"/>
    <x v="10"/>
    <x v="274"/>
    <n v="45"/>
    <n v="2"/>
    <s v="Self_Employed"/>
    <s v="Tier_1"/>
    <n v="4104.2279779999999"/>
    <n v="0"/>
    <n v="659.54797159999998"/>
    <n v="1731.225336"/>
    <n v="869.00312799999995"/>
    <n v="472.34565780000003"/>
    <n v="374.44615379999999"/>
    <n v="691.73272999999995"/>
    <n v="529.06916839999997"/>
    <n v="989.10047789999999"/>
    <n v="327.19013619999998"/>
    <n v="5.758115954"/>
    <n v="787.7540199"/>
    <n v="2932.871189"/>
    <n v="506.5725453"/>
    <n v="201.56633930000001"/>
    <n v="134.559304"/>
    <n v="45.350008420000002"/>
    <n v="159.27700569999999"/>
    <n v="1.814856378"/>
    <n v="40.934547899999998"/>
    <n v="82.807919440000006"/>
    <s v="David"/>
    <s v="Amaya"/>
    <s v="India"/>
    <x v="2"/>
    <s v="Union  Bank    of    India  India"/>
    <n v="7726.31"/>
  </r>
  <r>
    <x v="275"/>
    <x v="22"/>
    <x v="11"/>
    <x v="275"/>
    <n v="56"/>
    <n v="2"/>
    <s v="Student"/>
    <s v="Tier_2"/>
    <n v="8683.6526180000001"/>
    <n v="0"/>
    <n v="2093.588256"/>
    <n v="5857.2676629999996"/>
    <n v="2777.0750050000001"/>
    <n v="1344.960493"/>
    <n v="903.7161122"/>
    <n v="2902.6772820000001"/>
    <n v="2155.6974570000002"/>
    <n v="3940.4078119999999"/>
    <n v="490.30489260000002"/>
    <n v="14.676786740000001"/>
    <n v="6372.4058789999999"/>
    <n v="12268.915499999999"/>
    <n v="1717.9686240000001"/>
    <n v="521.49746640000001"/>
    <n v="117.308933"/>
    <n v="51.701146129999998"/>
    <n v="799.38762510000004"/>
    <n v="34.82245116"/>
    <n v="32.100521520000001"/>
    <n v="143.52263719999999"/>
    <s v="Laura"/>
    <s v="Yu"/>
    <s v="India"/>
    <x v="2"/>
    <s v="Punjab      National      Bank      Bank"/>
    <n v="7378.32"/>
  </r>
  <r>
    <x v="276"/>
    <x v="23"/>
    <x v="0"/>
    <x v="276"/>
    <n v="39"/>
    <n v="0"/>
    <s v="Professional"/>
    <s v="Tier_1"/>
    <n v="10553.655930000001"/>
    <n v="4700.7042709999996"/>
    <n v="1439.4060589999999"/>
    <n v="3659.8146379999998"/>
    <n v="2785.523623"/>
    <n v="1215.1335999999999"/>
    <n v="1415.17561"/>
    <n v="2183.428731"/>
    <n v="1444.616886"/>
    <n v="0"/>
    <n v="785.693264"/>
    <n v="8.6552151100000003"/>
    <n v="3044.8054099999999"/>
    <n v="4995.7004939999997"/>
    <n v="452.52313420000002"/>
    <n v="174.30962740000001"/>
    <n v="66.495658789999993"/>
    <n v="242.85160239999999"/>
    <n v="294.19005729999998"/>
    <n v="71.27951315"/>
    <n v="0"/>
    <n v="125.749698"/>
    <s v="Yusuf"/>
    <s v="Wong"/>
    <s v="India"/>
    <x v="2"/>
    <s v="ICICI     Bank     Bank"/>
    <n v="9721.57"/>
  </r>
  <r>
    <x v="277"/>
    <x v="23"/>
    <x v="1"/>
    <x v="277"/>
    <n v="23"/>
    <n v="4"/>
    <s v="Self_Employed"/>
    <s v="Tier_1"/>
    <n v="5568.0843699999996"/>
    <n v="1819.9040030000001"/>
    <n v="879.32324310000001"/>
    <n v="2196.403538"/>
    <n v="1050.046196"/>
    <n v="708.08483239999998"/>
    <n v="406.43231520000001"/>
    <n v="1224.2316579999999"/>
    <n v="772.59307390000004"/>
    <n v="1342.742929"/>
    <n v="331.26296350000001"/>
    <n v="6.2461927169999996"/>
    <n v="1159.310935"/>
    <n v="2261.1721120000002"/>
    <n v="160.03888610000001"/>
    <n v="147.64539550000001"/>
    <n v="119.3945396"/>
    <n v="55.18092626"/>
    <n v="85.728755669999998"/>
    <n v="10.352252330000001"/>
    <n v="47.262877539999998"/>
    <n v="85.418920180000001"/>
    <s v="Joseph"/>
    <s v="Trujillo"/>
    <s v="India"/>
    <x v="2"/>
    <s v="Bank   of   Baroda   Baroda"/>
    <n v="4718.08"/>
  </r>
  <r>
    <x v="278"/>
    <x v="23"/>
    <x v="2"/>
    <x v="278"/>
    <n v="64"/>
    <n v="2"/>
    <s v="Student"/>
    <s v="Tier_2"/>
    <n v="6344.5814730000002"/>
    <n v="1926.190701"/>
    <n v="686.64181310000004"/>
    <n v="4376.0299510000004"/>
    <n v="1639.902484"/>
    <n v="1368.9568569999999"/>
    <n v="745.59057589999998"/>
    <n v="2001.505629"/>
    <n v="997.55943330000002"/>
    <n v="2350.7362149999999"/>
    <n v="566.88183170000002"/>
    <n v="5.7844417720000001"/>
    <n v="1834.993105"/>
    <n v="8718.3304000000007"/>
    <n v="1111.335896"/>
    <n v="255.90572349999999"/>
    <n v="246.85595430000001"/>
    <n v="146.44567889999999"/>
    <n v="505.10838430000001"/>
    <n v="28.20605986"/>
    <n v="49.170276139999999"/>
    <n v="145.39798049999999"/>
    <s v="Jeffrey"/>
    <s v="Mercer"/>
    <s v="India"/>
    <x v="0"/>
    <s v="Bank     of     Baroda     Baroda"/>
    <n v="836.41"/>
  </r>
  <r>
    <x v="279"/>
    <x v="23"/>
    <x v="3"/>
    <x v="279"/>
    <n v="24"/>
    <n v="2"/>
    <s v="Retired"/>
    <s v="Tier_2"/>
    <n v="4408.3858049999999"/>
    <n v="0"/>
    <n v="566.3216165"/>
    <n v="2691.518345"/>
    <n v="1504.1211929999999"/>
    <n v="620.36625189999995"/>
    <n v="1006.130751"/>
    <n v="1718.9724510000001"/>
    <n v="797.74312859999998"/>
    <n v="2120.4479649999998"/>
    <n v="648.01459150000005"/>
    <n v="9.438535409"/>
    <n v="2080.4352760000002"/>
    <n v="5959.9069250000002"/>
    <n v="486.36333309999998"/>
    <n v="407.02752950000001"/>
    <n v="179.45448049999999"/>
    <n v="259.80306999999999"/>
    <n v="150.53496340000001"/>
    <n v="4.6873474420000001"/>
    <n v="93.200129140000001"/>
    <n v="70.457077389999995"/>
    <s v="Cole"/>
    <s v="Steege"/>
    <s v="India"/>
    <x v="2"/>
    <s v="Union      Bank    of  India      India"/>
    <n v="6523.3"/>
  </r>
  <r>
    <x v="280"/>
    <x v="23"/>
    <x v="4"/>
    <x v="280"/>
    <n v="23"/>
    <n v="3"/>
    <s v="Student"/>
    <s v="Tier_2"/>
    <n v="6570.391012"/>
    <n v="0"/>
    <n v="958.8057311"/>
    <n v="3630.1376620000001"/>
    <n v="2076.402732"/>
    <n v="931.56178569999997"/>
    <n v="1170.447514"/>
    <n v="2586.5574649999999"/>
    <n v="1368.7862929999999"/>
    <n v="2727.66273"/>
    <n v="913.67947130000005"/>
    <n v="6.6344594890000002"/>
    <n v="2179.5496499999999"/>
    <n v="9917.5226629999997"/>
    <n v="904.43702610000003"/>
    <n v="503.93464139999998"/>
    <n v="148.41568910000001"/>
    <n v="222.98506470000001"/>
    <n v="610.23641710000004"/>
    <n v="53.958935580000002"/>
    <n v="121.83141380000001"/>
    <n v="170.8996971"/>
    <s v="Kristin"/>
    <s v="Colapinto"/>
    <s v="India"/>
    <x v="2"/>
    <s v="Punjab  National      Bank  Bank"/>
    <n v="7610.07"/>
  </r>
  <r>
    <x v="281"/>
    <x v="23"/>
    <x v="5"/>
    <x v="281"/>
    <n v="50"/>
    <n v="4"/>
    <s v="Self_Employed"/>
    <s v="Tier_2"/>
    <n v="10190.582490000001"/>
    <n v="0"/>
    <n v="2230.9068360000001"/>
    <n v="5492.4638999999997"/>
    <n v="2855.2372719999998"/>
    <n v="2424.5709109999998"/>
    <n v="1235.537521"/>
    <n v="2581.3593409999999"/>
    <n v="1955.267376"/>
    <n v="3760.446023"/>
    <n v="1397.9711440000001"/>
    <n v="14.19902924"/>
    <n v="7234.8189400000001"/>
    <n v="16828.569650000001"/>
    <n v="853.91913250000005"/>
    <n v="700.65650249999999"/>
    <n v="636.56261670000004"/>
    <n v="276.9718201"/>
    <n v="401.7782474"/>
    <n v="17.71081379"/>
    <n v="132.89372349999999"/>
    <n v="293.46012739999998"/>
    <s v="Naomi"/>
    <s v="Tso"/>
    <s v="India"/>
    <x v="0"/>
    <s v="State      Bank      of   India      India"/>
    <n v="1457.35"/>
  </r>
  <r>
    <x v="282"/>
    <x v="23"/>
    <x v="6"/>
    <x v="282"/>
    <n v="31"/>
    <n v="0"/>
    <s v="Student"/>
    <s v="Tier_3"/>
    <n v="16004.834769999999"/>
    <n v="0"/>
    <n v="2271.6969399999998"/>
    <n v="15086.722750000001"/>
    <n v="6855.2846689999997"/>
    <n v="3528.3085369999999"/>
    <n v="2649.5200329999998"/>
    <n v="6972.3268669999998"/>
    <n v="3710.395712"/>
    <n v="0"/>
    <n v="2946.9067479999999"/>
    <n v="17.85188376"/>
    <n v="19047.763319999998"/>
    <n v="46672.901440000001"/>
    <n v="2910.630541"/>
    <n v="1948.683826"/>
    <n v="1003.664176"/>
    <n v="695.87151589999996"/>
    <n v="1559.2861809999999"/>
    <n v="21.22561245"/>
    <n v="0"/>
    <n v="489.97044"/>
    <s v="Denny"/>
    <s v="Oyama"/>
    <s v="India"/>
    <x v="0"/>
    <s v="ICICI   Bank   Bank"/>
    <n v="4026.19"/>
  </r>
  <r>
    <x v="283"/>
    <x v="23"/>
    <x v="7"/>
    <x v="283"/>
    <n v="18"/>
    <n v="2"/>
    <s v="Retired"/>
    <s v="Tier_2"/>
    <n v="2228.8975030000001"/>
    <n v="0"/>
    <n v="476.2882702"/>
    <n v="1151.688285"/>
    <n v="619.91934460000004"/>
    <n v="366.91184809999999"/>
    <n v="503.03822830000001"/>
    <n v="696.54059570000004"/>
    <n v="348.3509631"/>
    <n v="736.33830350000005"/>
    <n v="242.53748239999999"/>
    <n v="8.1028962730000007"/>
    <n v="903.02626369999996"/>
    <n v="3773.9766930000001"/>
    <n v="283.50813360000001"/>
    <n v="169.99019469999999"/>
    <n v="23.974232600000001"/>
    <n v="104.879181"/>
    <n v="200.08542209999999"/>
    <n v="4.6538753719999999"/>
    <n v="14.68202015"/>
    <n v="30.589097850000002"/>
    <s v="Dylan"/>
    <s v="Pixler"/>
    <s v="India"/>
    <x v="1"/>
    <s v="Indian     Bank     Bank"/>
    <n v="2327.35"/>
  </r>
  <r>
    <x v="284"/>
    <x v="23"/>
    <x v="8"/>
    <x v="284"/>
    <n v="42"/>
    <n v="4"/>
    <s v="Self_Employed"/>
    <s v="Tier_1"/>
    <n v="49583.16085"/>
    <n v="17611.839800000002"/>
    <n v="6630.1555090000002"/>
    <n v="17532.046539999999"/>
    <n v="13004.98705"/>
    <n v="7163.813725"/>
    <n v="5048.7691329999998"/>
    <n v="6954.5932599999996"/>
    <n v="6353.4943819999999"/>
    <n v="14568.403050000001"/>
    <n v="2484.1360199999999"/>
    <n v="19.996152649999999"/>
    <n v="18341.803510000002"/>
    <n v="18341.803510000002"/>
    <n v="3974.8285900000001"/>
    <n v="2423.2803600000002"/>
    <n v="873.76698629999999"/>
    <n v="1386.044791"/>
    <n v="498.64248420000001"/>
    <n v="199.9590307"/>
    <n v="250.53450000000001"/>
    <n v="293.15730580000002"/>
    <s v="Danny"/>
    <s v="Dirksen"/>
    <s v="India"/>
    <x v="2"/>
    <s v="Kotak  Mahindra      Bank  Bank"/>
    <n v="673.79"/>
  </r>
  <r>
    <x v="285"/>
    <x v="23"/>
    <x v="9"/>
    <x v="285"/>
    <n v="23"/>
    <n v="2"/>
    <s v="Professional"/>
    <s v="Tier_3"/>
    <n v="944.03423950000001"/>
    <n v="0"/>
    <n v="291.62128719999998"/>
    <n v="892.63033600000006"/>
    <n v="483.62768540000002"/>
    <n v="171.08941279999999"/>
    <n v="276.96407959999999"/>
    <n v="285.8384484"/>
    <n v="293.28634820000002"/>
    <n v="352.2534531"/>
    <n v="115.4514154"/>
    <n v="8.3517529069999998"/>
    <n v="525.6227136"/>
    <n v="2186.7648909999998"/>
    <n v="114.1972954"/>
    <n v="119.93711690000001"/>
    <n v="17.553610989999999"/>
    <n v="82.370570799999996"/>
    <n v="63.009920430000001"/>
    <n v="8.6917101730000006"/>
    <n v="1.230833697"/>
    <n v="17.327830079999998"/>
    <s v="Stephanie"/>
    <s v="Dotson"/>
    <s v="India"/>
    <x v="2"/>
    <s v="Indian      Bank      Bank"/>
    <n v="4019.34"/>
  </r>
  <r>
    <x v="286"/>
    <x v="23"/>
    <x v="10"/>
    <x v="286"/>
    <n v="45"/>
    <n v="3"/>
    <s v="Self_Employed"/>
    <s v="Tier_3"/>
    <n v="3985.446379"/>
    <n v="0"/>
    <n v="569.01839010000003"/>
    <n v="3548.802334"/>
    <n v="1745.1500189999999"/>
    <n v="675.79925530000003"/>
    <n v="866.33688210000003"/>
    <n v="1470.874135"/>
    <n v="1222.8374550000001"/>
    <n v="2229.9077729999999"/>
    <n v="503.86340159999997"/>
    <n v="6.8062577339999999"/>
    <n v="1808.3983490000001"/>
    <n v="9751.6065010000002"/>
    <n v="973.34445630000005"/>
    <n v="421.99730820000002"/>
    <n v="123.1012431"/>
    <n v="57.745781909999998"/>
    <n v="403.87663259999999"/>
    <n v="8.3424110089999992"/>
    <n v="83.946633790000007"/>
    <n v="130.09133739999999"/>
    <s v="Abigail"/>
    <s v="Mckay"/>
    <s v="India"/>
    <x v="2"/>
    <s v="Indian  Bank  Bank"/>
    <n v="742.79"/>
  </r>
  <r>
    <x v="287"/>
    <x v="23"/>
    <x v="11"/>
    <x v="287"/>
    <n v="35"/>
    <n v="4"/>
    <s v="Retired"/>
    <s v="Tier_2"/>
    <n v="9606.2433340000007"/>
    <n v="0"/>
    <n v="1856.0898629999999"/>
    <n v="5368.7748949999996"/>
    <n v="3048.992326"/>
    <n v="2141.6706319999998"/>
    <n v="1042.18569"/>
    <n v="2537.2546659999998"/>
    <n v="2031.3623279999999"/>
    <n v="3661.1254739999999"/>
    <n v="590.07952709999995"/>
    <n v="10.7454655"/>
    <n v="5161.1778180000001"/>
    <n v="16147.43794"/>
    <n v="1512.8242729999999"/>
    <n v="480.66730810000001"/>
    <n v="501.33429660000002"/>
    <n v="101.1817174"/>
    <n v="430.91571770000002"/>
    <n v="43.746477110000001"/>
    <n v="91.417767690000005"/>
    <n v="134.18779409999999"/>
    <s v="Najee"/>
    <s v="Hamilton"/>
    <s v="India"/>
    <x v="1"/>
    <s v="Canara      Bank      Bank"/>
    <n v="2336.2800000000002"/>
  </r>
  <r>
    <x v="288"/>
    <x v="24"/>
    <x v="0"/>
    <x v="288"/>
    <n v="44"/>
    <n v="1"/>
    <s v="Retired"/>
    <s v="Tier_1"/>
    <n v="11268.57718"/>
    <n v="0"/>
    <n v="863.77518650000002"/>
    <n v="4068.0937880000001"/>
    <n v="2195.4658460000001"/>
    <n v="1222.2341879999999"/>
    <n v="1183.166344"/>
    <n v="1960.1112009999999"/>
    <n v="1432.870034"/>
    <n v="3713.7822179999998"/>
    <n v="969.65541059999998"/>
    <n v="7.428320866"/>
    <n v="2790.220233"/>
    <n v="8684.1925329999995"/>
    <n v="1145.095264"/>
    <n v="375.33973479999997"/>
    <n v="205.50236129999999"/>
    <n v="230.1743797"/>
    <n v="405.464178"/>
    <n v="49.909240750000002"/>
    <n v="164.74966749999999"/>
    <n v="273.06762070000002"/>
    <s v="Luwai"/>
    <s v="Al-Samaan"/>
    <s v="India"/>
    <x v="2"/>
    <s v="ICICI     Bank     Bank"/>
    <n v="640.83000000000004"/>
  </r>
  <r>
    <x v="289"/>
    <x v="24"/>
    <x v="1"/>
    <x v="289"/>
    <n v="19"/>
    <n v="3"/>
    <s v="Self_Employed"/>
    <s v="Tier_1"/>
    <n v="5468.8314319999999"/>
    <n v="0"/>
    <n v="395.42798470000002"/>
    <n v="1925.1034569999999"/>
    <n v="1307.2199049999999"/>
    <n v="684.43934009999998"/>
    <n v="791.65570760000003"/>
    <n v="864.76200589999996"/>
    <n v="810.27685489999999"/>
    <n v="1711.9081739999999"/>
    <n v="298.05819750000001"/>
    <n v="5.8024894500000004"/>
    <n v="1057.761223"/>
    <n v="3971.7550489999999"/>
    <n v="356.39527800000002"/>
    <n v="272.6525216"/>
    <n v="88.729229779999997"/>
    <n v="115.0464738"/>
    <n v="83.242424159999999"/>
    <n v="0.92550966400000001"/>
    <n v="83.65858704"/>
    <n v="33.558802460000003"/>
    <s v="Anna"/>
    <s v="Nguyen"/>
    <s v="India"/>
    <x v="1"/>
    <s v="Canara  Bank  Bank"/>
    <n v="6735.79"/>
  </r>
  <r>
    <x v="290"/>
    <x v="24"/>
    <x v="2"/>
    <x v="290"/>
    <n v="57"/>
    <n v="0"/>
    <s v="Retired"/>
    <s v="Tier_2"/>
    <n v="5079.7480759999999"/>
    <n v="0"/>
    <n v="1229.9919159999999"/>
    <n v="2601.3101470000001"/>
    <n v="1374.947729"/>
    <n v="564.44359780000002"/>
    <n v="1264.9363880000001"/>
    <n v="2004.9266339999999"/>
    <n v="1108.4440059999999"/>
    <n v="0"/>
    <n v="535.54549669999994"/>
    <n v="9.061352737"/>
    <n v="2301.4694559999998"/>
    <n v="9634.446387"/>
    <n v="139.2428476"/>
    <n v="325.86447820000001"/>
    <n v="70.484035219999996"/>
    <n v="270.81448760000001"/>
    <n v="339.3826249"/>
    <n v="14.175757089999999"/>
    <n v="0"/>
    <n v="106.1875969"/>
    <s v="Carl"/>
    <s v="Mathiesen"/>
    <s v="India"/>
    <x v="2"/>
    <s v="Canara   Bank   Bank"/>
    <n v="3047.64"/>
  </r>
  <r>
    <x v="291"/>
    <x v="24"/>
    <x v="3"/>
    <x v="291"/>
    <n v="38"/>
    <n v="4"/>
    <s v="Student"/>
    <s v="Tier_2"/>
    <n v="4044.5031869999998"/>
    <n v="3226.616657"/>
    <n v="539.36754759999997"/>
    <n v="2235.7337900000002"/>
    <n v="1458.6559629999999"/>
    <n v="701.33468330000005"/>
    <n v="473.03457329999998"/>
    <n v="1517.949404"/>
    <n v="713.71235279999996"/>
    <n v="1425.974483"/>
    <n v="546.5735416"/>
    <n v="6.684193724"/>
    <n v="1351.712141"/>
    <n v="3339.059753"/>
    <n v="267.50671569999997"/>
    <n v="82.295415660000003"/>
    <n v="45.976644270000001"/>
    <n v="91.079140839999994"/>
    <n v="343.4404184"/>
    <n v="30.332697199999998"/>
    <n v="47.634978459999999"/>
    <n v="47.364654219999998"/>
    <s v="Cole"/>
    <s v="Desai"/>
    <s v="India"/>
    <x v="2"/>
    <s v="Union  Bank     of   India  India"/>
    <n v="1097.1400000000001"/>
  </r>
  <r>
    <x v="292"/>
    <x v="24"/>
    <x v="4"/>
    <x v="292"/>
    <n v="40"/>
    <n v="2"/>
    <s v="Student"/>
    <s v="Tier_1"/>
    <n v="5616.6352340000003"/>
    <n v="2305.336632"/>
    <n v="480.66653680000002"/>
    <n v="2590.7706109999999"/>
    <n v="1192.2582640000001"/>
    <n v="554.48245459999998"/>
    <n v="473.39015799999999"/>
    <n v="786.89297280000005"/>
    <n v="777.19889620000004"/>
    <n v="1452.0939800000001"/>
    <n v="212.74586930000001"/>
    <n v="8.1089062129999991"/>
    <n v="1518.1589449999999"/>
    <n v="2279.6458379999999"/>
    <n v="747.43782499999998"/>
    <n v="291.96158819999999"/>
    <n v="111.1815498"/>
    <n v="92.622681049999997"/>
    <n v="119.4430148"/>
    <n v="27.43563997"/>
    <n v="23.96043482"/>
    <n v="58.492066530000002"/>
    <s v="Wen"/>
    <s v="Hao"/>
    <s v="India"/>
    <x v="0"/>
    <s v="Kotak     Mahindra    Bank     Bank"/>
    <n v="811.85"/>
  </r>
  <r>
    <x v="293"/>
    <x v="24"/>
    <x v="5"/>
    <x v="293"/>
    <n v="19"/>
    <n v="4"/>
    <s v="Professional"/>
    <s v="Tier_2"/>
    <n v="11839.497020000001"/>
    <n v="10548.948770000001"/>
    <n v="2737.3921460000001"/>
    <n v="7739.247327"/>
    <n v="3963.4045630000001"/>
    <n v="2048.0341720000001"/>
    <n v="2888.7680439999999"/>
    <n v="4729.5549760000004"/>
    <n v="2861.1834439999998"/>
    <n v="5223.3333590000002"/>
    <n v="1005.480785"/>
    <n v="11.31442646"/>
    <n v="3612.6404769999999"/>
    <n v="3612.6404769999999"/>
    <n v="1564.065212"/>
    <n v="534.30183009999996"/>
    <n v="404.6878375"/>
    <n v="181.57991799999999"/>
    <n v="452.84097989999998"/>
    <n v="54.386815929999997"/>
    <n v="7.2315178900000001"/>
    <n v="178.74616789999999"/>
    <s v="Faraj"/>
    <s v="El-Khalil"/>
    <s v="India"/>
    <x v="0"/>
    <s v="Axis   Bank   Bank"/>
    <n v="8816.36"/>
  </r>
  <r>
    <x v="294"/>
    <x v="24"/>
    <x v="6"/>
    <x v="294"/>
    <n v="33"/>
    <n v="0"/>
    <s v="Self_Employed"/>
    <s v="Tier_1"/>
    <n v="11975.189479999999"/>
    <n v="3086.6723219999999"/>
    <n v="1172.5926320000001"/>
    <n v="5426.4515019999999"/>
    <n v="2819.4592680000001"/>
    <n v="1578.716015"/>
    <n v="1866.263612"/>
    <n v="1639.826562"/>
    <n v="1468.934043"/>
    <n v="0"/>
    <n v="1121.701339"/>
    <n v="6.5131434910000001"/>
    <n v="2599.8709140000001"/>
    <n v="7761.4914920000001"/>
    <n v="970.33963210000002"/>
    <n v="230.25176020000001"/>
    <n v="366.93931839999999"/>
    <n v="392.3794686"/>
    <n v="135.10399799999999"/>
    <n v="68.505015029999996"/>
    <n v="0"/>
    <n v="110.55501169999999"/>
    <s v="Mark"/>
    <s v="Murillo"/>
    <s v="India"/>
    <x v="1"/>
    <s v="Indian     Bank     Bank"/>
    <n v="7567.05"/>
  </r>
  <r>
    <x v="295"/>
    <x v="24"/>
    <x v="7"/>
    <x v="295"/>
    <n v="21"/>
    <n v="4"/>
    <s v="Professional"/>
    <s v="Tier_3"/>
    <n v="2585.06259"/>
    <n v="1435.7266279999999"/>
    <n v="782.71613460000003"/>
    <n v="2562.4698899999999"/>
    <n v="1239.164352"/>
    <n v="441.1695742"/>
    <n v="691.24679130000004"/>
    <n v="751.56181960000004"/>
    <n v="531.27127640000003"/>
    <n v="915.63786389999996"/>
    <n v="239.78897370000001"/>
    <n v="5.0244288450000001"/>
    <n v="865.89753640000004"/>
    <n v="5057.9347079999998"/>
    <n v="494.8070007"/>
    <n v="237.4705213"/>
    <n v="77.444905559999995"/>
    <n v="97.904667040000007"/>
    <n v="103.9453197"/>
    <n v="23.155965309999999"/>
    <n v="31.284638749999999"/>
    <n v="55.602061929999998"/>
    <s v="Katelyn"/>
    <s v="Marlow"/>
    <s v="India"/>
    <x v="1"/>
    <s v="State     Bank     of  India     India"/>
    <n v="8184.4"/>
  </r>
  <r>
    <x v="296"/>
    <x v="24"/>
    <x v="8"/>
    <x v="296"/>
    <n v="51"/>
    <n v="2"/>
    <s v="Student"/>
    <s v="Tier_2"/>
    <n v="12322.65416"/>
    <n v="9035.3739060000007"/>
    <n v="2471.0310599999998"/>
    <n v="7475.2356470000004"/>
    <n v="4337.8834189999998"/>
    <n v="2088.8581100000001"/>
    <n v="1939.5190459999999"/>
    <n v="4086.9583550000002"/>
    <n v="2732.9673440000001"/>
    <n v="4963.7791070000003"/>
    <n v="1191.053271"/>
    <n v="10.011535670000001"/>
    <n v="6168.4345830000002"/>
    <n v="8967.9573529999998"/>
    <n v="943.81430469999998"/>
    <n v="776.09199479999995"/>
    <n v="259.45797599999997"/>
    <n v="494.81015860000002"/>
    <n v="714.07782039999995"/>
    <n v="23.462028719999999"/>
    <n v="167.25727749999999"/>
    <n v="208.16771969999999"/>
    <s v="Cecilia"/>
    <s v="Plush"/>
    <s v="India"/>
    <x v="2"/>
    <s v="Punjab   National   Bank   Bank"/>
    <n v="9823.19"/>
  </r>
  <r>
    <x v="297"/>
    <x v="24"/>
    <x v="9"/>
    <x v="297"/>
    <n v="22"/>
    <n v="3"/>
    <s v="Professional"/>
    <s v="Tier_3"/>
    <n v="5754.1251410000004"/>
    <n v="0"/>
    <n v="985.39071409999997"/>
    <n v="5611.2793439999996"/>
    <n v="2272.6614650000001"/>
    <n v="1726.265639"/>
    <n v="1537.9703930000001"/>
    <n v="1786.3909200000001"/>
    <n v="1894.9771430000001"/>
    <n v="3296.5106259999998"/>
    <n v="755.49187600000005"/>
    <n v="5.2597049040000003"/>
    <n v="2017.666682"/>
    <n v="12739.77101"/>
    <n v="369.99842260000003"/>
    <n v="243.37157260000001"/>
    <n v="333.41200780000003"/>
    <n v="365.56428119999998"/>
    <n v="122.7205093"/>
    <n v="73.053706969999993"/>
    <n v="141.19801279999999"/>
    <n v="197.10231630000001"/>
    <s v="Kristen"/>
    <s v="Carter"/>
    <s v="India"/>
    <x v="0"/>
    <s v="Kotak     Mahindra  Bank     Bank"/>
    <n v="1125.6400000000001"/>
  </r>
  <r>
    <x v="298"/>
    <x v="24"/>
    <x v="10"/>
    <x v="298"/>
    <n v="51"/>
    <n v="3"/>
    <s v="Retired"/>
    <s v="Tier_2"/>
    <n v="11496.574989999999"/>
    <n v="0"/>
    <n v="2045.643548"/>
    <n v="5969.4196899999997"/>
    <n v="3131.2404489999999"/>
    <n v="1715.0983200000001"/>
    <n v="1350.8927799999999"/>
    <n v="2655.0609140000001"/>
    <n v="2439.5253389999998"/>
    <n v="3885.4416839999999"/>
    <n v="842.48382179999999"/>
    <n v="10.88130076"/>
    <n v="6254.8845110000002"/>
    <n v="21951.493429999999"/>
    <n v="1462.691877"/>
    <n v="450.11150809999998"/>
    <n v="343.37478060000001"/>
    <n v="314.280462"/>
    <n v="396.81472109999999"/>
    <n v="40.895375010000002"/>
    <n v="34.282682540000003"/>
    <n v="205.16065710000001"/>
    <s v="Jason"/>
    <s v="Ashby"/>
    <s v="India"/>
    <x v="2"/>
    <s v="Bank      of      Baroda      Baroda"/>
    <n v="1080.51"/>
  </r>
  <r>
    <x v="299"/>
    <x v="24"/>
    <x v="11"/>
    <x v="299"/>
    <n v="39"/>
    <n v="2"/>
    <s v="Self_Employed"/>
    <s v="Tier_2"/>
    <n v="9929.0275500000007"/>
    <n v="8577.1716199999992"/>
    <n v="1977.206015"/>
    <n v="6921.1697430000004"/>
    <n v="2926.2645910000001"/>
    <n v="1207.8300360000001"/>
    <n v="1092.1816200000001"/>
    <n v="2338.2209590000002"/>
    <n v="2210.2259760000002"/>
    <n v="3464.071003"/>
    <n v="1218.443266"/>
    <n v="12.955291880000001"/>
    <n v="6431.6724979999999"/>
    <n v="7783.3253720000002"/>
    <n v="1325.0429160000001"/>
    <n v="388.48744110000001"/>
    <n v="205.1500494"/>
    <n v="297.08455070000002"/>
    <n v="668.25688830000001"/>
    <n v="37.39689053"/>
    <n v="161.62256170000001"/>
    <n v="328.71928709999997"/>
    <s v="Arkaan"/>
    <s v="Al-Othman"/>
    <s v="India"/>
    <x v="2"/>
    <s v="Indian      Bank      Bank"/>
    <n v="8008.43"/>
  </r>
  <r>
    <x v="300"/>
    <x v="25"/>
    <x v="0"/>
    <x v="300"/>
    <n v="63"/>
    <n v="1"/>
    <s v="Self_Employed"/>
    <s v="Tier_1"/>
    <n v="4636.8189899999998"/>
    <n v="0"/>
    <n v="644.28277849999995"/>
    <n v="2026.073367"/>
    <n v="853.72820090000005"/>
    <n v="531.78848340000002"/>
    <n v="692.51908690000005"/>
    <n v="1235.033318"/>
    <n v="627.09484250000003"/>
    <n v="1077.1441110000001"/>
    <n v="279.55425309999998"/>
    <n v="5.1176060039999998"/>
    <n v="790.98042339999995"/>
    <n v="2852.0258680000002"/>
    <n v="137.18361279999999"/>
    <n v="164.48922680000001"/>
    <n v="76.875299549999994"/>
    <n v="138.10056470000001"/>
    <n v="151.09012369999999"/>
    <n v="25.14714627"/>
    <n v="34.782739200000002"/>
    <n v="68.569804809999994"/>
    <s v="Taylor"/>
    <s v="Giroir"/>
    <s v="India"/>
    <x v="1"/>
    <s v="Axis      Bank      Bank"/>
    <n v="7867.3"/>
  </r>
  <r>
    <x v="301"/>
    <x v="25"/>
    <x v="1"/>
    <x v="301"/>
    <n v="37"/>
    <n v="1"/>
    <s v="Self_Employed"/>
    <s v="Tier_2"/>
    <n v="3832.8729410000001"/>
    <n v="2957.5658530000001"/>
    <n v="660.37651129999995"/>
    <n v="2528.9035349999999"/>
    <n v="1452.319898"/>
    <n v="424.21248320000001"/>
    <n v="603.04138230000001"/>
    <n v="1137.0051100000001"/>
    <n v="694.45219429999997"/>
    <n v="1716.835425"/>
    <n v="523.25976560000004"/>
    <n v="8.5578272010000003"/>
    <n v="1640.053216"/>
    <n v="2633.5196059999998"/>
    <n v="498.86134980000003"/>
    <n v="148.1175508"/>
    <n v="56.531856249999997"/>
    <n v="132.1012351"/>
    <n v="147.19336079999999"/>
    <n v="1.752871676"/>
    <n v="58.0780703"/>
    <n v="66.082764479999994"/>
    <s v="Cristal"/>
    <s v="Chham"/>
    <s v="India"/>
    <x v="2"/>
    <s v="State     Bank  of  India     India"/>
    <n v="193.36"/>
  </r>
  <r>
    <x v="302"/>
    <x v="25"/>
    <x v="2"/>
    <x v="302"/>
    <n v="56"/>
    <n v="3"/>
    <s v="Student"/>
    <s v="Tier_1"/>
    <n v="16363.60173"/>
    <n v="6360.0593410000001"/>
    <n v="1671.955919"/>
    <n v="5459.5534870000001"/>
    <n v="2833.7179169999999"/>
    <n v="1309.17812"/>
    <n v="2300.6080499999998"/>
    <n v="3370.899774"/>
    <n v="2395.5897409999998"/>
    <n v="5229.574192"/>
    <n v="659.6828759"/>
    <n v="13.32548778"/>
    <n v="6590.9179480000003"/>
    <n v="6590.9179480000003"/>
    <n v="1480.186066"/>
    <n v="714.90618989999996"/>
    <n v="163.6220481"/>
    <n v="343.26046769999999"/>
    <n v="873.49429190000001"/>
    <n v="22.841715300000001"/>
    <n v="200.6222056"/>
    <n v="52.584870010000003"/>
    <s v="Deshawn"/>
    <s v="Leake"/>
    <s v="India"/>
    <x v="1"/>
    <s v="Punjab      National  Bank      Bank"/>
    <n v="7812.75"/>
  </r>
  <r>
    <x v="303"/>
    <x v="25"/>
    <x v="3"/>
    <x v="303"/>
    <n v="64"/>
    <n v="0"/>
    <s v="Retired"/>
    <s v="Tier_3"/>
    <n v="7332.9186040000004"/>
    <n v="0"/>
    <n v="2369.3287230000001"/>
    <n v="5385.7132160000001"/>
    <n v="3283.086323"/>
    <n v="1264.6342179999999"/>
    <n v="1486.05465"/>
    <n v="3230.0307499999999"/>
    <n v="1572.0777599999999"/>
    <n v="0"/>
    <n v="686.3698114"/>
    <n v="14.524049270000001"/>
    <n v="7100.2447419999999"/>
    <n v="22275.909970000001"/>
    <n v="1358.53646"/>
    <n v="350.076054"/>
    <n v="178.65982339999999"/>
    <n v="277.53868160000002"/>
    <n v="868.17839309999999"/>
    <n v="4.0178862750000004"/>
    <n v="0"/>
    <n v="115.9227151"/>
    <s v="Noely"/>
    <s v="Mclaughlin"/>
    <s v="India"/>
    <x v="1"/>
    <s v="Bank      of     Baroda      Baroda"/>
    <n v="7320.97"/>
  </r>
  <r>
    <x v="304"/>
    <x v="25"/>
    <x v="4"/>
    <x v="304"/>
    <n v="30"/>
    <n v="4"/>
    <s v="Student"/>
    <s v="Tier_1"/>
    <n v="8850.7597440000009"/>
    <n v="5383.8386259999997"/>
    <n v="959.5130087"/>
    <n v="4357.2318050000003"/>
    <n v="2291.6793600000001"/>
    <n v="1395.309908"/>
    <n v="1415.621607"/>
    <n v="2200.098203"/>
    <n v="1019.347819"/>
    <n v="2657.0107419999999"/>
    <n v="358.45732720000001"/>
    <n v="8.0596917080000008"/>
    <n v="0"/>
    <n v="-1386.3356699999999"/>
    <n v="1264.7143410000001"/>
    <n v="324.699817"/>
    <n v="254.2797898"/>
    <n v="244.13346110000001"/>
    <n v="604.88961340000003"/>
    <n v="24.83924163"/>
    <n v="90.011656450000004"/>
    <n v="89.713188180000003"/>
    <s v="Cameron"/>
    <s v="Khalife"/>
    <s v="India"/>
    <x v="1"/>
    <s v="Bank     of     Baroda     Baroda"/>
    <n v="6338.31"/>
  </r>
  <r>
    <x v="305"/>
    <x v="25"/>
    <x v="5"/>
    <x v="305"/>
    <n v="61"/>
    <n v="2"/>
    <s v="Retired"/>
    <s v="Tier_3"/>
    <n v="4942.8362370000004"/>
    <n v="0"/>
    <n v="1343.2042140000001"/>
    <n v="4368.1001210000004"/>
    <n v="2610.621991"/>
    <n v="1317.194499"/>
    <n v="1538.0391"/>
    <n v="1910.328851"/>
    <n v="1349.077792"/>
    <n v="2123.2055310000001"/>
    <n v="342.29840719999999"/>
    <n v="5.1524523860000002"/>
    <n v="1697.848557"/>
    <n v="11107.33484"/>
    <n v="655.02856929999996"/>
    <n v="734.49831329999995"/>
    <n v="363.40634"/>
    <n v="445.43976830000003"/>
    <n v="530.94778810000003"/>
    <n v="30.92037461"/>
    <n v="6.0142434959999997"/>
    <n v="64.961717109999995"/>
    <s v="Jake"/>
    <s v="Mccullough"/>
    <s v="India"/>
    <x v="1"/>
    <s v="ICICI     Bank     Bank"/>
    <n v="4861.0200000000004"/>
  </r>
  <r>
    <x v="306"/>
    <x v="25"/>
    <x v="6"/>
    <x v="306"/>
    <n v="51"/>
    <n v="0"/>
    <s v="Retired"/>
    <s v="Tier_2"/>
    <n v="16674.67974"/>
    <n v="12616.37278"/>
    <n v="3761.124217"/>
    <n v="12151.651830000001"/>
    <n v="6383.4767089999996"/>
    <n v="1866.8276390000001"/>
    <n v="3203.8094110000002"/>
    <n v="4453.5219889999998"/>
    <n v="3769.9459259999999"/>
    <n v="0"/>
    <n v="1035.727607"/>
    <n v="12.327112359999999"/>
    <n v="10277.53254"/>
    <n v="17456.260869999998"/>
    <n v="1648.6445900000001"/>
    <n v="1789.5421080000001"/>
    <n v="139.5201763"/>
    <n v="396.21228230000003"/>
    <n v="339.36603789999998"/>
    <n v="44.28340721"/>
    <n v="0"/>
    <n v="84.149863510000003"/>
    <s v="Erin"/>
    <s v="Kostreva"/>
    <s v="India"/>
    <x v="0"/>
    <s v="Indian  Bank  Bank"/>
    <n v="1650.7"/>
  </r>
  <r>
    <x v="307"/>
    <x v="25"/>
    <x v="7"/>
    <x v="307"/>
    <n v="61"/>
    <n v="4"/>
    <s v="Self_Employed"/>
    <s v="Tier_1"/>
    <n v="5606.7289030000002"/>
    <n v="3274.7600160000002"/>
    <n v="468.44467850000001"/>
    <n v="2001.326568"/>
    <n v="1214.9445679999999"/>
    <n v="524.81880550000005"/>
    <n v="741.85634530000004"/>
    <n v="747.75415550000002"/>
    <n v="576.62262669999996"/>
    <n v="1001.776701"/>
    <n v="556.22447160000002"/>
    <n v="7.0973699889999997"/>
    <n v="1326.434315"/>
    <n v="1973.8385049999999"/>
    <n v="472.50403249999999"/>
    <n v="340.91114010000001"/>
    <n v="41.066038380000002"/>
    <n v="53.869587289999998"/>
    <n v="100.6719848"/>
    <n v="4.6615318559999999"/>
    <n v="8.8436990919999996"/>
    <n v="54.847225119999997"/>
    <s v="Christopher"/>
    <s v="Escalera"/>
    <s v="India"/>
    <x v="0"/>
    <s v="HDFC     Bank     Bank"/>
    <n v="181.33"/>
  </r>
  <r>
    <x v="308"/>
    <x v="25"/>
    <x v="8"/>
    <x v="308"/>
    <n v="23"/>
    <n v="3"/>
    <s v="Student"/>
    <s v="Tier_2"/>
    <n v="9294.6352060000008"/>
    <n v="0"/>
    <n v="1602.75909"/>
    <n v="5910.4890960000002"/>
    <n v="3179.3133189999999"/>
    <n v="2280.2334770000002"/>
    <n v="1831.3511570000001"/>
    <n v="2060.6507430000001"/>
    <n v="1795.156663"/>
    <n v="3444.3057180000001"/>
    <n v="1150.120909"/>
    <n v="10.57953359"/>
    <n v="4916.64527"/>
    <n v="13924.16065"/>
    <n v="932.31979439999998"/>
    <n v="349.79023269999999"/>
    <n v="492.09430459999999"/>
    <n v="316.32359000000002"/>
    <n v="510.36752389999998"/>
    <n v="75.441029"/>
    <n v="135.60243410000001"/>
    <n v="203.45296060000001"/>
    <s v="Uriah"/>
    <s v="Akina"/>
    <s v="India"/>
    <x v="0"/>
    <s v="Canara     Bank     Bank"/>
    <n v="4579.34"/>
  </r>
  <r>
    <x v="309"/>
    <x v="25"/>
    <x v="9"/>
    <x v="309"/>
    <n v="46"/>
    <n v="2"/>
    <s v="Professional"/>
    <s v="Tier_2"/>
    <n v="5103.9020099999998"/>
    <n v="0"/>
    <n v="933.08145000000002"/>
    <n v="2875.8182099999999"/>
    <n v="1389.026271"/>
    <n v="1201.6663100000001"/>
    <n v="560.20482460000005"/>
    <n v="1575.679918"/>
    <n v="854.33141920000003"/>
    <n v="2155.0790109999998"/>
    <n v="491.04514160000002"/>
    <n v="7.2394046410000001"/>
    <n v="1847.460595"/>
    <n v="8379.6754870000004"/>
    <n v="430.20717660000003"/>
    <n v="207.23266039999999"/>
    <n v="74.710054319999998"/>
    <n v="49.977006639999999"/>
    <n v="414.52745909999999"/>
    <n v="36.333495880000001"/>
    <n v="13.408636469999999"/>
    <n v="46.47413332"/>
    <s v="Gabriel"/>
    <s v="Agard"/>
    <s v="India"/>
    <x v="0"/>
    <s v="Punjab      National   Bank      Bank"/>
    <n v="4973.7"/>
  </r>
  <r>
    <x v="310"/>
    <x v="25"/>
    <x v="10"/>
    <x v="310"/>
    <n v="50"/>
    <n v="0"/>
    <s v="Professional"/>
    <s v="Tier_2"/>
    <n v="5041.050569"/>
    <n v="4677.5562060000002"/>
    <n v="935.16442600000005"/>
    <n v="3740.9295689999999"/>
    <n v="1420.58061"/>
    <n v="514.44992239999999"/>
    <n v="1119.4517840000001"/>
    <n v="1973.52332"/>
    <n v="792.12017300000002"/>
    <n v="0"/>
    <n v="457.6075141"/>
    <n v="7.79797166"/>
    <n v="1965.498474"/>
    <n v="4532.8187529999996"/>
    <n v="781.19389420000005"/>
    <n v="233.05003139999999"/>
    <n v="62.092846979999997"/>
    <n v="247.74226730000001"/>
    <n v="193.16818369999999"/>
    <n v="34.175659629999998"/>
    <n v="0"/>
    <n v="45.727393970000001"/>
    <s v="Mumtaaza"/>
    <s v="Al-Latif"/>
    <s v="India"/>
    <x v="2"/>
    <s v="State    Bank    of      India    India"/>
    <n v="3956.91"/>
  </r>
  <r>
    <x v="311"/>
    <x v="25"/>
    <x v="11"/>
    <x v="311"/>
    <n v="18"/>
    <n v="4"/>
    <s v="Self_Employed"/>
    <s v="Tier_1"/>
    <n v="21676.875749999999"/>
    <n v="0"/>
    <n v="1768.175694"/>
    <n v="9993.7648140000001"/>
    <n v="4092.1114980000002"/>
    <n v="2087.9284910000001"/>
    <n v="3180.2588489999998"/>
    <n v="4481.4987090000004"/>
    <n v="2347.5666620000002"/>
    <n v="6138.7687800000003"/>
    <n v="1887.761399"/>
    <n v="12.297420369999999"/>
    <n v="8885.6551149999996"/>
    <n v="14601.541859999999"/>
    <n v="1971.2481769999999"/>
    <n v="1037.649441"/>
    <n v="418.07380310000002"/>
    <n v="586.77513469999997"/>
    <n v="671.97396130000004"/>
    <n v="84.823340439999996"/>
    <n v="108.4554041"/>
    <n v="552.74882609999997"/>
    <s v="Aeones"/>
    <s v="Jonathan"/>
    <s v="India"/>
    <x v="0"/>
    <s v="State  Bank      of      India  India"/>
    <n v="4700.1899999999996"/>
  </r>
  <r>
    <x v="312"/>
    <x v="26"/>
    <x v="0"/>
    <x v="312"/>
    <n v="64"/>
    <n v="3"/>
    <s v="Student"/>
    <s v="Tier_1"/>
    <n v="17418.931929999999"/>
    <n v="0"/>
    <n v="1206.383206"/>
    <n v="8610.3812039999993"/>
    <n v="3834.2386540000002"/>
    <n v="2398.5889269999998"/>
    <n v="2611.5866959999998"/>
    <n v="4468.7539290000004"/>
    <n v="2210.569133"/>
    <n v="3352.3687239999999"/>
    <n v="1366.749912"/>
    <n v="12.16090382"/>
    <n v="7060.998525"/>
    <n v="10584.554109999999"/>
    <n v="2397.3220759999999"/>
    <n v="946.76950739999995"/>
    <n v="166.55119120000001"/>
    <n v="577.24872960000005"/>
    <n v="1094.3931600000001"/>
    <n v="12.77448264"/>
    <n v="135.50510550000001"/>
    <n v="321.1585523"/>
    <s v="Brenda"/>
    <s v="Salazar"/>
    <s v="India"/>
    <x v="0"/>
    <s v="HDFC    Bank    Bank"/>
    <n v="7161.46"/>
  </r>
  <r>
    <x v="313"/>
    <x v="26"/>
    <x v="1"/>
    <x v="313"/>
    <n v="24"/>
    <n v="3"/>
    <s v="Retired"/>
    <s v="Tier_2"/>
    <n v="11502.531919999999"/>
    <n v="0"/>
    <n v="2297.7488170000001"/>
    <n v="5845.9507620000004"/>
    <n v="3832.0745000000002"/>
    <n v="1959.147371"/>
    <n v="1549.7813120000001"/>
    <n v="4467.2945209999998"/>
    <n v="2443.344396"/>
    <n v="5187.9877800000004"/>
    <n v="1343.165393"/>
    <n v="12.6884382"/>
    <n v="7297.458267"/>
    <n v="17083.632819999999"/>
    <n v="1735.0262640000001"/>
    <n v="825.761484"/>
    <n v="156.46188660000001"/>
    <n v="217.1375386"/>
    <n v="320.2393447"/>
    <n v="34.497809189999998"/>
    <n v="220.25753710000001"/>
    <n v="270.91200959999998"/>
    <s v="Lameke"/>
    <s v="Hamm"/>
    <s v="India"/>
    <x v="0"/>
    <s v="Punjab  National   Bank  Bank"/>
    <n v="647.49"/>
  </r>
  <r>
    <x v="314"/>
    <x v="26"/>
    <x v="2"/>
    <x v="314"/>
    <n v="39"/>
    <n v="4"/>
    <s v="Self_Employed"/>
    <s v="Tier_2"/>
    <n v="17049.868910000001"/>
    <n v="11038.96817"/>
    <n v="3294.2354030000001"/>
    <n v="9484.3118709999999"/>
    <n v="4815.6223799999998"/>
    <n v="3568.4985059999999"/>
    <n v="3514.8553069999998"/>
    <n v="3685.644393"/>
    <n v="3915.093707"/>
    <n v="6818.8988980000004"/>
    <n v="2397.9183979999998"/>
    <n v="13.172717219999999"/>
    <n v="11229.65509"/>
    <n v="15665.428599999999"/>
    <n v="1828.9235839999999"/>
    <n v="334.8089013"/>
    <n v="348.31886320000001"/>
    <n v="398.50436539999998"/>
    <n v="558.23266960000001"/>
    <n v="28.80624332"/>
    <n v="112.24916899999999"/>
    <n v="584.08355830000005"/>
    <s v="Deja"/>
    <s v="Hubbs"/>
    <s v="India"/>
    <x v="1"/>
    <s v="Punjab   National   Bank   Bank"/>
    <n v="3612.35"/>
  </r>
  <r>
    <x v="315"/>
    <x v="26"/>
    <x v="3"/>
    <x v="315"/>
    <n v="49"/>
    <n v="1"/>
    <s v="Professional"/>
    <s v="Tier_3"/>
    <n v="4576.2526749999997"/>
    <n v="4217.8199640000003"/>
    <n v="1251.0208439999999"/>
    <n v="4447.086722"/>
    <n v="1699.6211410000001"/>
    <n v="1495.4220780000001"/>
    <n v="1246.9148299999999"/>
    <n v="2168.6793739999998"/>
    <n v="1324.087123"/>
    <n v="2454.7984580000002"/>
    <n v="521.20666800000004"/>
    <n v="7.0573347399999999"/>
    <n v="2153.076466"/>
    <n v="5105.4412920000004"/>
    <n v="359.53227429999998"/>
    <n v="103.5576318"/>
    <n v="358.8339666"/>
    <n v="245.8741291"/>
    <n v="461.6980934"/>
    <n v="49.19767727"/>
    <n v="107.4976897"/>
    <n v="140.04588949999999"/>
    <s v="Aerie"/>
    <s v="Trujillo"/>
    <s v="India"/>
    <x v="0"/>
    <s v="Bank   of      Baroda   Baroda"/>
    <n v="8047.84"/>
  </r>
  <r>
    <x v="316"/>
    <x v="26"/>
    <x v="4"/>
    <x v="316"/>
    <n v="31"/>
    <n v="1"/>
    <s v="Professional"/>
    <s v="Tier_2"/>
    <n v="10353.47121"/>
    <n v="7766.8286950000002"/>
    <n v="1381.731317"/>
    <n v="5587.8330809999998"/>
    <n v="3760.4379079999999"/>
    <n v="1353.616297"/>
    <n v="1503.255322"/>
    <n v="2808.8776469999998"/>
    <n v="2090.8757110000001"/>
    <n v="4334.1466469999996"/>
    <n v="1015.0048870000001"/>
    <n v="13.02999587"/>
    <n v="6745.2843579999999"/>
    <n v="9811.2773350000007"/>
    <n v="992.93958350000003"/>
    <n v="314.350191"/>
    <n v="120.24699510000001"/>
    <n v="334.3454959"/>
    <n v="606.1904558"/>
    <n v="17.227118820000001"/>
    <n v="98.284355140000002"/>
    <n v="95.236645289999998"/>
    <s v="Tessa"/>
    <s v="Hartman"/>
    <s v="India"/>
    <x v="0"/>
    <s v="HDFC      Bank      Bank"/>
    <n v="8373.52"/>
  </r>
  <r>
    <x v="317"/>
    <x v="26"/>
    <x v="5"/>
    <x v="317"/>
    <n v="41"/>
    <n v="4"/>
    <s v="Retired"/>
    <s v="Tier_1"/>
    <n v="7021.7408530000002"/>
    <n v="4583.9051319999999"/>
    <n v="705.2552306"/>
    <n v="3127.6789279999998"/>
    <n v="1343.4797129999999"/>
    <n v="645.82383000000004"/>
    <n v="822.49000590000003"/>
    <n v="1812.8843750000001"/>
    <n v="872.03076080000005"/>
    <n v="1817.415526"/>
    <n v="364.18053459999999"/>
    <n v="6.7908687939999997"/>
    <n v="288.91795509999997"/>
    <n v="288.91795509999997"/>
    <n v="638.0560322"/>
    <n v="397.41989100000001"/>
    <n v="133.01947699999999"/>
    <n v="62.662732470000002"/>
    <n v="135.53581869999999"/>
    <n v="35.443398500000001"/>
    <n v="36.80162164"/>
    <n v="79.795922059999995"/>
    <s v="Qi"/>
    <s v="Dang"/>
    <s v="India"/>
    <x v="0"/>
    <s v="ICICI      Bank      Bank"/>
    <n v="2453.7199999999998"/>
  </r>
  <r>
    <x v="318"/>
    <x v="26"/>
    <x v="6"/>
    <x v="318"/>
    <n v="36"/>
    <n v="4"/>
    <s v="Student"/>
    <s v="Tier_1"/>
    <n v="11664.58886"/>
    <n v="0"/>
    <n v="1442.998593"/>
    <n v="5685.692223"/>
    <n v="2625.1531839999998"/>
    <n v="1802.830187"/>
    <n v="1007.7434500000001"/>
    <n v="3061.85709"/>
    <n v="1596.9055109999999"/>
    <n v="2354.0890760000002"/>
    <n v="1009.99779"/>
    <n v="7.1974781979999998"/>
    <n v="2798.5208010000001"/>
    <n v="6630.1069049999996"/>
    <n v="1031.624399"/>
    <n v="225.92226539999999"/>
    <n v="473.17971269999998"/>
    <n v="239.9696409"/>
    <n v="305.2191813"/>
    <n v="74.59212574"/>
    <n v="4.2700996010000001"/>
    <n v="258.56500690000001"/>
    <s v="Sang"/>
    <s v="Hyun"/>
    <s v="India"/>
    <x v="2"/>
    <s v="Indian  Bank  Bank"/>
    <n v="3604.46"/>
  </r>
  <r>
    <x v="319"/>
    <x v="26"/>
    <x v="7"/>
    <x v="319"/>
    <n v="44"/>
    <n v="4"/>
    <s v="Professional"/>
    <s v="Tier_1"/>
    <n v="8110.0994760000003"/>
    <n v="4620.0158339999998"/>
    <n v="587.45802949999995"/>
    <n v="2719.5263599999998"/>
    <n v="1519.7725310000001"/>
    <n v="542.030754"/>
    <n v="918.27049980000004"/>
    <n v="1203.3530490000001"/>
    <n v="1141.2252590000001"/>
    <n v="1865.6934020000001"/>
    <n v="490.8345779"/>
    <n v="6.5113086920000001"/>
    <n v="1760.2453740000001"/>
    <n v="3315.3851479999998"/>
    <n v="702.29716870000004"/>
    <n v="440.5692287"/>
    <n v="146.0549944"/>
    <n v="266.85350360000001"/>
    <n v="65.905760619999995"/>
    <n v="46.085161100000001"/>
    <n v="79.569853409999993"/>
    <n v="25.409709410000001"/>
    <s v="Estevan"/>
    <s v="Gutierrez"/>
    <s v="India"/>
    <x v="2"/>
    <s v="Bank  of      Baroda  Baroda"/>
    <n v="8583.17"/>
  </r>
  <r>
    <x v="320"/>
    <x v="26"/>
    <x v="8"/>
    <x v="320"/>
    <n v="40"/>
    <n v="3"/>
    <s v="Student"/>
    <s v="Tier_2"/>
    <n v="6484.1208459999998"/>
    <n v="1790.8979360000001"/>
    <n v="849.25539530000003"/>
    <n v="4109.5630389999997"/>
    <n v="2116.4777770000001"/>
    <n v="1085.387397"/>
    <n v="813.47936809999999"/>
    <n v="1329.623947"/>
    <n v="1368.837307"/>
    <n v="2260.6980290000001"/>
    <n v="788.24483859999998"/>
    <n v="8.5103763089999998"/>
    <n v="2759.1154219999999"/>
    <n v="9424.0183479999996"/>
    <n v="941.93858260000002"/>
    <n v="228.0398964"/>
    <n v="124.50737530000001"/>
    <n v="205.93052839999999"/>
    <n v="238.78545579999999"/>
    <n v="13.59036145"/>
    <n v="44.18000791"/>
    <n v="67.762470949999994"/>
    <s v="Samuel"/>
    <s v="Curtis"/>
    <s v="India"/>
    <x v="0"/>
    <s v="Bank      of    Baroda      Baroda"/>
    <n v="8552.26"/>
  </r>
  <r>
    <x v="321"/>
    <x v="26"/>
    <x v="9"/>
    <x v="321"/>
    <n v="62"/>
    <n v="2"/>
    <s v="Student"/>
    <s v="Tier_3"/>
    <n v="7244.2135349999999"/>
    <n v="5523.9604449999997"/>
    <n v="2242.0294680000002"/>
    <n v="6297.0637109999998"/>
    <n v="3313.9415399999998"/>
    <n v="1406.0914029999999"/>
    <n v="2098.6729169999999"/>
    <n v="2105.9075929999999"/>
    <n v="2061.8526849999998"/>
    <n v="3658.5603930000002"/>
    <n v="900.48115189999999"/>
    <n v="12.672200650000001"/>
    <n v="6120.0084960000004"/>
    <n v="11441.98206"/>
    <n v="365.23247529999998"/>
    <n v="273.8575811"/>
    <n v="231.54487549999999"/>
    <n v="546.87632759999997"/>
    <n v="466.34104339999999"/>
    <n v="102.0460271"/>
    <n v="170.7747948"/>
    <n v="234.93924369999999"/>
    <s v="Frankie"/>
    <s v="Loughridge"/>
    <s v="India"/>
    <x v="1"/>
    <s v="State      Bank   of     India      India"/>
    <n v="3029.37"/>
  </r>
  <r>
    <x v="322"/>
    <x v="26"/>
    <x v="10"/>
    <x v="322"/>
    <n v="38"/>
    <n v="3"/>
    <s v="Professional"/>
    <s v="Tier_2"/>
    <n v="3117.9724120000001"/>
    <n v="2810.9246450000001"/>
    <n v="383.91280690000002"/>
    <n v="2162.8576579999999"/>
    <n v="1236.138565"/>
    <n v="715.28541429999996"/>
    <n v="352.76766800000001"/>
    <n v="936.22046620000003"/>
    <n v="508.5958751"/>
    <n v="1465.9118989999999"/>
    <n v="225.3713152"/>
    <n v="7.7260405759999999"/>
    <n v="1204.4790680000001"/>
    <n v="1673.9033360000001"/>
    <n v="610.37531209999997"/>
    <n v="68.386613010000005"/>
    <n v="107.721493"/>
    <n v="103.6911972"/>
    <n v="67.568674889999997"/>
    <n v="22.904091260000001"/>
    <n v="38.441431389999998"/>
    <n v="13.4275447"/>
    <s v="Malik"/>
    <s v="Mckisson"/>
    <s v="India"/>
    <x v="0"/>
    <s v="Kotak    Mahindra   Bank    Bank"/>
    <n v="1555.78"/>
  </r>
  <r>
    <x v="323"/>
    <x v="26"/>
    <x v="11"/>
    <x v="323"/>
    <n v="61"/>
    <n v="3"/>
    <s v="Professional"/>
    <s v="Tier_2"/>
    <n v="31997.868450000002"/>
    <n v="0"/>
    <n v="3987.8367720000001"/>
    <n v="22200.591929999999"/>
    <n v="8562.9163179999996"/>
    <n v="5176.26541"/>
    <n v="4689.3114660000001"/>
    <n v="7470.2994550000003"/>
    <n v="7555.064222"/>
    <n v="15057.0391"/>
    <n v="4673.2147020000002"/>
    <n v="16.280272360000001"/>
    <n v="26046.700659999999"/>
    <n v="48618.934439999997"/>
    <n v="2343.1107919999999"/>
    <n v="1861.487355"/>
    <n v="1149.8193920000001"/>
    <n v="873.62343350000003"/>
    <n v="2133.9795779999999"/>
    <n v="330.1558417"/>
    <n v="656.46276929999999"/>
    <n v="1210.290172"/>
    <s v="Oliverio"/>
    <s v="Cuini"/>
    <s v="India"/>
    <x v="1"/>
    <s v="State      Bank   of  India      India"/>
    <n v="7069.52"/>
  </r>
  <r>
    <x v="324"/>
    <x v="27"/>
    <x v="0"/>
    <x v="324"/>
    <n v="46"/>
    <n v="1"/>
    <s v="Self_Employed"/>
    <s v="Tier_1"/>
    <n v="4024.540215"/>
    <n v="0"/>
    <n v="558.51158129999999"/>
    <n v="1710.524574"/>
    <n v="954.70025199999998"/>
    <n v="462.74836049999999"/>
    <n v="510.73372519999998"/>
    <n v="536.94907780000005"/>
    <n v="471.80672980000003"/>
    <n v="1235.8098030000001"/>
    <n v="278.5566043"/>
    <n v="5.627398189"/>
    <n v="754.92301069999996"/>
    <n v="2670.2531269999999"/>
    <n v="227.9036811"/>
    <n v="135.8739386"/>
    <n v="67.296980149999996"/>
    <n v="50.259301739999998"/>
    <n v="35.169604849999999"/>
    <n v="7.68693925"/>
    <n v="53.731032300000003"/>
    <n v="56.915031249999998"/>
    <s v="Taylorae"/>
    <s v="King"/>
    <s v="India"/>
    <x v="2"/>
    <s v="Canara     Bank     Bank"/>
    <n v="1127.69"/>
  </r>
  <r>
    <x v="325"/>
    <x v="27"/>
    <x v="1"/>
    <x v="325"/>
    <n v="18"/>
    <n v="4"/>
    <s v="Student"/>
    <s v="Tier_3"/>
    <n v="1703.5707789999999"/>
    <n v="629.82318869999995"/>
    <n v="528.1552365"/>
    <n v="1638.79377"/>
    <n v="818.04521409999995"/>
    <n v="466.07451809999998"/>
    <n v="461.89501610000002"/>
    <n v="881.34610599999996"/>
    <n v="560.20821709999996"/>
    <n v="593.10509430000002"/>
    <n v="129.13908409999999"/>
    <n v="7.7548860460000002"/>
    <n v="880.73315090000006"/>
    <n v="2946.9823040000001"/>
    <n v="314.94978120000002"/>
    <n v="208.2315792"/>
    <n v="121.6959741"/>
    <n v="103.8132191"/>
    <n v="59.709392700000002"/>
    <n v="1.8505982080000001"/>
    <n v="7.6284596870000003"/>
    <n v="30.884948390000002"/>
    <s v="Daniel"/>
    <s v="Alcon"/>
    <s v="India"/>
    <x v="1"/>
    <s v="Kotak    Mahindra      Bank    Bank"/>
    <n v="433.9"/>
  </r>
  <r>
    <x v="326"/>
    <x v="27"/>
    <x v="2"/>
    <x v="326"/>
    <n v="48"/>
    <n v="3"/>
    <s v="Self_Employed"/>
    <s v="Tier_1"/>
    <n v="22730.628229999998"/>
    <n v="0"/>
    <n v="3722.4190549999998"/>
    <n v="8576.5170830000006"/>
    <n v="4293.6939300000004"/>
    <n v="2487.42733"/>
    <n v="3736.410519"/>
    <n v="5323.0951569999997"/>
    <n v="3013.3124499999999"/>
    <n v="6699.6800949999997"/>
    <n v="953.54765659999998"/>
    <n v="13.188691199999999"/>
    <n v="9992.9078840000002"/>
    <n v="14232.02925"/>
    <n v="804.79480950000004"/>
    <n v="1279.772653"/>
    <n v="731.11057330000006"/>
    <n v="910.74396590000003"/>
    <n v="1342.8739399999999"/>
    <n v="13.874255379999999"/>
    <n v="13.278058639999999"/>
    <n v="248.1814995"/>
    <s v="Rollando"/>
    <s v="Charles"/>
    <s v="India"/>
    <x v="1"/>
    <s v="Indian   Bank   Bank"/>
    <n v="9994.1"/>
  </r>
  <r>
    <x v="327"/>
    <x v="27"/>
    <x v="3"/>
    <x v="327"/>
    <n v="44"/>
    <n v="3"/>
    <s v="Student"/>
    <s v="Tier_3"/>
    <n v="8477.4318149999999"/>
    <n v="0"/>
    <n v="2548.2806919999998"/>
    <n v="6818.0797270000003"/>
    <n v="3513.8279170000001"/>
    <n v="1640.018444"/>
    <n v="1632.9246820000001"/>
    <n v="3069.013774"/>
    <n v="2030.8947330000001"/>
    <n v="5521.8024599999999"/>
    <n v="1235.114384"/>
    <n v="13.74565868"/>
    <n v="7768.5256120000004"/>
    <n v="20028.823469999999"/>
    <n v="768.75386660000004"/>
    <n v="708.15520200000003"/>
    <n v="456.2747541"/>
    <n v="465.47034680000002"/>
    <n v="396.54958249999999"/>
    <n v="34.059112929999998"/>
    <n v="43.910373999999997"/>
    <n v="220.07935570000001"/>
    <s v="Mikah"/>
    <s v="Barnes"/>
    <s v="India"/>
    <x v="1"/>
    <s v="Indian     Bank     Bank"/>
    <n v="445.26"/>
  </r>
  <r>
    <x v="328"/>
    <x v="27"/>
    <x v="4"/>
    <x v="328"/>
    <n v="61"/>
    <n v="4"/>
    <s v="Professional"/>
    <s v="Tier_1"/>
    <n v="14828.04664"/>
    <n v="0"/>
    <n v="2044.812097"/>
    <n v="6582.4689070000004"/>
    <n v="3522.9411049999999"/>
    <n v="1522.1014709999999"/>
    <n v="2249.6553479999998"/>
    <n v="3825.6203829999999"/>
    <n v="2358.4220650000002"/>
    <n v="3390.383554"/>
    <n v="705.80115269999999"/>
    <n v="12.058145939999999"/>
    <n v="5959.9583490000005"/>
    <n v="8396.5694220000005"/>
    <n v="1462.98217"/>
    <n v="749.09740810000005"/>
    <n v="385.97033149999999"/>
    <n v="558.38211249999995"/>
    <n v="434.12414899999999"/>
    <n v="80.260268929999995"/>
    <n v="45.912374759999999"/>
    <n v="70.279307549999999"/>
    <s v="Dante"/>
    <s v="Hughes"/>
    <s v="India"/>
    <x v="2"/>
    <s v="Kotak      Mahindra   Bank      Bank"/>
    <n v="3450.07"/>
  </r>
  <r>
    <x v="329"/>
    <x v="27"/>
    <x v="5"/>
    <x v="329"/>
    <n v="53"/>
    <n v="2"/>
    <s v="Student"/>
    <s v="Tier_1"/>
    <n v="14878.25848"/>
    <n v="7168.0553879999998"/>
    <n v="2310.4563469999998"/>
    <n v="6956.8696639999998"/>
    <n v="3538.578446"/>
    <n v="2283.219458"/>
    <n v="1670.0204879999999"/>
    <n v="2471.671284"/>
    <n v="2312.27549"/>
    <n v="4079.2779650000002"/>
    <n v="1161.578456"/>
    <n v="12.92307594"/>
    <n v="763.93346020000001"/>
    <n v="763.93346020000001"/>
    <n v="1134.5698070000001"/>
    <n v="205.58988769999999"/>
    <n v="416.11681970000001"/>
    <n v="197.9301935"/>
    <n v="324.46927260000001"/>
    <n v="75.770377699999997"/>
    <n v="167.66119190000001"/>
    <n v="294.8266868"/>
    <s v="Anna"/>
    <s v="Moore"/>
    <s v="India"/>
    <x v="2"/>
    <s v="Axis     Bank     Bank"/>
    <n v="9159.1299999999992"/>
  </r>
  <r>
    <x v="330"/>
    <x v="27"/>
    <x v="6"/>
    <x v="330"/>
    <n v="44"/>
    <n v="1"/>
    <s v="Self_Employed"/>
    <s v="Tier_2"/>
    <n v="5941.50252"/>
    <n v="5696.4384609999997"/>
    <n v="1040.830418"/>
    <n v="3471.3837699999999"/>
    <n v="1931.871414"/>
    <n v="915.63627789999998"/>
    <n v="738.26221499999997"/>
    <n v="1331.4647809999999"/>
    <n v="1475.127236"/>
    <n v="2477.1501760000001"/>
    <n v="494.97595080000002"/>
    <n v="5.9588469469999996"/>
    <n v="1770.2252080000001"/>
    <n v="4192.8693819999999"/>
    <n v="747.72868879999999"/>
    <n v="536.92011230000003"/>
    <n v="131.83260340000001"/>
    <n v="217.7682107"/>
    <n v="369.1362345"/>
    <n v="16.652341270000001"/>
    <n v="120.5258249"/>
    <n v="139.4053625"/>
    <s v="Jenna"/>
    <s v="Williamson"/>
    <s v="India"/>
    <x v="2"/>
    <s v="Punjab     National    Bank     Bank"/>
    <n v="6210.63"/>
  </r>
  <r>
    <x v="331"/>
    <x v="27"/>
    <x v="7"/>
    <x v="331"/>
    <n v="32"/>
    <n v="0"/>
    <s v="Student"/>
    <s v="Tier_1"/>
    <n v="4390.4032530000004"/>
    <n v="0"/>
    <n v="420.62004889999997"/>
    <n v="1716.2335860000001"/>
    <n v="1037.9528359999999"/>
    <n v="682.17802400000005"/>
    <n v="312.86798720000002"/>
    <n v="591.11225390000004"/>
    <n v="591.25429680000002"/>
    <n v="0"/>
    <n v="173.56706819999999"/>
    <n v="8.8915621120000008"/>
    <n v="1301.2514410000001"/>
    <n v="4718.4881569999998"/>
    <n v="228.89344510000001"/>
    <n v="201.20753429999999"/>
    <n v="188.79039760000001"/>
    <n v="78.435244109999999"/>
    <n v="154.37896269999999"/>
    <n v="0.23848619500000001"/>
    <n v="0"/>
    <n v="41.88230712"/>
    <s v="Whitney"/>
    <s v="Mcgaha"/>
    <s v="India"/>
    <x v="0"/>
    <s v="State   Bank      of   India   India"/>
    <n v="2934.22"/>
  </r>
  <r>
    <x v="332"/>
    <x v="27"/>
    <x v="8"/>
    <x v="332"/>
    <n v="42"/>
    <n v="3"/>
    <s v="Professional"/>
    <s v="Tier_2"/>
    <n v="6375.1212839999998"/>
    <n v="0"/>
    <n v="1326.189478"/>
    <n v="3928.7982579999998"/>
    <n v="2112.6180450000002"/>
    <n v="817.29553429999999"/>
    <n v="1369.864916"/>
    <n v="1684.6268"/>
    <n v="1162.308614"/>
    <n v="1679.0442210000001"/>
    <n v="646.41768160000004"/>
    <n v="6.4263755690000002"/>
    <n v="2048.446183"/>
    <n v="10773.32159"/>
    <n v="734.31310699999995"/>
    <n v="145.3070213"/>
    <n v="62.396185559999999"/>
    <n v="303.40178800000001"/>
    <n v="279.5929557"/>
    <n v="44.412203939999998"/>
    <n v="17.728235720000001"/>
    <n v="188.38513699999999"/>
    <s v="Josecruz"/>
    <s v="Ward"/>
    <s v="India"/>
    <x v="0"/>
    <s v="Canara  Bank  Bank"/>
    <n v="7404.19"/>
  </r>
  <r>
    <x v="333"/>
    <x v="27"/>
    <x v="9"/>
    <x v="333"/>
    <n v="32"/>
    <n v="2"/>
    <s v="Self_Employed"/>
    <s v="Tier_2"/>
    <n v="3490.448018"/>
    <n v="0"/>
    <n v="562.01029819999997"/>
    <n v="1996.5312349999999"/>
    <n v="933.46916620000002"/>
    <n v="863.78352310000002"/>
    <n v="722.05685570000003"/>
    <n v="1294.756052"/>
    <n v="574.2690599"/>
    <n v="1626.3600650000001"/>
    <n v="514.57250069999998"/>
    <n v="5.2882873410000002"/>
    <n v="922.92460359999995"/>
    <n v="4873.9833179999996"/>
    <n v="512.03322330000003"/>
    <n v="118.2753572"/>
    <n v="66.573290009999994"/>
    <n v="98.879372200000006"/>
    <n v="220.42140420000001"/>
    <n v="23.869877779999999"/>
    <n v="28.877807820000001"/>
    <n v="62.172327420000002"/>
    <s v="Othell"/>
    <s v="Segura"/>
    <s v="India"/>
    <x v="2"/>
    <s v="Union      Bank    of   India      India"/>
    <n v="8357.14"/>
  </r>
  <r>
    <x v="334"/>
    <x v="27"/>
    <x v="10"/>
    <x v="334"/>
    <n v="57"/>
    <n v="0"/>
    <s v="Student"/>
    <s v="Tier_2"/>
    <n v="13090.087390000001"/>
    <n v="6334.5430589999996"/>
    <n v="2047.8298689999999"/>
    <n v="7645.9893700000002"/>
    <n v="4798.8695879999996"/>
    <n v="3049.3738360000002"/>
    <n v="2322.4595180000001"/>
    <n v="3686.6342370000002"/>
    <n v="2050.976435"/>
    <n v="0"/>
    <n v="1342.718785"/>
    <n v="13.098861810000001"/>
    <n v="8573.2622879999999"/>
    <n v="19080.954860000002"/>
    <n v="511.95198909999999"/>
    <n v="820.24401220000004"/>
    <n v="504.81455549999998"/>
    <n v="618.85235739999996"/>
    <n v="819.65815950000001"/>
    <n v="15.195494030000001"/>
    <n v="0"/>
    <n v="288.4061327"/>
    <s v="Zayyaan"/>
    <s v="Al-Agha"/>
    <s v="India"/>
    <x v="2"/>
    <s v="HDFC     Bank     Bank"/>
    <n v="3211.28"/>
  </r>
  <r>
    <x v="335"/>
    <x v="27"/>
    <x v="11"/>
    <x v="335"/>
    <n v="36"/>
    <n v="4"/>
    <s v="Student"/>
    <s v="Tier_2"/>
    <n v="5334.064746"/>
    <n v="0"/>
    <n v="874.08734660000005"/>
    <n v="3505.6330509999998"/>
    <n v="1543.0684329999999"/>
    <n v="1229.4856669999999"/>
    <n v="921.16884679999998"/>
    <n v="1448.2413340000001"/>
    <n v="1320.5359109999999"/>
    <n v="1549.837861"/>
    <n v="523.92629339999996"/>
    <n v="7.650883801"/>
    <n v="2040.515478"/>
    <n v="8420.2742409999992"/>
    <n v="963.69844760000001"/>
    <n v="418.86707689999997"/>
    <n v="224.9906656"/>
    <n v="144.5374716"/>
    <n v="245.59128369999999"/>
    <n v="28.777884570000001"/>
    <n v="25.920933890000001"/>
    <n v="87.572336019999995"/>
    <s v="Ethan"/>
    <s v="Long"/>
    <s v="India"/>
    <x v="0"/>
    <s v="Kotak  Mahindra  Bank  Bank"/>
    <n v="4976.41"/>
  </r>
  <r>
    <x v="336"/>
    <x v="28"/>
    <x v="0"/>
    <x v="336"/>
    <n v="64"/>
    <n v="0"/>
    <s v="Student"/>
    <s v="Tier_1"/>
    <n v="4649.8121449999999"/>
    <n v="0"/>
    <n v="600.63589139999999"/>
    <n v="1720.016462"/>
    <n v="1227.6922609999999"/>
    <n v="622.12247549999995"/>
    <n v="524.94613800000002"/>
    <n v="779.21369419999996"/>
    <n v="629.76034819999995"/>
    <n v="0"/>
    <n v="239.07350969999999"/>
    <n v="9.9261159229999993"/>
    <n v="1538.4858119999999"/>
    <n v="4506.1008920000004"/>
    <n v="296.4596358"/>
    <n v="357.37547439999997"/>
    <n v="103.7633573"/>
    <n v="127.35794679999999"/>
    <n v="179.38206890000001"/>
    <n v="8.3991059430000004"/>
    <n v="0"/>
    <n v="19.19325147"/>
    <s v="Mariah"/>
    <s v="Montoya"/>
    <s v="India"/>
    <x v="2"/>
    <s v="Punjab  National   Bank  Bank"/>
    <n v="7004"/>
  </r>
  <r>
    <x v="337"/>
    <x v="28"/>
    <x v="1"/>
    <x v="337"/>
    <n v="28"/>
    <n v="4"/>
    <s v="Student"/>
    <s v="Tier_1"/>
    <n v="6959.5575650000001"/>
    <n v="0"/>
    <n v="1091.9288790000001"/>
    <n v="2917.2663619999998"/>
    <n v="1720.320203"/>
    <n v="858.66277290000005"/>
    <n v="1048.1673989999999"/>
    <n v="1467.569641"/>
    <n v="1118.0389680000001"/>
    <n v="1203.691859"/>
    <n v="566.43909829999996"/>
    <n v="7.7936993259999996"/>
    <n v="1808.0233029999999"/>
    <n v="4246.8824690000001"/>
    <n v="713.26094409999996"/>
    <n v="438.91755060000003"/>
    <n v="117.3623015"/>
    <n v="189.4694915"/>
    <n v="129.28811049999999"/>
    <n v="54.107319969999999"/>
    <n v="54.644191069999998"/>
    <n v="75.037633130000003"/>
    <s v="Benjamin"/>
    <s v="Templeton"/>
    <s v="India"/>
    <x v="0"/>
    <s v="HDFC   Bank   Bank"/>
    <n v="6450.48"/>
  </r>
  <r>
    <x v="338"/>
    <x v="28"/>
    <x v="2"/>
    <x v="338"/>
    <n v="58"/>
    <n v="2"/>
    <s v="Retired"/>
    <s v="Tier_2"/>
    <n v="8348.6899360000007"/>
    <n v="6608.9749540000003"/>
    <n v="2027.0879870000001"/>
    <n v="6186.3668690000004"/>
    <n v="3035.915614"/>
    <n v="873.77080330000001"/>
    <n v="1388.098031"/>
    <n v="2899.9489239999998"/>
    <n v="1699.0746529999999"/>
    <n v="2535.3393390000001"/>
    <n v="872.39128540000002"/>
    <n v="11.33050924"/>
    <n v="4729.7454230000003"/>
    <n v="5267.7912839999999"/>
    <n v="1614.3514720000001"/>
    <n v="891.45958580000001"/>
    <n v="241.32394650000001"/>
    <n v="309.42339650000002"/>
    <n v="766.82517310000003"/>
    <n v="48.46505441"/>
    <n v="98.795306310000001"/>
    <n v="128.4379634"/>
    <s v="Eric"/>
    <s v="Demery-Shells"/>
    <s v="India"/>
    <x v="1"/>
    <s v="Punjab   National  Bank   Bank"/>
    <n v="6474.84"/>
  </r>
  <r>
    <x v="339"/>
    <x v="28"/>
    <x v="3"/>
    <x v="339"/>
    <n v="50"/>
    <n v="0"/>
    <s v="Student"/>
    <s v="Tier_2"/>
    <n v="3822.02286"/>
    <n v="0"/>
    <n v="757.31351110000003"/>
    <n v="2785.022731"/>
    <n v="1410.524128"/>
    <n v="587.85453359999997"/>
    <n v="897.29514300000005"/>
    <n v="1040.815775"/>
    <n v="888.88228670000001"/>
    <n v="0"/>
    <n v="488.29609770000002"/>
    <n v="8.9407381570000002"/>
    <n v="1708.5852809999999"/>
    <n v="6432.0872339999996"/>
    <n v="429.28350490000003"/>
    <n v="405.9186934"/>
    <n v="163.57358629999999"/>
    <n v="152.7867459"/>
    <n v="250.75733450000001"/>
    <n v="24.808536480000001"/>
    <n v="0"/>
    <n v="88.996033400000002"/>
    <s v="Abdul"/>
    <s v="Wahaab"/>
    <s v="India"/>
    <x v="2"/>
    <s v="ICICI      Bank      Bank"/>
    <n v="9780.75"/>
  </r>
  <r>
    <x v="340"/>
    <x v="28"/>
    <x v="4"/>
    <x v="340"/>
    <n v="58"/>
    <n v="1"/>
    <s v="Professional"/>
    <s v="Tier_2"/>
    <n v="3108.011563"/>
    <n v="1503.1686769999999"/>
    <n v="327.5685229"/>
    <n v="1855.567724"/>
    <n v="957.64505059999999"/>
    <n v="327.97815250000002"/>
    <n v="597.92740679999997"/>
    <n v="1189.49413"/>
    <n v="738.47073539999997"/>
    <n v="1456.6583720000001"/>
    <n v="336.4540839"/>
    <n v="8.5311126119999994"/>
    <n v="1325.739832"/>
    <n v="3141.1133949999999"/>
    <n v="247.17988869999999"/>
    <n v="209.54740290000001"/>
    <n v="66.360682740000001"/>
    <n v="106.1010768"/>
    <n v="72.03763232"/>
    <n v="4.715684156"/>
    <n v="4.9385766230000003"/>
    <n v="96.264829550000002"/>
    <s v="Kai"/>
    <s v="Rodriguez"/>
    <s v="India"/>
    <x v="2"/>
    <s v="Indian   Bank   Bank"/>
    <n v="4205.88"/>
  </r>
  <r>
    <x v="341"/>
    <x v="28"/>
    <x v="5"/>
    <x v="341"/>
    <n v="40"/>
    <n v="2"/>
    <s v="Professional"/>
    <s v="Tier_3"/>
    <n v="5468.6247389999999"/>
    <n v="0"/>
    <n v="1174.7921699999999"/>
    <n v="4124.9170759999997"/>
    <n v="1898.6768070000001"/>
    <n v="1183.167205"/>
    <n v="1628.9015870000001"/>
    <n v="1500.689779"/>
    <n v="1437.223741"/>
    <n v="3357.764306"/>
    <n v="526.54167429999995"/>
    <n v="7.6715498139999996"/>
    <n v="2796.8551400000001"/>
    <n v="14156.19917"/>
    <n v="462.47997149999998"/>
    <n v="145.17645680000001"/>
    <n v="309.31230340000002"/>
    <n v="127.8087592"/>
    <n v="246.10869249999999"/>
    <n v="9.6636880079999994"/>
    <n v="118.08366839999999"/>
    <n v="96.607898129999995"/>
    <s v="Shannon"/>
    <s v="Gonzalez"/>
    <s v="India"/>
    <x v="0"/>
    <s v="Indian      Bank      Bank"/>
    <n v="1282.1099999999999"/>
  </r>
  <r>
    <x v="342"/>
    <x v="28"/>
    <x v="6"/>
    <x v="342"/>
    <n v="29"/>
    <n v="0"/>
    <s v="Self_Employed"/>
    <s v="Tier_2"/>
    <n v="7298.9662319999998"/>
    <n v="0"/>
    <n v="872.03606569999999"/>
    <n v="5457.9281170000004"/>
    <n v="2260.4701359999999"/>
    <n v="921.73852980000004"/>
    <n v="1182.778579"/>
    <n v="1839.50649"/>
    <n v="1547.126219"/>
    <n v="0"/>
    <n v="1060.1230800000001"/>
    <n v="9.0748282279999994"/>
    <n v="3311.8432400000002"/>
    <n v="14054.157709999999"/>
    <n v="1008.421321"/>
    <n v="607.99809219999997"/>
    <n v="189.43678159999999"/>
    <n v="345.8322829"/>
    <n v="313.8730716"/>
    <n v="32.911902329999997"/>
    <n v="0"/>
    <n v="54.020704039999998"/>
    <s v="Vanessa"/>
    <s v="Lam"/>
    <s v="India"/>
    <x v="1"/>
    <s v="Union      Bank      of     India      India"/>
    <n v="5307.69"/>
  </r>
  <r>
    <x v="343"/>
    <x v="28"/>
    <x v="7"/>
    <x v="343"/>
    <n v="19"/>
    <n v="3"/>
    <s v="Student"/>
    <s v="Tier_1"/>
    <n v="5999.4634310000001"/>
    <n v="0"/>
    <n v="734.86865469999998"/>
    <n v="2216.8938199999998"/>
    <n v="1194.9543570000001"/>
    <n v="489.65215089999998"/>
    <n v="546.32320819999995"/>
    <n v="1369.324333"/>
    <n v="737.60095490000003"/>
    <n v="1792.3000830000001"/>
    <n v="352.69807700000001"/>
    <n v="8.9911684320000003"/>
    <n v="1798.072874"/>
    <n v="4564.1323659999998"/>
    <n v="568.79375870000001"/>
    <n v="182.6841187"/>
    <n v="87.874280170000006"/>
    <n v="143.0971035"/>
    <n v="72.962097689999993"/>
    <n v="2.686919354"/>
    <n v="75.147318010000006"/>
    <n v="82.32219078"/>
    <s v="Addam"/>
    <s v="Sullivan"/>
    <s v="India"/>
    <x v="0"/>
    <s v="Axis    Bank    Bank"/>
    <n v="2328.23"/>
  </r>
  <r>
    <x v="344"/>
    <x v="28"/>
    <x v="8"/>
    <x v="344"/>
    <n v="60"/>
    <n v="0"/>
    <s v="Retired"/>
    <s v="Tier_2"/>
    <n v="4116.1934840000004"/>
    <n v="0"/>
    <n v="655.80244689999995"/>
    <n v="2901.0029509999999"/>
    <n v="1163.430265"/>
    <n v="909.64421289999996"/>
    <n v="650.89639850000003"/>
    <n v="1289.8352850000001"/>
    <n v="1008.349061"/>
    <n v="0"/>
    <n v="454.0255841"/>
    <n v="6.1460127509999998"/>
    <n v="1264.9088819999999"/>
    <n v="7431.7877330000001"/>
    <n v="155.48356770000001"/>
    <n v="237.42951009999999"/>
    <n v="202.78981160000001"/>
    <n v="32.615432920000003"/>
    <n v="85.665859260000005"/>
    <n v="34.721955029999997"/>
    <n v="0"/>
    <n v="104.3122597"/>
    <s v="Esainea"/>
    <s v="Ontiveros"/>
    <s v="India"/>
    <x v="1"/>
    <s v="ICICI  Bank  Bank"/>
    <n v="4915.4799999999996"/>
  </r>
  <r>
    <x v="345"/>
    <x v="28"/>
    <x v="9"/>
    <x v="345"/>
    <n v="38"/>
    <n v="0"/>
    <s v="Retired"/>
    <s v="Tier_3"/>
    <n v="5417.949087"/>
    <n v="0"/>
    <n v="1521.588096"/>
    <n v="5337.8413799999998"/>
    <n v="2172.4755930000001"/>
    <n v="1075.4427189999999"/>
    <n v="1467.2722409999999"/>
    <n v="2771.2288330000001"/>
    <n v="1499.6511909999999"/>
    <n v="0"/>
    <n v="972.68275600000004"/>
    <n v="8.2804819100000007"/>
    <n v="2990.8819600000002"/>
    <n v="13883.528689999999"/>
    <n v="460.74885999999998"/>
    <n v="618.57541749999996"/>
    <n v="292.6550843"/>
    <n v="113.95083459999999"/>
    <n v="533.49941430000001"/>
    <n v="58.7884162"/>
    <n v="0"/>
    <n v="132.00166960000001"/>
    <s v="Yasin"/>
    <s v="Perez"/>
    <s v="India"/>
    <x v="2"/>
    <s v="Bank  of     Baroda  Baroda"/>
    <n v="3765.13"/>
  </r>
  <r>
    <x v="346"/>
    <x v="28"/>
    <x v="10"/>
    <x v="346"/>
    <n v="31"/>
    <n v="1"/>
    <s v="Professional"/>
    <s v="Tier_2"/>
    <n v="1883.8018509999999"/>
    <n v="1375.2396510000001"/>
    <n v="358.24295790000002"/>
    <n v="1412.3474719999999"/>
    <n v="658.19625189999999"/>
    <n v="306.98166789999999"/>
    <n v="220.6122871"/>
    <n v="443.87364400000001"/>
    <n v="357.2246217"/>
    <n v="695.04945359999999"/>
    <n v="222.7427352"/>
    <n v="6.3905391979999999"/>
    <n v="601.92547850000005"/>
    <n v="1484.6966620000001"/>
    <n v="224.563356"/>
    <n v="66.575442780000003"/>
    <n v="67.561995190000005"/>
    <n v="55.035245009999997"/>
    <n v="95.262968830000005"/>
    <n v="9.8161508089999998"/>
    <n v="21.99861799"/>
    <n v="11.31404077"/>
    <s v="Robert"/>
    <s v="Casey"/>
    <s v="India"/>
    <x v="1"/>
    <s v="Kotak   Mahindra     Bank   Bank"/>
    <n v="9835.17"/>
  </r>
  <r>
    <x v="347"/>
    <x v="28"/>
    <x v="11"/>
    <x v="347"/>
    <n v="51"/>
    <n v="2"/>
    <s v="Retired"/>
    <s v="Tier_2"/>
    <n v="1946.024259"/>
    <n v="0"/>
    <n v="247.98167889999999"/>
    <n v="1183.8850709999999"/>
    <n v="505.03463790000001"/>
    <n v="471.90973100000002"/>
    <n v="436.57049410000002"/>
    <n v="411.49404049999998"/>
    <n v="347.62224980000002"/>
    <n v="941.81009670000003"/>
    <n v="143.20504800000001"/>
    <n v="9.4549767980000006"/>
    <n v="919.9807108"/>
    <n v="3094.583987"/>
    <n v="313.1428583"/>
    <n v="131.4411384"/>
    <n v="55.712525030000002"/>
    <n v="117.7073168"/>
    <n v="89.282839499999994"/>
    <n v="4.578524947"/>
    <n v="42.866534250000001"/>
    <n v="12.860708239999999"/>
    <s v="Jacob"/>
    <s v="Burke"/>
    <s v="India"/>
    <x v="0"/>
    <s v="Axis      Bank      Bank"/>
    <n v="3944.36"/>
  </r>
  <r>
    <x v="348"/>
    <x v="29"/>
    <x v="0"/>
    <x v="348"/>
    <n v="32"/>
    <n v="3"/>
    <s v="Professional"/>
    <s v="Tier_2"/>
    <n v="3377.0552170000001"/>
    <n v="3216.1682719999999"/>
    <n v="415.47696689999998"/>
    <n v="2046.3710659999999"/>
    <n v="1002.363117"/>
    <n v="432.11137050000002"/>
    <n v="731.7849923"/>
    <n v="909.50382209999998"/>
    <n v="632.25415169999997"/>
    <n v="1567.9414260000001"/>
    <n v="311.13038840000002"/>
    <n v="5.438686594"/>
    <n v="918.3372468"/>
    <n v="2243.1152959999999"/>
    <n v="388.28403379999997"/>
    <n v="102.0699776"/>
    <n v="21.94081207"/>
    <n v="68.912530390000001"/>
    <n v="144.01647840000001"/>
    <n v="16.159046289999999"/>
    <n v="47.328000209999999"/>
    <n v="50.238346530000001"/>
    <s v="Sofia"/>
    <s v="Zapata"/>
    <s v="India"/>
    <x v="1"/>
    <s v="Canara    Bank    Bank"/>
    <n v="2369.52"/>
  </r>
  <r>
    <x v="349"/>
    <x v="29"/>
    <x v="1"/>
    <x v="349"/>
    <n v="38"/>
    <n v="2"/>
    <s v="Student"/>
    <s v="Tier_2"/>
    <n v="5058.154775"/>
    <n v="0"/>
    <n v="581.78633279999997"/>
    <n v="3378.556024"/>
    <n v="1487.0590709999999"/>
    <n v="916.92981350000002"/>
    <n v="912.56135970000003"/>
    <n v="1447.8399079999999"/>
    <n v="1087.430222"/>
    <n v="2524.6608219999998"/>
    <n v="498.94475679999999"/>
    <n v="8.8258724389999994"/>
    <n v="2232.131441"/>
    <n v="7396.8507909999998"/>
    <n v="1000.14071"/>
    <n v="294.74910139999997"/>
    <n v="220.0617331"/>
    <n v="218.4941829"/>
    <n v="224.30823749999999"/>
    <n v="27.59756835"/>
    <n v="119.2657339"/>
    <n v="90.866060000000004"/>
    <s v="Antonio"/>
    <s v="Blackwood"/>
    <s v="India"/>
    <x v="0"/>
    <s v="Kotak  Mahindra     Bank  Bank"/>
    <n v="6270.65"/>
  </r>
  <r>
    <x v="350"/>
    <x v="29"/>
    <x v="2"/>
    <x v="350"/>
    <n v="40"/>
    <n v="2"/>
    <s v="Self_Employed"/>
    <s v="Tier_1"/>
    <n v="11541.516089999999"/>
    <n v="4052.7196260000001"/>
    <n v="1626.486382"/>
    <n v="4611.3117389999998"/>
    <n v="2165.9178889999998"/>
    <n v="1893.0923519999999"/>
    <n v="1226.867751"/>
    <n v="3050.723422"/>
    <n v="1273.812359"/>
    <n v="2995.4201469999998"/>
    <n v="388.84843990000002"/>
    <n v="5.9464879939999999"/>
    <n v="2287.71623"/>
    <n v="3645.0041150000002"/>
    <n v="509.96922310000002"/>
    <n v="299.0615085"/>
    <n v="439.06427530000002"/>
    <n v="81.811642160000005"/>
    <n v="644.11857970000005"/>
    <n v="59.260354409999998"/>
    <n v="7.5563590559999998"/>
    <n v="104.2956001"/>
    <s v="Alec"/>
    <s v="Bradford"/>
    <s v="India"/>
    <x v="0"/>
    <s v="Bank    of    Baroda    Baroda"/>
    <n v="1451.75"/>
  </r>
  <r>
    <x v="351"/>
    <x v="29"/>
    <x v="3"/>
    <x v="351"/>
    <n v="38"/>
    <n v="3"/>
    <s v="Student"/>
    <s v="Tier_1"/>
    <n v="29297.71571"/>
    <n v="18948.133969999999"/>
    <n v="2926.3355329999999"/>
    <n v="10915.28637"/>
    <n v="7513.2834789999997"/>
    <n v="4866.8445499999998"/>
    <n v="4367.9445420000002"/>
    <n v="5436.1578280000003"/>
    <n v="2942.9811770000001"/>
    <n v="9340.4222819999995"/>
    <n v="2484.119995"/>
    <n v="14.0238441"/>
    <n v="0"/>
    <n v="-1380.1730669999999"/>
    <n v="2700.9114260000001"/>
    <n v="839.17477880000001"/>
    <n v="493.1622524"/>
    <n v="418.55457749999999"/>
    <n v="1585.4099900000001"/>
    <n v="133.64527430000001"/>
    <n v="248.04652490000001"/>
    <n v="372.15582799999999"/>
    <s v="Ya'Eesh"/>
    <s v="Al-Abbas"/>
    <s v="India"/>
    <x v="2"/>
    <s v="Kotak  Mahindra  Bank  Bank"/>
    <n v="9677.9500000000007"/>
  </r>
  <r>
    <x v="352"/>
    <x v="29"/>
    <x v="4"/>
    <x v="352"/>
    <n v="31"/>
    <n v="3"/>
    <s v="Retired"/>
    <s v="Tier_2"/>
    <n v="11916.061159999999"/>
    <n v="0"/>
    <n v="1978.6414669999999"/>
    <n v="6864.6066190000001"/>
    <n v="4508.1573319999998"/>
    <n v="1312.0802719999999"/>
    <n v="2952.5750370000001"/>
    <n v="2993.2888480000001"/>
    <n v="2911.606049"/>
    <n v="5304.81484"/>
    <n v="616.32911539999998"/>
    <n v="13.44438426"/>
    <n v="8010.2052590000003"/>
    <n v="18222.145079999998"/>
    <n v="1926.467535"/>
    <n v="1321.0112959999999"/>
    <n v="306.43134259999999"/>
    <n v="400.30853330000002"/>
    <n v="864.42270450000001"/>
    <n v="42.971570360000001"/>
    <n v="41.52732185"/>
    <n v="179.99316719999999"/>
    <s v="Musfira"/>
    <s v="Al-Nawaz"/>
    <s v="India"/>
    <x v="1"/>
    <s v="ICICI  Bank  Bank"/>
    <n v="5199.21"/>
  </r>
  <r>
    <x v="353"/>
    <x v="29"/>
    <x v="5"/>
    <x v="353"/>
    <n v="38"/>
    <n v="1"/>
    <s v="Self_Employed"/>
    <s v="Tier_2"/>
    <n v="5279.3798870000001"/>
    <n v="2833.1540289999998"/>
    <n v="866.75978129999999"/>
    <n v="2751.6118889999998"/>
    <n v="1838.2364700000001"/>
    <n v="641.88130530000001"/>
    <n v="1199.090649"/>
    <n v="2096.5390819999998"/>
    <n v="836.04708919999996"/>
    <n v="2568.4112919999998"/>
    <n v="384.16463770000001"/>
    <n v="8.1184317640000003"/>
    <n v="2143.0142689999998"/>
    <n v="5101.6233249999996"/>
    <n v="456.33213060000003"/>
    <n v="121.76781080000001"/>
    <n v="114.47972230000001"/>
    <n v="212.1982841"/>
    <n v="395.03280160000003"/>
    <n v="15.67972172"/>
    <n v="118.7790665"/>
    <n v="71.141589420000003"/>
    <s v="Louis"/>
    <s v="Martinez"/>
    <s v="India"/>
    <x v="2"/>
    <s v="Canara   Bank   Bank"/>
    <n v="1714.4"/>
  </r>
  <r>
    <x v="354"/>
    <x v="29"/>
    <x v="6"/>
    <x v="354"/>
    <n v="29"/>
    <n v="4"/>
    <s v="Self_Employed"/>
    <s v="Tier_3"/>
    <n v="4432.0597479999997"/>
    <n v="0"/>
    <n v="1175.0715700000001"/>
    <n v="3299.2379559999999"/>
    <n v="2193.9157150000001"/>
    <n v="1417.4165029999999"/>
    <n v="772.09697719999997"/>
    <n v="2349.068831"/>
    <n v="1043.056006"/>
    <n v="2839.8906809999999"/>
    <n v="439.8831581"/>
    <n v="5.429489373"/>
    <n v="1604.254754"/>
    <n v="9585.3678440000003"/>
    <n v="879.12302729999999"/>
    <n v="178.25646549999999"/>
    <n v="364.87180130000002"/>
    <n v="161.7756632"/>
    <n v="470.94291809999999"/>
    <n v="48.207827109999997"/>
    <n v="21.08960742"/>
    <n v="26.28841001"/>
    <s v="Samuel"/>
    <s v="Herold"/>
    <s v="India"/>
    <x v="1"/>
    <s v="Axis    Bank    Bank"/>
    <n v="6256.83"/>
  </r>
  <r>
    <x v="355"/>
    <x v="29"/>
    <x v="7"/>
    <x v="355"/>
    <n v="59"/>
    <n v="1"/>
    <s v="Professional"/>
    <s v="Tier_1"/>
    <n v="4035.7860300000002"/>
    <n v="0"/>
    <n v="287.6562055"/>
    <n v="1469.6899880000001"/>
    <n v="958.54766759999995"/>
    <n v="627.93417850000003"/>
    <n v="432.64197309999997"/>
    <n v="945.95640909999997"/>
    <n v="641.67626580000001"/>
    <n v="893.35264649999999"/>
    <n v="350.32758760000002"/>
    <n v="6.186264338"/>
    <n v="832.21463970000002"/>
    <n v="2809.0511470000001"/>
    <n v="193.94461899999999"/>
    <n v="74.325627310000002"/>
    <n v="112.4413559"/>
    <n v="128.04007350000001"/>
    <n v="83.784656200000001"/>
    <n v="7.0348093350000003"/>
    <n v="13.15851631"/>
    <n v="45.190596679999999"/>
    <s v="Valetty"/>
    <s v="Jayachandra"/>
    <s v="India"/>
    <x v="1"/>
    <s v="Indian      Bank      Bank"/>
    <n v="9860.9500000000007"/>
  </r>
  <r>
    <x v="356"/>
    <x v="29"/>
    <x v="8"/>
    <x v="356"/>
    <n v="63"/>
    <n v="3"/>
    <s v="Self_Employed"/>
    <s v="Tier_1"/>
    <n v="8867.6876460000003"/>
    <n v="3215.3786500000001"/>
    <n v="905.87139990000003"/>
    <n v="3639.0590619999998"/>
    <n v="1539.096432"/>
    <n v="794.88435509999999"/>
    <n v="928.44095619999996"/>
    <n v="1974.6268009999999"/>
    <n v="1316.7354379999999"/>
    <n v="2213.4917169999999"/>
    <n v="483.79087620000001"/>
    <n v="8.2985933129999996"/>
    <n v="2452.9777800000002"/>
    <n v="3679.8954859999999"/>
    <n v="1012.109679"/>
    <n v="340.68241749999999"/>
    <n v="53.436229900000001"/>
    <n v="129.922719"/>
    <n v="208.27797949999999"/>
    <n v="46.144531379999997"/>
    <n v="27.105845819999999"/>
    <n v="32.975675870000003"/>
    <s v="Joshua"/>
    <s v="Fierro"/>
    <s v="India"/>
    <x v="1"/>
    <s v="Kotak   Mahindra    Bank   Bank"/>
    <n v="6720.84"/>
  </r>
  <r>
    <x v="357"/>
    <x v="29"/>
    <x v="9"/>
    <x v="357"/>
    <n v="64"/>
    <n v="0"/>
    <s v="Professional"/>
    <s v="Tier_1"/>
    <n v="7144.1773350000003"/>
    <n v="3920.4969689999998"/>
    <n v="545.46352530000001"/>
    <n v="3546.8126499999998"/>
    <n v="1773.323838"/>
    <n v="1057.5558080000001"/>
    <n v="1117.932812"/>
    <n v="1693.7495960000001"/>
    <n v="1063.3592200000001"/>
    <n v="0"/>
    <n v="251.2199071"/>
    <n v="5.9195867839999998"/>
    <n v="1409.6859239999999"/>
    <n v="1699.832789"/>
    <n v="504.3858353"/>
    <n v="151.37621609999999"/>
    <n v="133.63934750000001"/>
    <n v="262.16528599999998"/>
    <n v="255.43878989999999"/>
    <n v="46.3528229"/>
    <n v="0"/>
    <n v="36.625896830000002"/>
    <s v="Samuel"/>
    <s v="Nguyen"/>
    <s v="India"/>
    <x v="1"/>
    <s v="Canara      Bank      Bank"/>
    <n v="4247.2700000000004"/>
  </r>
  <r>
    <x v="358"/>
    <x v="29"/>
    <x v="10"/>
    <x v="358"/>
    <n v="22"/>
    <n v="0"/>
    <s v="Retired"/>
    <s v="Tier_2"/>
    <n v="7767.3909080000003"/>
    <n v="4043.8891520000002"/>
    <n v="833.24130490000005"/>
    <n v="5201.5055270000003"/>
    <n v="2476.1927900000001"/>
    <n v="1526.7346439999999"/>
    <n v="1136.5528380000001"/>
    <n v="2356.5582100000001"/>
    <n v="1666.030135"/>
    <n v="0"/>
    <n v="516.13782900000001"/>
    <n v="5.7497379049999999"/>
    <n v="2233.0230959999999"/>
    <n v="11312.7212"/>
    <n v="325.30621400000001"/>
    <n v="487.47329860000002"/>
    <n v="437.94854400000003"/>
    <n v="265.47567329999998"/>
    <n v="665.96120240000005"/>
    <n v="81.91250737"/>
    <n v="0"/>
    <n v="82.540813170000007"/>
    <s v="Nicholas"/>
    <s v="Cochrane"/>
    <s v="India"/>
    <x v="2"/>
    <s v="Indian  Bank  Bank"/>
    <n v="3301.12"/>
  </r>
  <r>
    <x v="359"/>
    <x v="29"/>
    <x v="11"/>
    <x v="359"/>
    <n v="19"/>
    <n v="2"/>
    <s v="Professional"/>
    <s v="Tier_2"/>
    <n v="3095.5782260000001"/>
    <n v="0"/>
    <n v="347.4884394"/>
    <n v="1694.5038039999999"/>
    <n v="1009.324569"/>
    <n v="477.9410575"/>
    <n v="324.30088749999999"/>
    <n v="730.91010389999997"/>
    <n v="523.21582390000003"/>
    <n v="1270.724428"/>
    <n v="414.57189260000001"/>
    <n v="9.8613968960000005"/>
    <n v="1526.3362749999999"/>
    <n v="5589.3318959999997"/>
    <n v="187.8786384"/>
    <n v="152.70430479999999"/>
    <n v="27.052878570000001"/>
    <n v="53.442504509999999"/>
    <n v="103.8616578"/>
    <n v="2.5824912420000001"/>
    <n v="27.820756039999999"/>
    <n v="47.280944779999999"/>
    <s v="Jessalyn"/>
    <s v="Serenchenko"/>
    <s v="India"/>
    <x v="1"/>
    <s v="Union  Bank     of    India  India"/>
    <n v="8369.0300000000007"/>
  </r>
  <r>
    <x v="360"/>
    <x v="30"/>
    <x v="0"/>
    <x v="360"/>
    <n v="39"/>
    <n v="2"/>
    <s v="Student"/>
    <s v="Tier_2"/>
    <n v="9090.5615290000005"/>
    <n v="0"/>
    <n v="1483.5818730000001"/>
    <n v="6609.13058"/>
    <n v="3607.1741830000001"/>
    <n v="1119.9794079999999"/>
    <n v="1699.906493"/>
    <n v="2717.8343570000002"/>
    <n v="1980.7804149999999"/>
    <n v="3117.5408950000001"/>
    <n v="917.75397039999996"/>
    <n v="12.36238983"/>
    <n v="5619.053269"/>
    <n v="13108.56394"/>
    <n v="622.77869390000001"/>
    <n v="340.22726419999998"/>
    <n v="116.4071639"/>
    <n v="468.72800760000001"/>
    <n v="600.84192270000005"/>
    <n v="52.090823270000001"/>
    <n v="23.012849410000001"/>
    <n v="56.211104519999999"/>
    <s v="Dekeveion"/>
    <s v="Orr"/>
    <s v="India"/>
    <x v="2"/>
    <s v="ICICI   Bank   Bank"/>
    <n v="1523.79"/>
  </r>
  <r>
    <x v="361"/>
    <x v="30"/>
    <x v="1"/>
    <x v="361"/>
    <n v="23"/>
    <n v="4"/>
    <s v="Retired"/>
    <s v="Tier_1"/>
    <n v="30674.009740000001"/>
    <n v="0"/>
    <n v="4173.8156310000004"/>
    <n v="11027.69989"/>
    <n v="8034.5525660000003"/>
    <n v="3118.2635019999998"/>
    <n v="3602.7315159999998"/>
    <n v="6164.6345410000004"/>
    <n v="3681.6252749999999"/>
    <n v="8771.7772189999996"/>
    <n v="2430.4366279999999"/>
    <n v="17.98773186"/>
    <n v="18391.862079999999"/>
    <n v="20567.15263"/>
    <n v="1984.571434"/>
    <n v="2379.1414180000002"/>
    <n v="784.58624110000005"/>
    <n v="522.17398409999998"/>
    <n v="546.54136570000003"/>
    <n v="20.631278219999999"/>
    <n v="298.10743710000003"/>
    <n v="648.56618319999995"/>
    <s v="Kaleb"/>
    <s v="Abeyta"/>
    <s v="India"/>
    <x v="1"/>
    <s v="Bank   of     Baroda   Baroda"/>
    <n v="2008.88"/>
  </r>
  <r>
    <x v="362"/>
    <x v="30"/>
    <x v="2"/>
    <x v="362"/>
    <n v="61"/>
    <n v="4"/>
    <s v="Student"/>
    <s v="Tier_2"/>
    <n v="5500.0179200000002"/>
    <n v="2727.3879670000001"/>
    <n v="931.99673459999997"/>
    <n v="3473.1150269999998"/>
    <n v="1612.6122640000001"/>
    <n v="1033.5876559999999"/>
    <n v="785.58914430000004"/>
    <n v="2029.325288"/>
    <n v="1069.2197189999999"/>
    <n v="2463.5036409999998"/>
    <n v="372.49436079999998"/>
    <n v="5.1770339410000004"/>
    <n v="1423.6889719999999"/>
    <n v="5501.2398800000001"/>
    <n v="319.5008479"/>
    <n v="133.17562939999999"/>
    <n v="223.11043889999999"/>
    <n v="233.3309801"/>
    <n v="284.4582173"/>
    <n v="44.279201"/>
    <n v="58.370926060000002"/>
    <n v="56.443246340000002"/>
    <s v="Trevor"/>
    <s v="Stamm"/>
    <s v="India"/>
    <x v="2"/>
    <s v="Canara     Bank     Bank"/>
    <n v="8977.7099999999991"/>
  </r>
  <r>
    <x v="363"/>
    <x v="30"/>
    <x v="3"/>
    <x v="363"/>
    <n v="19"/>
    <n v="4"/>
    <s v="Retired"/>
    <s v="Tier_2"/>
    <n v="8274.0891850000007"/>
    <n v="0"/>
    <n v="1131.0577949999999"/>
    <n v="5458.3098360000004"/>
    <n v="2530.7100369999998"/>
    <n v="1239.2254820000001"/>
    <n v="2024.8604580000001"/>
    <n v="2007.028311"/>
    <n v="1745.9486959999999"/>
    <n v="3569.5832759999998"/>
    <n v="942.74510980000002"/>
    <n v="11.623305950000001"/>
    <n v="4808.6135039999999"/>
    <n v="12446.88774"/>
    <n v="1154.9346230000001"/>
    <n v="629.60466020000001"/>
    <n v="227.921865"/>
    <n v="485.0734387"/>
    <n v="326.85898680000003"/>
    <n v="60.489204129999997"/>
    <n v="122.57610149999999"/>
    <n v="63.361672030000001"/>
    <s v="Tyler"/>
    <s v="Riedemann"/>
    <s v="India"/>
    <x v="0"/>
    <s v="Union    Bank  of  India    India"/>
    <n v="3150.38"/>
  </r>
  <r>
    <x v="364"/>
    <x v="30"/>
    <x v="4"/>
    <x v="364"/>
    <n v="46"/>
    <n v="4"/>
    <s v="Self_Employed"/>
    <s v="Tier_2"/>
    <n v="10421.53838"/>
    <n v="4056.0673959999999"/>
    <n v="2060.1472180000001"/>
    <n v="6153.5399090000001"/>
    <n v="2644.7534810000002"/>
    <n v="2241.769581"/>
    <n v="2497.026402"/>
    <n v="3327.7741689999998"/>
    <n v="1900.0656080000001"/>
    <n v="2802.3541639999999"/>
    <n v="834.76853200000005"/>
    <n v="12.172681770000001"/>
    <n v="6342.9035130000002"/>
    <n v="13167.887059999999"/>
    <n v="1344.9726949999999"/>
    <n v="397.05514909999999"/>
    <n v="289.87482840000001"/>
    <n v="535.8401748"/>
    <n v="218.20866580000001"/>
    <n v="94.846403129999999"/>
    <n v="28.215550220000001"/>
    <n v="86.400220989999994"/>
    <s v="Mufeeda"/>
    <s v="El-Farah"/>
    <s v="India"/>
    <x v="1"/>
    <s v="Union     Bank      of   India     India"/>
    <n v="3696.68"/>
  </r>
  <r>
    <x v="365"/>
    <x v="30"/>
    <x v="5"/>
    <x v="365"/>
    <n v="53"/>
    <n v="0"/>
    <s v="Retired"/>
    <s v="Tier_2"/>
    <n v="4352.6423249999998"/>
    <n v="0"/>
    <n v="567.19827550000002"/>
    <n v="3043.8688729999999"/>
    <n v="1364.328773"/>
    <n v="742.02400499999999"/>
    <n v="820.20771790000003"/>
    <n v="1731.7680359999999"/>
    <n v="662.98018960000002"/>
    <n v="0"/>
    <n v="294.1561347"/>
    <n v="7.12603571"/>
    <n v="1550.8542319999999"/>
    <n v="8184.0372950000001"/>
    <n v="396.88107070000001"/>
    <n v="185.25028169999999"/>
    <n v="134.07081149999999"/>
    <n v="73.317467789999995"/>
    <n v="436.05385560000002"/>
    <n v="22.334095730000001"/>
    <n v="0"/>
    <n v="49.583038289999998"/>
    <s v="Taylor"/>
    <s v="Winkler"/>
    <s v="India"/>
    <x v="2"/>
    <s v="Canara   Bank   Bank"/>
    <n v="7861.07"/>
  </r>
  <r>
    <x v="366"/>
    <x v="30"/>
    <x v="6"/>
    <x v="366"/>
    <n v="24"/>
    <n v="3"/>
    <s v="Student"/>
    <s v="Tier_1"/>
    <n v="10767.136329999999"/>
    <n v="0"/>
    <n v="1125.4675139999999"/>
    <n v="3830.3623120000002"/>
    <n v="2107.4582180000002"/>
    <n v="976.16877009999996"/>
    <n v="742.94541909999998"/>
    <n v="2021.1514910000001"/>
    <n v="1576.9548649999999"/>
    <n v="3401.7528980000002"/>
    <n v="528.18501609999998"/>
    <n v="5.6896815140000001"/>
    <n v="2042.0525520000001"/>
    <n v="8812.8716050000003"/>
    <n v="394.50720690000003"/>
    <n v="307.93353439999998"/>
    <n v="98.55623396"/>
    <n v="159.06691760000001"/>
    <n v="316.80730840000001"/>
    <n v="42.02246186"/>
    <n v="65.394221239999993"/>
    <n v="37.956220250000001"/>
    <s v="Najiyya"/>
    <s v="Al-Akbar"/>
    <s v="India"/>
    <x v="0"/>
    <s v="Canara      Bank      Bank"/>
    <n v="2014.45"/>
  </r>
  <r>
    <x v="367"/>
    <x v="30"/>
    <x v="7"/>
    <x v="367"/>
    <n v="33"/>
    <n v="4"/>
    <s v="Retired"/>
    <s v="Tier_3"/>
    <n v="4545.5617499999998"/>
    <n v="0"/>
    <n v="1471.5081829999999"/>
    <n v="3827.8614269999998"/>
    <n v="1556.637019"/>
    <n v="1422.1865330000001"/>
    <n v="1513.1463229999999"/>
    <n v="2334.8970920000002"/>
    <n v="927.31712679999998"/>
    <n v="2667.0443890000001"/>
    <n v="709.35882909999998"/>
    <n v="5.319763397"/>
    <n v="1612.087534"/>
    <n v="9328.2263299999995"/>
    <n v="1099.1437539999999"/>
    <n v="432.26334250000002"/>
    <n v="92.716119539999994"/>
    <n v="315.1554544"/>
    <n v="600.93771089999996"/>
    <n v="40.54377581"/>
    <n v="110.2105912"/>
    <n v="137.48140169999999"/>
    <s v="Joseph"/>
    <s v="Jones"/>
    <s v="India"/>
    <x v="1"/>
    <s v="ICICI    Bank    Bank"/>
    <n v="275.88"/>
  </r>
  <r>
    <x v="368"/>
    <x v="30"/>
    <x v="8"/>
    <x v="368"/>
    <n v="50"/>
    <n v="1"/>
    <s v="Student"/>
    <s v="Tier_2"/>
    <n v="6487.6498600000004"/>
    <n v="0"/>
    <n v="1455.8589910000001"/>
    <n v="3792.5156019999999"/>
    <n v="1936.520442"/>
    <n v="981.57688759999996"/>
    <n v="963.73102029999995"/>
    <n v="1850.380744"/>
    <n v="1096.2363069999999"/>
    <n v="1828.6767010000001"/>
    <n v="914.20609320000005"/>
    <n v="7.9943766309999997"/>
    <n v="2593.2358220000001"/>
    <n v="11130.896650000001"/>
    <n v="496.90652089999998"/>
    <n v="196.379043"/>
    <n v="122.23236970000001"/>
    <n v="82.432544390000004"/>
    <n v="93.390144379999995"/>
    <n v="48.816280810000002"/>
    <n v="60.846618739999997"/>
    <n v="113.7435218"/>
    <s v="Elizabeth"/>
    <s v="Thanh"/>
    <s v="India"/>
    <x v="0"/>
    <s v="HDFC   Bank   Bank"/>
    <n v="4125.42"/>
  </r>
  <r>
    <x v="369"/>
    <x v="30"/>
    <x v="9"/>
    <x v="369"/>
    <n v="50"/>
    <n v="4"/>
    <s v="Self_Employed"/>
    <s v="Tier_3"/>
    <n v="2424.6072920000001"/>
    <n v="1023.93898"/>
    <n v="766.27513490000001"/>
    <n v="1625.13984"/>
    <n v="1094.3671440000001"/>
    <n v="327.01622579999997"/>
    <n v="733.27432060000001"/>
    <n v="1264.198081"/>
    <n v="752.09423370000002"/>
    <n v="1072.504148"/>
    <n v="468.95002820000002"/>
    <n v="5.0666746160000002"/>
    <n v="818.97974790000001"/>
    <n v="4611.6831840000004"/>
    <n v="270.35761120000001"/>
    <n v="91.834489629999993"/>
    <n v="61.953433490000002"/>
    <n v="137.733508"/>
    <n v="199.9297325"/>
    <n v="21.252152150000001"/>
    <n v="13.39416587"/>
    <n v="130.91590400000001"/>
    <s v="Jesse"/>
    <s v="Sanchez"/>
    <s v="India"/>
    <x v="1"/>
    <s v="State     Bank     of  India     India"/>
    <n v="4883.3599999999997"/>
  </r>
  <r>
    <x v="370"/>
    <x v="30"/>
    <x v="10"/>
    <x v="370"/>
    <n v="31"/>
    <n v="0"/>
    <s v="Student"/>
    <s v="Tier_2"/>
    <n v="6118.8098499999996"/>
    <n v="0"/>
    <n v="757.09374519999994"/>
    <n v="3777.511735"/>
    <n v="1890.123135"/>
    <n v="1340.7656979999999"/>
    <n v="718.33275300000003"/>
    <n v="1241.997721"/>
    <n v="1064.7993140000001"/>
    <n v="0"/>
    <n v="542.70611919999999"/>
    <n v="5.5056663190000004"/>
    <n v="1684.4062650000001"/>
    <n v="13141.909180000001"/>
    <n v="416.77829780000002"/>
    <n v="281.8994773"/>
    <n v="346.48041180000001"/>
    <n v="91.309743260000005"/>
    <n v="116.3941102"/>
    <n v="29.652371469999999"/>
    <n v="0"/>
    <n v="99.550629860000001"/>
    <s v="Ziyaad"/>
    <s v="El-Muhammad"/>
    <s v="India"/>
    <x v="0"/>
    <s v="Kotak  Mahindra      Bank  Bank"/>
    <n v="4276.2700000000004"/>
  </r>
  <r>
    <x v="371"/>
    <x v="30"/>
    <x v="11"/>
    <x v="371"/>
    <n v="60"/>
    <n v="2"/>
    <s v="Professional"/>
    <s v="Tier_1"/>
    <n v="13404.93886"/>
    <n v="0"/>
    <n v="1725.7988600000001"/>
    <n v="5361.6781119999996"/>
    <n v="2545.1716630000001"/>
    <n v="1062.452061"/>
    <n v="1440.4475010000001"/>
    <n v="2153.654192"/>
    <n v="2120.0219160000001"/>
    <n v="2713.4443590000001"/>
    <n v="468.67591249999998"/>
    <n v="12.16342098"/>
    <n v="5434.9971489999998"/>
    <n v="11686.846089999999"/>
    <n v="446.04974229999999"/>
    <n v="738.22978239999998"/>
    <n v="63.452051740000002"/>
    <n v="239.52910879999999"/>
    <n v="258.12635999999998"/>
    <n v="99.476050900000004"/>
    <n v="76.405282240000005"/>
    <n v="49.383078310000002"/>
    <s v="Tyler"/>
    <s v="Livingston"/>
    <s v="India"/>
    <x v="0"/>
    <s v="Axis  Bank  Bank"/>
    <n v="3493.81"/>
  </r>
  <r>
    <x v="372"/>
    <x v="31"/>
    <x v="0"/>
    <x v="372"/>
    <n v="29"/>
    <n v="1"/>
    <s v="Retired"/>
    <s v="Tier_2"/>
    <n v="19157.11823"/>
    <n v="16824.695660000001"/>
    <n v="2806.3511979999998"/>
    <n v="10440.79384"/>
    <n v="5004.0970120000002"/>
    <n v="4610.1460740000002"/>
    <n v="3374.1654589999998"/>
    <n v="6131.2706330000001"/>
    <n v="4444.0246470000002"/>
    <n v="7928.0030710000001"/>
    <n v="1721.2482620000001"/>
    <n v="12.04018334"/>
    <n v="11532.76079"/>
    <n v="13343.67704"/>
    <n v="1607.6010470000001"/>
    <n v="1041.8903780000001"/>
    <n v="865.92467109999996"/>
    <n v="340.59910120000001"/>
    <n v="385.5759855"/>
    <n v="171.4551223"/>
    <n v="231.1724954"/>
    <n v="436.06906279999998"/>
    <s v="Shamaail"/>
    <s v="Al-Farag"/>
    <s v="India"/>
    <x v="2"/>
    <s v="HDFC    Bank    Bank"/>
    <n v="8678.18"/>
  </r>
  <r>
    <x v="373"/>
    <x v="31"/>
    <x v="1"/>
    <x v="373"/>
    <n v="60"/>
    <n v="4"/>
    <s v="Student"/>
    <s v="Tier_2"/>
    <n v="12925.164269999999"/>
    <n v="0"/>
    <n v="2875.4161610000001"/>
    <n v="7690.503522"/>
    <n v="4792.0009559999999"/>
    <n v="1386.216637"/>
    <n v="1424.53018"/>
    <n v="5165.4299940000001"/>
    <n v="2980.161814"/>
    <n v="6458.1074870000002"/>
    <n v="1620.647676"/>
    <n v="12.17207093"/>
    <n v="7866.3008129999998"/>
    <n v="17307.642670000001"/>
    <n v="970.64137679999999"/>
    <n v="1269.6092819999999"/>
    <n v="276.2014135"/>
    <n v="210.98899119999999"/>
    <n v="546.60286550000001"/>
    <n v="126.3524226"/>
    <n v="132.73383799999999"/>
    <n v="326.24505199999999"/>
    <s v="Karia"/>
    <s v="Shrestha"/>
    <s v="India"/>
    <x v="1"/>
    <s v="ICICI     Bank     Bank"/>
    <n v="4605.57"/>
  </r>
  <r>
    <x v="374"/>
    <x v="31"/>
    <x v="2"/>
    <x v="374"/>
    <n v="23"/>
    <n v="0"/>
    <s v="Student"/>
    <s v="Tier_2"/>
    <n v="33592.587590000003"/>
    <n v="0"/>
    <n v="5649.4741009999998"/>
    <n v="18205.641919999998"/>
    <n v="9510.3474160000005"/>
    <n v="5381.3766029999997"/>
    <n v="3818.4087290000002"/>
    <n v="7291.0989300000001"/>
    <n v="7179.3594629999998"/>
    <n v="0"/>
    <n v="4752.0385630000001"/>
    <n v="18.439274579999999"/>
    <n v="30971.14732"/>
    <n v="72582.604640000005"/>
    <n v="4694.462665"/>
    <n v="2109.4064600000002"/>
    <n v="532.40286849999995"/>
    <n v="240.55081089999999"/>
    <n v="1946.13535"/>
    <n v="8.9810551230000009"/>
    <n v="0"/>
    <n v="1308.1273160000001"/>
    <s v="Farrell"/>
    <s v="Campbell"/>
    <s v="India"/>
    <x v="0"/>
    <s v="Bank      of      Baroda      Baroda"/>
    <n v="5384.27"/>
  </r>
  <r>
    <x v="375"/>
    <x v="31"/>
    <x v="3"/>
    <x v="375"/>
    <n v="29"/>
    <n v="2"/>
    <s v="Student"/>
    <s v="Tier_2"/>
    <n v="3247.4868459999998"/>
    <n v="0"/>
    <n v="683.48110359999998"/>
    <n v="1981.8011759999999"/>
    <n v="1228.825846"/>
    <n v="648.55973489999997"/>
    <n v="520.83806019999997"/>
    <n v="786.55506869999999"/>
    <n v="684.77085929999998"/>
    <n v="1454.025793"/>
    <n v="377.56790899999999"/>
    <n v="6.1010330709999998"/>
    <n v="990.65123210000002"/>
    <n v="4623.5218320000004"/>
    <n v="306.1949381"/>
    <n v="297.32801009999997"/>
    <n v="85.668933039999999"/>
    <n v="115.1801638"/>
    <n v="162.8372488"/>
    <n v="24.331909029999998"/>
    <n v="26.916648980000002"/>
    <n v="91.578357159999996"/>
    <s v="Ryan"/>
    <s v="Hendrix"/>
    <s v="India"/>
    <x v="2"/>
    <s v="Kotak   Mahindra  Bank   Bank"/>
    <n v="9642.0499999999993"/>
  </r>
  <r>
    <x v="376"/>
    <x v="31"/>
    <x v="4"/>
    <x v="376"/>
    <n v="48"/>
    <n v="4"/>
    <s v="Professional"/>
    <s v="Tier_1"/>
    <n v="18084.967830000001"/>
    <n v="7317.9053729999996"/>
    <n v="1769.4191860000001"/>
    <n v="7303.2385219999996"/>
    <n v="3684.2070480000002"/>
    <n v="1378.0043680000001"/>
    <n v="1482.859134"/>
    <n v="3662.4984789999999"/>
    <n v="2284.6376310000001"/>
    <n v="5481.2513019999997"/>
    <n v="723.36800889999995"/>
    <n v="10.458998299999999"/>
    <n v="6305.0215959999996"/>
    <n v="7110.8692250000004"/>
    <n v="868.7499153"/>
    <n v="808.10418100000004"/>
    <n v="99.264060639999997"/>
    <n v="232.57805289999999"/>
    <n v="1028.1654610000001"/>
    <n v="50.26620346"/>
    <n v="209.8168829"/>
    <n v="159.9259716"/>
    <s v="Qamraaa"/>
    <s v="Al-Farid"/>
    <s v="India"/>
    <x v="2"/>
    <s v="Indian     Bank     Bank"/>
    <n v="7768.46"/>
  </r>
  <r>
    <x v="377"/>
    <x v="31"/>
    <x v="5"/>
    <x v="377"/>
    <n v="29"/>
    <n v="0"/>
    <s v="Self_Employed"/>
    <s v="Tier_1"/>
    <n v="10421.78349"/>
    <n v="0"/>
    <n v="766.27508090000003"/>
    <n v="4540.2666010000003"/>
    <n v="2705.9728700000001"/>
    <n v="1589.1272039999999"/>
    <n v="1091.4284439999999"/>
    <n v="1493.891149"/>
    <n v="1191.432699"/>
    <n v="0"/>
    <n v="353.76679230000002"/>
    <n v="7.5275788410000004"/>
    <n v="2615.0265629999999"/>
    <n v="10585.33397"/>
    <n v="781.91579509999997"/>
    <n v="207.36883119999999"/>
    <n v="361.71723040000001"/>
    <n v="274.63730579999998"/>
    <n v="205.23440919999999"/>
    <n v="26.886314540000001"/>
    <n v="0"/>
    <n v="53.085253629999997"/>
    <s v="Tony"/>
    <s v="An"/>
    <s v="India"/>
    <x v="0"/>
    <s v="HDFC      Bank      Bank"/>
    <n v="2167.88"/>
  </r>
  <r>
    <x v="378"/>
    <x v="31"/>
    <x v="6"/>
    <x v="378"/>
    <n v="27"/>
    <n v="0"/>
    <s v="Professional"/>
    <s v="Tier_1"/>
    <n v="51886.929790000002"/>
    <n v="0"/>
    <n v="7361.9944340000002"/>
    <n v="19681.959989999999"/>
    <n v="13795.419320000001"/>
    <n v="7806.6390000000001"/>
    <n v="7805.6014299999997"/>
    <n v="13133.05572"/>
    <n v="5651.8599299999996"/>
    <n v="0"/>
    <n v="2659.6521729999999"/>
    <n v="22.516538789999998"/>
    <n v="38943.802239999997"/>
    <n v="43173.320829999997"/>
    <n v="1444.024514"/>
    <n v="3450.887248"/>
    <n v="405.67924840000001"/>
    <n v="1542.14084"/>
    <n v="3305.842854"/>
    <n v="281.19143789999998"/>
    <n v="0"/>
    <n v="628.38242779999996"/>
    <s v="Dante"/>
    <s v="Hernandez"/>
    <s v="India"/>
    <x v="1"/>
    <s v="Axis  Bank  Bank"/>
    <n v="3156.99"/>
  </r>
  <r>
    <x v="379"/>
    <x v="31"/>
    <x v="7"/>
    <x v="379"/>
    <n v="57"/>
    <n v="3"/>
    <s v="Self_Employed"/>
    <s v="Tier_3"/>
    <n v="2357.1158369999998"/>
    <n v="0"/>
    <n v="598.12708769999995"/>
    <n v="1727.2124590000001"/>
    <n v="1047.6319550000001"/>
    <n v="718.03319199999999"/>
    <n v="470.08367099999998"/>
    <n v="1253.6663229999999"/>
    <n v="631.44807170000001"/>
    <n v="959.88690959999997"/>
    <n v="239.0894605"/>
    <n v="5.8220525959999998"/>
    <n v="914.88349170000004"/>
    <n v="5711.8106100000005"/>
    <n v="338.92708959999999"/>
    <n v="54.77360564"/>
    <n v="83.660249629999996"/>
    <n v="48.772237539999999"/>
    <n v="74.523923440000004"/>
    <n v="21.24622681"/>
    <n v="38.591818920000001"/>
    <n v="63.680623629999999"/>
    <s v="Makenna"/>
    <s v="Barrus"/>
    <s v="India"/>
    <x v="0"/>
    <s v="Canara     Bank     Bank"/>
    <n v="9716.2900000000009"/>
  </r>
  <r>
    <x v="380"/>
    <x v="31"/>
    <x v="8"/>
    <x v="380"/>
    <n v="44"/>
    <n v="0"/>
    <s v="Professional"/>
    <s v="Tier_1"/>
    <n v="4597.1985340000001"/>
    <n v="0"/>
    <n v="704.87257279999994"/>
    <n v="2079.8945979999999"/>
    <n v="1010.735501"/>
    <n v="441.19695400000001"/>
    <n v="702.6242522"/>
    <n v="620.27744529999995"/>
    <n v="684.06856589999995"/>
    <n v="0"/>
    <n v="223.46763110000001"/>
    <n v="8.341021435"/>
    <n v="1278.177717"/>
    <n v="4259.6590580000002"/>
    <n v="565.36102249999999"/>
    <n v="129.91193490000001"/>
    <n v="67.439526999999998"/>
    <n v="58.781305740000001"/>
    <n v="51.18273739"/>
    <n v="25.286194200000001"/>
    <n v="0"/>
    <n v="51.005862200000003"/>
    <s v="Antonio"/>
    <s v="Nunez"/>
    <s v="India"/>
    <x v="1"/>
    <s v="Union    Bank  of     India    India"/>
    <n v="5890.51"/>
  </r>
  <r>
    <x v="381"/>
    <x v="31"/>
    <x v="9"/>
    <x v="381"/>
    <n v="24"/>
    <n v="4"/>
    <s v="Student"/>
    <s v="Tier_2"/>
    <n v="3714.5047300000001"/>
    <n v="0"/>
    <n v="435.87378869999998"/>
    <n v="2587.0613960000001"/>
    <n v="1129.4029720000001"/>
    <n v="416.5211501"/>
    <n v="382.59085920000001"/>
    <n v="870.16208040000004"/>
    <n v="587.42136029999995"/>
    <n v="1022.668844"/>
    <n v="513.50314079999998"/>
    <n v="7.8130637399999996"/>
    <n v="1451.0831109999999"/>
    <n v="6912.8133269999998"/>
    <n v="520.51537780000001"/>
    <n v="311.21292010000002"/>
    <n v="104.6038058"/>
    <n v="75.417794740000005"/>
    <n v="187.7614773"/>
    <n v="23.407649500000002"/>
    <n v="23.725184550000002"/>
    <n v="48.3500443"/>
    <s v="Shelby"/>
    <s v="Fontes"/>
    <s v="India"/>
    <x v="1"/>
    <s v="Bank      of    Baroda      Baroda"/>
    <n v="7632.15"/>
  </r>
  <r>
    <x v="382"/>
    <x v="31"/>
    <x v="10"/>
    <x v="382"/>
    <n v="63"/>
    <n v="0"/>
    <s v="Professional"/>
    <s v="Tier_2"/>
    <n v="1097.06989"/>
    <n v="0"/>
    <n v="269.27134840000002"/>
    <n v="562.61064250000004"/>
    <n v="421.96551649999998"/>
    <n v="242.8158014"/>
    <n v="167.3685945"/>
    <n v="384.304847"/>
    <n v="228.6903691"/>
    <n v="0"/>
    <n v="134.45562960000001"/>
    <n v="7.5431264159999998"/>
    <n v="413.76684360000002"/>
    <n v="1976.7968129999999"/>
    <n v="89.163606209999998"/>
    <n v="84.54790371"/>
    <n v="35.608118619999999"/>
    <n v="24.943191030000001"/>
    <n v="97.245961399999999"/>
    <n v="2.2927416890000001"/>
    <n v="0"/>
    <n v="17.856200090000002"/>
    <s v="Cassidy"/>
    <s v="Jones"/>
    <s v="India"/>
    <x v="1"/>
    <s v="Indian  Bank  Bank"/>
    <n v="3789.82"/>
  </r>
  <r>
    <x v="383"/>
    <x v="31"/>
    <x v="11"/>
    <x v="383"/>
    <n v="53"/>
    <n v="1"/>
    <s v="Retired"/>
    <s v="Tier_2"/>
    <n v="3939.9004319999999"/>
    <n v="2908.7260019999999"/>
    <n v="933.56761440000002"/>
    <n v="2484.5937669999998"/>
    <n v="1156.6731420000001"/>
    <n v="914.4615963"/>
    <n v="941.04367030000003"/>
    <n v="1536.6735550000001"/>
    <n v="761.10854419999998"/>
    <n v="1519.909662"/>
    <n v="219.31392500000001"/>
    <n v="9.0784612849999995"/>
    <n v="1788.4116770000001"/>
    <n v="2383.5302489999999"/>
    <n v="400.02486060000001"/>
    <n v="146.6719732"/>
    <n v="201.82868060000001"/>
    <n v="59.931854829999999"/>
    <n v="209.28902780000001"/>
    <n v="12.949778419999999"/>
    <n v="70.930423590000004"/>
    <n v="44.356519159999998"/>
    <s v="Ana"/>
    <s v="Seini"/>
    <s v="India"/>
    <x v="2"/>
    <s v="Axis   Bank   Bank"/>
    <n v="7715.02"/>
  </r>
  <r>
    <x v="384"/>
    <x v="32"/>
    <x v="0"/>
    <x v="384"/>
    <n v="50"/>
    <n v="0"/>
    <s v="Self_Employed"/>
    <s v="Tier_3"/>
    <n v="2451.6745169999999"/>
    <n v="0"/>
    <n v="646.84943599999997"/>
    <n v="2026.7353820000001"/>
    <n v="1107.087984"/>
    <n v="486.83764630000002"/>
    <n v="622.54479200000003"/>
    <n v="855.62646029999996"/>
    <n v="594.16746069999999"/>
    <n v="0"/>
    <n v="481.4821245"/>
    <n v="7.7662848240000004"/>
    <n v="1269.360173"/>
    <n v="7071.4909790000002"/>
    <n v="216.8526731"/>
    <n v="306.78605140000002"/>
    <n v="74.407218869999994"/>
    <n v="179.76165420000001"/>
    <n v="165.3803236"/>
    <n v="18.121180259999999"/>
    <n v="0"/>
    <n v="139.2216162"/>
    <s v="Maegen"/>
    <s v="Israel"/>
    <s v="India"/>
    <x v="1"/>
    <s v="Punjab    National     Bank    Bank"/>
    <n v="5423"/>
  </r>
  <r>
    <x v="385"/>
    <x v="32"/>
    <x v="1"/>
    <x v="385"/>
    <n v="44"/>
    <n v="0"/>
    <s v="Student"/>
    <s v="Tier_1"/>
    <n v="10150.66892"/>
    <n v="4117.8648309999999"/>
    <n v="1210.151359"/>
    <n v="4124.647833"/>
    <n v="2324.6351340000001"/>
    <n v="1263.0584100000001"/>
    <n v="1043.8103860000001"/>
    <n v="2018.9055639999999"/>
    <n v="1463.417602"/>
    <n v="0"/>
    <n v="589.54990850000002"/>
    <n v="6.7420666579999997"/>
    <n v="2281.2162149999999"/>
    <n v="5528.8531130000001"/>
    <n v="1111.092504"/>
    <n v="279.35912050000002"/>
    <n v="311.18147820000002"/>
    <n v="140.17104699999999"/>
    <n v="124.83888589999999"/>
    <n v="7.7231174449999997"/>
    <n v="0"/>
    <n v="51.336815569999999"/>
    <s v="Sara"/>
    <s v="Mickey"/>
    <s v="India"/>
    <x v="2"/>
    <s v="Union     Bank      of    India     India"/>
    <n v="9148.5499999999993"/>
  </r>
  <r>
    <x v="386"/>
    <x v="32"/>
    <x v="2"/>
    <x v="386"/>
    <n v="25"/>
    <n v="1"/>
    <s v="Self_Employed"/>
    <s v="Tier_1"/>
    <n v="11829.889740000001"/>
    <n v="0"/>
    <n v="1260.8400630000001"/>
    <n v="3988.2159579999998"/>
    <n v="3089.9815159999998"/>
    <n v="1697.5770990000001"/>
    <n v="1866.6275000000001"/>
    <n v="2871.2089540000002"/>
    <n v="1685.2016940000001"/>
    <n v="3225.8900060000001"/>
    <n v="1171.9266620000001"/>
    <n v="9.8444070870000004"/>
    <n v="3881.9416809999998"/>
    <n v="6745.6066190000001"/>
    <n v="1134.1743180000001"/>
    <n v="249.98482870000001"/>
    <n v="363.803291"/>
    <n v="514.32452890000002"/>
    <n v="521.31150009999999"/>
    <n v="18.414640850000001"/>
    <n v="151.41883619999999"/>
    <n v="230.87168209999999"/>
    <s v="Tiasha"/>
    <s v="Williams"/>
    <s v="India"/>
    <x v="2"/>
    <s v="ICICI     Bank     Bank"/>
    <n v="1934.43"/>
  </r>
  <r>
    <x v="387"/>
    <x v="32"/>
    <x v="3"/>
    <x v="387"/>
    <n v="22"/>
    <n v="4"/>
    <s v="Student"/>
    <s v="Tier_2"/>
    <n v="26915.333439999999"/>
    <n v="0"/>
    <n v="3072.781015"/>
    <n v="17108.897649999999"/>
    <n v="8445.7438230000007"/>
    <n v="5746.044425"/>
    <n v="4670.1036320000003"/>
    <n v="7936.2119300000004"/>
    <n v="6097.654211"/>
    <n v="8201.1455029999997"/>
    <n v="3786.758832"/>
    <n v="22.574138380000001"/>
    <n v="30379.523079999999"/>
    <n v="42595.992740000002"/>
    <n v="1703.7624290000001"/>
    <n v="1853.2914740000001"/>
    <n v="1023.693204"/>
    <n v="670.3240796"/>
    <n v="1025.893454"/>
    <n v="158.37827809999999"/>
    <n v="3.0147947199999998"/>
    <n v="832.17059170000005"/>
    <s v="Paula"/>
    <s v="Maki"/>
    <s v="India"/>
    <x v="2"/>
    <s v="Canara     Bank     Bank"/>
    <n v="2893.96"/>
  </r>
  <r>
    <x v="388"/>
    <x v="32"/>
    <x v="4"/>
    <x v="388"/>
    <n v="25"/>
    <n v="2"/>
    <s v="Student"/>
    <s v="Tier_2"/>
    <n v="12834.00822"/>
    <n v="0"/>
    <n v="3071.405025"/>
    <n v="8465.6143859999993"/>
    <n v="3717.842224"/>
    <n v="1601.561647"/>
    <n v="1290.391044"/>
    <n v="5071.8522659999999"/>
    <n v="2339.2809659999998"/>
    <n v="4325.6570869999996"/>
    <n v="1381.2357489999999"/>
    <n v="11.622544270000001"/>
    <n v="7458.1914319999996"/>
    <n v="20071.192480000002"/>
    <n v="1995.2069220000001"/>
    <n v="1045.6617510000001"/>
    <n v="101.72277510000001"/>
    <n v="344.798676"/>
    <n v="872.0098256"/>
    <n v="57.325453260000003"/>
    <n v="136.60107360000001"/>
    <n v="329.5686566"/>
    <s v="Kieshia"/>
    <s v="Marin"/>
    <s v="India"/>
    <x v="1"/>
    <s v="ICICI   Bank   Bank"/>
    <n v="1040.1300000000001"/>
  </r>
  <r>
    <x v="389"/>
    <x v="32"/>
    <x v="5"/>
    <x v="389"/>
    <n v="57"/>
    <n v="3"/>
    <s v="Retired"/>
    <s v="Tier_2"/>
    <n v="3781.9378790000001"/>
    <n v="0"/>
    <n v="488.88719839999999"/>
    <n v="2667.0384880000001"/>
    <n v="1153.588096"/>
    <n v="626.41212840000003"/>
    <n v="492.07003300000002"/>
    <n v="1436.941992"/>
    <n v="627.97519"/>
    <n v="1888.662278"/>
    <n v="560.26856180000004"/>
    <n v="7.9264157319999997"/>
    <n v="1498.8605950000001"/>
    <n v="5185.9075519999997"/>
    <n v="142.09067200000001"/>
    <n v="267.73023979999999"/>
    <n v="110.66876259999999"/>
    <n v="52.205493250000004"/>
    <n v="154.86175589999999"/>
    <n v="27.324525820000002"/>
    <n v="58.113998899999999"/>
    <n v="144.61506739999999"/>
    <s v="Hayden"/>
    <s v="Gregory"/>
    <s v="India"/>
    <x v="1"/>
    <s v="Punjab   National    Bank   Bank"/>
    <n v="2183.8200000000002"/>
  </r>
  <r>
    <x v="390"/>
    <x v="32"/>
    <x v="6"/>
    <x v="390"/>
    <n v="38"/>
    <n v="2"/>
    <s v="Professional"/>
    <s v="Tier_2"/>
    <n v="2924.219865"/>
    <n v="0"/>
    <n v="449.04937969999997"/>
    <n v="2029.7965879999999"/>
    <n v="1038.359997"/>
    <n v="299.40407520000002"/>
    <n v="549.85835159999999"/>
    <n v="942.04496549999999"/>
    <n v="712.64171920000001"/>
    <n v="884.38562309999998"/>
    <n v="428.22595039999999"/>
    <n v="8.7455193700000002"/>
    <n v="1278.691073"/>
    <n v="4363.1128079999999"/>
    <n v="479.9254914"/>
    <n v="72.879597950000004"/>
    <n v="59.251202960000001"/>
    <n v="161.5469362"/>
    <n v="123.8977733"/>
    <n v="34.91097079"/>
    <n v="27.29451684"/>
    <n v="124.6254402"/>
    <s v="Azeema"/>
    <s v="El-Kamal"/>
    <s v="India"/>
    <x v="0"/>
    <s v="Punjab  National   Bank  Bank"/>
    <n v="9773.2800000000007"/>
  </r>
  <r>
    <x v="391"/>
    <x v="32"/>
    <x v="7"/>
    <x v="391"/>
    <n v="41"/>
    <n v="4"/>
    <s v="Retired"/>
    <s v="Tier_3"/>
    <n v="6669.9524700000002"/>
    <n v="0"/>
    <n v="1137.1203760000001"/>
    <n v="4926.3154489999997"/>
    <n v="2531.7735619999999"/>
    <n v="1689.40552"/>
    <n v="1340.902302"/>
    <n v="1952.132701"/>
    <n v="2216.6573749999998"/>
    <n v="3180.9243489999999"/>
    <n v="554.15970259999995"/>
    <n v="14.63031771"/>
    <n v="6505.5682509999997"/>
    <n v="18267.006000000001"/>
    <n v="346.96755660000002"/>
    <n v="305.2569517"/>
    <n v="334.34225980000002"/>
    <n v="351.1763651"/>
    <n v="512.29872420000004"/>
    <n v="103.070547"/>
    <n v="86.358602880000007"/>
    <n v="53.197581100000001"/>
    <s v="Jaryll"/>
    <s v="Rhodes"/>
    <s v="India"/>
    <x v="0"/>
    <s v="Kotak   Mahindra      Bank   Bank"/>
    <n v="3033.39"/>
  </r>
  <r>
    <x v="392"/>
    <x v="32"/>
    <x v="8"/>
    <x v="392"/>
    <n v="24"/>
    <n v="4"/>
    <s v="Self_Employed"/>
    <s v="Tier_3"/>
    <n v="1565.007836"/>
    <n v="0"/>
    <n v="290.43222739999999"/>
    <n v="1529.7097530000001"/>
    <n v="676.46531089999996"/>
    <n v="258.80891739999998"/>
    <n v="362.391322"/>
    <n v="448.12096830000002"/>
    <n v="388.25095249999998"/>
    <n v="923.49133619999998"/>
    <n v="136.82777909999999"/>
    <n v="7.998547694"/>
    <n v="834.51932139999997"/>
    <n v="3853.8791719999999"/>
    <n v="428.89696670000001"/>
    <n v="46.40667801"/>
    <n v="15.03415163"/>
    <n v="92.699934319999997"/>
    <n v="95.227506489999996"/>
    <n v="17.01510558"/>
    <n v="19.52108634"/>
    <n v="9.9784778220000003"/>
    <s v="Brycen"/>
    <s v="Davis"/>
    <s v="India"/>
    <x v="2"/>
    <s v="Kotak     Mahindra     Bank     Bank"/>
    <n v="7287.23"/>
  </r>
  <r>
    <x v="393"/>
    <x v="32"/>
    <x v="9"/>
    <x v="393"/>
    <n v="36"/>
    <n v="1"/>
    <s v="Professional"/>
    <s v="Tier_3"/>
    <n v="19477.197250000001"/>
    <n v="13782.64761"/>
    <n v="4126.0821130000004"/>
    <n v="13508.390009999999"/>
    <n v="6671.4697059999999"/>
    <n v="6211.5626730000004"/>
    <n v="3530.3751600000001"/>
    <n v="9902.1792870000008"/>
    <n v="4431.6885110000003"/>
    <n v="8550.9648539999998"/>
    <n v="1864.314081"/>
    <n v="20.624755019999998"/>
    <n v="26780.828109999999"/>
    <n v="37791.110399999998"/>
    <n v="3563.3329100000001"/>
    <n v="863.43449750000002"/>
    <n v="1495.7736279999999"/>
    <n v="566.11326229999997"/>
    <n v="789.17870600000003"/>
    <n v="52.467124460000001"/>
    <n v="293.2209416"/>
    <n v="221.25711820000001"/>
    <s v="Salomon"/>
    <s v="Ulibarri"/>
    <s v="India"/>
    <x v="1"/>
    <s v="HDFC      Bank      Bank"/>
    <n v="7878.31"/>
  </r>
  <r>
    <x v="394"/>
    <x v="32"/>
    <x v="10"/>
    <x v="394"/>
    <n v="48"/>
    <n v="2"/>
    <s v="Self_Employed"/>
    <s v="Tier_2"/>
    <n v="15414.545330000001"/>
    <n v="8577.5692650000001"/>
    <n v="3152.5792240000001"/>
    <n v="9829.2727219999997"/>
    <n v="5263.0524910000004"/>
    <n v="2194.1980800000001"/>
    <n v="2180.2740090000002"/>
    <n v="4609.6900349999996"/>
    <n v="2725.5704940000001"/>
    <n v="7267.3379519999999"/>
    <n v="2240.0465220000001"/>
    <n v="12.863794820000001"/>
    <n v="9914.4774170000001"/>
    <n v="13618.590539999999"/>
    <n v="2727.1465480000002"/>
    <n v="774.3802713"/>
    <n v="426.29370920000002"/>
    <n v="386.60108409999998"/>
    <n v="533.4362132"/>
    <n v="118.4866413"/>
    <n v="108.6172802"/>
    <n v="409.3896992"/>
    <s v="Naaif"/>
    <s v="Al-Khawaja"/>
    <s v="India"/>
    <x v="1"/>
    <s v="Union     Bank      of    India     India"/>
    <n v="1143.6400000000001"/>
  </r>
  <r>
    <x v="395"/>
    <x v="32"/>
    <x v="11"/>
    <x v="395"/>
    <n v="53"/>
    <n v="0"/>
    <s v="Professional"/>
    <s v="Tier_1"/>
    <n v="6183.4975359999999"/>
    <n v="0"/>
    <n v="913.79202169999996"/>
    <n v="2290.5944730000001"/>
    <n v="1337.7136760000001"/>
    <n v="702.24519469999996"/>
    <n v="499.74503170000003"/>
    <n v="936.86883969999997"/>
    <n v="972.10978169999998"/>
    <n v="0"/>
    <n v="515.08235530000002"/>
    <n v="8.9928948640000002"/>
    <n v="1853.5847739999999"/>
    <n v="6260.0095430000001"/>
    <n v="397.15933310000003"/>
    <n v="347.23413859999999"/>
    <n v="129.00000170000001"/>
    <n v="56.942209239999997"/>
    <n v="193.3805327"/>
    <n v="40.62952756"/>
    <n v="0"/>
    <n v="78.85094565"/>
    <s v="Benjamin"/>
    <s v="Teague"/>
    <s v="India"/>
    <x v="0"/>
    <s v="Axis    Bank    Bank"/>
    <n v="2471.9899999999998"/>
  </r>
  <r>
    <x v="396"/>
    <x v="33"/>
    <x v="0"/>
    <x v="396"/>
    <n v="44"/>
    <n v="1"/>
    <s v="Retired"/>
    <s v="Tier_1"/>
    <n v="2285.8020150000002"/>
    <n v="0"/>
    <n v="165.70385519999999"/>
    <n v="1021.747327"/>
    <n v="487.49378239999999"/>
    <n v="210.7851728"/>
    <n v="185.1971484"/>
    <n v="483.30798040000002"/>
    <n v="378.01542139999998"/>
    <n v="629.95289609999998"/>
    <n v="201.71535850000001"/>
    <n v="9.4406928620000006"/>
    <n v="719.3184923"/>
    <n v="1569.6190939999999"/>
    <n v="249.2130851"/>
    <n v="124.4756098"/>
    <n v="43.569194320000001"/>
    <n v="11.97354833"/>
    <n v="72.281412649999993"/>
    <n v="13.21749329"/>
    <n v="27.593832849999998"/>
    <n v="26.052717390000002"/>
    <s v="Mamdooh"/>
    <s v="Al-Saad"/>
    <s v="India"/>
    <x v="0"/>
    <s v="Bank   of  Baroda   Baroda"/>
    <n v="2778.39"/>
  </r>
  <r>
    <x v="397"/>
    <x v="33"/>
    <x v="1"/>
    <x v="397"/>
    <n v="46"/>
    <n v="1"/>
    <s v="Student"/>
    <s v="Tier_2"/>
    <n v="17722.896100000002"/>
    <n v="0"/>
    <n v="3939.763895"/>
    <n v="12465.186320000001"/>
    <n v="5026.213745"/>
    <n v="3137.5207890000001"/>
    <n v="2679.155182"/>
    <n v="5671.2019829999999"/>
    <n v="3740.7819239999999"/>
    <n v="7324.1885380000003"/>
    <n v="1407.446173"/>
    <n v="13.80943628"/>
    <n v="12237.16022"/>
    <n v="25500.12585"/>
    <n v="678.9963874"/>
    <n v="276.1396029"/>
    <n v="599.97939120000001"/>
    <n v="174.97224560000001"/>
    <n v="1189.912122"/>
    <n v="129.10135869999999"/>
    <n v="140.57002209999999"/>
    <n v="253.1568675"/>
    <s v="Baaqir"/>
    <s v="Al-Masood"/>
    <s v="India"/>
    <x v="0"/>
    <s v="Axis    Bank    Bank"/>
    <n v="1100.48"/>
  </r>
  <r>
    <x v="398"/>
    <x v="33"/>
    <x v="2"/>
    <x v="398"/>
    <n v="40"/>
    <n v="3"/>
    <s v="Self_Employed"/>
    <s v="Tier_2"/>
    <n v="5474.6458739999998"/>
    <n v="0"/>
    <n v="1198.765054"/>
    <n v="3850.91779"/>
    <n v="1949.6926229999999"/>
    <n v="819.96139270000003"/>
    <n v="1187.833206"/>
    <n v="1916.316174"/>
    <n v="1109.010448"/>
    <n v="2081.2532849999998"/>
    <n v="561.58816730000001"/>
    <n v="7.0987353750000004"/>
    <n v="1943.153116"/>
    <n v="7223.2453560000004"/>
    <n v="1022.561658"/>
    <n v="521.99217880000003"/>
    <n v="147.15264479999999"/>
    <n v="164.30517649999999"/>
    <n v="122.9441504"/>
    <n v="0.98167903899999998"/>
    <n v="73.739272799999995"/>
    <n v="132.5471862"/>
    <s v="Heather"/>
    <s v="Self"/>
    <s v="India"/>
    <x v="0"/>
    <s v="Kotak  Mahindra  Bank  Bank"/>
    <n v="1267.3499999999999"/>
  </r>
  <r>
    <x v="399"/>
    <x v="33"/>
    <x v="3"/>
    <x v="399"/>
    <n v="37"/>
    <n v="1"/>
    <s v="Self_Employed"/>
    <s v="Tier_2"/>
    <n v="16151.49345"/>
    <n v="0"/>
    <n v="1942.005737"/>
    <n v="9154.3136959999993"/>
    <n v="6227.1202139999996"/>
    <n v="3105.1718460000002"/>
    <n v="3884.2388489999998"/>
    <n v="4758.8197179999997"/>
    <n v="3878.5043500000002"/>
    <n v="7822.5514329999996"/>
    <n v="1935.158214"/>
    <n v="12.289587020000001"/>
    <n v="9924.7592100000002"/>
    <n v="21898.08973"/>
    <n v="578.89175079999995"/>
    <n v="1032.6086049999999"/>
    <n v="667.25840400000004"/>
    <n v="769.03784380000002"/>
    <n v="331.06861950000001"/>
    <n v="59.577102029999999"/>
    <n v="192.21508789999999"/>
    <n v="359.33251050000001"/>
    <s v="Jannat"/>
    <s v="El-Hammad"/>
    <s v="India"/>
    <x v="1"/>
    <s v="Indian    Bank    Bank"/>
    <n v="9913.24"/>
  </r>
  <r>
    <x v="400"/>
    <x v="33"/>
    <x v="4"/>
    <x v="400"/>
    <n v="23"/>
    <n v="2"/>
    <s v="Retired"/>
    <s v="Tier_2"/>
    <n v="1675.6771329999999"/>
    <n v="0"/>
    <n v="236.54340540000001"/>
    <n v="1008.982337"/>
    <n v="496.4629486"/>
    <n v="390.26268629999998"/>
    <n v="305.7019914"/>
    <n v="437.33729640000001"/>
    <n v="347.267921"/>
    <n v="580.27764999999999"/>
    <n v="136.10574320000001"/>
    <n v="8.676777177"/>
    <n v="726.97385529999997"/>
    <n v="2763.7665529999999"/>
    <n v="123.9231838"/>
    <n v="123.8776056"/>
    <n v="42.203994260000002"/>
    <n v="27.147913750000001"/>
    <n v="127.36756149999999"/>
    <n v="7.2500539499999999"/>
    <n v="7.2631527849999999"/>
    <n v="31.504938379999999"/>
    <s v="Jorge"/>
    <s v="Garcia"/>
    <s v="India"/>
    <x v="2"/>
    <s v="HDFC    Bank    Bank"/>
    <n v="9861.94"/>
  </r>
  <r>
    <x v="401"/>
    <x v="33"/>
    <x v="5"/>
    <x v="401"/>
    <n v="29"/>
    <n v="4"/>
    <s v="Retired"/>
    <s v="Tier_3"/>
    <n v="2785.9178230000002"/>
    <n v="0"/>
    <n v="418.3328932"/>
    <n v="2193.0893209999999"/>
    <n v="1478.751188"/>
    <n v="823.15527250000002"/>
    <n v="387.71582899999999"/>
    <n v="889.88798340000005"/>
    <n v="824.65445450000004"/>
    <n v="1138.062283"/>
    <n v="488.67755299999999"/>
    <n v="6.2036235990000002"/>
    <n v="1152.1857030000001"/>
    <n v="7144.540884"/>
    <n v="620.9314071"/>
    <n v="285.06765849999999"/>
    <n v="59.79086693"/>
    <n v="112.8891921"/>
    <n v="131.82972079999999"/>
    <n v="22.924359620000001"/>
    <n v="28.978797440000001"/>
    <n v="116.06470109999999"/>
    <s v="Jose"/>
    <s v="Myer"/>
    <s v="India"/>
    <x v="2"/>
    <s v="State    Bank   of     India    India"/>
    <n v="1456.97"/>
  </r>
  <r>
    <x v="402"/>
    <x v="33"/>
    <x v="6"/>
    <x v="402"/>
    <n v="29"/>
    <n v="3"/>
    <s v="Professional"/>
    <s v="Tier_2"/>
    <n v="6025.2226259999998"/>
    <n v="0"/>
    <n v="1040.27502"/>
    <n v="3149.9293389999998"/>
    <n v="1604.820901"/>
    <n v="916.42834400000004"/>
    <n v="1272.805938"/>
    <n v="2372.5427599999998"/>
    <n v="954.02706000000001"/>
    <n v="1866.0124980000001"/>
    <n v="826.65108039999996"/>
    <n v="8.6752836759999994"/>
    <n v="2613.5257740000002"/>
    <n v="10097.397559999999"/>
    <n v="199.82666130000001"/>
    <n v="360.71743420000001"/>
    <n v="154.3843798"/>
    <n v="269.9681147"/>
    <n v="279.46368059999998"/>
    <n v="5.8562372360000001"/>
    <n v="21.915916249999999"/>
    <n v="119.3831137"/>
    <s v="Michael"/>
    <s v="Huang"/>
    <s v="India"/>
    <x v="0"/>
    <s v="Axis  Bank  Bank"/>
    <n v="9062.56"/>
  </r>
  <r>
    <x v="403"/>
    <x v="33"/>
    <x v="7"/>
    <x v="403"/>
    <n v="20"/>
    <n v="0"/>
    <s v="Self_Employed"/>
    <s v="Tier_1"/>
    <n v="9344.6973340000004"/>
    <n v="0"/>
    <n v="1528.2231999999999"/>
    <n v="4359.8785589999998"/>
    <n v="1818.64986"/>
    <n v="771.27088249999997"/>
    <n v="1494.8985640000001"/>
    <n v="1911.8982370000001"/>
    <n v="1142.1560959999999"/>
    <n v="0"/>
    <n v="629.57461230000001"/>
    <n v="5.5697480759999998"/>
    <n v="1734.920333"/>
    <n v="8147.74377"/>
    <n v="975.43536930000005"/>
    <n v="300.5942847"/>
    <n v="123.375857"/>
    <n v="286.14222919999997"/>
    <n v="217.0332334"/>
    <n v="22.777899640000001"/>
    <n v="0"/>
    <n v="169.42157080000001"/>
    <s v="Seungwan"/>
    <s v="Ta"/>
    <s v="India"/>
    <x v="2"/>
    <s v="ICICI  Bank  Bank"/>
    <n v="5805.39"/>
  </r>
  <r>
    <x v="404"/>
    <x v="33"/>
    <x v="8"/>
    <x v="404"/>
    <n v="59"/>
    <n v="2"/>
    <s v="Retired"/>
    <s v="Tier_1"/>
    <n v="6278.7580619999999"/>
    <n v="1295.751978"/>
    <n v="968.92694549999999"/>
    <n v="2455.661599"/>
    <n v="1225.1180750000001"/>
    <n v="783.23883450000005"/>
    <n v="845.75762010000005"/>
    <n v="1347.038258"/>
    <n v="838.48149999999998"/>
    <n v="1956.2667080000001"/>
    <n v="406.1305782"/>
    <n v="8.1641262389999998"/>
    <n v="1708.6857809999999"/>
    <n v="2528.0633830000002"/>
    <n v="447.55452860000003"/>
    <n v="288.39580840000002"/>
    <n v="76.566460939999999"/>
    <n v="178.2585086"/>
    <n v="251.2831454"/>
    <n v="28.878804859999999"/>
    <n v="48.309404839999999"/>
    <n v="103.09770779999999"/>
    <s v="Raymundo"/>
    <s v="Duran-Ortega"/>
    <s v="India"/>
    <x v="1"/>
    <s v="Kotak      Mahindra   Bank      Bank"/>
    <n v="4014.94"/>
  </r>
  <r>
    <x v="405"/>
    <x v="33"/>
    <x v="9"/>
    <x v="405"/>
    <n v="56"/>
    <n v="0"/>
    <s v="Professional"/>
    <s v="Tier_2"/>
    <n v="9875.3269110000001"/>
    <n v="0"/>
    <n v="2282.2178180000001"/>
    <n v="5973.8915550000002"/>
    <n v="3478.7979479999999"/>
    <n v="1068.318021"/>
    <n v="2237.2348029999998"/>
    <n v="2076.65625"/>
    <n v="1571.4114669999999"/>
    <n v="0"/>
    <n v="813.93477180000002"/>
    <n v="10.71692066"/>
    <n v="5291.6547499999997"/>
    <n v="19998.845010000001"/>
    <n v="937.30442770000002"/>
    <n v="178.2610809"/>
    <n v="158.3357656"/>
    <n v="372.42048549999998"/>
    <n v="181.8546158"/>
    <n v="73.995367849999994"/>
    <n v="0"/>
    <n v="137.24473029999999"/>
    <s v="Asmar"/>
    <s v="Al-Jamal"/>
    <s v="India"/>
    <x v="1"/>
    <s v="Canara      Bank      Bank"/>
    <n v="4553.04"/>
  </r>
  <r>
    <x v="406"/>
    <x v="33"/>
    <x v="10"/>
    <x v="406"/>
    <n v="52"/>
    <n v="1"/>
    <s v="Professional"/>
    <s v="Tier_2"/>
    <n v="2554.0060480000002"/>
    <n v="0"/>
    <n v="304.14842110000001"/>
    <n v="1711.0286369999999"/>
    <n v="672.78379159999997"/>
    <n v="484.66275739999998"/>
    <n v="312.14136719999999"/>
    <n v="561.98603890000004"/>
    <n v="388.884118"/>
    <n v="1019.8314810000001"/>
    <n v="140.2712338"/>
    <n v="6.1342873930000001"/>
    <n v="783.35035519999997"/>
    <n v="4620.2863459999999"/>
    <n v="397.1980016"/>
    <n v="127.5196943"/>
    <n v="129.00767329999999"/>
    <n v="64.711575839999995"/>
    <n v="93.983552259999996"/>
    <n v="9.2444857119999995"/>
    <n v="20.744547180000001"/>
    <n v="19.3647809"/>
    <s v="Alaina"/>
    <s v="Silas"/>
    <s v="India"/>
    <x v="0"/>
    <s v="ICICI     Bank     Bank"/>
    <n v="7094.37"/>
  </r>
  <r>
    <x v="407"/>
    <x v="33"/>
    <x v="11"/>
    <x v="407"/>
    <n v="36"/>
    <n v="2"/>
    <s v="Self_Employed"/>
    <s v="Tier_1"/>
    <n v="8031.095859"/>
    <n v="0"/>
    <n v="1259.242602"/>
    <n v="3516.4612010000001"/>
    <n v="1811.801048"/>
    <n v="907.74561640000002"/>
    <n v="613.57228550000002"/>
    <n v="1871.927334"/>
    <n v="1069.137974"/>
    <n v="2361.6284719999999"/>
    <n v="526.11842920000004"/>
    <n v="7.209075511"/>
    <n v="1929.89255"/>
    <n v="4801.58871"/>
    <n v="497.58276439999997"/>
    <n v="229.4144532"/>
    <n v="94.805080290000006"/>
    <n v="175.57441940000001"/>
    <n v="426.60822409999997"/>
    <n v="30.852928630000001"/>
    <n v="18.992796290000001"/>
    <n v="108.16586"/>
    <s v="Munsif"/>
    <s v="Al-Hosseini"/>
    <s v="India"/>
    <x v="1"/>
    <s v="State     Bank    of  India     India"/>
    <n v="916.78"/>
  </r>
  <r>
    <x v="408"/>
    <x v="34"/>
    <x v="0"/>
    <x v="408"/>
    <n v="62"/>
    <n v="3"/>
    <s v="Professional"/>
    <s v="Tier_1"/>
    <n v="9909.1748719999996"/>
    <n v="0"/>
    <n v="680.56765310000003"/>
    <n v="4684.8508650000003"/>
    <n v="2573.2134430000001"/>
    <n v="1022.684734"/>
    <n v="1456.239345"/>
    <n v="2230.4032480000001"/>
    <n v="1471.042606"/>
    <n v="2631.151143"/>
    <n v="347.44298459999999"/>
    <n v="5.8607510429999996"/>
    <n v="1935.840232"/>
    <n v="6023.8120120000003"/>
    <n v="516.05695690000005"/>
    <n v="327.66533720000001"/>
    <n v="268.53076829999998"/>
    <n v="123.3017325"/>
    <n v="462.4570238"/>
    <n v="8.7868630599999999"/>
    <n v="74.55773533"/>
    <n v="89.303379530000001"/>
    <s v="Karina"/>
    <s v="Galicia"/>
    <s v="India"/>
    <x v="2"/>
    <s v="Bank      of   Baroda      Baroda"/>
    <n v="3459.19"/>
  </r>
  <r>
    <x v="409"/>
    <x v="34"/>
    <x v="1"/>
    <x v="409"/>
    <n v="21"/>
    <n v="3"/>
    <s v="Retired"/>
    <s v="Tier_3"/>
    <n v="6791.2054840000001"/>
    <n v="0"/>
    <n v="1940.953219"/>
    <n v="5524.5320400000001"/>
    <n v="3519.1209779999999"/>
    <n v="1126.8290199999999"/>
    <n v="1772.5393429999999"/>
    <n v="2483.0143899999998"/>
    <n v="2257.7670539999999"/>
    <n v="4261.8268260000004"/>
    <n v="495.00909869999998"/>
    <n v="10.959770929999999"/>
    <n v="4962.0037620000003"/>
    <n v="15101.905779999999"/>
    <n v="606.39987199999996"/>
    <n v="636.46742749999999"/>
    <n v="99.794170690000001"/>
    <n v="231.0160305"/>
    <n v="509.76088229999999"/>
    <n v="57.626917229999997"/>
    <n v="59.879202429999999"/>
    <n v="94.433192289999994"/>
    <s v="Jimmy"/>
    <s v="Vasquez"/>
    <s v="India"/>
    <x v="0"/>
    <s v="Canara  Bank  Bank"/>
    <n v="6839.8"/>
  </r>
  <r>
    <x v="410"/>
    <x v="34"/>
    <x v="2"/>
    <x v="410"/>
    <n v="48"/>
    <n v="0"/>
    <s v="Retired"/>
    <s v="Tier_2"/>
    <n v="10602.092329999999"/>
    <n v="8009.1972660000001"/>
    <n v="1536.5516789999999"/>
    <n v="7656.9693569999999"/>
    <n v="4226.389467"/>
    <n v="2262.3862819999999"/>
    <n v="1965.3576210000001"/>
    <n v="2813.5727320000001"/>
    <n v="2229.5633889999999"/>
    <n v="0"/>
    <n v="1196.3826570000001"/>
    <n v="10.761112819999999"/>
    <n v="5704.5155850000001"/>
    <n v="10511.998890000001"/>
    <n v="1611.641065"/>
    <n v="456.33470679999999"/>
    <n v="250.5685963"/>
    <n v="232.57054930000001"/>
    <n v="763.53904599999998"/>
    <n v="64.156060859999997"/>
    <n v="0"/>
    <n v="98.676785089999996"/>
    <s v="Laura"/>
    <s v="Matau"/>
    <s v="India"/>
    <x v="2"/>
    <s v="State   Bank      of   India   India"/>
    <n v="3237.8"/>
  </r>
  <r>
    <x v="411"/>
    <x v="34"/>
    <x v="3"/>
    <x v="411"/>
    <n v="59"/>
    <n v="4"/>
    <s v="Retired"/>
    <s v="Tier_1"/>
    <n v="3660.1747930000001"/>
    <n v="0"/>
    <n v="427.67095920000003"/>
    <n v="1823.0065750000001"/>
    <n v="916.09337089999997"/>
    <n v="597.81324040000004"/>
    <n v="428.2026616"/>
    <n v="909.19314139999994"/>
    <n v="366.46051419999998"/>
    <n v="1186.2577450000001"/>
    <n v="189.6713752"/>
    <n v="8.8720872390000007"/>
    <n v="1082.446336"/>
    <n v="1696.0382669999999"/>
    <n v="538.80364080000004"/>
    <n v="92.954412930000004"/>
    <n v="100.4531851"/>
    <n v="125.0271518"/>
    <n v="155.83803810000001"/>
    <n v="9.5864071830000004"/>
    <n v="46.247600830000003"/>
    <n v="35.213487839999999"/>
    <s v="Nina"/>
    <s v="Bruce"/>
    <s v="India"/>
    <x v="2"/>
    <s v="HDFC     Bank     Bank"/>
    <n v="8332.5300000000007"/>
  </r>
  <r>
    <x v="412"/>
    <x v="34"/>
    <x v="4"/>
    <x v="412"/>
    <n v="55"/>
    <n v="3"/>
    <s v="Self_Employed"/>
    <s v="Tier_1"/>
    <n v="2637.7683579999998"/>
    <n v="1115.2547689999999"/>
    <n v="369.40806040000001"/>
    <n v="1034.305617"/>
    <n v="509.14077900000001"/>
    <n v="219.31148210000001"/>
    <n v="263.61978920000001"/>
    <n v="675.24542389999999"/>
    <n v="325.78755740000003"/>
    <n v="553.24050020000004"/>
    <n v="229.65097420000001"/>
    <n v="9.4118756250000004"/>
    <n v="827.54492370000003"/>
    <n v="859.82788349999998"/>
    <n v="127.12244800000001"/>
    <n v="117.0775319"/>
    <n v="42.174598330000002"/>
    <n v="31.431477399999999"/>
    <n v="201.94003409999999"/>
    <n v="8.0902226160000001"/>
    <n v="4.2749087120000002"/>
    <n v="25.738910180000001"/>
    <s v="Angela"/>
    <s v="Thompson"/>
    <s v="India"/>
    <x v="0"/>
    <s v="Canara  Bank  Bank"/>
    <n v="2230.1999999999998"/>
  </r>
  <r>
    <x v="413"/>
    <x v="34"/>
    <x v="5"/>
    <x v="413"/>
    <n v="50"/>
    <n v="0"/>
    <s v="Retired"/>
    <s v="Tier_3"/>
    <n v="12506.129129999999"/>
    <n v="0"/>
    <n v="3286.3687970000001"/>
    <n v="9020.1456170000001"/>
    <n v="4581.7921699999997"/>
    <n v="2603.1418749999998"/>
    <n v="3875.5049519999998"/>
    <n v="5899.0449230000004"/>
    <n v="2924.3339179999998"/>
    <n v="0"/>
    <n v="961.03244529999995"/>
    <n v="12.07138819"/>
    <n v="10064.422629999999"/>
    <n v="37716.700360000003"/>
    <n v="1797.303883"/>
    <n v="1350.276435"/>
    <n v="625.62059169999998"/>
    <n v="1042.148655"/>
    <n v="1102.9416630000001"/>
    <n v="9.0520154500000007"/>
    <n v="0"/>
    <n v="261.156837"/>
    <s v="Noora"/>
    <s v="El-Munir"/>
    <s v="India"/>
    <x v="1"/>
    <s v="Punjab     National      Bank     Bank"/>
    <n v="5029.6899999999996"/>
  </r>
  <r>
    <x v="414"/>
    <x v="34"/>
    <x v="6"/>
    <x v="414"/>
    <n v="23"/>
    <n v="4"/>
    <s v="Student"/>
    <s v="Tier_3"/>
    <n v="5870.4342349999997"/>
    <n v="0"/>
    <n v="1175.9877670000001"/>
    <n v="4241.8401839999997"/>
    <n v="2027.1152139999999"/>
    <n v="1048.963064"/>
    <n v="915.76110180000001"/>
    <n v="1696.661339"/>
    <n v="1662.481826"/>
    <n v="2832.9356419999999"/>
    <n v="1153.9149749999999"/>
    <n v="7.0507912499999996"/>
    <n v="2759.4137559999999"/>
    <n v="16510.132890000001"/>
    <n v="699.71560790000001"/>
    <n v="344.24344500000001"/>
    <n v="267.99716330000001"/>
    <n v="66.646588530000002"/>
    <n v="363.56531760000001"/>
    <n v="43.578780369999997"/>
    <n v="86.856054029999996"/>
    <n v="86.657538619999997"/>
    <s v="Hannah"/>
    <s v="Miller"/>
    <s v="India"/>
    <x v="2"/>
    <s v="Axis   Bank   Bank"/>
    <n v="2832.89"/>
  </r>
  <r>
    <x v="415"/>
    <x v="34"/>
    <x v="7"/>
    <x v="415"/>
    <n v="25"/>
    <n v="2"/>
    <s v="Professional"/>
    <s v="Tier_2"/>
    <n v="3296.8591419999998"/>
    <n v="987.96489210000004"/>
    <n v="733.97628020000002"/>
    <n v="1967.2895100000001"/>
    <n v="987.28209300000003"/>
    <n v="822.85838539999997"/>
    <n v="795.96118439999998"/>
    <n v="1260.7584079999999"/>
    <n v="521.55629280000005"/>
    <n v="925.288543"/>
    <n v="308.77522579999999"/>
    <n v="5.6114970319999999"/>
    <n v="925.01576439999997"/>
    <n v="3875.7257519999998"/>
    <n v="500.58909119999998"/>
    <n v="292.41789820000002"/>
    <n v="110.9774534"/>
    <n v="119.6657913"/>
    <n v="173.97739290000001"/>
    <n v="25.65146554"/>
    <n v="5.973159205"/>
    <n v="61.478047650000001"/>
    <s v="Glen"/>
    <s v="May"/>
    <s v="India"/>
    <x v="2"/>
    <s v="Bank     of      Baroda     Baroda"/>
    <n v="2001.03"/>
  </r>
  <r>
    <x v="416"/>
    <x v="34"/>
    <x v="8"/>
    <x v="416"/>
    <n v="45"/>
    <n v="3"/>
    <s v="Student"/>
    <s v="Tier_2"/>
    <n v="20752.797350000001"/>
    <n v="0"/>
    <n v="4105.2666550000004"/>
    <n v="12521.19123"/>
    <n v="8129.7811430000002"/>
    <n v="5094.232309"/>
    <n v="4675.7573259999999"/>
    <n v="5616.0143079999998"/>
    <n v="4190.820033"/>
    <n v="8617.1432590000004"/>
    <n v="2820.9854059999998"/>
    <n v="15.32687756"/>
    <n v="15903.779200000001"/>
    <n v="27239.997729999999"/>
    <n v="3327.1167679999999"/>
    <n v="1579.446715"/>
    <n v="923.28998060000004"/>
    <n v="499.37308410000003"/>
    <n v="663.92623960000003"/>
    <n v="122.2317683"/>
    <n v="414.14734340000001"/>
    <n v="303.36411659999999"/>
    <s v="Tylan"/>
    <s v="Woods"/>
    <s v="India"/>
    <x v="1"/>
    <s v="Indian   Bank   Bank"/>
    <n v="9511.15"/>
  </r>
  <r>
    <x v="417"/>
    <x v="34"/>
    <x v="9"/>
    <x v="417"/>
    <n v="32"/>
    <n v="3"/>
    <s v="Professional"/>
    <s v="Tier_3"/>
    <n v="4936.3051409999998"/>
    <n v="4748.0815430000002"/>
    <n v="1491.1489260000001"/>
    <n v="4874.1292249999997"/>
    <n v="2201.91741"/>
    <n v="831.44300039999996"/>
    <n v="1229.6031410000001"/>
    <n v="1626.949312"/>
    <n v="1401.83331"/>
    <n v="2309.1360869999999"/>
    <n v="471.9450885"/>
    <n v="5.6810078009999998"/>
    <n v="1869.5458679999999"/>
    <n v="6786.2087570000003"/>
    <n v="278.47882320000002"/>
    <n v="242.1298309"/>
    <n v="127.0949143"/>
    <n v="125.1997922"/>
    <n v="263.04953699999999"/>
    <n v="61.095261209999997"/>
    <n v="88.730262830000001"/>
    <n v="69.220326310000004"/>
    <s v="Jordan"/>
    <s v="Thorson"/>
    <s v="India"/>
    <x v="1"/>
    <s v="Bank   of    Baroda   Baroda"/>
    <n v="3285.08"/>
  </r>
  <r>
    <x v="418"/>
    <x v="34"/>
    <x v="10"/>
    <x v="418"/>
    <n v="48"/>
    <n v="0"/>
    <s v="Self_Employed"/>
    <s v="Tier_1"/>
    <n v="23119.174190000002"/>
    <n v="6276.4002110000001"/>
    <n v="2388.269061"/>
    <n v="11006.134819999999"/>
    <n v="4647.41777"/>
    <n v="2150.7859210000001"/>
    <n v="2427.0168159999998"/>
    <n v="5957.0758329999999"/>
    <n v="3749.3911349999998"/>
    <n v="0"/>
    <n v="1461.30808"/>
    <n v="11.55166829"/>
    <n v="8902.1677080000009"/>
    <n v="13880.940119999999"/>
    <n v="1455.265586"/>
    <n v="1386.252557"/>
    <n v="560.64858779999997"/>
    <n v="262.48552339999998"/>
    <n v="1340.8726140000001"/>
    <n v="6.7532266529999996"/>
    <n v="0"/>
    <n v="96.339012909999994"/>
    <s v="Jordan"/>
    <s v="Segura"/>
    <s v="India"/>
    <x v="1"/>
    <s v="State   Bank   of     India   India"/>
    <n v="4836.72"/>
  </r>
  <r>
    <x v="419"/>
    <x v="34"/>
    <x v="11"/>
    <x v="419"/>
    <n v="25"/>
    <n v="3"/>
    <s v="Retired"/>
    <s v="Tier_2"/>
    <n v="6333.0012459999998"/>
    <n v="0"/>
    <n v="744.81442249999998"/>
    <n v="4709.3902129999997"/>
    <n v="1588.931861"/>
    <n v="750.60719810000001"/>
    <n v="1039.01964"/>
    <n v="2227.7477629999998"/>
    <n v="1187.2177529999999"/>
    <n v="3154.780444"/>
    <n v="898.92537789999994"/>
    <n v="9.6749080349999996"/>
    <n v="3063.5602319999998"/>
    <n v="9030.5703130000002"/>
    <n v="413.95730880000002"/>
    <n v="266.79216580000002"/>
    <n v="109.36306020000001"/>
    <n v="262.167573"/>
    <n v="396.5173944"/>
    <n v="3.3326182819999999"/>
    <n v="49.078866419999997"/>
    <n v="231.60667409999999"/>
    <s v="Abdul"/>
    <s v="Fattaah"/>
    <s v="India"/>
    <x v="1"/>
    <s v="Axis      Bank      Bank"/>
    <n v="377.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0:L33" firstHeaderRow="0" firstDataRow="1"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pivotField showAll="0">
      <items count="13">
        <item x="0"/>
        <item x="1"/>
        <item x="2"/>
        <item x="3"/>
        <item x="4"/>
        <item x="5"/>
        <item x="6"/>
        <item x="7"/>
        <item x="8"/>
        <item x="9"/>
        <item x="10"/>
        <item x="11"/>
        <item t="default"/>
      </items>
    </pivotField>
    <pivotField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6"/>
  </rowFields>
  <rowItems count="13">
    <i>
      <x v="1"/>
    </i>
    <i>
      <x v="2"/>
    </i>
    <i>
      <x v="3"/>
    </i>
    <i>
      <x v="4"/>
    </i>
    <i>
      <x v="5"/>
    </i>
    <i>
      <x v="6"/>
    </i>
    <i>
      <x v="7"/>
    </i>
    <i>
      <x v="8"/>
    </i>
    <i>
      <x v="9"/>
    </i>
    <i>
      <x v="10"/>
    </i>
    <i>
      <x v="11"/>
    </i>
    <i>
      <x v="12"/>
    </i>
    <i t="grand">
      <x/>
    </i>
  </rowItems>
  <colFields count="1">
    <field x="-2"/>
  </colFields>
  <colItems count="11">
    <i>
      <x/>
    </i>
    <i i="1">
      <x v="1"/>
    </i>
    <i i="2">
      <x v="2"/>
    </i>
    <i i="3">
      <x v="3"/>
    </i>
    <i i="4">
      <x v="4"/>
    </i>
    <i i="5">
      <x v="5"/>
    </i>
    <i i="6">
      <x v="6"/>
    </i>
    <i i="7">
      <x v="7"/>
    </i>
    <i i="8">
      <x v="8"/>
    </i>
    <i i="9">
      <x v="9"/>
    </i>
    <i i="10">
      <x v="10"/>
    </i>
  </colItems>
  <dataFields count="11">
    <dataField name="Exp_rent" fld="8" baseField="35" baseItem="1" numFmtId="42"/>
    <dataField name="Exp_Repayment" fld="9" baseField="35" baseItem="1" numFmtId="42"/>
    <dataField name="Exp_Insurance" fld="10" baseField="35" baseItem="1" numFmtId="164"/>
    <dataField name="Exp_groceries" fld="11" baseField="35" baseItem="1" numFmtId="164"/>
    <dataField name="Exp_Transport" fld="12" baseField="35" baseItem="1" numFmtId="164"/>
    <dataField name="EXP_Eating" fld="13" baseField="35" baseItem="1" numFmtId="42"/>
    <dataField name="Exp_Extertainment" fld="14" baseField="35" baseItem="1" numFmtId="164"/>
    <dataField name="Exp_Health" fld="16" baseField="35" baseItem="1" numFmtId="42"/>
    <dataField name="Exp_utilities" fld="15" baseField="35" baseItem="1" numFmtId="42"/>
    <dataField name="Exp_Education" fld="17" baseField="35" baseItem="1" numFmtId="42"/>
    <dataField name="Exp_Misc" fld="18" baseField="35" baseItem="1" numFmtId="42"/>
  </dataFields>
  <formats count="1">
    <format dxfId="0">
      <pivotArea collapsedLevelsAreSubtotals="1" fieldPosition="0">
        <references count="1">
          <reference field="36" count="12">
            <x v="1"/>
            <x v="2"/>
            <x v="3"/>
            <x v="4"/>
            <x v="5"/>
            <x v="6"/>
            <x v="7"/>
            <x v="8"/>
            <x v="9"/>
            <x v="10"/>
            <x v="11"/>
            <x v="12"/>
          </reference>
        </references>
      </pivotArea>
    </format>
  </formats>
  <pivotTableStyleInfo name="PivotStyleLight16" showRowHeaders="1" showColHeaders="1" showRowStripes="0" showColStripes="0" showLastColumn="1"/>
  <filters count="1">
    <filter fld="0" type="dateBetween" evalOrder="-1" id="161"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17" firstHeaderRow="1" firstDataRow="2"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13">
        <item x="0"/>
        <item x="1"/>
        <item x="2"/>
        <item x="3"/>
        <item x="4"/>
        <item x="5"/>
        <item x="6"/>
        <item x="7"/>
        <item x="8"/>
        <item x="9"/>
        <item x="10"/>
        <item x="11"/>
        <item t="default"/>
      </items>
    </pivotField>
    <pivotField dataField="1"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6"/>
  </rowFields>
  <rowItems count="13">
    <i>
      <x v="1"/>
    </i>
    <i>
      <x v="2"/>
    </i>
    <i>
      <x v="3"/>
    </i>
    <i>
      <x v="4"/>
    </i>
    <i>
      <x v="5"/>
    </i>
    <i>
      <x v="6"/>
    </i>
    <i>
      <x v="7"/>
    </i>
    <i>
      <x v="8"/>
    </i>
    <i>
      <x v="9"/>
    </i>
    <i>
      <x v="10"/>
    </i>
    <i>
      <x v="11"/>
    </i>
    <i>
      <x v="12"/>
    </i>
    <i t="grand">
      <x/>
    </i>
  </rowItems>
  <colFields count="1">
    <field x="33"/>
  </colFields>
  <colItems count="4">
    <i>
      <x/>
    </i>
    <i>
      <x v="1"/>
    </i>
    <i>
      <x v="2"/>
    </i>
    <i t="grand">
      <x/>
    </i>
  </colItems>
  <dataFields count="1">
    <dataField name="REGION WISE INCOME" fld="3" baseField="0" baseItem="0" numFmtId="164"/>
  </dataFields>
  <pivotTableStyleInfo name="PivotStyleLight16" showRowHeaders="1" showColHeaders="1" showRowStripes="0" showColStripes="0" showLastColumn="1"/>
  <filters count="1">
    <filter fld="0" type="dateBetween" evalOrder="-1" id="183"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K17" firstHeaderRow="1" firstDataRow="2"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multipleItemSelectionAllowed="1" showAll="0">
      <items count="13">
        <item x="0"/>
        <item x="1"/>
        <item x="2"/>
        <item x="3"/>
        <item x="4"/>
        <item x="5"/>
        <item x="6"/>
        <item x="7"/>
        <item x="8"/>
        <item x="9"/>
        <item x="10"/>
        <item x="11"/>
        <item t="default"/>
      </items>
    </pivotField>
    <pivotField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x v="1"/>
    </i>
    <i>
      <x v="2"/>
    </i>
    <i>
      <x v="3"/>
    </i>
    <i>
      <x v="4"/>
    </i>
    <i>
      <x v="5"/>
    </i>
    <i>
      <x v="6"/>
    </i>
    <i>
      <x v="7"/>
    </i>
    <i>
      <x v="8"/>
    </i>
    <i>
      <x v="9"/>
    </i>
    <i>
      <x v="10"/>
    </i>
    <i>
      <x v="11"/>
    </i>
    <i t="grand">
      <x/>
    </i>
  </rowItems>
  <colFields count="1">
    <field x="33"/>
  </colFields>
  <colItems count="4">
    <i>
      <x/>
    </i>
    <i>
      <x v="1"/>
    </i>
    <i>
      <x v="2"/>
    </i>
    <i t="grand">
      <x/>
    </i>
  </colItems>
  <dataFields count="1">
    <dataField name="Sum of EXPENSE" fld="40" baseField="0" baseItem="0"/>
  </dataFields>
  <pivotTableStyleInfo name="PivotStyleLight16" showRowHeaders="1" showColHeaders="1" showRowStripes="0" showColStripes="0" showLastColumn="1"/>
  <filters count="1">
    <filter fld="0" type="dateBetween" evalOrder="-1" id="161"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55:D91" firstHeaderRow="0" firstDataRow="1"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multipleItemSelectionAllowed="1" showAll="0">
      <items count="13">
        <item x="0"/>
        <item x="1"/>
        <item x="2"/>
        <item x="3"/>
        <item x="4"/>
        <item x="5"/>
        <item x="6"/>
        <item x="7"/>
        <item x="8"/>
        <item x="9"/>
        <item x="10"/>
        <item x="11"/>
        <item t="default"/>
      </items>
    </pivotField>
    <pivotField dataField="1"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3">
    <i>
      <x/>
    </i>
    <i i="1">
      <x v="1"/>
    </i>
    <i i="2">
      <x v="2"/>
    </i>
  </colItems>
  <dataFields count="3">
    <dataField name="Year_income" fld="3" baseField="1" baseItem="0" numFmtId="164"/>
    <dataField name="Year_expense" fld="40" baseField="1" baseItem="0" numFmtId="42"/>
    <dataField name="Year_actual savinf" fld="41" baseField="1" baseItem="0" numFmtId="42"/>
  </dataFields>
  <formats count="1">
    <format dxfId="1">
      <pivotArea dataOnly="0" fieldPosition="0">
        <references count="1">
          <reference field="1" count="1">
            <x v="0"/>
          </reference>
        </references>
      </pivotArea>
    </format>
  </formats>
  <pivotTableStyleInfo name="PivotStyleLight16" showRowHeaders="1" showColHeaders="1" showRowStripes="0" showColStripes="0" showLastColumn="1"/>
  <filters count="1">
    <filter fld="0" type="dateBetween" evalOrder="-1" id="161"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7:I50" firstHeaderRow="0" firstDataRow="1"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pivotField showAll="0">
      <items count="13">
        <item x="0"/>
        <item x="1"/>
        <item x="2"/>
        <item x="3"/>
        <item x="4"/>
        <item x="5"/>
        <item x="6"/>
        <item x="7"/>
        <item x="8"/>
        <item x="9"/>
        <item x="10"/>
        <item x="11"/>
        <item t="default"/>
      </items>
    </pivotField>
    <pivotField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6"/>
  </rowFields>
  <rowItems count="13">
    <i>
      <x v="1"/>
    </i>
    <i>
      <x v="2"/>
    </i>
    <i>
      <x v="3"/>
    </i>
    <i>
      <x v="4"/>
    </i>
    <i>
      <x v="5"/>
    </i>
    <i>
      <x v="6"/>
    </i>
    <i>
      <x v="7"/>
    </i>
    <i>
      <x v="8"/>
    </i>
    <i>
      <x v="9"/>
    </i>
    <i>
      <x v="10"/>
    </i>
    <i>
      <x v="11"/>
    </i>
    <i>
      <x v="12"/>
    </i>
    <i t="grand">
      <x/>
    </i>
  </rowItems>
  <colFields count="1">
    <field x="-2"/>
  </colFields>
  <colItems count="8">
    <i>
      <x/>
    </i>
    <i i="1">
      <x v="1"/>
    </i>
    <i i="2">
      <x v="2"/>
    </i>
    <i i="3">
      <x v="3"/>
    </i>
    <i i="4">
      <x v="4"/>
    </i>
    <i i="5">
      <x v="5"/>
    </i>
    <i i="6">
      <x v="6"/>
    </i>
    <i i="7">
      <x v="7"/>
    </i>
  </colItems>
  <dataFields count="8">
    <dataField name="P_Savings_Groceries" fld="22" baseField="35" baseItem="1" numFmtId="164"/>
    <dataField name="P_Savings_Transport" fld="23" baseField="35" baseItem="1" numFmtId="42"/>
    <dataField name="P_Savings_Eating_Out" fld="24" baseField="35" baseItem="1" numFmtId="164"/>
    <dataField name="P_Savings_Entertainment" fld="25" baseField="35" baseItem="1" numFmtId="42"/>
    <dataField name="P_Savings_Utilities" fld="26" baseField="35" baseItem="1" numFmtId="42"/>
    <dataField name="P_Savings_Healthcare" fld="27" baseField="35" baseItem="1" numFmtId="164"/>
    <dataField name="P_Savings_Education" fld="28" baseField="35" baseItem="1" numFmtId="42"/>
    <dataField name="P_Savings_Miscellaneous" fld="29" baseField="35" baseItem="1" numFmtId="42"/>
  </dataFields>
  <formats count="1">
    <format dxfId="2">
      <pivotArea collapsedLevelsAreSubtotals="1" fieldPosition="0">
        <references count="1">
          <reference field="36" count="12">
            <x v="1"/>
            <x v="2"/>
            <x v="3"/>
            <x v="4"/>
            <x v="5"/>
            <x v="6"/>
            <x v="7"/>
            <x v="8"/>
            <x v="9"/>
            <x v="10"/>
            <x v="11"/>
            <x v="12"/>
          </reference>
        </references>
      </pivotArea>
    </format>
  </formats>
  <pivotTableStyleInfo name="PivotStyleLight16" showRowHeaders="1" showColHeaders="1" showRowStripes="0" showColStripes="0" showLastColumn="1"/>
  <filters count="1">
    <filter fld="0" type="dateBetween" evalOrder="-1" id="161"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4:B98" firstHeaderRow="1" firstDataRow="1" firstDataCol="1"/>
  <pivotFields count="47">
    <pivotField numFmtId="14" showAll="0">
      <items count="4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t="default"/>
      </items>
    </pivotField>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multipleItemSelectionAllowed="1" showAll="0">
      <items count="13">
        <item x="0"/>
        <item x="1"/>
        <item x="2"/>
        <item x="3"/>
        <item x="4"/>
        <item x="5"/>
        <item x="6"/>
        <item x="7"/>
        <item x="8"/>
        <item x="9"/>
        <item x="10"/>
        <item x="11"/>
        <item t="default"/>
      </items>
    </pivotField>
    <pivotField dataField="1" showAll="0">
      <items count="421">
        <item x="262"/>
        <item x="74"/>
        <item x="382"/>
        <item x="236"/>
        <item x="79"/>
        <item x="37"/>
        <item x="285"/>
        <item x="110"/>
        <item x="13"/>
        <item x="221"/>
        <item x="49"/>
        <item x="14"/>
        <item x="396"/>
        <item x="223"/>
        <item x="142"/>
        <item x="400"/>
        <item x="130"/>
        <item x="412"/>
        <item x="254"/>
        <item x="189"/>
        <item x="44"/>
        <item x="95"/>
        <item x="346"/>
        <item x="271"/>
        <item x="267"/>
        <item x="23"/>
        <item x="100"/>
        <item x="19"/>
        <item x="347"/>
        <item x="123"/>
        <item x="204"/>
        <item x="38"/>
        <item x="147"/>
        <item x="392"/>
        <item x="250"/>
        <item x="265"/>
        <item x="193"/>
        <item x="283"/>
        <item x="146"/>
        <item x="139"/>
        <item x="35"/>
        <item x="325"/>
        <item x="244"/>
        <item x="63"/>
        <item x="158"/>
        <item x="117"/>
        <item x="26"/>
        <item x="199"/>
        <item x="411"/>
        <item x="62"/>
        <item x="227"/>
        <item x="182"/>
        <item x="406"/>
        <item x="132"/>
        <item x="33"/>
        <item x="263"/>
        <item x="16"/>
        <item x="324"/>
        <item x="355"/>
        <item x="126"/>
        <item x="274"/>
        <item x="160"/>
        <item x="205"/>
        <item x="260"/>
        <item x="134"/>
        <item x="121"/>
        <item x="18"/>
        <item x="390"/>
        <item x="331"/>
        <item x="170"/>
        <item x="196"/>
        <item x="181"/>
        <item x="188"/>
        <item x="380"/>
        <item x="56"/>
        <item x="300"/>
        <item x="359"/>
        <item x="336"/>
        <item x="340"/>
        <item x="163"/>
        <item x="322"/>
        <item x="171"/>
        <item x="84"/>
        <item x="379"/>
        <item x="103"/>
        <item x="240"/>
        <item x="136"/>
        <item x="369"/>
        <item x="216"/>
        <item x="375"/>
        <item x="384"/>
        <item x="169"/>
        <item x="415"/>
        <item x="230"/>
        <item x="45"/>
        <item x="348"/>
        <item x="228"/>
        <item x="155"/>
        <item x="257"/>
        <item x="92"/>
        <item x="295"/>
        <item x="152"/>
        <item x="333"/>
        <item x="52"/>
        <item x="238"/>
        <item x="247"/>
        <item x="233"/>
        <item x="69"/>
        <item x="289"/>
        <item x="30"/>
        <item x="28"/>
        <item x="277"/>
        <item x="381"/>
        <item x="401"/>
        <item x="307"/>
        <item x="292"/>
        <item x="389"/>
        <item x="127"/>
        <item x="339"/>
        <item x="15"/>
        <item x="301"/>
        <item x="24"/>
        <item x="88"/>
        <item x="383"/>
        <item x="83"/>
        <item x="343"/>
        <item x="129"/>
        <item x="85"/>
        <item x="291"/>
        <item x="218"/>
        <item x="255"/>
        <item x="60"/>
        <item x="246"/>
        <item x="224"/>
        <item x="344"/>
        <item x="8"/>
        <item x="395"/>
        <item x="11"/>
        <item x="10"/>
        <item x="46"/>
        <item x="404"/>
        <item x="190"/>
        <item x="268"/>
        <item x="101"/>
        <item x="365"/>
        <item x="94"/>
        <item x="279"/>
        <item x="51"/>
        <item x="102"/>
        <item x="245"/>
        <item x="93"/>
        <item x="137"/>
        <item x="337"/>
        <item x="214"/>
        <item x="317"/>
        <item x="57"/>
        <item x="43"/>
        <item x="77"/>
        <item x="29"/>
        <item x="357"/>
        <item x="178"/>
        <item x="264"/>
        <item x="168"/>
        <item x="217"/>
        <item x="99"/>
        <item x="4"/>
        <item x="5"/>
        <item x="21"/>
        <item x="184"/>
        <item x="80"/>
        <item x="310"/>
        <item x="349"/>
        <item x="290"/>
        <item x="309"/>
        <item x="114"/>
        <item x="61"/>
        <item x="104"/>
        <item x="353"/>
        <item x="286"/>
        <item x="335"/>
        <item x="407"/>
        <item x="1"/>
        <item x="319"/>
        <item x="42"/>
        <item x="241"/>
        <item x="398"/>
        <item x="362"/>
        <item x="172"/>
        <item x="109"/>
        <item x="187"/>
        <item x="66"/>
        <item x="261"/>
        <item x="72"/>
        <item x="116"/>
        <item x="111"/>
        <item x="304"/>
        <item x="354"/>
        <item x="356"/>
        <item x="32"/>
        <item x="330"/>
        <item x="98"/>
        <item x="402"/>
        <item x="273"/>
        <item x="367"/>
        <item x="176"/>
        <item x="315"/>
        <item x="370"/>
        <item x="232"/>
        <item x="403"/>
        <item x="198"/>
        <item x="112"/>
        <item x="226"/>
        <item x="419"/>
        <item x="22"/>
        <item x="131"/>
        <item x="278"/>
        <item x="332"/>
        <item x="219"/>
        <item x="76"/>
        <item x="78"/>
        <item x="320"/>
        <item x="90"/>
        <item x="368"/>
        <item x="128"/>
        <item x="25"/>
        <item x="280"/>
        <item x="417"/>
        <item x="305"/>
        <item x="408"/>
        <item x="269"/>
        <item x="385"/>
        <item x="197"/>
        <item x="41"/>
        <item x="194"/>
        <item x="107"/>
        <item x="377"/>
        <item x="143"/>
        <item x="237"/>
        <item x="39"/>
        <item x="276"/>
        <item x="36"/>
        <item x="192"/>
        <item x="231"/>
        <item x="366"/>
        <item x="140"/>
        <item x="345"/>
        <item x="153"/>
        <item x="12"/>
        <item x="341"/>
        <item x="342"/>
        <item x="150"/>
        <item x="108"/>
        <item x="144"/>
        <item x="97"/>
        <item x="174"/>
        <item x="288"/>
        <item x="154"/>
        <item x="96"/>
        <item x="149"/>
        <item x="115"/>
        <item x="297"/>
        <item x="350"/>
        <item x="17"/>
        <item x="358"/>
        <item x="50"/>
        <item x="318"/>
        <item x="87"/>
        <item x="58"/>
        <item x="414"/>
        <item x="173"/>
        <item x="386"/>
        <item x="48"/>
        <item x="151"/>
        <item x="294"/>
        <item x="81"/>
        <item x="200"/>
        <item x="70"/>
        <item x="68"/>
        <item x="27"/>
        <item x="195"/>
        <item x="363"/>
        <item x="105"/>
        <item x="249"/>
        <item x="165"/>
        <item x="338"/>
        <item x="258"/>
        <item x="275"/>
        <item x="186"/>
        <item x="133"/>
        <item x="157"/>
        <item x="183"/>
        <item x="391"/>
        <item x="0"/>
        <item x="371"/>
        <item x="242"/>
        <item x="89"/>
        <item x="207"/>
        <item x="409"/>
        <item x="206"/>
        <item x="208"/>
        <item x="360"/>
        <item x="148"/>
        <item x="9"/>
        <item x="308"/>
        <item x="201"/>
        <item x="210"/>
        <item x="124"/>
        <item x="287"/>
        <item x="321"/>
        <item x="303"/>
        <item x="53"/>
        <item x="405"/>
        <item x="328"/>
        <item x="180"/>
        <item x="329"/>
        <item x="299"/>
        <item x="235"/>
        <item x="2"/>
        <item x="213"/>
        <item x="159"/>
        <item x="281"/>
        <item x="229"/>
        <item x="316"/>
        <item x="222"/>
        <item x="364"/>
        <item x="410"/>
        <item x="185"/>
        <item x="40"/>
        <item x="302"/>
        <item x="119"/>
        <item x="215"/>
        <item x="7"/>
        <item x="259"/>
        <item x="145"/>
        <item x="161"/>
        <item x="120"/>
        <item x="327"/>
        <item x="64"/>
        <item x="298"/>
        <item x="313"/>
        <item x="138"/>
        <item x="75"/>
        <item x="166"/>
        <item x="34"/>
        <item x="312"/>
        <item x="175"/>
        <item x="293"/>
        <item x="239"/>
        <item x="191"/>
        <item x="352"/>
        <item x="243"/>
        <item x="376"/>
        <item x="296"/>
        <item x="86"/>
        <item x="251"/>
        <item x="55"/>
        <item x="388"/>
        <item x="212"/>
        <item x="373"/>
        <item x="164"/>
        <item x="91"/>
        <item x="334"/>
        <item x="59"/>
        <item x="67"/>
        <item x="54"/>
        <item x="253"/>
        <item x="203"/>
        <item x="47"/>
        <item x="202"/>
        <item x="225"/>
        <item x="311"/>
        <item x="211"/>
        <item x="118"/>
        <item x="326"/>
        <item x="162"/>
        <item x="272"/>
        <item x="418"/>
        <item x="394"/>
        <item x="399"/>
        <item x="256"/>
        <item x="306"/>
        <item x="413"/>
        <item x="314"/>
        <item x="141"/>
        <item x="397"/>
        <item x="65"/>
        <item x="122"/>
        <item x="270"/>
        <item x="372"/>
        <item x="177"/>
        <item x="20"/>
        <item x="351"/>
        <item x="82"/>
        <item x="3"/>
        <item x="361"/>
        <item x="71"/>
        <item x="135"/>
        <item x="416"/>
        <item x="73"/>
        <item x="6"/>
        <item x="282"/>
        <item x="266"/>
        <item x="248"/>
        <item x="393"/>
        <item x="31"/>
        <item x="156"/>
        <item x="387"/>
        <item x="106"/>
        <item x="167"/>
        <item x="323"/>
        <item x="252"/>
        <item x="284"/>
        <item x="234"/>
        <item x="374"/>
        <item x="378"/>
        <item x="125"/>
        <item x="220"/>
        <item x="113"/>
        <item x="179"/>
        <item x="2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3"/>
  </rowFields>
  <rowItems count="4">
    <i>
      <x/>
    </i>
    <i>
      <x v="1"/>
    </i>
    <i>
      <x v="2"/>
    </i>
    <i t="grand">
      <x/>
    </i>
  </rowItems>
  <colItems count="1">
    <i/>
  </colItems>
  <dataFields count="1">
    <dataField name="Year_income" fld="3" baseField="1" baseItem="0" numFmtId="164"/>
  </dataFields>
  <pivotTableStyleInfo name="PivotStyleLight16" showRowHeaders="1" showColHeaders="1" showRowStripes="0" showColStripes="0" showLastColumn="1"/>
  <filters count="1">
    <filter fld="0" type="dateBetween" evalOrder="-1" id="161" name="Month">
      <autoFilter ref="A1">
        <filterColumn colId="0">
          <customFilters and="1">
            <customFilter operator="greaterThanOrEqual" val="32874"/>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37">
    <queryTableFields count="36">
      <queryTableField id="1" name="Month" tableColumnId="1"/>
      <queryTableField id="2" name="Year" tableColumnId="2"/>
      <queryTableField id="36" dataBound="0" tableColumnId="36"/>
      <queryTableField id="3" name="Income" tableColumnId="3"/>
      <queryTableField id="4" name="Age" tableColumnId="4"/>
      <queryTableField id="5" name="Dependents" tableColumnId="5"/>
      <queryTableField id="6" name="Occupation" tableColumnId="6"/>
      <queryTableField id="7" name="City_Tier" tableColumnId="7"/>
      <queryTableField id="8" name="Rent" tableColumnId="8"/>
      <queryTableField id="9" name="Loan_Repayment" tableColumnId="9"/>
      <queryTableField id="10" name="Insurance" tableColumnId="10"/>
      <queryTableField id="11" name="Groceries" tableColumnId="11"/>
      <queryTableField id="12" name="Transport" tableColumnId="12"/>
      <queryTableField id="13" name="Eating_Out" tableColumnId="13"/>
      <queryTableField id="14" name="Entertainment" tableColumnId="14"/>
      <queryTableField id="15" name="Utilities" tableColumnId="15"/>
      <queryTableField id="16" name="Healthcare" tableColumnId="16"/>
      <queryTableField id="17" name="Education" tableColumnId="17"/>
      <queryTableField id="18" name="Miscellaneous" tableColumnId="18"/>
      <queryTableField id="19" name="Desired_Savings_Percentage" tableColumnId="19"/>
      <queryTableField id="20" name="Desired_Savings" tableColumnId="20"/>
      <queryTableField id="21" name="Disposable_Income" tableColumnId="21"/>
      <queryTableField id="22" name="Potential_Savings_Groceries" tableColumnId="22"/>
      <queryTableField id="23" name="Potential_Savings_Transport" tableColumnId="23"/>
      <queryTableField id="24" name="Potential_Savings_Eating_Out" tableColumnId="24"/>
      <queryTableField id="25" name="Potential_Savings_Entertainment" tableColumnId="25"/>
      <queryTableField id="26" name="Potential_Savings_Utilities" tableColumnId="26"/>
      <queryTableField id="27" name="Potential_Savings_Healthcare" tableColumnId="27"/>
      <queryTableField id="28" name="Potential_Savings_Education" tableColumnId="28"/>
      <queryTableField id="29" name="Potential_Savings_Miscellaneous" tableColumnId="29"/>
      <queryTableField id="30" name="FirstName" tableColumnId="30"/>
      <queryTableField id="31" name="LastName" tableColumnId="31"/>
      <queryTableField id="32" name="Country" tableColumnId="32"/>
      <queryTableField id="33" name="Region" tableColumnId="33"/>
      <queryTableField id="34" name="BankName" tableColumnId="34"/>
      <queryTableField id="35" name="GiftAmount"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for" xr10:uid="{CDF45319-4789-4268-B687-524C13D201E0}" sourceName="Month_for">
  <pivotTables>
    <pivotTable tabId="3" name="PivotTable1"/>
    <pivotTable tabId="3" name="PivotTable2"/>
    <pivotTable tabId="3" name="PivotTable3"/>
    <pivotTable tabId="3" name="PivotTable4"/>
    <pivotTable tabId="3" name="PivotTable6"/>
    <pivotTable tabId="3" name="PivotTable7"/>
  </pivotTables>
  <data>
    <tabular pivotCacheId="3327712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for" xr10:uid="{4E8694C5-AC2E-4CCC-8814-04EF875469BE}" cache="Slicer_Month_for" caption="Month_for"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AJ421" tableType="queryTable" totalsRowShown="0">
  <autoFilter ref="A1:AJ421" xr:uid="{00000000-0009-0000-0100-000001000000}"/>
  <tableColumns count="36">
    <tableColumn id="1" xr3:uid="{00000000-0010-0000-0000-000001000000}" uniqueName="1" name="Month" queryTableFieldId="1" dataDxfId="11"/>
    <tableColumn id="2" xr3:uid="{00000000-0010-0000-0000-000002000000}" uniqueName="2" name="Year" queryTableFieldId="2"/>
    <tableColumn id="36" xr3:uid="{00000000-0010-0000-0000-000024000000}" uniqueName="36" name="Month_for" queryTableFieldId="36" dataDxfId="10">
      <calculatedColumnFormula>TEXT(data[[#This Row],[Month]],"MMMM")</calculatedColumnFormula>
    </tableColumn>
    <tableColumn id="3" xr3:uid="{00000000-0010-0000-0000-000003000000}" uniqueName="3" name="Income" queryTableFieldId="3"/>
    <tableColumn id="4" xr3:uid="{00000000-0010-0000-0000-000004000000}" uniqueName="4" name="Age" queryTableFieldId="4"/>
    <tableColumn id="5" xr3:uid="{00000000-0010-0000-0000-000005000000}" uniqueName="5" name="Dependents" queryTableFieldId="5"/>
    <tableColumn id="6" xr3:uid="{00000000-0010-0000-0000-000006000000}" uniqueName="6" name="Occupation" queryTableFieldId="6" dataDxfId="9"/>
    <tableColumn id="7" xr3:uid="{00000000-0010-0000-0000-000007000000}" uniqueName="7" name="City_Tier" queryTableFieldId="7" dataDxfId="8"/>
    <tableColumn id="8" xr3:uid="{00000000-0010-0000-0000-000008000000}" uniqueName="8" name="Rent" queryTableFieldId="8"/>
    <tableColumn id="9" xr3:uid="{00000000-0010-0000-0000-000009000000}" uniqueName="9" name="Loan_Repayment" queryTableFieldId="9"/>
    <tableColumn id="10" xr3:uid="{00000000-0010-0000-0000-00000A000000}" uniqueName="10" name="Insurance" queryTableFieldId="10"/>
    <tableColumn id="11" xr3:uid="{00000000-0010-0000-0000-00000B000000}" uniqueName="11" name="Groceries" queryTableFieldId="11"/>
    <tableColumn id="12" xr3:uid="{00000000-0010-0000-0000-00000C000000}" uniqueName="12" name="Transport" queryTableFieldId="12"/>
    <tableColumn id="13" xr3:uid="{00000000-0010-0000-0000-00000D000000}" uniqueName="13" name="Eating_Out" queryTableFieldId="13"/>
    <tableColumn id="14" xr3:uid="{00000000-0010-0000-0000-00000E000000}" uniqueName="14" name="Entertainment" queryTableFieldId="14"/>
    <tableColumn id="15" xr3:uid="{00000000-0010-0000-0000-00000F000000}" uniqueName="15" name="Utilities" queryTableFieldId="15"/>
    <tableColumn id="16" xr3:uid="{00000000-0010-0000-0000-000010000000}" uniqueName="16" name="Healthcare" queryTableFieldId="16"/>
    <tableColumn id="17" xr3:uid="{00000000-0010-0000-0000-000011000000}" uniqueName="17" name="Education" queryTableFieldId="17"/>
    <tableColumn id="18" xr3:uid="{00000000-0010-0000-0000-000012000000}" uniqueName="18" name="Miscellaneous" queryTableFieldId="18"/>
    <tableColumn id="19" xr3:uid="{00000000-0010-0000-0000-000013000000}" uniqueName="19" name="Desired_Savings_Percentage" queryTableFieldId="19"/>
    <tableColumn id="20" xr3:uid="{00000000-0010-0000-0000-000014000000}" uniqueName="20" name="Desired_Savings" queryTableFieldId="20"/>
    <tableColumn id="21" xr3:uid="{00000000-0010-0000-0000-000015000000}" uniqueName="21" name="Disposable_Income" queryTableFieldId="21"/>
    <tableColumn id="22" xr3:uid="{00000000-0010-0000-0000-000016000000}" uniqueName="22" name="Potential_Savings_Groceries" queryTableFieldId="22"/>
    <tableColumn id="23" xr3:uid="{00000000-0010-0000-0000-000017000000}" uniqueName="23" name="Potential_Savings_Transport" queryTableFieldId="23"/>
    <tableColumn id="24" xr3:uid="{00000000-0010-0000-0000-000018000000}" uniqueName="24" name="Potential_Savings_Eating_Out" queryTableFieldId="24"/>
    <tableColumn id="25" xr3:uid="{00000000-0010-0000-0000-000019000000}" uniqueName="25" name="Potential_Savings_Entertainment" queryTableFieldId="25"/>
    <tableColumn id="26" xr3:uid="{00000000-0010-0000-0000-00001A000000}" uniqueName="26" name="Potential_Savings_Utilities" queryTableFieldId="26"/>
    <tableColumn id="27" xr3:uid="{00000000-0010-0000-0000-00001B000000}" uniqueName="27" name="Potential_Savings_Healthcare" queryTableFieldId="27"/>
    <tableColumn id="28" xr3:uid="{00000000-0010-0000-0000-00001C000000}" uniqueName="28" name="Potential_Savings_Education" queryTableFieldId="28"/>
    <tableColumn id="29" xr3:uid="{00000000-0010-0000-0000-00001D000000}" uniqueName="29" name="Potential_Savings_Miscellaneous" queryTableFieldId="29"/>
    <tableColumn id="30" xr3:uid="{00000000-0010-0000-0000-00001E000000}" uniqueName="30" name="FirstName" queryTableFieldId="30" dataDxfId="7"/>
    <tableColumn id="31" xr3:uid="{00000000-0010-0000-0000-00001F000000}" uniqueName="31" name="LastName" queryTableFieldId="31" dataDxfId="6"/>
    <tableColumn id="32" xr3:uid="{00000000-0010-0000-0000-000020000000}" uniqueName="32" name="Country" queryTableFieldId="32" dataDxfId="5"/>
    <tableColumn id="33" xr3:uid="{00000000-0010-0000-0000-000021000000}" uniqueName="33" name="Region" queryTableFieldId="33" dataDxfId="4"/>
    <tableColumn id="34" xr3:uid="{00000000-0010-0000-0000-000022000000}" uniqueName="34" name="BankName" queryTableFieldId="34" dataDxfId="3"/>
    <tableColumn id="35" xr3:uid="{00000000-0010-0000-0000-000023000000}" uniqueName="35" name="GiftAmount"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84D02B97-CF27-4B81-9B8A-26F16AFD301F}" sourceName="Month">
  <pivotTables>
    <pivotTable tabId="3" name="PivotTable1"/>
    <pivotTable tabId="3" name="PivotTable2"/>
    <pivotTable tabId="3" name="PivotTable3"/>
    <pivotTable tabId="3" name="PivotTable4"/>
    <pivotTable tabId="3" name="PivotTable6"/>
    <pivotTable tabId="3" name="PivotTable7"/>
  </pivotTables>
  <state minimalRefreshVersion="6" lastRefreshVersion="6" pivotCacheId="33277129" filterType="dateBetween">
    <selection startDate="1990-01-01T00:00:00" endDate="2024-12-31T00:00:00"/>
    <bounds startDate="199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914561C6-90AD-4C3A-96C0-D3D1F23AEDC3}" cache="NativeTimeline_Month" caption="Month" level="0" selectionLevel="0" scrollPosition="1990-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J11" sqref="J11"/>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21"/>
  <sheetViews>
    <sheetView workbookViewId="0"/>
  </sheetViews>
  <sheetFormatPr defaultRowHeight="14.5" x14ac:dyDescent="0.35"/>
  <cols>
    <col min="1" max="1" width="10.1796875" bestFit="1" customWidth="1"/>
    <col min="2" max="2" width="6.81640625" bestFit="1" customWidth="1"/>
    <col min="3" max="3" width="6.81640625" customWidth="1"/>
    <col min="4" max="4" width="11.81640625" bestFit="1" customWidth="1"/>
    <col min="5" max="5" width="6.1796875" bestFit="1" customWidth="1"/>
    <col min="6" max="6" width="13.26953125" bestFit="1" customWidth="1"/>
    <col min="7" max="7" width="13.1796875" bestFit="1" customWidth="1"/>
    <col min="8" max="8" width="10.453125" bestFit="1" customWidth="1"/>
    <col min="9" max="9" width="11.81640625" bestFit="1" customWidth="1"/>
    <col min="10" max="10" width="17.7265625" bestFit="1" customWidth="1"/>
    <col min="11" max="13" width="11.81640625" bestFit="1" customWidth="1"/>
    <col min="14" max="14" width="12.453125" bestFit="1" customWidth="1"/>
    <col min="15" max="15" width="15.453125" bestFit="1" customWidth="1"/>
    <col min="16" max="16" width="11.81640625" bestFit="1" customWidth="1"/>
    <col min="17" max="17" width="12.1796875" bestFit="1" customWidth="1"/>
    <col min="18" max="18" width="11.81640625" bestFit="1" customWidth="1"/>
    <col min="19" max="19" width="14.81640625" bestFit="1" customWidth="1"/>
    <col min="20" max="20" width="27.1796875" bestFit="1" customWidth="1"/>
    <col min="21" max="21" width="16.54296875" bestFit="1" customWidth="1"/>
    <col min="22" max="22" width="19.54296875" bestFit="1" customWidth="1"/>
    <col min="23" max="23" width="27" bestFit="1" customWidth="1"/>
    <col min="24" max="24" width="27.453125" bestFit="1" customWidth="1"/>
    <col min="25" max="25" width="28.54296875" bestFit="1" customWidth="1"/>
    <col min="26" max="26" width="31.54296875" bestFit="1" customWidth="1"/>
    <col min="27" max="27" width="25.453125" bestFit="1" customWidth="1"/>
    <col min="28" max="28" width="28.26953125" bestFit="1" customWidth="1"/>
    <col min="29" max="29" width="27.54296875" bestFit="1" customWidth="1"/>
    <col min="30" max="30" width="31" bestFit="1" customWidth="1"/>
    <col min="31" max="31" width="12.54296875" bestFit="1" customWidth="1"/>
    <col min="32" max="32" width="14.54296875" bestFit="1" customWidth="1"/>
    <col min="33" max="33" width="9.81640625" bestFit="1" customWidth="1"/>
    <col min="35" max="35" width="30.81640625" bestFit="1" customWidth="1"/>
    <col min="36" max="36" width="13" bestFit="1" customWidth="1"/>
  </cols>
  <sheetData>
    <row r="1" spans="1:36" x14ac:dyDescent="0.35">
      <c r="A1" t="s">
        <v>0</v>
      </c>
      <c r="B1" t="s">
        <v>1</v>
      </c>
      <c r="C1" t="s">
        <v>968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5">
      <c r="A2" s="1">
        <v>32874</v>
      </c>
      <c r="B2">
        <v>1990</v>
      </c>
      <c r="C2" t="str">
        <f>TEXT(data[[#This Row],[Month]],"MMMM")</f>
        <v>January</v>
      </c>
      <c r="D2">
        <v>44637.249640000002</v>
      </c>
      <c r="E2">
        <v>49</v>
      </c>
      <c r="F2">
        <v>0</v>
      </c>
      <c r="G2" t="s">
        <v>35</v>
      </c>
      <c r="H2" t="s">
        <v>36</v>
      </c>
      <c r="I2">
        <v>13391.17489</v>
      </c>
      <c r="J2">
        <v>0</v>
      </c>
      <c r="K2">
        <v>2206.4901289999998</v>
      </c>
      <c r="L2">
        <v>6658.768341</v>
      </c>
      <c r="M2">
        <v>2636.9706959999999</v>
      </c>
      <c r="N2">
        <v>1651.8017259999999</v>
      </c>
      <c r="O2">
        <v>1536.1842549999999</v>
      </c>
      <c r="P2">
        <v>2911.7922309999999</v>
      </c>
      <c r="Q2">
        <v>1546.9145390000001</v>
      </c>
      <c r="R2">
        <v>0</v>
      </c>
      <c r="S2">
        <v>831.52512019999995</v>
      </c>
      <c r="T2">
        <v>13.89094813</v>
      </c>
      <c r="U2">
        <v>6200.5371919999998</v>
      </c>
      <c r="V2">
        <v>11265.627710000001</v>
      </c>
      <c r="W2">
        <v>1685.696222</v>
      </c>
      <c r="X2">
        <v>328.8952812</v>
      </c>
      <c r="Y2">
        <v>465.7691724</v>
      </c>
      <c r="Z2">
        <v>195.15131969999999</v>
      </c>
      <c r="AA2">
        <v>678.29285890000006</v>
      </c>
      <c r="AB2">
        <v>67.682470589999994</v>
      </c>
      <c r="AC2">
        <v>0</v>
      </c>
      <c r="AD2">
        <v>85.735516730000001</v>
      </c>
      <c r="AE2" t="s">
        <v>37</v>
      </c>
      <c r="AF2" t="s">
        <v>38</v>
      </c>
      <c r="AG2" t="s">
        <v>39</v>
      </c>
      <c r="AH2" t="s">
        <v>40</v>
      </c>
      <c r="AI2" t="s">
        <v>41</v>
      </c>
      <c r="AJ2">
        <v>2947.02</v>
      </c>
    </row>
    <row r="3" spans="1:36" x14ac:dyDescent="0.35">
      <c r="A3" s="1">
        <v>32905</v>
      </c>
      <c r="B3">
        <v>1990</v>
      </c>
      <c r="C3" t="str">
        <f>TEXT(data[[#This Row],[Month]],"MMMM")</f>
        <v>February</v>
      </c>
      <c r="D3">
        <v>26858.596590000001</v>
      </c>
      <c r="E3">
        <v>34</v>
      </c>
      <c r="F3">
        <v>2</v>
      </c>
      <c r="G3" t="s">
        <v>42</v>
      </c>
      <c r="H3" t="s">
        <v>43</v>
      </c>
      <c r="I3">
        <v>5371.7193180000004</v>
      </c>
      <c r="J3">
        <v>0</v>
      </c>
      <c r="K3">
        <v>869.52261699999997</v>
      </c>
      <c r="L3">
        <v>2818.4444600000002</v>
      </c>
      <c r="M3">
        <v>1543.0187780000001</v>
      </c>
      <c r="N3">
        <v>649.3781027</v>
      </c>
      <c r="O3">
        <v>1050.2417379999999</v>
      </c>
      <c r="P3">
        <v>1626.1433460000001</v>
      </c>
      <c r="Q3">
        <v>1137.3513250000001</v>
      </c>
      <c r="R3">
        <v>1551.7231670000001</v>
      </c>
      <c r="S3">
        <v>564.23500709999996</v>
      </c>
      <c r="T3">
        <v>7.1603757379999999</v>
      </c>
      <c r="U3">
        <v>1923.176434</v>
      </c>
      <c r="V3">
        <v>9676.8187330000001</v>
      </c>
      <c r="W3">
        <v>540.30656099999999</v>
      </c>
      <c r="X3">
        <v>119.34713929999999</v>
      </c>
      <c r="Y3">
        <v>141.8660892</v>
      </c>
      <c r="Z3">
        <v>234.13116769999999</v>
      </c>
      <c r="AA3">
        <v>286.66840810000002</v>
      </c>
      <c r="AB3">
        <v>6.6032115789999999</v>
      </c>
      <c r="AC3">
        <v>56.306873750000001</v>
      </c>
      <c r="AD3">
        <v>97.388605729999995</v>
      </c>
      <c r="AE3" t="s">
        <v>44</v>
      </c>
      <c r="AF3" t="s">
        <v>45</v>
      </c>
      <c r="AG3" t="s">
        <v>39</v>
      </c>
      <c r="AH3" t="s">
        <v>40</v>
      </c>
      <c r="AI3" t="s">
        <v>46</v>
      </c>
      <c r="AJ3">
        <v>7904.22</v>
      </c>
    </row>
    <row r="4" spans="1:36" x14ac:dyDescent="0.35">
      <c r="A4" s="1">
        <v>32933</v>
      </c>
      <c r="B4">
        <v>1990</v>
      </c>
      <c r="C4" t="str">
        <f>TEXT(data[[#This Row],[Month]],"MMMM")</f>
        <v>March</v>
      </c>
      <c r="D4">
        <v>50367.605080000001</v>
      </c>
      <c r="E4">
        <v>35</v>
      </c>
      <c r="F4">
        <v>1</v>
      </c>
      <c r="G4" t="s">
        <v>47</v>
      </c>
      <c r="H4" t="s">
        <v>48</v>
      </c>
      <c r="I4">
        <v>7555.1407630000003</v>
      </c>
      <c r="J4">
        <v>4612.1033859999998</v>
      </c>
      <c r="K4">
        <v>2201.8000499999998</v>
      </c>
      <c r="L4">
        <v>6313.2220809999999</v>
      </c>
      <c r="M4">
        <v>3221.3964030000002</v>
      </c>
      <c r="N4">
        <v>1513.814376</v>
      </c>
      <c r="O4">
        <v>1723.306926</v>
      </c>
      <c r="P4">
        <v>3368.4571080000001</v>
      </c>
      <c r="Q4">
        <v>2178.5158470000001</v>
      </c>
      <c r="R4">
        <v>3160.0262990000001</v>
      </c>
      <c r="S4">
        <v>628.37121999999999</v>
      </c>
      <c r="T4">
        <v>13.99780754</v>
      </c>
      <c r="U4">
        <v>7050.3604219999997</v>
      </c>
      <c r="V4">
        <v>13891.45062</v>
      </c>
      <c r="W4">
        <v>1466.0739840000001</v>
      </c>
      <c r="X4">
        <v>473.54975180000002</v>
      </c>
      <c r="Y4">
        <v>410.85712940000002</v>
      </c>
      <c r="Z4">
        <v>459.96525650000001</v>
      </c>
      <c r="AA4">
        <v>488.3834233</v>
      </c>
      <c r="AB4">
        <v>7.2908924519999996</v>
      </c>
      <c r="AC4">
        <v>106.6535974</v>
      </c>
      <c r="AD4">
        <v>138.54242189999999</v>
      </c>
      <c r="AE4" t="s">
        <v>49</v>
      </c>
      <c r="AF4" t="s">
        <v>50</v>
      </c>
      <c r="AG4" t="s">
        <v>39</v>
      </c>
      <c r="AH4" t="s">
        <v>40</v>
      </c>
      <c r="AI4" t="s">
        <v>51</v>
      </c>
      <c r="AJ4">
        <v>4148.87</v>
      </c>
    </row>
    <row r="5" spans="1:36" x14ac:dyDescent="0.35">
      <c r="A5" s="1">
        <v>32964</v>
      </c>
      <c r="B5">
        <v>1990</v>
      </c>
      <c r="C5" t="str">
        <f>TEXT(data[[#This Row],[Month]],"MMMM")</f>
        <v>April</v>
      </c>
      <c r="D5">
        <v>101455.6002</v>
      </c>
      <c r="E5">
        <v>21</v>
      </c>
      <c r="F5">
        <v>0</v>
      </c>
      <c r="G5" t="s">
        <v>35</v>
      </c>
      <c r="H5" t="s">
        <v>48</v>
      </c>
      <c r="I5">
        <v>15218.340039999999</v>
      </c>
      <c r="J5">
        <v>6809.4414269999997</v>
      </c>
      <c r="K5">
        <v>4889.418087</v>
      </c>
      <c r="L5">
        <v>14690.149359999999</v>
      </c>
      <c r="M5">
        <v>7106.130005</v>
      </c>
      <c r="N5">
        <v>5040.2491579999996</v>
      </c>
      <c r="O5">
        <v>2858.1942399999998</v>
      </c>
      <c r="P5">
        <v>6128.5503870000002</v>
      </c>
      <c r="Q5">
        <v>4571.1182170000002</v>
      </c>
      <c r="R5">
        <v>0</v>
      </c>
      <c r="S5">
        <v>2526.0557119999999</v>
      </c>
      <c r="T5">
        <v>16.455439720000001</v>
      </c>
      <c r="U5">
        <v>16694.96514</v>
      </c>
      <c r="V5">
        <v>31617.95361</v>
      </c>
      <c r="W5">
        <v>1875.9327699999999</v>
      </c>
      <c r="X5">
        <v>762.02078859999995</v>
      </c>
      <c r="Y5">
        <v>1241.0174480000001</v>
      </c>
      <c r="Z5">
        <v>320.19059379999999</v>
      </c>
      <c r="AA5">
        <v>1389.8150330000001</v>
      </c>
      <c r="AB5">
        <v>193.50275429999999</v>
      </c>
      <c r="AC5">
        <v>0</v>
      </c>
      <c r="AD5">
        <v>296.04118269999998</v>
      </c>
      <c r="AE5" t="s">
        <v>52</v>
      </c>
      <c r="AF5" t="s">
        <v>53</v>
      </c>
      <c r="AG5" t="s">
        <v>39</v>
      </c>
      <c r="AH5" t="s">
        <v>54</v>
      </c>
      <c r="AI5" t="s">
        <v>55</v>
      </c>
      <c r="AJ5">
        <v>8841.8700000000008</v>
      </c>
    </row>
    <row r="6" spans="1:36" x14ac:dyDescent="0.35">
      <c r="A6" s="1">
        <v>32994</v>
      </c>
      <c r="B6">
        <v>1990</v>
      </c>
      <c r="C6" t="str">
        <f>TEXT(data[[#This Row],[Month]],"MMMM")</f>
        <v>May</v>
      </c>
      <c r="D6">
        <v>24875.28355</v>
      </c>
      <c r="E6">
        <v>52</v>
      </c>
      <c r="F6">
        <v>4</v>
      </c>
      <c r="G6" t="s">
        <v>56</v>
      </c>
      <c r="H6" t="s">
        <v>43</v>
      </c>
      <c r="I6">
        <v>4975.0567099999998</v>
      </c>
      <c r="J6">
        <v>3112.6093980000001</v>
      </c>
      <c r="K6">
        <v>635.90717010000003</v>
      </c>
      <c r="L6">
        <v>3034.3296650000002</v>
      </c>
      <c r="M6">
        <v>1276.1551629999999</v>
      </c>
      <c r="N6">
        <v>692.827225</v>
      </c>
      <c r="O6">
        <v>660.18685149999999</v>
      </c>
      <c r="P6">
        <v>1092.689024</v>
      </c>
      <c r="Q6">
        <v>1169.095816</v>
      </c>
      <c r="R6">
        <v>1445.215694</v>
      </c>
      <c r="S6">
        <v>515.51030030000004</v>
      </c>
      <c r="T6">
        <v>7.5339821970000003</v>
      </c>
      <c r="U6">
        <v>1874.099434</v>
      </c>
      <c r="V6">
        <v>6265.7005319999998</v>
      </c>
      <c r="W6">
        <v>788.953124</v>
      </c>
      <c r="X6">
        <v>68.160765639999994</v>
      </c>
      <c r="Y6">
        <v>61.71250517</v>
      </c>
      <c r="Z6">
        <v>187.17375010000001</v>
      </c>
      <c r="AA6">
        <v>194.11712990000001</v>
      </c>
      <c r="AB6">
        <v>47.294591269999998</v>
      </c>
      <c r="AC6">
        <v>67.388120479999998</v>
      </c>
      <c r="AD6">
        <v>96.55707615</v>
      </c>
      <c r="AE6" t="s">
        <v>57</v>
      </c>
      <c r="AF6" t="s">
        <v>58</v>
      </c>
      <c r="AG6" t="s">
        <v>39</v>
      </c>
      <c r="AH6" t="s">
        <v>40</v>
      </c>
      <c r="AI6" t="s">
        <v>59</v>
      </c>
      <c r="AJ6">
        <v>9410.6299999999992</v>
      </c>
    </row>
    <row r="7" spans="1:36" x14ac:dyDescent="0.35">
      <c r="A7" s="1">
        <v>33025</v>
      </c>
      <c r="B7">
        <v>1990</v>
      </c>
      <c r="C7" t="str">
        <f>TEXT(data[[#This Row],[Month]],"MMMM")</f>
        <v>June</v>
      </c>
      <c r="D7">
        <v>24875.610270000001</v>
      </c>
      <c r="E7">
        <v>57</v>
      </c>
      <c r="F7">
        <v>4</v>
      </c>
      <c r="G7" t="s">
        <v>35</v>
      </c>
      <c r="H7" t="s">
        <v>43</v>
      </c>
      <c r="I7">
        <v>4975.1220530000001</v>
      </c>
      <c r="J7">
        <v>0</v>
      </c>
      <c r="K7">
        <v>1038.230996</v>
      </c>
      <c r="L7">
        <v>3250.0677559999999</v>
      </c>
      <c r="M7">
        <v>1760.164812</v>
      </c>
      <c r="N7">
        <v>1049.0674529999999</v>
      </c>
      <c r="O7">
        <v>751.01681459999998</v>
      </c>
      <c r="P7">
        <v>1024.309765</v>
      </c>
      <c r="Q7">
        <v>1022.295439</v>
      </c>
      <c r="R7">
        <v>2003.8520349999999</v>
      </c>
      <c r="S7">
        <v>402.21784339999999</v>
      </c>
      <c r="T7">
        <v>5.9442415410000002</v>
      </c>
      <c r="U7">
        <v>1478.6663590000001</v>
      </c>
      <c r="V7">
        <v>7599.2653</v>
      </c>
      <c r="W7">
        <v>957.61911610000004</v>
      </c>
      <c r="X7">
        <v>521.68384809999998</v>
      </c>
      <c r="Y7">
        <v>135.9258653</v>
      </c>
      <c r="Z7">
        <v>148.95232590000001</v>
      </c>
      <c r="AA7">
        <v>86.567255560000007</v>
      </c>
      <c r="AB7">
        <v>13.14368314</v>
      </c>
      <c r="AC7">
        <v>33.961842740000002</v>
      </c>
      <c r="AD7">
        <v>96.675924679999994</v>
      </c>
      <c r="AE7" t="s">
        <v>60</v>
      </c>
      <c r="AF7" t="s">
        <v>61</v>
      </c>
      <c r="AG7" t="s">
        <v>39</v>
      </c>
      <c r="AH7" t="s">
        <v>54</v>
      </c>
      <c r="AI7" t="s">
        <v>62</v>
      </c>
      <c r="AJ7">
        <v>551.01</v>
      </c>
    </row>
    <row r="8" spans="1:36" x14ac:dyDescent="0.35">
      <c r="A8" s="1">
        <v>33055</v>
      </c>
      <c r="B8">
        <v>1990</v>
      </c>
      <c r="C8" t="str">
        <f>TEXT(data[[#This Row],[Month]],"MMMM")</f>
        <v>July</v>
      </c>
      <c r="D8">
        <v>106119.6928</v>
      </c>
      <c r="E8">
        <v>53</v>
      </c>
      <c r="F8">
        <v>0</v>
      </c>
      <c r="G8" t="s">
        <v>35</v>
      </c>
      <c r="H8" t="s">
        <v>43</v>
      </c>
      <c r="I8">
        <v>21223.938549999999</v>
      </c>
      <c r="J8">
        <v>0</v>
      </c>
      <c r="K8">
        <v>4360.2027099999996</v>
      </c>
      <c r="L8">
        <v>12790.39069</v>
      </c>
      <c r="M8">
        <v>6345.7380359999997</v>
      </c>
      <c r="N8">
        <v>4390.9051040000004</v>
      </c>
      <c r="O8">
        <v>2626.7716289999998</v>
      </c>
      <c r="P8">
        <v>6202.5499380000001</v>
      </c>
      <c r="Q8">
        <v>3807.0985620000001</v>
      </c>
      <c r="R8">
        <v>0</v>
      </c>
      <c r="S8">
        <v>2776.7718140000002</v>
      </c>
      <c r="T8">
        <v>17.338501569999998</v>
      </c>
      <c r="U8">
        <v>18399.564590000002</v>
      </c>
      <c r="V8">
        <v>41595.325720000001</v>
      </c>
      <c r="W8">
        <v>2799.2346579999999</v>
      </c>
      <c r="X8">
        <v>912.95859919999998</v>
      </c>
      <c r="Y8">
        <v>438.00979000000001</v>
      </c>
      <c r="Z8">
        <v>541.70236309999996</v>
      </c>
      <c r="AA8">
        <v>838.29998860000001</v>
      </c>
      <c r="AB8">
        <v>111.8575882</v>
      </c>
      <c r="AC8">
        <v>0</v>
      </c>
      <c r="AD8">
        <v>409.45314300000001</v>
      </c>
      <c r="AE8" t="s">
        <v>63</v>
      </c>
      <c r="AF8" t="s">
        <v>64</v>
      </c>
      <c r="AG8" t="s">
        <v>39</v>
      </c>
      <c r="AH8" t="s">
        <v>54</v>
      </c>
      <c r="AI8" t="s">
        <v>65</v>
      </c>
      <c r="AJ8">
        <v>5328.24</v>
      </c>
    </row>
    <row r="9" spans="1:36" x14ac:dyDescent="0.35">
      <c r="A9" s="1">
        <v>33086</v>
      </c>
      <c r="B9">
        <v>1990</v>
      </c>
      <c r="C9" t="str">
        <f>TEXT(data[[#This Row],[Month]],"MMMM")</f>
        <v>August</v>
      </c>
      <c r="D9">
        <v>55431.341509999998</v>
      </c>
      <c r="E9">
        <v>40</v>
      </c>
      <c r="F9">
        <v>1</v>
      </c>
      <c r="G9" t="s">
        <v>56</v>
      </c>
      <c r="H9" t="s">
        <v>43</v>
      </c>
      <c r="I9">
        <v>11086.2683</v>
      </c>
      <c r="J9">
        <v>8307.7022199999992</v>
      </c>
      <c r="K9">
        <v>1755.4398200000001</v>
      </c>
      <c r="L9">
        <v>8194.4824100000005</v>
      </c>
      <c r="M9">
        <v>3353.0018879999998</v>
      </c>
      <c r="N9">
        <v>1741.9135819999999</v>
      </c>
      <c r="O9">
        <v>1219.684252</v>
      </c>
      <c r="P9">
        <v>2361.9758929999998</v>
      </c>
      <c r="Q9">
        <v>2574.4499810000002</v>
      </c>
      <c r="R9">
        <v>5520.4368519999998</v>
      </c>
      <c r="S9">
        <v>850.04171210000004</v>
      </c>
      <c r="T9">
        <v>11.972313339999999</v>
      </c>
      <c r="U9">
        <v>6636.4138929999999</v>
      </c>
      <c r="V9">
        <v>8465.9445969999997</v>
      </c>
      <c r="W9">
        <v>1059.49964</v>
      </c>
      <c r="X9">
        <v>838.16369999999995</v>
      </c>
      <c r="Y9">
        <v>466.17925789999998</v>
      </c>
      <c r="Z9">
        <v>327.90205889999999</v>
      </c>
      <c r="AA9">
        <v>353.41164959999998</v>
      </c>
      <c r="AB9">
        <v>92.739537589999998</v>
      </c>
      <c r="AC9">
        <v>116.12172649999999</v>
      </c>
      <c r="AD9">
        <v>71.520963339999994</v>
      </c>
      <c r="AE9" t="s">
        <v>66</v>
      </c>
      <c r="AF9" t="s">
        <v>67</v>
      </c>
      <c r="AG9" t="s">
        <v>39</v>
      </c>
      <c r="AH9" t="s">
        <v>54</v>
      </c>
      <c r="AI9" t="s">
        <v>68</v>
      </c>
      <c r="AJ9">
        <v>8934.9500000000007</v>
      </c>
    </row>
    <row r="10" spans="1:36" x14ac:dyDescent="0.35">
      <c r="A10" s="1">
        <v>33117</v>
      </c>
      <c r="B10">
        <v>1990</v>
      </c>
      <c r="C10" t="str">
        <f>TEXT(data[[#This Row],[Month]],"MMMM")</f>
        <v>September</v>
      </c>
      <c r="D10">
        <v>20606.733120000001</v>
      </c>
      <c r="E10">
        <v>32</v>
      </c>
      <c r="F10">
        <v>4</v>
      </c>
      <c r="G10" t="s">
        <v>42</v>
      </c>
      <c r="H10" t="s">
        <v>36</v>
      </c>
      <c r="I10">
        <v>6182.0199359999997</v>
      </c>
      <c r="J10">
        <v>3562.4888259999998</v>
      </c>
      <c r="K10">
        <v>1018.58994</v>
      </c>
      <c r="L10">
        <v>3066.8672200000001</v>
      </c>
      <c r="M10">
        <v>1170.7906660000001</v>
      </c>
      <c r="N10">
        <v>688.0598377</v>
      </c>
      <c r="O10">
        <v>418.23381569999998</v>
      </c>
      <c r="P10">
        <v>921.23271709999995</v>
      </c>
      <c r="Q10">
        <v>830.23705480000001</v>
      </c>
      <c r="R10">
        <v>1939.226547</v>
      </c>
      <c r="S10">
        <v>446.06868839999998</v>
      </c>
      <c r="T10">
        <v>6.3049836389999996</v>
      </c>
      <c r="U10">
        <v>362.91787240000002</v>
      </c>
      <c r="V10">
        <v>362.91787240000002</v>
      </c>
      <c r="W10">
        <v>822.97402269999998</v>
      </c>
      <c r="X10">
        <v>212.9980592</v>
      </c>
      <c r="Y10">
        <v>85.489142060000006</v>
      </c>
      <c r="Z10">
        <v>97.812946499999995</v>
      </c>
      <c r="AA10">
        <v>252.3443834</v>
      </c>
      <c r="AB10">
        <v>9.9842496389999997</v>
      </c>
      <c r="AC10">
        <v>59.957848089999999</v>
      </c>
      <c r="AD10">
        <v>80.754353330000001</v>
      </c>
      <c r="AE10" t="s">
        <v>69</v>
      </c>
      <c r="AF10" t="s">
        <v>70</v>
      </c>
      <c r="AG10" t="s">
        <v>39</v>
      </c>
      <c r="AH10" t="s">
        <v>40</v>
      </c>
      <c r="AI10" t="s">
        <v>71</v>
      </c>
      <c r="AJ10">
        <v>5559.21</v>
      </c>
    </row>
    <row r="11" spans="1:36" x14ac:dyDescent="0.35">
      <c r="A11" s="1">
        <v>33147</v>
      </c>
      <c r="B11">
        <v>1990</v>
      </c>
      <c r="C11" t="str">
        <f>TEXT(data[[#This Row],[Month]],"MMMM")</f>
        <v>October</v>
      </c>
      <c r="D11">
        <v>46304.790229999999</v>
      </c>
      <c r="E11">
        <v>30</v>
      </c>
      <c r="F11">
        <v>1</v>
      </c>
      <c r="G11" t="s">
        <v>47</v>
      </c>
      <c r="H11" t="s">
        <v>43</v>
      </c>
      <c r="I11">
        <v>9260.9580470000001</v>
      </c>
      <c r="J11">
        <v>0</v>
      </c>
      <c r="K11">
        <v>2130.254825</v>
      </c>
      <c r="L11">
        <v>5065.6270320000003</v>
      </c>
      <c r="M11">
        <v>2500.0548469999999</v>
      </c>
      <c r="N11">
        <v>2040.3106660000001</v>
      </c>
      <c r="O11">
        <v>1016.613164</v>
      </c>
      <c r="P11">
        <v>2945.4335609999998</v>
      </c>
      <c r="Q11">
        <v>1649.7575139999999</v>
      </c>
      <c r="R11">
        <v>3085.9911470000002</v>
      </c>
      <c r="S11">
        <v>919.53315620000001</v>
      </c>
      <c r="T11">
        <v>12.12640143</v>
      </c>
      <c r="U11">
        <v>5615.1047449999996</v>
      </c>
      <c r="V11">
        <v>15690.25628</v>
      </c>
      <c r="W11">
        <v>962.01988770000003</v>
      </c>
      <c r="X11">
        <v>380.27226239999999</v>
      </c>
      <c r="Y11">
        <v>598.88290400000005</v>
      </c>
      <c r="Z11">
        <v>188.31164179999999</v>
      </c>
      <c r="AA11">
        <v>793.64446989999999</v>
      </c>
      <c r="AB11">
        <v>34.87304365</v>
      </c>
      <c r="AC11">
        <v>39.738841110000003</v>
      </c>
      <c r="AD11">
        <v>203.14667499999999</v>
      </c>
      <c r="AE11" t="s">
        <v>72</v>
      </c>
      <c r="AF11" t="s">
        <v>73</v>
      </c>
      <c r="AG11" t="s">
        <v>39</v>
      </c>
      <c r="AH11" t="s">
        <v>74</v>
      </c>
      <c r="AI11" t="s">
        <v>75</v>
      </c>
      <c r="AJ11">
        <v>4620.49</v>
      </c>
    </row>
    <row r="12" spans="1:36" x14ac:dyDescent="0.35">
      <c r="A12" s="1">
        <v>33178</v>
      </c>
      <c r="B12">
        <v>1990</v>
      </c>
      <c r="C12" t="str">
        <f>TEXT(data[[#This Row],[Month]],"MMMM")</f>
        <v>November</v>
      </c>
      <c r="D12">
        <v>20706.822339999999</v>
      </c>
      <c r="E12">
        <v>31</v>
      </c>
      <c r="F12">
        <v>0</v>
      </c>
      <c r="G12" t="s">
        <v>47</v>
      </c>
      <c r="H12" t="s">
        <v>48</v>
      </c>
      <c r="I12">
        <v>3106.0233499999999</v>
      </c>
      <c r="J12">
        <v>0</v>
      </c>
      <c r="K12">
        <v>1031.7833659999999</v>
      </c>
      <c r="L12">
        <v>3037.2683270000002</v>
      </c>
      <c r="M12">
        <v>1459.2750619999999</v>
      </c>
      <c r="N12">
        <v>451.4112394</v>
      </c>
      <c r="O12">
        <v>785.28963369999997</v>
      </c>
      <c r="P12">
        <v>1548.075002</v>
      </c>
      <c r="Q12">
        <v>819.0986805</v>
      </c>
      <c r="R12">
        <v>0</v>
      </c>
      <c r="S12">
        <v>410.02651150000003</v>
      </c>
      <c r="T12">
        <v>8.3532989030000007</v>
      </c>
      <c r="U12">
        <v>1729.702763</v>
      </c>
      <c r="V12">
        <v>8058.5711620000002</v>
      </c>
      <c r="W12">
        <v>503.55588920000002</v>
      </c>
      <c r="X12">
        <v>392.3204978</v>
      </c>
      <c r="Y12">
        <v>35.428722649999997</v>
      </c>
      <c r="Z12">
        <v>230.32976429999999</v>
      </c>
      <c r="AA12">
        <v>262.88736990000001</v>
      </c>
      <c r="AB12">
        <v>38.335700549999999</v>
      </c>
      <c r="AC12">
        <v>0</v>
      </c>
      <c r="AD12">
        <v>77.801703040000007</v>
      </c>
      <c r="AE12" t="s">
        <v>76</v>
      </c>
      <c r="AF12" t="s">
        <v>77</v>
      </c>
      <c r="AG12" t="s">
        <v>39</v>
      </c>
      <c r="AH12" t="s">
        <v>54</v>
      </c>
      <c r="AI12" t="s">
        <v>78</v>
      </c>
      <c r="AJ12">
        <v>9572.65</v>
      </c>
    </row>
    <row r="13" spans="1:36" x14ac:dyDescent="0.35">
      <c r="A13" s="1">
        <v>33208</v>
      </c>
      <c r="B13">
        <v>1990</v>
      </c>
      <c r="C13" t="str">
        <f>TEXT(data[[#This Row],[Month]],"MMMM")</f>
        <v>December</v>
      </c>
      <c r="D13">
        <v>20668.557390000002</v>
      </c>
      <c r="E13">
        <v>31</v>
      </c>
      <c r="F13">
        <v>4</v>
      </c>
      <c r="G13" t="s">
        <v>56</v>
      </c>
      <c r="H13" t="s">
        <v>43</v>
      </c>
      <c r="I13">
        <v>4133.7114780000002</v>
      </c>
      <c r="J13">
        <v>0</v>
      </c>
      <c r="K13">
        <v>754.44856930000003</v>
      </c>
      <c r="L13">
        <v>2597.3987999999999</v>
      </c>
      <c r="M13">
        <v>1123.038045</v>
      </c>
      <c r="N13">
        <v>878.87949140000001</v>
      </c>
      <c r="O13">
        <v>643.15051770000002</v>
      </c>
      <c r="P13">
        <v>1408.90489</v>
      </c>
      <c r="Q13">
        <v>1019.246091</v>
      </c>
      <c r="R13">
        <v>1506.356603</v>
      </c>
      <c r="S13">
        <v>483.81145220000002</v>
      </c>
      <c r="T13">
        <v>8.2453441410000003</v>
      </c>
      <c r="U13">
        <v>1704.1936860000001</v>
      </c>
      <c r="V13">
        <v>6119.6114530000004</v>
      </c>
      <c r="W13">
        <v>554.20055709999997</v>
      </c>
      <c r="X13">
        <v>267.30112889999998</v>
      </c>
      <c r="Y13">
        <v>119.5698251</v>
      </c>
      <c r="Z13">
        <v>123.9569205</v>
      </c>
      <c r="AA13">
        <v>271.59306400000003</v>
      </c>
      <c r="AB13">
        <v>1.4987834950000001</v>
      </c>
      <c r="AC13">
        <v>29.695798119999999</v>
      </c>
      <c r="AD13">
        <v>94.487765999999993</v>
      </c>
      <c r="AE13" t="s">
        <v>79</v>
      </c>
      <c r="AF13" t="s">
        <v>80</v>
      </c>
      <c r="AG13" t="s">
        <v>39</v>
      </c>
      <c r="AH13" t="s">
        <v>54</v>
      </c>
      <c r="AI13" t="s">
        <v>41</v>
      </c>
      <c r="AJ13">
        <v>4588.01</v>
      </c>
    </row>
    <row r="14" spans="1:36" x14ac:dyDescent="0.35">
      <c r="A14" s="1">
        <v>33239</v>
      </c>
      <c r="B14">
        <v>1991</v>
      </c>
      <c r="C14" t="str">
        <f>TEXT(data[[#This Row],[Month]],"MMMM")</f>
        <v>January</v>
      </c>
      <c r="D14">
        <v>36407.223360000004</v>
      </c>
      <c r="E14">
        <v>54</v>
      </c>
      <c r="F14">
        <v>3</v>
      </c>
      <c r="G14" t="s">
        <v>42</v>
      </c>
      <c r="H14" t="s">
        <v>36</v>
      </c>
      <c r="I14">
        <v>10922.167009999999</v>
      </c>
      <c r="J14">
        <v>4583.2483229999998</v>
      </c>
      <c r="K14">
        <v>970.78682430000003</v>
      </c>
      <c r="L14">
        <v>4685.6731010000003</v>
      </c>
      <c r="M14">
        <v>2503.094431</v>
      </c>
      <c r="N14">
        <v>1328.9619729999999</v>
      </c>
      <c r="O14">
        <v>822.88321069999995</v>
      </c>
      <c r="P14">
        <v>2335.9413589999999</v>
      </c>
      <c r="Q14">
        <v>1153.7480929999999</v>
      </c>
      <c r="R14">
        <v>1940.1282000000001</v>
      </c>
      <c r="S14">
        <v>570.1235762</v>
      </c>
      <c r="T14">
        <v>7.5344376349999997</v>
      </c>
      <c r="U14">
        <v>2743.0795389999998</v>
      </c>
      <c r="V14">
        <v>4590.4672609999998</v>
      </c>
      <c r="W14">
        <v>445.70334270000001</v>
      </c>
      <c r="X14">
        <v>190.10809159999999</v>
      </c>
      <c r="Y14">
        <v>346.31057520000002</v>
      </c>
      <c r="Z14">
        <v>85.130487779999996</v>
      </c>
      <c r="AA14">
        <v>474.00868409999998</v>
      </c>
      <c r="AB14">
        <v>40.969361020000001</v>
      </c>
      <c r="AC14">
        <v>85.029150540000003</v>
      </c>
      <c r="AD14">
        <v>40.632523079999999</v>
      </c>
      <c r="AE14" t="s">
        <v>81</v>
      </c>
      <c r="AF14" t="s">
        <v>82</v>
      </c>
      <c r="AG14" t="s">
        <v>39</v>
      </c>
      <c r="AH14" t="s">
        <v>74</v>
      </c>
      <c r="AI14" t="s">
        <v>83</v>
      </c>
      <c r="AJ14">
        <v>6807.95</v>
      </c>
    </row>
    <row r="15" spans="1:36" x14ac:dyDescent="0.35">
      <c r="A15" s="1">
        <v>33270</v>
      </c>
      <c r="B15">
        <v>1991</v>
      </c>
      <c r="C15" t="str">
        <f>TEXT(data[[#This Row],[Month]],"MMMM")</f>
        <v>February</v>
      </c>
      <c r="D15">
        <v>6492.016466</v>
      </c>
      <c r="E15">
        <v>22</v>
      </c>
      <c r="F15">
        <v>3</v>
      </c>
      <c r="G15" t="s">
        <v>42</v>
      </c>
      <c r="H15" t="s">
        <v>48</v>
      </c>
      <c r="I15">
        <v>973.80246980000004</v>
      </c>
      <c r="J15">
        <v>0</v>
      </c>
      <c r="K15">
        <v>184.2433408</v>
      </c>
      <c r="L15">
        <v>955.49942580000004</v>
      </c>
      <c r="M15">
        <v>494.82419190000002</v>
      </c>
      <c r="N15">
        <v>309.239688</v>
      </c>
      <c r="O15">
        <v>229.8259065</v>
      </c>
      <c r="P15">
        <v>471.86954429999997</v>
      </c>
      <c r="Q15">
        <v>222.64841799999999</v>
      </c>
      <c r="R15">
        <v>590.04803879999997</v>
      </c>
      <c r="S15">
        <v>179.089302</v>
      </c>
      <c r="T15">
        <v>7.1517211930000002</v>
      </c>
      <c r="U15">
        <v>464.29091740000001</v>
      </c>
      <c r="V15">
        <v>1880.92614</v>
      </c>
      <c r="W15">
        <v>180.47130759999999</v>
      </c>
      <c r="X15">
        <v>38.254591529999999</v>
      </c>
      <c r="Y15">
        <v>59.828535649999999</v>
      </c>
      <c r="Z15">
        <v>49.160505389999997</v>
      </c>
      <c r="AA15">
        <v>60.742439660000002</v>
      </c>
      <c r="AB15">
        <v>3.9240781249999999</v>
      </c>
      <c r="AC15">
        <v>20.41794475</v>
      </c>
      <c r="AD15">
        <v>46.559238520000001</v>
      </c>
      <c r="AE15" t="s">
        <v>84</v>
      </c>
      <c r="AF15" t="s">
        <v>85</v>
      </c>
      <c r="AG15" t="s">
        <v>39</v>
      </c>
      <c r="AH15" t="s">
        <v>54</v>
      </c>
      <c r="AI15" t="s">
        <v>86</v>
      </c>
      <c r="AJ15">
        <v>5769.07</v>
      </c>
    </row>
    <row r="16" spans="1:36" x14ac:dyDescent="0.35">
      <c r="A16" s="1">
        <v>33298</v>
      </c>
      <c r="B16">
        <v>1991</v>
      </c>
      <c r="C16" t="str">
        <f>TEXT(data[[#This Row],[Month]],"MMMM")</f>
        <v>March</v>
      </c>
      <c r="D16">
        <v>7547.8527260000001</v>
      </c>
      <c r="E16">
        <v>39</v>
      </c>
      <c r="F16">
        <v>4</v>
      </c>
      <c r="G16" t="s">
        <v>35</v>
      </c>
      <c r="H16" t="s">
        <v>43</v>
      </c>
      <c r="I16">
        <v>1509.570545</v>
      </c>
      <c r="J16">
        <v>0</v>
      </c>
      <c r="K16">
        <v>330.18881069999998</v>
      </c>
      <c r="L16">
        <v>1032.7274339999999</v>
      </c>
      <c r="M16">
        <v>568.23603590000005</v>
      </c>
      <c r="N16">
        <v>266.43842489999997</v>
      </c>
      <c r="O16">
        <v>277.46555460000002</v>
      </c>
      <c r="P16">
        <v>510.59540479999998</v>
      </c>
      <c r="Q16">
        <v>235.7124857</v>
      </c>
      <c r="R16">
        <v>521.97633370000005</v>
      </c>
      <c r="S16">
        <v>133.48652079999999</v>
      </c>
      <c r="T16">
        <v>5.4613418559999998</v>
      </c>
      <c r="U16">
        <v>412.2140402</v>
      </c>
      <c r="V16">
        <v>2161.4551750000001</v>
      </c>
      <c r="W16">
        <v>208.1129957</v>
      </c>
      <c r="X16">
        <v>114.5886579</v>
      </c>
      <c r="Y16">
        <v>72.173534340000003</v>
      </c>
      <c r="Z16">
        <v>77.919140530000007</v>
      </c>
      <c r="AA16">
        <v>97.970928630000003</v>
      </c>
      <c r="AB16">
        <v>2.984988736</v>
      </c>
      <c r="AC16">
        <v>4.8789140519999998</v>
      </c>
      <c r="AD16">
        <v>36.839486090000001</v>
      </c>
      <c r="AE16" t="s">
        <v>87</v>
      </c>
      <c r="AF16" t="s">
        <v>88</v>
      </c>
      <c r="AG16" t="s">
        <v>39</v>
      </c>
      <c r="AH16" t="s">
        <v>40</v>
      </c>
      <c r="AI16" t="s">
        <v>89</v>
      </c>
      <c r="AJ16">
        <v>1118.95</v>
      </c>
    </row>
    <row r="17" spans="1:36" x14ac:dyDescent="0.35">
      <c r="A17" s="1">
        <v>33329</v>
      </c>
      <c r="B17">
        <v>1991</v>
      </c>
      <c r="C17" t="str">
        <f>TEXT(data[[#This Row],[Month]],"MMMM")</f>
        <v>April</v>
      </c>
      <c r="D17">
        <v>19132.096280000002</v>
      </c>
      <c r="E17">
        <v>45</v>
      </c>
      <c r="F17">
        <v>2</v>
      </c>
      <c r="G17" t="s">
        <v>47</v>
      </c>
      <c r="H17" t="s">
        <v>43</v>
      </c>
      <c r="I17">
        <v>3826.4192560000001</v>
      </c>
      <c r="J17">
        <v>2525.405342</v>
      </c>
      <c r="K17">
        <v>590.19270100000006</v>
      </c>
      <c r="L17">
        <v>2515.723512</v>
      </c>
      <c r="M17">
        <v>1164.0677599999999</v>
      </c>
      <c r="N17">
        <v>661.75132970000004</v>
      </c>
      <c r="O17">
        <v>660.74901569999997</v>
      </c>
      <c r="P17">
        <v>1159.5809839999999</v>
      </c>
      <c r="Q17">
        <v>919.43353219999995</v>
      </c>
      <c r="R17">
        <v>1442.9123099999999</v>
      </c>
      <c r="S17">
        <v>461.50814309999998</v>
      </c>
      <c r="T17">
        <v>8.0177280520000007</v>
      </c>
      <c r="U17">
        <v>1533.9594500000001</v>
      </c>
      <c r="V17">
        <v>3204.3523949999999</v>
      </c>
      <c r="W17">
        <v>323.13985780000002</v>
      </c>
      <c r="X17">
        <v>108.9068552</v>
      </c>
      <c r="Y17">
        <v>183.1182671</v>
      </c>
      <c r="Z17">
        <v>101.12822629999999</v>
      </c>
      <c r="AA17">
        <v>314.58517399999999</v>
      </c>
      <c r="AB17">
        <v>17.267507980000001</v>
      </c>
      <c r="AC17">
        <v>66.986415219999998</v>
      </c>
      <c r="AD17">
        <v>92.365560119999998</v>
      </c>
      <c r="AE17" t="s">
        <v>90</v>
      </c>
      <c r="AF17" t="s">
        <v>91</v>
      </c>
      <c r="AG17" t="s">
        <v>39</v>
      </c>
      <c r="AH17" t="s">
        <v>74</v>
      </c>
      <c r="AI17" t="s">
        <v>92</v>
      </c>
      <c r="AJ17">
        <v>9008.27</v>
      </c>
    </row>
    <row r="18" spans="1:36" x14ac:dyDescent="0.35">
      <c r="A18" s="1">
        <v>33359</v>
      </c>
      <c r="B18">
        <v>1991</v>
      </c>
      <c r="C18" t="str">
        <f>TEXT(data[[#This Row],[Month]],"MMMM")</f>
        <v>May</v>
      </c>
      <c r="D18">
        <v>13342.20722</v>
      </c>
      <c r="E18">
        <v>62</v>
      </c>
      <c r="F18">
        <v>4</v>
      </c>
      <c r="G18" t="s">
        <v>42</v>
      </c>
      <c r="H18" t="s">
        <v>43</v>
      </c>
      <c r="I18">
        <v>2668.441444</v>
      </c>
      <c r="J18">
        <v>2540.4812109999998</v>
      </c>
      <c r="K18">
        <v>352.88573229999997</v>
      </c>
      <c r="L18">
        <v>1920.104094</v>
      </c>
      <c r="M18">
        <v>961.37969109999995</v>
      </c>
      <c r="N18">
        <v>622.27225699999997</v>
      </c>
      <c r="O18">
        <v>331.7045334</v>
      </c>
      <c r="P18">
        <v>985.63453440000001</v>
      </c>
      <c r="Q18">
        <v>531.55729459999998</v>
      </c>
      <c r="R18">
        <v>1043.2012</v>
      </c>
      <c r="S18">
        <v>286.25505550000003</v>
      </c>
      <c r="T18">
        <v>8.1405595519999991</v>
      </c>
      <c r="U18">
        <v>1086.130324</v>
      </c>
      <c r="V18">
        <v>1098.2901710000001</v>
      </c>
      <c r="W18">
        <v>568.1685635</v>
      </c>
      <c r="X18">
        <v>205.18194349999999</v>
      </c>
      <c r="Y18">
        <v>154.83892230000001</v>
      </c>
      <c r="Z18">
        <v>96.398222680000003</v>
      </c>
      <c r="AA18">
        <v>263.22696139999999</v>
      </c>
      <c r="AB18">
        <v>20.003063139999998</v>
      </c>
      <c r="AC18">
        <v>5.4157239559999999</v>
      </c>
      <c r="AD18">
        <v>61.404010270000001</v>
      </c>
      <c r="AE18" t="s">
        <v>93</v>
      </c>
      <c r="AF18" t="s">
        <v>94</v>
      </c>
      <c r="AG18" t="s">
        <v>39</v>
      </c>
      <c r="AH18" t="s">
        <v>40</v>
      </c>
      <c r="AI18" t="s">
        <v>95</v>
      </c>
      <c r="AJ18">
        <v>2536.27</v>
      </c>
    </row>
    <row r="19" spans="1:36" x14ac:dyDescent="0.35">
      <c r="A19" s="1">
        <v>33390</v>
      </c>
      <c r="B19">
        <v>1991</v>
      </c>
      <c r="C19" t="str">
        <f>TEXT(data[[#This Row],[Month]],"MMMM")</f>
        <v>June</v>
      </c>
      <c r="D19">
        <v>38574.647019999997</v>
      </c>
      <c r="E19">
        <v>21</v>
      </c>
      <c r="F19">
        <v>4</v>
      </c>
      <c r="G19" t="s">
        <v>56</v>
      </c>
      <c r="H19" t="s">
        <v>43</v>
      </c>
      <c r="I19">
        <v>7714.9294040000004</v>
      </c>
      <c r="J19">
        <v>0</v>
      </c>
      <c r="K19">
        <v>1838.336035</v>
      </c>
      <c r="L19">
        <v>5126.8234670000002</v>
      </c>
      <c r="M19">
        <v>2614.4780289999999</v>
      </c>
      <c r="N19">
        <v>1267.5534190000001</v>
      </c>
      <c r="O19">
        <v>1802.7394389999999</v>
      </c>
      <c r="P19">
        <v>2081.389525</v>
      </c>
      <c r="Q19">
        <v>1196.044202</v>
      </c>
      <c r="R19">
        <v>3475.97678</v>
      </c>
      <c r="S19">
        <v>843.8000303</v>
      </c>
      <c r="T19">
        <v>6.9114980060000004</v>
      </c>
      <c r="U19">
        <v>2666.0859599999999</v>
      </c>
      <c r="V19">
        <v>10612.57669</v>
      </c>
      <c r="W19">
        <v>862.85409110000001</v>
      </c>
      <c r="X19">
        <v>202.78278539999999</v>
      </c>
      <c r="Y19">
        <v>217.65940000000001</v>
      </c>
      <c r="Z19">
        <v>113.2194217</v>
      </c>
      <c r="AA19">
        <v>435.10342730000002</v>
      </c>
      <c r="AB19">
        <v>6.8371428339999998</v>
      </c>
      <c r="AC19">
        <v>41.434759880000001</v>
      </c>
      <c r="AD19">
        <v>179.79658280000001</v>
      </c>
      <c r="AE19" t="s">
        <v>96</v>
      </c>
      <c r="AF19" t="s">
        <v>97</v>
      </c>
      <c r="AG19" t="s">
        <v>39</v>
      </c>
      <c r="AH19" t="s">
        <v>40</v>
      </c>
      <c r="AI19" t="s">
        <v>75</v>
      </c>
      <c r="AJ19">
        <v>516.39</v>
      </c>
    </row>
    <row r="20" spans="1:36" x14ac:dyDescent="0.35">
      <c r="A20" s="1">
        <v>33420</v>
      </c>
      <c r="B20">
        <v>1991</v>
      </c>
      <c r="C20" t="str">
        <f>TEXT(data[[#This Row],[Month]],"MMMM")</f>
        <v>July</v>
      </c>
      <c r="D20">
        <v>14509.130209999999</v>
      </c>
      <c r="E20">
        <v>55</v>
      </c>
      <c r="F20">
        <v>4</v>
      </c>
      <c r="G20" t="s">
        <v>47</v>
      </c>
      <c r="H20" t="s">
        <v>36</v>
      </c>
      <c r="I20">
        <v>4352.7390640000003</v>
      </c>
      <c r="J20">
        <v>829.44118820000006</v>
      </c>
      <c r="K20">
        <v>438.59736520000001</v>
      </c>
      <c r="L20">
        <v>1506.2540039999999</v>
      </c>
      <c r="M20">
        <v>811.70249179999996</v>
      </c>
      <c r="N20">
        <v>515.58363540000005</v>
      </c>
      <c r="O20">
        <v>414.23406549999999</v>
      </c>
      <c r="P20">
        <v>766.34252409999999</v>
      </c>
      <c r="Q20">
        <v>656.64993630000004</v>
      </c>
      <c r="R20">
        <v>1449.9575420000001</v>
      </c>
      <c r="S20">
        <v>285.01845930000002</v>
      </c>
      <c r="T20">
        <v>7.2365897710000002</v>
      </c>
      <c r="U20">
        <v>1049.9662330000001</v>
      </c>
      <c r="V20">
        <v>2482.6099380000001</v>
      </c>
      <c r="W20">
        <v>384.17773990000001</v>
      </c>
      <c r="X20">
        <v>194.041156</v>
      </c>
      <c r="Y20">
        <v>34.816003190000004</v>
      </c>
      <c r="Z20">
        <v>99.839710429999997</v>
      </c>
      <c r="AA20">
        <v>55.812907209999999</v>
      </c>
      <c r="AB20">
        <v>7.7781224980000001</v>
      </c>
      <c r="AC20">
        <v>41.559516790000004</v>
      </c>
      <c r="AD20">
        <v>84.825633859999996</v>
      </c>
      <c r="AE20" t="s">
        <v>98</v>
      </c>
      <c r="AF20" t="s">
        <v>99</v>
      </c>
      <c r="AG20" t="s">
        <v>39</v>
      </c>
      <c r="AH20" t="s">
        <v>74</v>
      </c>
      <c r="AI20" t="s">
        <v>100</v>
      </c>
      <c r="AJ20">
        <v>3346.42</v>
      </c>
    </row>
    <row r="21" spans="1:36" x14ac:dyDescent="0.35">
      <c r="A21" s="1">
        <v>33451</v>
      </c>
      <c r="B21">
        <v>1991</v>
      </c>
      <c r="C21" t="str">
        <f>TEXT(data[[#This Row],[Month]],"MMMM")</f>
        <v>August</v>
      </c>
      <c r="D21">
        <v>9692.5196759999999</v>
      </c>
      <c r="E21">
        <v>46</v>
      </c>
      <c r="F21">
        <v>0</v>
      </c>
      <c r="G21" t="s">
        <v>56</v>
      </c>
      <c r="H21" t="s">
        <v>43</v>
      </c>
      <c r="I21">
        <v>1938.503935</v>
      </c>
      <c r="J21">
        <v>0</v>
      </c>
      <c r="K21">
        <v>217.58541679999999</v>
      </c>
      <c r="L21">
        <v>1306.5406539999999</v>
      </c>
      <c r="M21">
        <v>562.10064120000004</v>
      </c>
      <c r="N21">
        <v>396.06006120000001</v>
      </c>
      <c r="O21">
        <v>427.90809969999998</v>
      </c>
      <c r="P21">
        <v>723.64056540000001</v>
      </c>
      <c r="Q21">
        <v>305.65292620000002</v>
      </c>
      <c r="R21">
        <v>0</v>
      </c>
      <c r="S21">
        <v>155.45920269999999</v>
      </c>
      <c r="T21">
        <v>5.2199124120000002</v>
      </c>
      <c r="U21">
        <v>505.94103760000002</v>
      </c>
      <c r="V21">
        <v>3659.068174</v>
      </c>
      <c r="W21">
        <v>138.1669474</v>
      </c>
      <c r="X21">
        <v>102.74083299999999</v>
      </c>
      <c r="Y21">
        <v>118.0366866</v>
      </c>
      <c r="Z21">
        <v>69.694194370000005</v>
      </c>
      <c r="AA21">
        <v>66.639319979999996</v>
      </c>
      <c r="AB21">
        <v>3.0669472080000002</v>
      </c>
      <c r="AC21">
        <v>0</v>
      </c>
      <c r="AD21">
        <v>19.67796409</v>
      </c>
      <c r="AE21" t="s">
        <v>101</v>
      </c>
      <c r="AF21" t="s">
        <v>102</v>
      </c>
      <c r="AG21" t="s">
        <v>39</v>
      </c>
      <c r="AH21" t="s">
        <v>74</v>
      </c>
      <c r="AI21" t="s">
        <v>103</v>
      </c>
      <c r="AJ21">
        <v>9549.59</v>
      </c>
    </row>
    <row r="22" spans="1:36" x14ac:dyDescent="0.35">
      <c r="A22" s="1">
        <v>33482</v>
      </c>
      <c r="B22">
        <v>1991</v>
      </c>
      <c r="C22" t="str">
        <f>TEXT(data[[#This Row],[Month]],"MMMM")</f>
        <v>September</v>
      </c>
      <c r="D22">
        <v>96903.573529999994</v>
      </c>
      <c r="E22">
        <v>54</v>
      </c>
      <c r="F22">
        <v>4</v>
      </c>
      <c r="G22" t="s">
        <v>42</v>
      </c>
      <c r="H22" t="s">
        <v>43</v>
      </c>
      <c r="I22">
        <v>19380.71471</v>
      </c>
      <c r="J22">
        <v>9481.168345</v>
      </c>
      <c r="K22">
        <v>3585.0685530000001</v>
      </c>
      <c r="L22">
        <v>14257.029109999999</v>
      </c>
      <c r="M22">
        <v>6271.7173359999997</v>
      </c>
      <c r="N22">
        <v>2829.045122</v>
      </c>
      <c r="O22">
        <v>3879.579166</v>
      </c>
      <c r="P22">
        <v>4066.6929639999998</v>
      </c>
      <c r="Q22">
        <v>3956.9284769999999</v>
      </c>
      <c r="R22">
        <v>6227.4664149999999</v>
      </c>
      <c r="S22">
        <v>2131.7331939999999</v>
      </c>
      <c r="T22">
        <v>13.54510108</v>
      </c>
      <c r="U22">
        <v>13125.68699</v>
      </c>
      <c r="V22">
        <v>20836.43014</v>
      </c>
      <c r="W22">
        <v>4013.4660520000002</v>
      </c>
      <c r="X22">
        <v>1649.6854820000001</v>
      </c>
      <c r="Y22">
        <v>584.64498419999995</v>
      </c>
      <c r="Z22">
        <v>200.13141730000001</v>
      </c>
      <c r="AA22">
        <v>451.54129870000003</v>
      </c>
      <c r="AB22">
        <v>191.9106208</v>
      </c>
      <c r="AC22">
        <v>295.42110159999999</v>
      </c>
      <c r="AD22">
        <v>404.03587540000001</v>
      </c>
      <c r="AE22" t="s">
        <v>104</v>
      </c>
      <c r="AF22" t="s">
        <v>105</v>
      </c>
      <c r="AG22" t="s">
        <v>39</v>
      </c>
      <c r="AH22" t="s">
        <v>74</v>
      </c>
      <c r="AI22" t="s">
        <v>106</v>
      </c>
      <c r="AJ22">
        <v>8906.44</v>
      </c>
    </row>
    <row r="23" spans="1:36" x14ac:dyDescent="0.35">
      <c r="A23" s="1">
        <v>33512</v>
      </c>
      <c r="B23">
        <v>1991</v>
      </c>
      <c r="C23" t="str">
        <f>TEXT(data[[#This Row],[Month]],"MMMM")</f>
        <v>October</v>
      </c>
      <c r="D23">
        <v>25042.549080000001</v>
      </c>
      <c r="E23">
        <v>52</v>
      </c>
      <c r="F23">
        <v>4</v>
      </c>
      <c r="G23" t="s">
        <v>35</v>
      </c>
      <c r="H23" t="s">
        <v>43</v>
      </c>
      <c r="I23">
        <v>5008.5098159999998</v>
      </c>
      <c r="J23">
        <v>2898.0386570000001</v>
      </c>
      <c r="K23">
        <v>914.21960790000003</v>
      </c>
      <c r="L23">
        <v>3170.6871160000001</v>
      </c>
      <c r="M23">
        <v>1947.4998430000001</v>
      </c>
      <c r="N23">
        <v>1098.406426</v>
      </c>
      <c r="O23">
        <v>839.58577709999997</v>
      </c>
      <c r="P23">
        <v>1321.022444</v>
      </c>
      <c r="Q23">
        <v>1066.040319</v>
      </c>
      <c r="R23">
        <v>1470.4544100000001</v>
      </c>
      <c r="S23">
        <v>407.46962619999999</v>
      </c>
      <c r="T23">
        <v>5.7479672199999996</v>
      </c>
      <c r="U23">
        <v>1439.437512</v>
      </c>
      <c r="V23">
        <v>4900.6150349999998</v>
      </c>
      <c r="W23">
        <v>859.64653759999999</v>
      </c>
      <c r="X23">
        <v>335.60850010000001</v>
      </c>
      <c r="Y23">
        <v>218.41294600000001</v>
      </c>
      <c r="Z23">
        <v>161.41967299999999</v>
      </c>
      <c r="AA23">
        <v>355.09433059999998</v>
      </c>
      <c r="AB23">
        <v>50.177651140000002</v>
      </c>
      <c r="AC23">
        <v>33.306816220000002</v>
      </c>
      <c r="AD23">
        <v>70.789435740000002</v>
      </c>
      <c r="AE23" t="s">
        <v>107</v>
      </c>
      <c r="AF23" t="s">
        <v>108</v>
      </c>
      <c r="AG23" t="s">
        <v>39</v>
      </c>
      <c r="AH23" t="s">
        <v>74</v>
      </c>
      <c r="AI23" t="s">
        <v>109</v>
      </c>
      <c r="AJ23">
        <v>6958.75</v>
      </c>
    </row>
    <row r="24" spans="1:36" x14ac:dyDescent="0.35">
      <c r="A24" s="1">
        <v>33543</v>
      </c>
      <c r="B24">
        <v>1991</v>
      </c>
      <c r="C24" t="str">
        <f>TEXT(data[[#This Row],[Month]],"MMMM")</f>
        <v>November</v>
      </c>
      <c r="D24">
        <v>31665.252540000001</v>
      </c>
      <c r="E24">
        <v>37</v>
      </c>
      <c r="F24">
        <v>0</v>
      </c>
      <c r="G24" t="s">
        <v>47</v>
      </c>
      <c r="H24" t="s">
        <v>36</v>
      </c>
      <c r="I24">
        <v>9499.5757630000007</v>
      </c>
      <c r="J24">
        <v>0</v>
      </c>
      <c r="K24">
        <v>1034.490352</v>
      </c>
      <c r="L24">
        <v>4019.4674169999998</v>
      </c>
      <c r="M24">
        <v>2180.7158049999998</v>
      </c>
      <c r="N24">
        <v>1373.3432700000001</v>
      </c>
      <c r="O24">
        <v>876.08059089999995</v>
      </c>
      <c r="P24">
        <v>1686.5981710000001</v>
      </c>
      <c r="Q24">
        <v>1579.0771239999999</v>
      </c>
      <c r="R24">
        <v>0</v>
      </c>
      <c r="S24">
        <v>623.56288389999997</v>
      </c>
      <c r="T24">
        <v>6.8354402609999996</v>
      </c>
      <c r="U24">
        <v>2164.459421</v>
      </c>
      <c r="V24">
        <v>8792.3411670000005</v>
      </c>
      <c r="W24">
        <v>1182.4577039999999</v>
      </c>
      <c r="X24">
        <v>273.2016102</v>
      </c>
      <c r="Y24">
        <v>126.6630304</v>
      </c>
      <c r="Z24">
        <v>262.09271410000002</v>
      </c>
      <c r="AA24">
        <v>294.81541559999999</v>
      </c>
      <c r="AB24">
        <v>39.030249150000003</v>
      </c>
      <c r="AC24">
        <v>0</v>
      </c>
      <c r="AD24">
        <v>186.74431300000001</v>
      </c>
      <c r="AE24" t="s">
        <v>110</v>
      </c>
      <c r="AF24" t="s">
        <v>111</v>
      </c>
      <c r="AG24" t="s">
        <v>39</v>
      </c>
      <c r="AH24" t="s">
        <v>40</v>
      </c>
      <c r="AI24" t="s">
        <v>112</v>
      </c>
      <c r="AJ24">
        <v>6441.02</v>
      </c>
    </row>
    <row r="25" spans="1:36" x14ac:dyDescent="0.35">
      <c r="A25" s="1">
        <v>33573</v>
      </c>
      <c r="B25">
        <v>1991</v>
      </c>
      <c r="C25" t="str">
        <f>TEXT(data[[#This Row],[Month]],"MMMM")</f>
        <v>December</v>
      </c>
      <c r="D25">
        <v>9596.5036849999997</v>
      </c>
      <c r="E25">
        <v>52</v>
      </c>
      <c r="F25">
        <v>4</v>
      </c>
      <c r="G25" t="s">
        <v>42</v>
      </c>
      <c r="H25" t="s">
        <v>43</v>
      </c>
      <c r="I25">
        <v>1919.300737</v>
      </c>
      <c r="J25">
        <v>0</v>
      </c>
      <c r="K25">
        <v>320.4467697</v>
      </c>
      <c r="L25">
        <v>1092.9841060000001</v>
      </c>
      <c r="M25">
        <v>627.37816789999999</v>
      </c>
      <c r="N25">
        <v>429.71592770000001</v>
      </c>
      <c r="O25">
        <v>379.45264559999998</v>
      </c>
      <c r="P25">
        <v>515.08452199999999</v>
      </c>
      <c r="Q25">
        <v>417.07351390000002</v>
      </c>
      <c r="R25">
        <v>540.69014589999995</v>
      </c>
      <c r="S25">
        <v>258.71910580000002</v>
      </c>
      <c r="T25">
        <v>5.4489529509999999</v>
      </c>
      <c r="U25">
        <v>522.90897080000002</v>
      </c>
      <c r="V25">
        <v>3095.6580439999998</v>
      </c>
      <c r="W25">
        <v>309.58393380000001</v>
      </c>
      <c r="X25">
        <v>86.112087759999994</v>
      </c>
      <c r="Y25">
        <v>72.541984499999998</v>
      </c>
      <c r="Z25">
        <v>52.317360989999997</v>
      </c>
      <c r="AA25">
        <v>142.54166359999999</v>
      </c>
      <c r="AB25">
        <v>6.4378477780000001</v>
      </c>
      <c r="AC25">
        <v>15.950870739999999</v>
      </c>
      <c r="AD25">
        <v>21.096440229999999</v>
      </c>
      <c r="AE25" t="s">
        <v>113</v>
      </c>
      <c r="AF25" t="s">
        <v>114</v>
      </c>
      <c r="AG25" t="s">
        <v>39</v>
      </c>
      <c r="AH25" t="s">
        <v>54</v>
      </c>
      <c r="AI25" t="s">
        <v>115</v>
      </c>
      <c r="AJ25">
        <v>9943.27</v>
      </c>
    </row>
    <row r="26" spans="1:36" x14ac:dyDescent="0.35">
      <c r="A26" s="1">
        <v>33604</v>
      </c>
      <c r="B26">
        <v>1992</v>
      </c>
      <c r="C26" t="str">
        <f>TEXT(data[[#This Row],[Month]],"MMMM")</f>
        <v>January</v>
      </c>
      <c r="D26">
        <v>19408.113529999999</v>
      </c>
      <c r="E26">
        <v>52</v>
      </c>
      <c r="F26">
        <v>3</v>
      </c>
      <c r="G26" t="s">
        <v>42</v>
      </c>
      <c r="H26" t="s">
        <v>36</v>
      </c>
      <c r="I26">
        <v>5822.4340599999996</v>
      </c>
      <c r="J26">
        <v>2832.1602809999999</v>
      </c>
      <c r="K26">
        <v>516.11692840000001</v>
      </c>
      <c r="L26">
        <v>2486.690885</v>
      </c>
      <c r="M26">
        <v>1346.562801</v>
      </c>
      <c r="N26">
        <v>956.59122930000001</v>
      </c>
      <c r="O26">
        <v>930.29386720000002</v>
      </c>
      <c r="P26">
        <v>1041.3286250000001</v>
      </c>
      <c r="Q26">
        <v>592.63182830000005</v>
      </c>
      <c r="R26">
        <v>1604.703741</v>
      </c>
      <c r="S26">
        <v>452.33297900000002</v>
      </c>
      <c r="T26">
        <v>6.1155656839999999</v>
      </c>
      <c r="U26">
        <v>826.26630890000001</v>
      </c>
      <c r="V26">
        <v>826.26630890000001</v>
      </c>
      <c r="W26">
        <v>541.40799489999995</v>
      </c>
      <c r="X26">
        <v>254.95101930000001</v>
      </c>
      <c r="Y26">
        <v>119.9445486</v>
      </c>
      <c r="Z26">
        <v>170.26421329999999</v>
      </c>
      <c r="AA26">
        <v>120.8468495</v>
      </c>
      <c r="AB26">
        <v>19.930567199999999</v>
      </c>
      <c r="AC26">
        <v>79.481318029999997</v>
      </c>
      <c r="AD26">
        <v>109.042396</v>
      </c>
      <c r="AE26" t="s">
        <v>116</v>
      </c>
      <c r="AF26" t="s">
        <v>117</v>
      </c>
      <c r="AG26" t="s">
        <v>39</v>
      </c>
      <c r="AH26" t="s">
        <v>40</v>
      </c>
      <c r="AI26" t="s">
        <v>118</v>
      </c>
      <c r="AJ26">
        <v>6591.49</v>
      </c>
    </row>
    <row r="27" spans="1:36" x14ac:dyDescent="0.35">
      <c r="A27" s="1">
        <v>33635</v>
      </c>
      <c r="B27">
        <v>1992</v>
      </c>
      <c r="C27" t="str">
        <f>TEXT(data[[#This Row],[Month]],"MMMM")</f>
        <v>February</v>
      </c>
      <c r="D27">
        <v>32783.831550000003</v>
      </c>
      <c r="E27">
        <v>37</v>
      </c>
      <c r="F27">
        <v>3</v>
      </c>
      <c r="G27" t="s">
        <v>56</v>
      </c>
      <c r="H27" t="s">
        <v>43</v>
      </c>
      <c r="I27">
        <v>6556.7663110000003</v>
      </c>
      <c r="J27">
        <v>0</v>
      </c>
      <c r="K27">
        <v>946.62485719999995</v>
      </c>
      <c r="L27">
        <v>4815.6097820000005</v>
      </c>
      <c r="M27">
        <v>1788.1051970000001</v>
      </c>
      <c r="N27">
        <v>1519.4662350000001</v>
      </c>
      <c r="O27">
        <v>1452.262952</v>
      </c>
      <c r="P27">
        <v>1557.9372530000001</v>
      </c>
      <c r="Q27">
        <v>1175.0535339999999</v>
      </c>
      <c r="R27">
        <v>2225.1238530000001</v>
      </c>
      <c r="S27">
        <v>973.88228619999995</v>
      </c>
      <c r="T27">
        <v>9.3738675950000001</v>
      </c>
      <c r="U27">
        <v>3073.1129620000002</v>
      </c>
      <c r="V27">
        <v>9772.9992930000008</v>
      </c>
      <c r="W27">
        <v>322.69066179999999</v>
      </c>
      <c r="X27">
        <v>491.94815890000001</v>
      </c>
      <c r="Y27">
        <v>258.49074919999998</v>
      </c>
      <c r="Z27">
        <v>293.89923879999998</v>
      </c>
      <c r="AA27">
        <v>192.61264539999999</v>
      </c>
      <c r="AB27">
        <v>35.053238299999997</v>
      </c>
      <c r="AC27">
        <v>68.570700810000005</v>
      </c>
      <c r="AD27">
        <v>251.96920850000001</v>
      </c>
      <c r="AE27" t="s">
        <v>119</v>
      </c>
      <c r="AF27" t="s">
        <v>120</v>
      </c>
      <c r="AG27" t="s">
        <v>39</v>
      </c>
      <c r="AH27" t="s">
        <v>54</v>
      </c>
      <c r="AI27" t="s">
        <v>121</v>
      </c>
      <c r="AJ27">
        <v>7114.45</v>
      </c>
    </row>
    <row r="28" spans="1:36" x14ac:dyDescent="0.35">
      <c r="A28" s="1">
        <v>33664</v>
      </c>
      <c r="B28">
        <v>1992</v>
      </c>
      <c r="C28" t="str">
        <f>TEXT(data[[#This Row],[Month]],"MMMM")</f>
        <v>March</v>
      </c>
      <c r="D28">
        <v>11946.071980000001</v>
      </c>
      <c r="E28">
        <v>19</v>
      </c>
      <c r="F28">
        <v>4</v>
      </c>
      <c r="G28" t="s">
        <v>47</v>
      </c>
      <c r="H28" t="s">
        <v>43</v>
      </c>
      <c r="I28">
        <v>2389.2143959999999</v>
      </c>
      <c r="J28">
        <v>0</v>
      </c>
      <c r="K28">
        <v>413.2962933</v>
      </c>
      <c r="L28">
        <v>1363.786116</v>
      </c>
      <c r="M28">
        <v>641.88825259999999</v>
      </c>
      <c r="N28">
        <v>475.92940069999997</v>
      </c>
      <c r="O28">
        <v>497.30624949999998</v>
      </c>
      <c r="P28">
        <v>699.2782704</v>
      </c>
      <c r="Q28">
        <v>404.43674920000001</v>
      </c>
      <c r="R28">
        <v>782.13531550000005</v>
      </c>
      <c r="S28">
        <v>130.9715017</v>
      </c>
      <c r="T28">
        <v>5.6123360849999999</v>
      </c>
      <c r="U28">
        <v>670.45370839999998</v>
      </c>
      <c r="V28">
        <v>4147.8294340000002</v>
      </c>
      <c r="W28">
        <v>322.02017480000001</v>
      </c>
      <c r="X28">
        <v>62.931167909999999</v>
      </c>
      <c r="Y28">
        <v>133.38350019999999</v>
      </c>
      <c r="Z28">
        <v>111.3621131</v>
      </c>
      <c r="AA28">
        <v>101.6290778</v>
      </c>
      <c r="AB28">
        <v>19.872215499999999</v>
      </c>
      <c r="AC28">
        <v>0.22267100100000001</v>
      </c>
      <c r="AD28">
        <v>15.69137497</v>
      </c>
      <c r="AE28" t="s">
        <v>122</v>
      </c>
      <c r="AF28" t="s">
        <v>123</v>
      </c>
      <c r="AG28" t="s">
        <v>39</v>
      </c>
      <c r="AH28" t="s">
        <v>74</v>
      </c>
      <c r="AI28" t="s">
        <v>124</v>
      </c>
      <c r="AJ28">
        <v>5486.25</v>
      </c>
    </row>
    <row r="29" spans="1:36" x14ac:dyDescent="0.35">
      <c r="A29" s="1">
        <v>33695</v>
      </c>
      <c r="B29">
        <v>1992</v>
      </c>
      <c r="C29" t="str">
        <f>TEXT(data[[#This Row],[Month]],"MMMM")</f>
        <v>April</v>
      </c>
      <c r="D29">
        <v>40518.383970000003</v>
      </c>
      <c r="E29">
        <v>35</v>
      </c>
      <c r="F29">
        <v>0</v>
      </c>
      <c r="G29" t="s">
        <v>42</v>
      </c>
      <c r="H29" t="s">
        <v>48</v>
      </c>
      <c r="I29">
        <v>6077.7575960000004</v>
      </c>
      <c r="J29">
        <v>0</v>
      </c>
      <c r="K29">
        <v>1992.0379869999999</v>
      </c>
      <c r="L29">
        <v>6013.1734809999998</v>
      </c>
      <c r="M29">
        <v>3205.8569240000002</v>
      </c>
      <c r="N29">
        <v>1070.6449399999999</v>
      </c>
      <c r="O29">
        <v>1146.6282209999999</v>
      </c>
      <c r="P29">
        <v>2250.4399109999999</v>
      </c>
      <c r="Q29">
        <v>1221.9125610000001</v>
      </c>
      <c r="R29">
        <v>0</v>
      </c>
      <c r="S29">
        <v>1073.1013330000001</v>
      </c>
      <c r="T29">
        <v>14.793178149999999</v>
      </c>
      <c r="U29">
        <v>5993.9567230000002</v>
      </c>
      <c r="V29">
        <v>16466.831020000001</v>
      </c>
      <c r="W29">
        <v>1338.342817</v>
      </c>
      <c r="X29">
        <v>502.88824019999998</v>
      </c>
      <c r="Y29">
        <v>77.737190049999995</v>
      </c>
      <c r="Z29">
        <v>271.52798710000002</v>
      </c>
      <c r="AA29">
        <v>266.60555319999997</v>
      </c>
      <c r="AB29">
        <v>47.51461011</v>
      </c>
      <c r="AC29">
        <v>0</v>
      </c>
      <c r="AD29">
        <v>61.600531959999998</v>
      </c>
      <c r="AE29" t="s">
        <v>125</v>
      </c>
      <c r="AF29" t="s">
        <v>126</v>
      </c>
      <c r="AG29" t="s">
        <v>39</v>
      </c>
      <c r="AH29" t="s">
        <v>54</v>
      </c>
      <c r="AI29" t="s">
        <v>127</v>
      </c>
      <c r="AJ29">
        <v>5982.01</v>
      </c>
    </row>
    <row r="30" spans="1:36" x14ac:dyDescent="0.35">
      <c r="A30" s="1">
        <v>33725</v>
      </c>
      <c r="B30">
        <v>1992</v>
      </c>
      <c r="C30" t="str">
        <f>TEXT(data[[#This Row],[Month]],"MMMM")</f>
        <v>May</v>
      </c>
      <c r="D30">
        <v>18554.019120000001</v>
      </c>
      <c r="E30">
        <v>47</v>
      </c>
      <c r="F30">
        <v>4</v>
      </c>
      <c r="G30" t="s">
        <v>35</v>
      </c>
      <c r="H30" t="s">
        <v>43</v>
      </c>
      <c r="I30">
        <v>3710.8038240000001</v>
      </c>
      <c r="J30">
        <v>1192.2245660000001</v>
      </c>
      <c r="K30">
        <v>916.63854470000001</v>
      </c>
      <c r="L30">
        <v>2512.9743659999999</v>
      </c>
      <c r="M30">
        <v>1393.7113380000001</v>
      </c>
      <c r="N30">
        <v>674.68849669999997</v>
      </c>
      <c r="O30">
        <v>773.18597060000002</v>
      </c>
      <c r="P30">
        <v>1169.736312</v>
      </c>
      <c r="Q30">
        <v>795.0787047</v>
      </c>
      <c r="R30">
        <v>1575.3820880000001</v>
      </c>
      <c r="S30">
        <v>416.60174490000003</v>
      </c>
      <c r="T30">
        <v>9.6642883439999991</v>
      </c>
      <c r="U30">
        <v>1793.1139069999999</v>
      </c>
      <c r="V30">
        <v>3422.993164</v>
      </c>
      <c r="W30">
        <v>338.69059829999998</v>
      </c>
      <c r="X30">
        <v>399.99612760000002</v>
      </c>
      <c r="Y30">
        <v>151.1168906</v>
      </c>
      <c r="Z30">
        <v>189.3826196</v>
      </c>
      <c r="AA30">
        <v>128.20836890000001</v>
      </c>
      <c r="AB30">
        <v>29.77119665</v>
      </c>
      <c r="AC30">
        <v>31.676142160000001</v>
      </c>
      <c r="AD30">
        <v>111.9064925</v>
      </c>
      <c r="AE30" t="s">
        <v>128</v>
      </c>
      <c r="AF30" t="s">
        <v>129</v>
      </c>
      <c r="AG30" t="s">
        <v>39</v>
      </c>
      <c r="AH30" t="s">
        <v>40</v>
      </c>
      <c r="AI30" t="s">
        <v>130</v>
      </c>
      <c r="AJ30">
        <v>2962.68</v>
      </c>
    </row>
    <row r="31" spans="1:36" x14ac:dyDescent="0.35">
      <c r="A31" s="1">
        <v>33756</v>
      </c>
      <c r="B31">
        <v>1992</v>
      </c>
      <c r="C31" t="str">
        <f>TEXT(data[[#This Row],[Month]],"MMMM")</f>
        <v>June</v>
      </c>
      <c r="D31">
        <v>23756.172269999999</v>
      </c>
      <c r="E31">
        <v>59</v>
      </c>
      <c r="F31">
        <v>4</v>
      </c>
      <c r="G31" t="s">
        <v>47</v>
      </c>
      <c r="H31" t="s">
        <v>43</v>
      </c>
      <c r="I31">
        <v>4751.2344540000004</v>
      </c>
      <c r="J31">
        <v>0</v>
      </c>
      <c r="K31">
        <v>537.2630762</v>
      </c>
      <c r="L31">
        <v>2635.3069380000002</v>
      </c>
      <c r="M31">
        <v>1579.2596960000001</v>
      </c>
      <c r="N31">
        <v>597.59392049999997</v>
      </c>
      <c r="O31">
        <v>1039.0843520000001</v>
      </c>
      <c r="P31">
        <v>1446.6381819999999</v>
      </c>
      <c r="Q31">
        <v>1068.194935</v>
      </c>
      <c r="R31">
        <v>2353.8801760000001</v>
      </c>
      <c r="S31">
        <v>325.89774199999999</v>
      </c>
      <c r="T31">
        <v>6.324263653</v>
      </c>
      <c r="U31">
        <v>1502.4029680000001</v>
      </c>
      <c r="V31">
        <v>7421.8187989999997</v>
      </c>
      <c r="W31">
        <v>597.58360619999996</v>
      </c>
      <c r="X31">
        <v>234.68067210000001</v>
      </c>
      <c r="Y31">
        <v>134.01896170000001</v>
      </c>
      <c r="Z31">
        <v>290.20323389999999</v>
      </c>
      <c r="AA31">
        <v>358.20353169999998</v>
      </c>
      <c r="AB31">
        <v>17.573315560000001</v>
      </c>
      <c r="AC31">
        <v>88.565867060000002</v>
      </c>
      <c r="AD31">
        <v>56.372032320000002</v>
      </c>
      <c r="AE31" t="s">
        <v>131</v>
      </c>
      <c r="AF31" t="s">
        <v>132</v>
      </c>
      <c r="AG31" t="s">
        <v>39</v>
      </c>
      <c r="AH31" t="s">
        <v>54</v>
      </c>
      <c r="AI31" t="s">
        <v>133</v>
      </c>
      <c r="AJ31">
        <v>1556.43</v>
      </c>
    </row>
    <row r="32" spans="1:36" x14ac:dyDescent="0.35">
      <c r="A32" s="1">
        <v>33786</v>
      </c>
      <c r="B32">
        <v>1992</v>
      </c>
      <c r="C32" t="str">
        <f>TEXT(data[[#This Row],[Month]],"MMMM")</f>
        <v>July</v>
      </c>
      <c r="D32">
        <v>18538.174490000001</v>
      </c>
      <c r="E32">
        <v>46</v>
      </c>
      <c r="F32">
        <v>1</v>
      </c>
      <c r="G32" t="s">
        <v>56</v>
      </c>
      <c r="H32" t="s">
        <v>43</v>
      </c>
      <c r="I32">
        <v>3707.6348979999998</v>
      </c>
      <c r="J32">
        <v>3359.6428150000002</v>
      </c>
      <c r="K32">
        <v>874.83666549999998</v>
      </c>
      <c r="L32">
        <v>2506.8252320000001</v>
      </c>
      <c r="M32">
        <v>1186.5801739999999</v>
      </c>
      <c r="N32">
        <v>729.4581326</v>
      </c>
      <c r="O32">
        <v>409.26101610000001</v>
      </c>
      <c r="P32">
        <v>946.04272590000005</v>
      </c>
      <c r="Q32">
        <v>746.65485690000003</v>
      </c>
      <c r="R32">
        <v>1722.1302439999999</v>
      </c>
      <c r="S32">
        <v>294.4647046</v>
      </c>
      <c r="T32">
        <v>9.3546034359999997</v>
      </c>
      <c r="U32">
        <v>1734.1727080000001</v>
      </c>
      <c r="V32">
        <v>2054.6430230000001</v>
      </c>
      <c r="W32">
        <v>265.50628990000001</v>
      </c>
      <c r="X32">
        <v>183.9417473</v>
      </c>
      <c r="Y32">
        <v>106.78742800000001</v>
      </c>
      <c r="Z32">
        <v>122.6999713</v>
      </c>
      <c r="AA32">
        <v>203.08420530000001</v>
      </c>
      <c r="AB32">
        <v>36.234975759999998</v>
      </c>
      <c r="AC32">
        <v>78.847750809999994</v>
      </c>
      <c r="AD32">
        <v>46.561610960000003</v>
      </c>
      <c r="AE32" t="s">
        <v>134</v>
      </c>
      <c r="AF32" t="s">
        <v>135</v>
      </c>
      <c r="AG32" t="s">
        <v>39</v>
      </c>
      <c r="AH32" t="s">
        <v>74</v>
      </c>
      <c r="AI32" t="s">
        <v>124</v>
      </c>
      <c r="AJ32">
        <v>9633.94</v>
      </c>
    </row>
    <row r="33" spans="1:36" x14ac:dyDescent="0.35">
      <c r="A33" s="1">
        <v>33817</v>
      </c>
      <c r="B33">
        <v>1992</v>
      </c>
      <c r="C33" t="str">
        <f>TEXT(data[[#This Row],[Month]],"MMMM")</f>
        <v>August</v>
      </c>
      <c r="D33">
        <v>132028.78</v>
      </c>
      <c r="E33">
        <v>56</v>
      </c>
      <c r="F33">
        <v>2</v>
      </c>
      <c r="G33" t="s">
        <v>35</v>
      </c>
      <c r="H33" t="s">
        <v>48</v>
      </c>
      <c r="I33">
        <v>19804.316999999999</v>
      </c>
      <c r="J33">
        <v>0</v>
      </c>
      <c r="K33">
        <v>4383.8386790000004</v>
      </c>
      <c r="L33">
        <v>15998.74706</v>
      </c>
      <c r="M33">
        <v>7954.5615019999996</v>
      </c>
      <c r="N33">
        <v>5733.4457510000002</v>
      </c>
      <c r="O33">
        <v>4929.4439160000002</v>
      </c>
      <c r="P33">
        <v>6807.5235110000003</v>
      </c>
      <c r="Q33">
        <v>5860.8404049999999</v>
      </c>
      <c r="R33">
        <v>8512.7240390000006</v>
      </c>
      <c r="S33">
        <v>2002.0551250000001</v>
      </c>
      <c r="T33">
        <v>18.53360417</v>
      </c>
      <c r="U33">
        <v>24469.691480000001</v>
      </c>
      <c r="V33">
        <v>50041.283020000003</v>
      </c>
      <c r="W33">
        <v>904.968164</v>
      </c>
      <c r="X33">
        <v>699.2380819</v>
      </c>
      <c r="Y33">
        <v>1558.1225569999999</v>
      </c>
      <c r="Z33">
        <v>691.31797510000001</v>
      </c>
      <c r="AA33">
        <v>750.96846259999995</v>
      </c>
      <c r="AB33">
        <v>62.942824479999999</v>
      </c>
      <c r="AC33">
        <v>412.59156209999998</v>
      </c>
      <c r="AD33">
        <v>308.42398550000001</v>
      </c>
      <c r="AE33" t="s">
        <v>136</v>
      </c>
      <c r="AF33" t="s">
        <v>137</v>
      </c>
      <c r="AG33" t="s">
        <v>39</v>
      </c>
      <c r="AH33" t="s">
        <v>40</v>
      </c>
      <c r="AI33" t="s">
        <v>100</v>
      </c>
      <c r="AJ33">
        <v>9032.76</v>
      </c>
    </row>
    <row r="34" spans="1:36" x14ac:dyDescent="0.35">
      <c r="A34" s="1">
        <v>33848</v>
      </c>
      <c r="B34">
        <v>1992</v>
      </c>
      <c r="C34" t="str">
        <f>TEXT(data[[#This Row],[Month]],"MMMM")</f>
        <v>September</v>
      </c>
      <c r="D34">
        <v>29677.809209999999</v>
      </c>
      <c r="E34">
        <v>39</v>
      </c>
      <c r="F34">
        <v>0</v>
      </c>
      <c r="G34" t="s">
        <v>42</v>
      </c>
      <c r="H34" t="s">
        <v>36</v>
      </c>
      <c r="I34">
        <v>8903.3427630000006</v>
      </c>
      <c r="J34">
        <v>2892.4354950000002</v>
      </c>
      <c r="K34">
        <v>1002.336183</v>
      </c>
      <c r="L34">
        <v>3838.256762</v>
      </c>
      <c r="M34">
        <v>1959.4132910000001</v>
      </c>
      <c r="N34">
        <v>769.22496880000006</v>
      </c>
      <c r="O34">
        <v>1051.7819790000001</v>
      </c>
      <c r="P34">
        <v>1756.559456</v>
      </c>
      <c r="Q34">
        <v>1046.7579149999999</v>
      </c>
      <c r="R34">
        <v>0</v>
      </c>
      <c r="S34">
        <v>397.73270980000001</v>
      </c>
      <c r="T34">
        <v>5.1476271220000003</v>
      </c>
      <c r="U34">
        <v>1527.7029560000001</v>
      </c>
      <c r="V34">
        <v>6059.967686</v>
      </c>
      <c r="W34">
        <v>247.52804309999999</v>
      </c>
      <c r="X34">
        <v>272.6480522</v>
      </c>
      <c r="Y34">
        <v>224.4910223</v>
      </c>
      <c r="Z34">
        <v>173.63288840000001</v>
      </c>
      <c r="AA34">
        <v>418.8748349</v>
      </c>
      <c r="AB34">
        <v>20.99941201</v>
      </c>
      <c r="AC34">
        <v>0</v>
      </c>
      <c r="AD34">
        <v>106.3047301</v>
      </c>
      <c r="AE34" t="s">
        <v>138</v>
      </c>
      <c r="AF34" t="s">
        <v>139</v>
      </c>
      <c r="AG34" t="s">
        <v>39</v>
      </c>
      <c r="AH34" t="s">
        <v>40</v>
      </c>
      <c r="AI34" t="s">
        <v>62</v>
      </c>
      <c r="AJ34">
        <v>6937.98</v>
      </c>
    </row>
    <row r="35" spans="1:36" x14ac:dyDescent="0.35">
      <c r="A35" s="1">
        <v>33878</v>
      </c>
      <c r="B35">
        <v>1992</v>
      </c>
      <c r="C35" t="str">
        <f>TEXT(data[[#This Row],[Month]],"MMMM")</f>
        <v>October</v>
      </c>
      <c r="D35">
        <v>12871.66828</v>
      </c>
      <c r="E35">
        <v>46</v>
      </c>
      <c r="F35">
        <v>2</v>
      </c>
      <c r="G35" t="s">
        <v>42</v>
      </c>
      <c r="H35" t="s">
        <v>43</v>
      </c>
      <c r="I35">
        <v>2574.3336549999999</v>
      </c>
      <c r="J35">
        <v>0</v>
      </c>
      <c r="K35">
        <v>396.17759910000001</v>
      </c>
      <c r="L35">
        <v>1841.395268</v>
      </c>
      <c r="M35">
        <v>1013.270536</v>
      </c>
      <c r="N35">
        <v>281.06167540000001</v>
      </c>
      <c r="O35">
        <v>564.10752950000006</v>
      </c>
      <c r="P35">
        <v>877.64373290000003</v>
      </c>
      <c r="Q35">
        <v>556.87980349999998</v>
      </c>
      <c r="R35">
        <v>1265.063406</v>
      </c>
      <c r="S35">
        <v>347.85181069999999</v>
      </c>
      <c r="T35">
        <v>8.8557888739999999</v>
      </c>
      <c r="U35">
        <v>1139.8877669999999</v>
      </c>
      <c r="V35">
        <v>3153.8832600000001</v>
      </c>
      <c r="W35">
        <v>247.20858200000001</v>
      </c>
      <c r="X35">
        <v>227.24390009999999</v>
      </c>
      <c r="Y35">
        <v>69.435032120000002</v>
      </c>
      <c r="Z35">
        <v>50.972468460000002</v>
      </c>
      <c r="AA35">
        <v>231.99283510000001</v>
      </c>
      <c r="AB35">
        <v>24.28178385</v>
      </c>
      <c r="AC35">
        <v>47.182814899999997</v>
      </c>
      <c r="AD35">
        <v>81.467168979999997</v>
      </c>
      <c r="AE35" t="s">
        <v>140</v>
      </c>
      <c r="AF35" t="s">
        <v>141</v>
      </c>
      <c r="AG35" t="s">
        <v>39</v>
      </c>
      <c r="AH35" t="s">
        <v>74</v>
      </c>
      <c r="AI35" t="s">
        <v>127</v>
      </c>
      <c r="AJ35">
        <v>7975.13</v>
      </c>
    </row>
    <row r="36" spans="1:36" x14ac:dyDescent="0.35">
      <c r="A36" s="1">
        <v>33909</v>
      </c>
      <c r="B36">
        <v>1992</v>
      </c>
      <c r="C36" t="str">
        <f>TEXT(data[[#This Row],[Month]],"MMMM")</f>
        <v>November</v>
      </c>
      <c r="D36">
        <v>57929.879869999997</v>
      </c>
      <c r="E36">
        <v>63</v>
      </c>
      <c r="F36">
        <v>1</v>
      </c>
      <c r="G36" t="s">
        <v>42</v>
      </c>
      <c r="H36" t="s">
        <v>43</v>
      </c>
      <c r="I36">
        <v>11585.97597</v>
      </c>
      <c r="J36">
        <v>0</v>
      </c>
      <c r="K36">
        <v>2686.8937380000002</v>
      </c>
      <c r="L36">
        <v>6416.198652</v>
      </c>
      <c r="M36">
        <v>3010.5769650000002</v>
      </c>
      <c r="N36">
        <v>1164.427792</v>
      </c>
      <c r="O36">
        <v>2301.1590820000001</v>
      </c>
      <c r="P36">
        <v>3995.5954929999998</v>
      </c>
      <c r="Q36">
        <v>1886.006529</v>
      </c>
      <c r="R36">
        <v>5289.4764649999997</v>
      </c>
      <c r="S36">
        <v>772.63380949999998</v>
      </c>
      <c r="T36">
        <v>13.173604709999999</v>
      </c>
      <c r="U36">
        <v>7631.4533849999998</v>
      </c>
      <c r="V36">
        <v>18820.935369999999</v>
      </c>
      <c r="W36">
        <v>1643.505304</v>
      </c>
      <c r="X36">
        <v>786.33005049999997</v>
      </c>
      <c r="Y36">
        <v>117.4257703</v>
      </c>
      <c r="Z36">
        <v>636.86299810000003</v>
      </c>
      <c r="AA36">
        <v>808.87856390000002</v>
      </c>
      <c r="AB36">
        <v>89.251475209999995</v>
      </c>
      <c r="AC36">
        <v>14.97984763</v>
      </c>
      <c r="AD36">
        <v>161.4568921</v>
      </c>
      <c r="AE36" t="s">
        <v>142</v>
      </c>
      <c r="AF36" t="s">
        <v>143</v>
      </c>
      <c r="AG36" t="s">
        <v>39</v>
      </c>
      <c r="AH36" t="s">
        <v>40</v>
      </c>
      <c r="AI36" t="s">
        <v>144</v>
      </c>
      <c r="AJ36">
        <v>343.68</v>
      </c>
    </row>
    <row r="37" spans="1:36" x14ac:dyDescent="0.35">
      <c r="A37" s="1">
        <v>33939</v>
      </c>
      <c r="B37">
        <v>1992</v>
      </c>
      <c r="C37" t="str">
        <f>TEXT(data[[#This Row],[Month]],"MMMM")</f>
        <v>December</v>
      </c>
      <c r="D37">
        <v>11296.83346</v>
      </c>
      <c r="E37">
        <v>27</v>
      </c>
      <c r="F37">
        <v>2</v>
      </c>
      <c r="G37" t="s">
        <v>42</v>
      </c>
      <c r="H37" t="s">
        <v>43</v>
      </c>
      <c r="I37">
        <v>2259.3666920000001</v>
      </c>
      <c r="J37">
        <v>0</v>
      </c>
      <c r="K37">
        <v>380.87803980000001</v>
      </c>
      <c r="L37">
        <v>1382.7345089999999</v>
      </c>
      <c r="M37">
        <v>763.56086919999996</v>
      </c>
      <c r="N37">
        <v>553.77245040000003</v>
      </c>
      <c r="O37">
        <v>456.43272580000001</v>
      </c>
      <c r="P37">
        <v>701.87286949999998</v>
      </c>
      <c r="Q37">
        <v>503.30624449999999</v>
      </c>
      <c r="R37">
        <v>804.27867839999999</v>
      </c>
      <c r="S37">
        <v>202.73958590000001</v>
      </c>
      <c r="T37">
        <v>8.6746472620000006</v>
      </c>
      <c r="U37">
        <v>979.96045449999997</v>
      </c>
      <c r="V37">
        <v>3287.8907949999998</v>
      </c>
      <c r="W37">
        <v>307.05438349999997</v>
      </c>
      <c r="X37">
        <v>98.826452309999993</v>
      </c>
      <c r="Y37">
        <v>28.283274850000002</v>
      </c>
      <c r="Z37">
        <v>73.618089549999993</v>
      </c>
      <c r="AA37">
        <v>67.238551610000002</v>
      </c>
      <c r="AB37">
        <v>13.69979185</v>
      </c>
      <c r="AC37">
        <v>9.8030520229999993</v>
      </c>
      <c r="AD37">
        <v>60.74955516</v>
      </c>
      <c r="AE37" t="s">
        <v>119</v>
      </c>
      <c r="AF37" t="s">
        <v>145</v>
      </c>
      <c r="AG37" t="s">
        <v>39</v>
      </c>
      <c r="AH37" t="s">
        <v>54</v>
      </c>
      <c r="AI37" t="s">
        <v>146</v>
      </c>
      <c r="AJ37">
        <v>4830.18</v>
      </c>
    </row>
    <row r="38" spans="1:36" x14ac:dyDescent="0.35">
      <c r="A38" s="1">
        <v>33970</v>
      </c>
      <c r="B38">
        <v>1993</v>
      </c>
      <c r="C38" t="str">
        <f>TEXT(data[[#This Row],[Month]],"MMMM")</f>
        <v>January</v>
      </c>
      <c r="D38">
        <v>35455.849900000001</v>
      </c>
      <c r="E38">
        <v>37</v>
      </c>
      <c r="F38">
        <v>4</v>
      </c>
      <c r="G38" t="s">
        <v>56</v>
      </c>
      <c r="H38" t="s">
        <v>48</v>
      </c>
      <c r="I38">
        <v>5318.377485</v>
      </c>
      <c r="J38">
        <v>2757.0641420000002</v>
      </c>
      <c r="K38">
        <v>715.15431990000002</v>
      </c>
      <c r="L38">
        <v>4322.425757</v>
      </c>
      <c r="M38">
        <v>2783.7485069999998</v>
      </c>
      <c r="N38">
        <v>951.33308780000004</v>
      </c>
      <c r="O38">
        <v>1212.4545820000001</v>
      </c>
      <c r="P38">
        <v>2596.9883380000001</v>
      </c>
      <c r="Q38">
        <v>1666.032616</v>
      </c>
      <c r="R38">
        <v>1978.0313590000001</v>
      </c>
      <c r="S38">
        <v>976.52410759999998</v>
      </c>
      <c r="T38">
        <v>5.7636765509999996</v>
      </c>
      <c r="U38">
        <v>2043.560506</v>
      </c>
      <c r="V38">
        <v>10177.7156</v>
      </c>
      <c r="W38">
        <v>833.33456899999999</v>
      </c>
      <c r="X38">
        <v>148.97932080000001</v>
      </c>
      <c r="Y38">
        <v>199.4576859</v>
      </c>
      <c r="Z38">
        <v>110.1909103</v>
      </c>
      <c r="AA38">
        <v>301.22616369999997</v>
      </c>
      <c r="AB38">
        <v>6.4108214239999999</v>
      </c>
      <c r="AC38">
        <v>39.532989069999999</v>
      </c>
      <c r="AD38">
        <v>260.51387620000003</v>
      </c>
      <c r="AE38" t="s">
        <v>147</v>
      </c>
      <c r="AF38" t="s">
        <v>148</v>
      </c>
      <c r="AG38" t="s">
        <v>39</v>
      </c>
      <c r="AH38" t="s">
        <v>74</v>
      </c>
      <c r="AI38" t="s">
        <v>149</v>
      </c>
      <c r="AJ38">
        <v>7608.75</v>
      </c>
    </row>
    <row r="39" spans="1:36" x14ac:dyDescent="0.35">
      <c r="A39" s="1">
        <v>34001</v>
      </c>
      <c r="B39">
        <v>1993</v>
      </c>
      <c r="C39" t="str">
        <f>TEXT(data[[#This Row],[Month]],"MMMM")</f>
        <v>February</v>
      </c>
      <c r="D39">
        <v>6255.501287</v>
      </c>
      <c r="E39">
        <v>33</v>
      </c>
      <c r="F39">
        <v>3</v>
      </c>
      <c r="G39" t="s">
        <v>35</v>
      </c>
      <c r="H39" t="s">
        <v>43</v>
      </c>
      <c r="I39">
        <v>1251.1002570000001</v>
      </c>
      <c r="J39">
        <v>867.81040180000002</v>
      </c>
      <c r="K39">
        <v>300.64527220000002</v>
      </c>
      <c r="L39">
        <v>841.28509819999999</v>
      </c>
      <c r="M39">
        <v>457.47495099999998</v>
      </c>
      <c r="N39">
        <v>234.34521839999999</v>
      </c>
      <c r="O39">
        <v>301.51976159999998</v>
      </c>
      <c r="P39">
        <v>459.16382190000002</v>
      </c>
      <c r="Q39">
        <v>244.8792957</v>
      </c>
      <c r="R39">
        <v>380.39400649999999</v>
      </c>
      <c r="S39">
        <v>123.6200872</v>
      </c>
      <c r="T39">
        <v>6.4229174259999997</v>
      </c>
      <c r="U39">
        <v>401.78568230000002</v>
      </c>
      <c r="V39">
        <v>793.26311539999995</v>
      </c>
      <c r="W39">
        <v>100.035911</v>
      </c>
      <c r="X39">
        <v>107.94917700000001</v>
      </c>
      <c r="Y39">
        <v>19.49653313</v>
      </c>
      <c r="Z39">
        <v>32.067884890000002</v>
      </c>
      <c r="AA39">
        <v>81.001605479999995</v>
      </c>
      <c r="AB39">
        <v>2.67967734</v>
      </c>
      <c r="AC39">
        <v>9.4417396549999992</v>
      </c>
      <c r="AD39">
        <v>7.5549928770000001</v>
      </c>
      <c r="AE39" t="s">
        <v>150</v>
      </c>
      <c r="AF39" t="s">
        <v>151</v>
      </c>
      <c r="AG39" t="s">
        <v>39</v>
      </c>
      <c r="AH39" t="s">
        <v>40</v>
      </c>
      <c r="AI39" t="s">
        <v>152</v>
      </c>
      <c r="AJ39">
        <v>2242.44</v>
      </c>
    </row>
    <row r="40" spans="1:36" x14ac:dyDescent="0.35">
      <c r="A40" s="1">
        <v>34029</v>
      </c>
      <c r="B40">
        <v>1993</v>
      </c>
      <c r="C40" t="str">
        <f>TEXT(data[[#This Row],[Month]],"MMMM")</f>
        <v>March</v>
      </c>
      <c r="D40">
        <v>10367.21624</v>
      </c>
      <c r="E40">
        <v>23</v>
      </c>
      <c r="F40">
        <v>0</v>
      </c>
      <c r="G40" t="s">
        <v>47</v>
      </c>
      <c r="H40" t="s">
        <v>48</v>
      </c>
      <c r="I40">
        <v>1555.0824359999999</v>
      </c>
      <c r="J40">
        <v>736.93090199999995</v>
      </c>
      <c r="K40">
        <v>510.30478599999998</v>
      </c>
      <c r="L40">
        <v>1072.1115380000001</v>
      </c>
      <c r="M40">
        <v>763.019588</v>
      </c>
      <c r="N40">
        <v>292.24361270000003</v>
      </c>
      <c r="O40">
        <v>237.3097382</v>
      </c>
      <c r="P40">
        <v>787.99900079999998</v>
      </c>
      <c r="Q40">
        <v>468.31833710000001</v>
      </c>
      <c r="R40">
        <v>0</v>
      </c>
      <c r="S40">
        <v>106.2513572</v>
      </c>
      <c r="T40">
        <v>6.3032682600000003</v>
      </c>
      <c r="U40">
        <v>653.47345059999998</v>
      </c>
      <c r="V40">
        <v>3837.6449429999998</v>
      </c>
      <c r="W40">
        <v>142.4342307</v>
      </c>
      <c r="X40">
        <v>189.3829398</v>
      </c>
      <c r="Y40">
        <v>31.762726369999999</v>
      </c>
      <c r="Z40">
        <v>32.605581200000003</v>
      </c>
      <c r="AA40">
        <v>177.34149590000001</v>
      </c>
      <c r="AB40">
        <v>13.02718724</v>
      </c>
      <c r="AC40">
        <v>0</v>
      </c>
      <c r="AD40">
        <v>10.651967750000001</v>
      </c>
      <c r="AE40" t="s">
        <v>153</v>
      </c>
      <c r="AF40" t="s">
        <v>154</v>
      </c>
      <c r="AG40" t="s">
        <v>39</v>
      </c>
      <c r="AH40" t="s">
        <v>74</v>
      </c>
      <c r="AI40" t="s">
        <v>144</v>
      </c>
      <c r="AJ40">
        <v>3249.99</v>
      </c>
    </row>
    <row r="41" spans="1:36" x14ac:dyDescent="0.35">
      <c r="A41" s="1">
        <v>34060</v>
      </c>
      <c r="B41">
        <v>1993</v>
      </c>
      <c r="C41" t="str">
        <f>TEXT(data[[#This Row],[Month]],"MMMM")</f>
        <v>April</v>
      </c>
      <c r="D41">
        <v>35117.036050000002</v>
      </c>
      <c r="E41">
        <v>34</v>
      </c>
      <c r="F41">
        <v>0</v>
      </c>
      <c r="G41" t="s">
        <v>42</v>
      </c>
      <c r="H41" t="s">
        <v>36</v>
      </c>
      <c r="I41">
        <v>10535.11082</v>
      </c>
      <c r="J41">
        <v>0</v>
      </c>
      <c r="K41">
        <v>1157.887023</v>
      </c>
      <c r="L41">
        <v>3839.2946240000001</v>
      </c>
      <c r="M41">
        <v>2433.646604</v>
      </c>
      <c r="N41">
        <v>1225.257607</v>
      </c>
      <c r="O41">
        <v>905.52242030000002</v>
      </c>
      <c r="P41">
        <v>2256.477899</v>
      </c>
      <c r="Q41">
        <v>1563.4487859999999</v>
      </c>
      <c r="R41">
        <v>0</v>
      </c>
      <c r="S41">
        <v>1015.762863</v>
      </c>
      <c r="T41">
        <v>5.3708871079999998</v>
      </c>
      <c r="U41">
        <v>1886.096362</v>
      </c>
      <c r="V41">
        <v>10184.627409999999</v>
      </c>
      <c r="W41">
        <v>1009.954035</v>
      </c>
      <c r="X41">
        <v>457.10336009999997</v>
      </c>
      <c r="Y41">
        <v>176.96184479999999</v>
      </c>
      <c r="Z41">
        <v>163.23492100000001</v>
      </c>
      <c r="AA41">
        <v>188.00924180000001</v>
      </c>
      <c r="AB41">
        <v>61.257589150000001</v>
      </c>
      <c r="AC41">
        <v>0</v>
      </c>
      <c r="AD41">
        <v>256.27312419999998</v>
      </c>
      <c r="AE41" t="s">
        <v>155</v>
      </c>
      <c r="AF41" t="s">
        <v>156</v>
      </c>
      <c r="AG41" t="s">
        <v>39</v>
      </c>
      <c r="AH41" t="s">
        <v>74</v>
      </c>
      <c r="AI41" t="s">
        <v>157</v>
      </c>
      <c r="AJ41">
        <v>2393.1</v>
      </c>
    </row>
    <row r="42" spans="1:36" x14ac:dyDescent="0.35">
      <c r="A42" s="1">
        <v>34090</v>
      </c>
      <c r="B42">
        <v>1993</v>
      </c>
      <c r="C42" t="str">
        <f>TEXT(data[[#This Row],[Month]],"MMMM")</f>
        <v>May</v>
      </c>
      <c r="D42">
        <v>54161.517419999996</v>
      </c>
      <c r="E42">
        <v>23</v>
      </c>
      <c r="F42">
        <v>4</v>
      </c>
      <c r="G42" t="s">
        <v>35</v>
      </c>
      <c r="H42" t="s">
        <v>36</v>
      </c>
      <c r="I42">
        <v>16248.45523</v>
      </c>
      <c r="J42">
        <v>5389.5603289999999</v>
      </c>
      <c r="K42">
        <v>1791.8659110000001</v>
      </c>
      <c r="L42">
        <v>6609.1187339999997</v>
      </c>
      <c r="M42">
        <v>4218.0971630000004</v>
      </c>
      <c r="N42">
        <v>1305.2363580000001</v>
      </c>
      <c r="O42">
        <v>2483.2196119999999</v>
      </c>
      <c r="P42">
        <v>3827.4460570000001</v>
      </c>
      <c r="Q42">
        <v>1742.9752140000001</v>
      </c>
      <c r="R42">
        <v>4771.6303619999999</v>
      </c>
      <c r="S42">
        <v>599.71038129999999</v>
      </c>
      <c r="T42">
        <v>10.87808083</v>
      </c>
      <c r="U42">
        <v>5174.2020759999996</v>
      </c>
      <c r="V42">
        <v>5174.2020759999996</v>
      </c>
      <c r="W42">
        <v>597.38920129999997</v>
      </c>
      <c r="X42">
        <v>499.99902880000002</v>
      </c>
      <c r="Y42">
        <v>97.726327580000003</v>
      </c>
      <c r="Z42">
        <v>573.79126480000002</v>
      </c>
      <c r="AA42">
        <v>199.1449413</v>
      </c>
      <c r="AB42">
        <v>41.124355770000001</v>
      </c>
      <c r="AC42">
        <v>100.8065357</v>
      </c>
      <c r="AD42">
        <v>143.37476169999999</v>
      </c>
      <c r="AE42" t="s">
        <v>158</v>
      </c>
      <c r="AF42" t="s">
        <v>159</v>
      </c>
      <c r="AG42" t="s">
        <v>39</v>
      </c>
      <c r="AH42" t="s">
        <v>54</v>
      </c>
      <c r="AI42" t="s">
        <v>160</v>
      </c>
      <c r="AJ42">
        <v>1513.72</v>
      </c>
    </row>
    <row r="43" spans="1:36" x14ac:dyDescent="0.35">
      <c r="A43" s="1">
        <v>34121</v>
      </c>
      <c r="B43">
        <v>1993</v>
      </c>
      <c r="C43" t="str">
        <f>TEXT(data[[#This Row],[Month]],"MMMM")</f>
        <v>June</v>
      </c>
      <c r="D43">
        <v>34408.100169999998</v>
      </c>
      <c r="E43">
        <v>39</v>
      </c>
      <c r="F43">
        <v>2</v>
      </c>
      <c r="G43" t="s">
        <v>35</v>
      </c>
      <c r="H43" t="s">
        <v>43</v>
      </c>
      <c r="I43">
        <v>6881.6200330000001</v>
      </c>
      <c r="J43">
        <v>0</v>
      </c>
      <c r="K43">
        <v>706.23749929999997</v>
      </c>
      <c r="L43">
        <v>4377.8129360000003</v>
      </c>
      <c r="M43">
        <v>2682.8676879999998</v>
      </c>
      <c r="N43">
        <v>1174.1156209999999</v>
      </c>
      <c r="O43">
        <v>821.54145740000001</v>
      </c>
      <c r="P43">
        <v>2050.9497379999998</v>
      </c>
      <c r="Q43">
        <v>1117.5158550000001</v>
      </c>
      <c r="R43">
        <v>3379.478908</v>
      </c>
      <c r="S43">
        <v>612.82733540000004</v>
      </c>
      <c r="T43">
        <v>9.1715563420000006</v>
      </c>
      <c r="U43">
        <v>3155.7582929999999</v>
      </c>
      <c r="V43">
        <v>10603.133089999999</v>
      </c>
      <c r="W43">
        <v>1070.4130600000001</v>
      </c>
      <c r="X43">
        <v>594.51819130000001</v>
      </c>
      <c r="Y43">
        <v>252.99412810000001</v>
      </c>
      <c r="Z43">
        <v>46.433489299999998</v>
      </c>
      <c r="AA43">
        <v>333.14726960000002</v>
      </c>
      <c r="AB43">
        <v>32.58447872</v>
      </c>
      <c r="AC43">
        <v>48.716843269999998</v>
      </c>
      <c r="AD43">
        <v>92.036879569999996</v>
      </c>
      <c r="AE43" t="s">
        <v>161</v>
      </c>
      <c r="AF43" t="s">
        <v>162</v>
      </c>
      <c r="AG43" t="s">
        <v>39</v>
      </c>
      <c r="AH43" t="s">
        <v>40</v>
      </c>
      <c r="AI43" t="s">
        <v>163</v>
      </c>
      <c r="AJ43">
        <v>4204.01</v>
      </c>
    </row>
    <row r="44" spans="1:36" x14ac:dyDescent="0.35">
      <c r="A44" s="1">
        <v>34151</v>
      </c>
      <c r="B44">
        <v>1993</v>
      </c>
      <c r="C44" t="str">
        <f>TEXT(data[[#This Row],[Month]],"MMMM")</f>
        <v>July</v>
      </c>
      <c r="D44">
        <v>27348.966919999999</v>
      </c>
      <c r="E44">
        <v>35</v>
      </c>
      <c r="F44">
        <v>0</v>
      </c>
      <c r="G44" t="s">
        <v>35</v>
      </c>
      <c r="H44" t="s">
        <v>48</v>
      </c>
      <c r="I44">
        <v>4102.3450389999998</v>
      </c>
      <c r="J44">
        <v>0</v>
      </c>
      <c r="K44">
        <v>712.53864429999999</v>
      </c>
      <c r="L44">
        <v>2794.2074910000001</v>
      </c>
      <c r="M44">
        <v>1792.021436</v>
      </c>
      <c r="N44">
        <v>1316.5574039999999</v>
      </c>
      <c r="O44">
        <v>836.46147880000001</v>
      </c>
      <c r="P44">
        <v>1834.628383</v>
      </c>
      <c r="Q44">
        <v>1129.6301020000001</v>
      </c>
      <c r="R44">
        <v>0</v>
      </c>
      <c r="S44">
        <v>682.7811706</v>
      </c>
      <c r="T44">
        <v>5.6022866779999996</v>
      </c>
      <c r="U44">
        <v>1532.1675310000001</v>
      </c>
      <c r="V44">
        <v>12147.79578</v>
      </c>
      <c r="W44">
        <v>250.68760800000001</v>
      </c>
      <c r="X44">
        <v>268.03262419999999</v>
      </c>
      <c r="Y44">
        <v>233.26843869999999</v>
      </c>
      <c r="Z44">
        <v>143.6162903</v>
      </c>
      <c r="AA44">
        <v>161.10596870000001</v>
      </c>
      <c r="AB44">
        <v>4.601140773</v>
      </c>
      <c r="AC44">
        <v>0</v>
      </c>
      <c r="AD44">
        <v>44.291055049999997</v>
      </c>
      <c r="AE44" t="s">
        <v>164</v>
      </c>
      <c r="AF44" t="s">
        <v>165</v>
      </c>
      <c r="AG44" t="s">
        <v>39</v>
      </c>
      <c r="AH44" t="s">
        <v>40</v>
      </c>
      <c r="AI44" t="s">
        <v>86</v>
      </c>
      <c r="AJ44">
        <v>4195.87</v>
      </c>
    </row>
    <row r="45" spans="1:36" x14ac:dyDescent="0.35">
      <c r="A45" s="1">
        <v>34182</v>
      </c>
      <c r="B45">
        <v>1993</v>
      </c>
      <c r="C45" t="str">
        <f>TEXT(data[[#This Row],[Month]],"MMMM")</f>
        <v>August</v>
      </c>
      <c r="D45">
        <v>23578.008279999998</v>
      </c>
      <c r="E45">
        <v>49</v>
      </c>
      <c r="F45">
        <v>1</v>
      </c>
      <c r="G45" t="s">
        <v>35</v>
      </c>
      <c r="H45" t="s">
        <v>43</v>
      </c>
      <c r="I45">
        <v>4715.6016570000002</v>
      </c>
      <c r="J45">
        <v>0</v>
      </c>
      <c r="K45">
        <v>556.52544560000001</v>
      </c>
      <c r="L45">
        <v>2880.5027879999998</v>
      </c>
      <c r="M45">
        <v>1706.688999</v>
      </c>
      <c r="N45">
        <v>1147.911971</v>
      </c>
      <c r="O45">
        <v>492.81291240000002</v>
      </c>
      <c r="P45">
        <v>1880.1704729999999</v>
      </c>
      <c r="Q45">
        <v>893.56202399999995</v>
      </c>
      <c r="R45">
        <v>1435.078937</v>
      </c>
      <c r="S45">
        <v>669.4745259</v>
      </c>
      <c r="T45">
        <v>9.9604796929999999</v>
      </c>
      <c r="U45">
        <v>2348.4827270000001</v>
      </c>
      <c r="V45">
        <v>7199.678551</v>
      </c>
      <c r="W45">
        <v>740.93506430000002</v>
      </c>
      <c r="X45">
        <v>221.97249070000001</v>
      </c>
      <c r="Y45">
        <v>95.270352650000007</v>
      </c>
      <c r="Z45">
        <v>26.858484279999999</v>
      </c>
      <c r="AA45">
        <v>528.26439219999997</v>
      </c>
      <c r="AB45">
        <v>37.151134939999999</v>
      </c>
      <c r="AC45">
        <v>65.333230580000006</v>
      </c>
      <c r="AD45">
        <v>114.62154719999999</v>
      </c>
      <c r="AE45" t="s">
        <v>166</v>
      </c>
      <c r="AF45" t="s">
        <v>167</v>
      </c>
      <c r="AG45" t="s">
        <v>39</v>
      </c>
      <c r="AH45" t="s">
        <v>74</v>
      </c>
      <c r="AI45" t="s">
        <v>89</v>
      </c>
      <c r="AJ45">
        <v>3751.57</v>
      </c>
    </row>
    <row r="46" spans="1:36" x14ac:dyDescent="0.35">
      <c r="A46" s="1">
        <v>34213</v>
      </c>
      <c r="B46">
        <v>1993</v>
      </c>
      <c r="C46" t="str">
        <f>TEXT(data[[#This Row],[Month]],"MMMM")</f>
        <v>September</v>
      </c>
      <c r="D46">
        <v>9192.4251289999993</v>
      </c>
      <c r="E46">
        <v>45</v>
      </c>
      <c r="F46">
        <v>1</v>
      </c>
      <c r="G46" t="s">
        <v>56</v>
      </c>
      <c r="H46" t="s">
        <v>43</v>
      </c>
      <c r="I46">
        <v>1838.4850260000001</v>
      </c>
      <c r="J46">
        <v>1648.011479</v>
      </c>
      <c r="K46">
        <v>403.241129</v>
      </c>
      <c r="L46">
        <v>1204.570197</v>
      </c>
      <c r="M46">
        <v>732.10323200000005</v>
      </c>
      <c r="N46">
        <v>299.62735179999999</v>
      </c>
      <c r="O46">
        <v>299.46254759999999</v>
      </c>
      <c r="P46">
        <v>696.37056399999994</v>
      </c>
      <c r="Q46">
        <v>390.47976610000001</v>
      </c>
      <c r="R46">
        <v>880.13140009999995</v>
      </c>
      <c r="S46">
        <v>257.61844710000003</v>
      </c>
      <c r="T46">
        <v>9.68439914</v>
      </c>
      <c r="U46">
        <v>542.32398929999999</v>
      </c>
      <c r="V46">
        <v>542.32398929999999</v>
      </c>
      <c r="W46">
        <v>136.6320556</v>
      </c>
      <c r="X46">
        <v>136.51128879999999</v>
      </c>
      <c r="Y46">
        <v>72.146966230000004</v>
      </c>
      <c r="Z46">
        <v>73.143279079999999</v>
      </c>
      <c r="AA46">
        <v>76.741351859999995</v>
      </c>
      <c r="AB46">
        <v>4.1345743820000003</v>
      </c>
      <c r="AC46">
        <v>35.247528520000003</v>
      </c>
      <c r="AD46">
        <v>70.160079760000002</v>
      </c>
      <c r="AE46" t="s">
        <v>168</v>
      </c>
      <c r="AF46" t="s">
        <v>169</v>
      </c>
      <c r="AG46" t="s">
        <v>39</v>
      </c>
      <c r="AH46" t="s">
        <v>40</v>
      </c>
      <c r="AI46" t="s">
        <v>59</v>
      </c>
      <c r="AJ46">
        <v>1609.2</v>
      </c>
    </row>
    <row r="47" spans="1:36" x14ac:dyDescent="0.35">
      <c r="A47" s="1">
        <v>34243</v>
      </c>
      <c r="B47">
        <v>1993</v>
      </c>
      <c r="C47" t="str">
        <f>TEXT(data[[#This Row],[Month]],"MMMM")</f>
        <v>October</v>
      </c>
      <c r="D47">
        <v>16866.375339999999</v>
      </c>
      <c r="E47">
        <v>59</v>
      </c>
      <c r="F47">
        <v>2</v>
      </c>
      <c r="G47" t="s">
        <v>35</v>
      </c>
      <c r="H47" t="s">
        <v>43</v>
      </c>
      <c r="I47">
        <v>3373.275067</v>
      </c>
      <c r="J47">
        <v>2840.3412250000001</v>
      </c>
      <c r="K47">
        <v>598.13339450000001</v>
      </c>
      <c r="L47">
        <v>1801.1224890000001</v>
      </c>
      <c r="M47">
        <v>1070.345096</v>
      </c>
      <c r="N47">
        <v>666.2477533</v>
      </c>
      <c r="O47">
        <v>731.22562570000002</v>
      </c>
      <c r="P47">
        <v>1038.863513</v>
      </c>
      <c r="Q47">
        <v>584.34863519999999</v>
      </c>
      <c r="R47">
        <v>1000.928453</v>
      </c>
      <c r="S47">
        <v>183.92324300000001</v>
      </c>
      <c r="T47">
        <v>9.6502042110000001</v>
      </c>
      <c r="U47">
        <v>1627.6396629999999</v>
      </c>
      <c r="V47">
        <v>2977.6208409999999</v>
      </c>
      <c r="W47">
        <v>316.14473609999999</v>
      </c>
      <c r="X47">
        <v>285.41713909999999</v>
      </c>
      <c r="Y47">
        <v>168.32609980000001</v>
      </c>
      <c r="Z47">
        <v>100.239574</v>
      </c>
      <c r="AA47">
        <v>63.541426970000003</v>
      </c>
      <c r="AB47">
        <v>13.374086030000001</v>
      </c>
      <c r="AC47">
        <v>39.590184010000002</v>
      </c>
      <c r="AD47">
        <v>28.943325649999998</v>
      </c>
      <c r="AE47" t="s">
        <v>170</v>
      </c>
      <c r="AF47" t="s">
        <v>171</v>
      </c>
      <c r="AG47" t="s">
        <v>39</v>
      </c>
      <c r="AH47" t="s">
        <v>74</v>
      </c>
      <c r="AI47" t="s">
        <v>78</v>
      </c>
      <c r="AJ47">
        <v>1474.18</v>
      </c>
    </row>
    <row r="48" spans="1:36" x14ac:dyDescent="0.35">
      <c r="A48" s="1">
        <v>34274</v>
      </c>
      <c r="B48">
        <v>1993</v>
      </c>
      <c r="C48" t="str">
        <f>TEXT(data[[#This Row],[Month]],"MMMM")</f>
        <v>November</v>
      </c>
      <c r="D48">
        <v>20752.907660000001</v>
      </c>
      <c r="E48">
        <v>27</v>
      </c>
      <c r="F48">
        <v>1</v>
      </c>
      <c r="G48" t="s">
        <v>56</v>
      </c>
      <c r="H48" t="s">
        <v>48</v>
      </c>
      <c r="I48">
        <v>3112.9361490000001</v>
      </c>
      <c r="J48">
        <v>0</v>
      </c>
      <c r="K48">
        <v>595.20104030000005</v>
      </c>
      <c r="L48">
        <v>2533.620085</v>
      </c>
      <c r="M48">
        <v>1260.4701560000001</v>
      </c>
      <c r="N48">
        <v>813.83007039999995</v>
      </c>
      <c r="O48">
        <v>1008.457452</v>
      </c>
      <c r="P48">
        <v>1548.436451</v>
      </c>
      <c r="Q48">
        <v>778.7897021</v>
      </c>
      <c r="R48">
        <v>1985.1263550000001</v>
      </c>
      <c r="S48">
        <v>525.89279329999999</v>
      </c>
      <c r="T48">
        <v>8.2338631709999994</v>
      </c>
      <c r="U48">
        <v>1708.76602</v>
      </c>
      <c r="V48">
        <v>6590.1474029999999</v>
      </c>
      <c r="W48">
        <v>671.03635159999999</v>
      </c>
      <c r="X48">
        <v>104.4819634</v>
      </c>
      <c r="Y48">
        <v>182.5375214</v>
      </c>
      <c r="Z48">
        <v>56.971318830000001</v>
      </c>
      <c r="AA48">
        <v>356.9434589</v>
      </c>
      <c r="AB48">
        <v>32.238938330000003</v>
      </c>
      <c r="AC48">
        <v>23.964200160000001</v>
      </c>
      <c r="AD48">
        <v>33.840848870000002</v>
      </c>
      <c r="AE48" t="s">
        <v>172</v>
      </c>
      <c r="AF48" t="s">
        <v>173</v>
      </c>
      <c r="AG48" t="s">
        <v>39</v>
      </c>
      <c r="AH48" t="s">
        <v>40</v>
      </c>
      <c r="AI48" t="s">
        <v>174</v>
      </c>
      <c r="AJ48">
        <v>2407.04</v>
      </c>
    </row>
    <row r="49" spans="1:36" x14ac:dyDescent="0.35">
      <c r="A49" s="1">
        <v>34304</v>
      </c>
      <c r="B49">
        <v>1993</v>
      </c>
      <c r="C49" t="str">
        <f>TEXT(data[[#This Row],[Month]],"MMMM")</f>
        <v>December</v>
      </c>
      <c r="D49">
        <v>69888.084000000003</v>
      </c>
      <c r="E49">
        <v>58</v>
      </c>
      <c r="F49">
        <v>3</v>
      </c>
      <c r="G49" t="s">
        <v>56</v>
      </c>
      <c r="H49" t="s">
        <v>36</v>
      </c>
      <c r="I49">
        <v>20966.425200000001</v>
      </c>
      <c r="J49">
        <v>0</v>
      </c>
      <c r="K49">
        <v>3336.2912580000002</v>
      </c>
      <c r="L49">
        <v>9572.3154549999999</v>
      </c>
      <c r="M49">
        <v>3724.9884729999999</v>
      </c>
      <c r="N49">
        <v>2735.514604</v>
      </c>
      <c r="O49">
        <v>2271.8669209999998</v>
      </c>
      <c r="P49">
        <v>2813.6863779999999</v>
      </c>
      <c r="Q49">
        <v>2620.6093350000001</v>
      </c>
      <c r="R49">
        <v>6124.9863999999998</v>
      </c>
      <c r="S49">
        <v>1935.4632429999999</v>
      </c>
      <c r="T49">
        <v>13.358239579999999</v>
      </c>
      <c r="U49">
        <v>9335.8176980000007</v>
      </c>
      <c r="V49">
        <v>13785.936729999999</v>
      </c>
      <c r="W49">
        <v>1239.3164770000001</v>
      </c>
      <c r="X49">
        <v>845.0511874</v>
      </c>
      <c r="Y49">
        <v>610.0544026</v>
      </c>
      <c r="Z49">
        <v>179.86590699999999</v>
      </c>
      <c r="AA49">
        <v>584.92085199999997</v>
      </c>
      <c r="AB49">
        <v>26.891672400000001</v>
      </c>
      <c r="AC49">
        <v>302.08114319999999</v>
      </c>
      <c r="AD49">
        <v>516.70977430000005</v>
      </c>
      <c r="AE49" t="s">
        <v>175</v>
      </c>
      <c r="AF49" t="s">
        <v>176</v>
      </c>
      <c r="AG49" t="s">
        <v>39</v>
      </c>
      <c r="AH49" t="s">
        <v>54</v>
      </c>
      <c r="AI49" t="s">
        <v>124</v>
      </c>
      <c r="AJ49">
        <v>4713.03</v>
      </c>
    </row>
    <row r="50" spans="1:36" x14ac:dyDescent="0.35">
      <c r="A50" s="1">
        <v>34335</v>
      </c>
      <c r="B50">
        <v>1994</v>
      </c>
      <c r="C50" t="str">
        <f>TEXT(data[[#This Row],[Month]],"MMMM")</f>
        <v>January</v>
      </c>
      <c r="D50">
        <v>39491.758849999998</v>
      </c>
      <c r="E50">
        <v>39</v>
      </c>
      <c r="F50">
        <v>4</v>
      </c>
      <c r="G50" t="s">
        <v>42</v>
      </c>
      <c r="H50" t="s">
        <v>43</v>
      </c>
      <c r="I50">
        <v>7898.3517689999999</v>
      </c>
      <c r="J50">
        <v>0</v>
      </c>
      <c r="K50">
        <v>1555.3264469999999</v>
      </c>
      <c r="L50">
        <v>4126.1875980000004</v>
      </c>
      <c r="M50">
        <v>2765.2255</v>
      </c>
      <c r="N50">
        <v>1423.6767500000001</v>
      </c>
      <c r="O50">
        <v>922.61509850000004</v>
      </c>
      <c r="P50">
        <v>1731.282886</v>
      </c>
      <c r="Q50">
        <v>1322.0009130000001</v>
      </c>
      <c r="R50">
        <v>2299.3221589999998</v>
      </c>
      <c r="S50">
        <v>595.79819220000002</v>
      </c>
      <c r="T50">
        <v>7.6363878359999999</v>
      </c>
      <c r="U50">
        <v>3015.7438689999999</v>
      </c>
      <c r="V50">
        <v>14851.971530000001</v>
      </c>
      <c r="W50">
        <v>895.1125955</v>
      </c>
      <c r="X50">
        <v>665.35942309999996</v>
      </c>
      <c r="Y50">
        <v>139.55978390000001</v>
      </c>
      <c r="Z50">
        <v>239.21012949999999</v>
      </c>
      <c r="AA50">
        <v>314.79189889999998</v>
      </c>
      <c r="AB50">
        <v>0.95972586000000004</v>
      </c>
      <c r="AC50">
        <v>2.6154301879999999</v>
      </c>
      <c r="AD50">
        <v>57.39091423</v>
      </c>
      <c r="AE50" t="s">
        <v>177</v>
      </c>
      <c r="AF50" t="s">
        <v>178</v>
      </c>
      <c r="AG50" t="s">
        <v>39</v>
      </c>
      <c r="AH50" t="s">
        <v>74</v>
      </c>
      <c r="AI50" t="s">
        <v>112</v>
      </c>
      <c r="AJ50">
        <v>2733.13</v>
      </c>
    </row>
    <row r="51" spans="1:36" x14ac:dyDescent="0.35">
      <c r="A51" s="1">
        <v>34366</v>
      </c>
      <c r="B51">
        <v>1994</v>
      </c>
      <c r="C51" t="str">
        <f>TEXT(data[[#This Row],[Month]],"MMMM")</f>
        <v>February</v>
      </c>
      <c r="D51">
        <v>7321.1341709999997</v>
      </c>
      <c r="E51">
        <v>45</v>
      </c>
      <c r="F51">
        <v>0</v>
      </c>
      <c r="G51" t="s">
        <v>47</v>
      </c>
      <c r="H51" t="s">
        <v>43</v>
      </c>
      <c r="I51">
        <v>1464.2268340000001</v>
      </c>
      <c r="J51">
        <v>674.6892292</v>
      </c>
      <c r="K51">
        <v>352.1432049</v>
      </c>
      <c r="L51">
        <v>959.06806719999997</v>
      </c>
      <c r="M51">
        <v>396.87853790000003</v>
      </c>
      <c r="N51">
        <v>241.78385030000001</v>
      </c>
      <c r="O51">
        <v>161.06355930000001</v>
      </c>
      <c r="P51">
        <v>576.16839289999996</v>
      </c>
      <c r="Q51">
        <v>285.37442349999998</v>
      </c>
      <c r="R51">
        <v>0</v>
      </c>
      <c r="S51">
        <v>76.271237929999998</v>
      </c>
      <c r="T51">
        <v>6.8125908830000004</v>
      </c>
      <c r="U51">
        <v>498.75891910000001</v>
      </c>
      <c r="V51">
        <v>2133.4668339999998</v>
      </c>
      <c r="W51">
        <v>73.998954949999998</v>
      </c>
      <c r="X51">
        <v>76.631430960000003</v>
      </c>
      <c r="Y51">
        <v>56.46505286</v>
      </c>
      <c r="Z51">
        <v>44.333410960000002</v>
      </c>
      <c r="AA51">
        <v>72.0074592</v>
      </c>
      <c r="AB51">
        <v>4.977074633</v>
      </c>
      <c r="AC51">
        <v>0</v>
      </c>
      <c r="AD51">
        <v>21.054698680000001</v>
      </c>
      <c r="AE51" t="s">
        <v>179</v>
      </c>
      <c r="AF51" t="s">
        <v>180</v>
      </c>
      <c r="AG51" t="s">
        <v>39</v>
      </c>
      <c r="AH51" t="s">
        <v>54</v>
      </c>
      <c r="AI51" t="s">
        <v>181</v>
      </c>
      <c r="AJ51">
        <v>8592.49</v>
      </c>
    </row>
    <row r="52" spans="1:36" x14ac:dyDescent="0.35">
      <c r="A52" s="1">
        <v>34394</v>
      </c>
      <c r="B52">
        <v>1994</v>
      </c>
      <c r="C52" t="str">
        <f>TEXT(data[[#This Row],[Month]],"MMMM")</f>
        <v>March</v>
      </c>
      <c r="D52">
        <v>38879.400379999999</v>
      </c>
      <c r="E52">
        <v>32</v>
      </c>
      <c r="F52">
        <v>4</v>
      </c>
      <c r="G52" t="s">
        <v>47</v>
      </c>
      <c r="H52" t="s">
        <v>43</v>
      </c>
      <c r="I52">
        <v>7775.8800760000004</v>
      </c>
      <c r="J52">
        <v>0</v>
      </c>
      <c r="K52">
        <v>1074.129484</v>
      </c>
      <c r="L52">
        <v>4633.0668290000003</v>
      </c>
      <c r="M52">
        <v>2588.9143989999998</v>
      </c>
      <c r="N52">
        <v>983.05213089999995</v>
      </c>
      <c r="O52">
        <v>1420.9851229999999</v>
      </c>
      <c r="P52">
        <v>2168.0539880000001</v>
      </c>
      <c r="Q52">
        <v>1411.693638</v>
      </c>
      <c r="R52">
        <v>2562.3888099999999</v>
      </c>
      <c r="S52">
        <v>1042.4806349999999</v>
      </c>
      <c r="T52">
        <v>5.6753645490000002</v>
      </c>
      <c r="U52">
        <v>2206.5477059999998</v>
      </c>
      <c r="V52">
        <v>13218.75527</v>
      </c>
      <c r="W52">
        <v>515.95232850000002</v>
      </c>
      <c r="X52">
        <v>741.55688090000001</v>
      </c>
      <c r="Y52">
        <v>232.9112691</v>
      </c>
      <c r="Z52">
        <v>82.965411700000004</v>
      </c>
      <c r="AA52">
        <v>299.27622380000003</v>
      </c>
      <c r="AB52">
        <v>21.956069790000001</v>
      </c>
      <c r="AC52">
        <v>101.4192843</v>
      </c>
      <c r="AD52">
        <v>145.26221279999999</v>
      </c>
      <c r="AE52" t="s">
        <v>182</v>
      </c>
      <c r="AF52" t="s">
        <v>183</v>
      </c>
      <c r="AG52" t="s">
        <v>39</v>
      </c>
      <c r="AH52" t="s">
        <v>74</v>
      </c>
      <c r="AI52" t="s">
        <v>184</v>
      </c>
      <c r="AJ52">
        <v>553.73</v>
      </c>
    </row>
    <row r="53" spans="1:36" x14ac:dyDescent="0.35">
      <c r="A53" s="1">
        <v>34425</v>
      </c>
      <c r="B53">
        <v>1994</v>
      </c>
      <c r="C53" t="str">
        <f>TEXT(data[[#This Row],[Month]],"MMMM")</f>
        <v>April</v>
      </c>
      <c r="D53">
        <v>22046.008330000001</v>
      </c>
      <c r="E53">
        <v>60</v>
      </c>
      <c r="F53">
        <v>2</v>
      </c>
      <c r="G53" t="s">
        <v>35</v>
      </c>
      <c r="H53" t="s">
        <v>43</v>
      </c>
      <c r="I53">
        <v>4409.2016659999999</v>
      </c>
      <c r="J53">
        <v>2490.265351</v>
      </c>
      <c r="K53">
        <v>1013.987599</v>
      </c>
      <c r="L53">
        <v>2701.407678</v>
      </c>
      <c r="M53">
        <v>1142.207731</v>
      </c>
      <c r="N53">
        <v>821.0070541</v>
      </c>
      <c r="O53">
        <v>894.40361050000001</v>
      </c>
      <c r="P53">
        <v>1267.3733540000001</v>
      </c>
      <c r="Q53">
        <v>671.83139430000006</v>
      </c>
      <c r="R53">
        <v>1918.1449399999999</v>
      </c>
      <c r="S53">
        <v>242.69781040000001</v>
      </c>
      <c r="T53">
        <v>6.0933899819999997</v>
      </c>
      <c r="U53">
        <v>1343.3492630000001</v>
      </c>
      <c r="V53">
        <v>4473.480141</v>
      </c>
      <c r="W53">
        <v>300.5889421</v>
      </c>
      <c r="X53">
        <v>176.113878</v>
      </c>
      <c r="Y53">
        <v>238.6333612</v>
      </c>
      <c r="Z53">
        <v>64.862768610000003</v>
      </c>
      <c r="AA53">
        <v>83.764848929999999</v>
      </c>
      <c r="AB53">
        <v>31.95082794</v>
      </c>
      <c r="AC53">
        <v>77.763576709999995</v>
      </c>
      <c r="AD53">
        <v>43.219478639999998</v>
      </c>
      <c r="AE53" t="s">
        <v>110</v>
      </c>
      <c r="AF53" t="s">
        <v>185</v>
      </c>
      <c r="AG53" t="s">
        <v>39</v>
      </c>
      <c r="AH53" t="s">
        <v>74</v>
      </c>
      <c r="AI53" t="s">
        <v>146</v>
      </c>
      <c r="AJ53">
        <v>4477.78</v>
      </c>
    </row>
    <row r="54" spans="1:36" x14ac:dyDescent="0.35">
      <c r="A54" s="1">
        <v>34455</v>
      </c>
      <c r="B54">
        <v>1994</v>
      </c>
      <c r="C54" t="str">
        <f>TEXT(data[[#This Row],[Month]],"MMMM")</f>
        <v>May</v>
      </c>
      <c r="D54">
        <v>17455.587210000002</v>
      </c>
      <c r="E54">
        <v>46</v>
      </c>
      <c r="F54">
        <v>4</v>
      </c>
      <c r="G54" t="s">
        <v>35</v>
      </c>
      <c r="H54" t="s">
        <v>36</v>
      </c>
      <c r="I54">
        <v>5236.6761630000001</v>
      </c>
      <c r="J54">
        <v>0</v>
      </c>
      <c r="K54">
        <v>796.75614250000001</v>
      </c>
      <c r="L54">
        <v>2060.1405030000001</v>
      </c>
      <c r="M54">
        <v>1393.7342699999999</v>
      </c>
      <c r="N54">
        <v>365.73316519999997</v>
      </c>
      <c r="O54">
        <v>382.15483180000001</v>
      </c>
      <c r="P54">
        <v>774.73672690000001</v>
      </c>
      <c r="Q54">
        <v>821.50941999999998</v>
      </c>
      <c r="R54">
        <v>1605.9895309999999</v>
      </c>
      <c r="S54">
        <v>274.64530939999997</v>
      </c>
      <c r="T54">
        <v>6.108047011</v>
      </c>
      <c r="U54">
        <v>1066.195473</v>
      </c>
      <c r="V54">
        <v>3743.511148</v>
      </c>
      <c r="W54">
        <v>309.46357640000002</v>
      </c>
      <c r="X54">
        <v>139.58427409999999</v>
      </c>
      <c r="Y54">
        <v>105.1204953</v>
      </c>
      <c r="Z54">
        <v>54.25370728</v>
      </c>
      <c r="AA54">
        <v>47.626908059999998</v>
      </c>
      <c r="AB54">
        <v>39.184829729999997</v>
      </c>
      <c r="AC54">
        <v>52.721664050000001</v>
      </c>
      <c r="AD54">
        <v>58.493886400000001</v>
      </c>
      <c r="AE54" t="s">
        <v>186</v>
      </c>
      <c r="AF54" t="s">
        <v>187</v>
      </c>
      <c r="AG54" t="s">
        <v>39</v>
      </c>
      <c r="AH54" t="s">
        <v>40</v>
      </c>
      <c r="AI54" t="s">
        <v>181</v>
      </c>
      <c r="AJ54">
        <v>8009.36</v>
      </c>
    </row>
    <row r="55" spans="1:36" x14ac:dyDescent="0.35">
      <c r="A55" s="1">
        <v>34486</v>
      </c>
      <c r="B55">
        <v>1994</v>
      </c>
      <c r="C55" t="str">
        <f>TEXT(data[[#This Row],[Month]],"MMMM")</f>
        <v>June</v>
      </c>
      <c r="D55">
        <v>48937.227859999999</v>
      </c>
      <c r="E55">
        <v>24</v>
      </c>
      <c r="F55">
        <v>0</v>
      </c>
      <c r="G55" t="s">
        <v>47</v>
      </c>
      <c r="H55" t="s">
        <v>48</v>
      </c>
      <c r="I55">
        <v>7340.5841790000004</v>
      </c>
      <c r="J55">
        <v>6173.5772930000003</v>
      </c>
      <c r="K55">
        <v>2295.8376560000002</v>
      </c>
      <c r="L55">
        <v>5099.5053770000004</v>
      </c>
      <c r="M55">
        <v>3419.1659089999998</v>
      </c>
      <c r="N55">
        <v>2342.8820049999999</v>
      </c>
      <c r="O55">
        <v>2009.7411609999999</v>
      </c>
      <c r="P55">
        <v>2740.5881180000001</v>
      </c>
      <c r="Q55">
        <v>2284.2674999999999</v>
      </c>
      <c r="R55">
        <v>0</v>
      </c>
      <c r="S55">
        <v>1077.685516</v>
      </c>
      <c r="T55">
        <v>11.247681829999999</v>
      </c>
      <c r="U55">
        <v>5504.3036860000002</v>
      </c>
      <c r="V55">
        <v>14153.39314</v>
      </c>
      <c r="W55">
        <v>1298.9727559999999</v>
      </c>
      <c r="X55">
        <v>759.55897519999996</v>
      </c>
      <c r="Y55">
        <v>190.89217170000001</v>
      </c>
      <c r="Z55">
        <v>599.76459709999995</v>
      </c>
      <c r="AA55">
        <v>536.06286690000002</v>
      </c>
      <c r="AB55">
        <v>80.857646070000001</v>
      </c>
      <c r="AC55">
        <v>0</v>
      </c>
      <c r="AD55">
        <v>319.36543890000002</v>
      </c>
      <c r="AE55" t="s">
        <v>188</v>
      </c>
      <c r="AF55" t="s">
        <v>189</v>
      </c>
      <c r="AG55" t="s">
        <v>39</v>
      </c>
      <c r="AH55" t="s">
        <v>74</v>
      </c>
      <c r="AI55" t="s">
        <v>100</v>
      </c>
      <c r="AJ55">
        <v>1306.8</v>
      </c>
    </row>
    <row r="56" spans="1:36" x14ac:dyDescent="0.35">
      <c r="A56" s="1">
        <v>34516</v>
      </c>
      <c r="B56">
        <v>1994</v>
      </c>
      <c r="C56" t="str">
        <f>TEXT(data[[#This Row],[Month]],"MMMM")</f>
        <v>July</v>
      </c>
      <c r="D56">
        <v>68442.706900000005</v>
      </c>
      <c r="E56">
        <v>51</v>
      </c>
      <c r="F56">
        <v>0</v>
      </c>
      <c r="G56" t="s">
        <v>47</v>
      </c>
      <c r="H56" t="s">
        <v>43</v>
      </c>
      <c r="I56">
        <v>13688.541380000001</v>
      </c>
      <c r="J56">
        <v>9243.3405349999994</v>
      </c>
      <c r="K56">
        <v>3047.2799030000001</v>
      </c>
      <c r="L56">
        <v>8891.6929999999993</v>
      </c>
      <c r="M56">
        <v>3535.3607550000002</v>
      </c>
      <c r="N56">
        <v>3298.8791700000002</v>
      </c>
      <c r="O56">
        <v>2383.7180969999999</v>
      </c>
      <c r="P56">
        <v>4927.439609</v>
      </c>
      <c r="Q56">
        <v>2414.4755060000002</v>
      </c>
      <c r="R56">
        <v>0</v>
      </c>
      <c r="S56">
        <v>1400.5869620000001</v>
      </c>
      <c r="T56">
        <v>13.50230505</v>
      </c>
      <c r="U56">
        <v>9241.3430669999998</v>
      </c>
      <c r="V56">
        <v>15611.39198</v>
      </c>
      <c r="W56">
        <v>646.89760179999996</v>
      </c>
      <c r="X56">
        <v>835.57422489999999</v>
      </c>
      <c r="Y56">
        <v>477.78952579999998</v>
      </c>
      <c r="Z56">
        <v>393.09604530000001</v>
      </c>
      <c r="AA56">
        <v>817.26836760000003</v>
      </c>
      <c r="AB56">
        <v>26.433948050000001</v>
      </c>
      <c r="AC56">
        <v>0</v>
      </c>
      <c r="AD56">
        <v>395.21991739999999</v>
      </c>
      <c r="AE56" t="s">
        <v>190</v>
      </c>
      <c r="AF56" t="s">
        <v>191</v>
      </c>
      <c r="AG56" t="s">
        <v>39</v>
      </c>
      <c r="AH56" t="s">
        <v>54</v>
      </c>
      <c r="AI56" t="s">
        <v>192</v>
      </c>
      <c r="AJ56">
        <v>5653.39</v>
      </c>
    </row>
    <row r="57" spans="1:36" x14ac:dyDescent="0.35">
      <c r="A57" s="1">
        <v>34547</v>
      </c>
      <c r="B57">
        <v>1994</v>
      </c>
      <c r="C57" t="str">
        <f>TEXT(data[[#This Row],[Month]],"MMMM")</f>
        <v>August</v>
      </c>
      <c r="D57">
        <v>63194.765729999999</v>
      </c>
      <c r="E57">
        <v>49</v>
      </c>
      <c r="F57">
        <v>2</v>
      </c>
      <c r="G57" t="s">
        <v>56</v>
      </c>
      <c r="H57" t="s">
        <v>43</v>
      </c>
      <c r="I57">
        <v>12638.953149999999</v>
      </c>
      <c r="J57">
        <v>0</v>
      </c>
      <c r="K57">
        <v>2792.2340450000002</v>
      </c>
      <c r="L57">
        <v>7662.3039580000004</v>
      </c>
      <c r="M57">
        <v>4519.1004629999998</v>
      </c>
      <c r="N57">
        <v>3080.3973380000002</v>
      </c>
      <c r="O57">
        <v>2395.1316189999998</v>
      </c>
      <c r="P57">
        <v>3687.7431879999999</v>
      </c>
      <c r="Q57">
        <v>2341.2073789999999</v>
      </c>
      <c r="R57">
        <v>5067.9080180000001</v>
      </c>
      <c r="S57">
        <v>1221.7919730000001</v>
      </c>
      <c r="T57">
        <v>13.037470069999999</v>
      </c>
      <c r="U57">
        <v>8238.9986669999998</v>
      </c>
      <c r="V57">
        <v>17787.994600000002</v>
      </c>
      <c r="W57">
        <v>905.27843619999999</v>
      </c>
      <c r="X57">
        <v>355.26531540000002</v>
      </c>
      <c r="Y57">
        <v>319.879167</v>
      </c>
      <c r="Z57">
        <v>698.26675780000005</v>
      </c>
      <c r="AA57">
        <v>220.94126270000001</v>
      </c>
      <c r="AB57">
        <v>55.825169189999997</v>
      </c>
      <c r="AC57">
        <v>40.44475576</v>
      </c>
      <c r="AD57">
        <v>85.114933859999994</v>
      </c>
      <c r="AE57" t="s">
        <v>193</v>
      </c>
      <c r="AF57" t="s">
        <v>194</v>
      </c>
      <c r="AG57" t="s">
        <v>39</v>
      </c>
      <c r="AH57" t="s">
        <v>74</v>
      </c>
      <c r="AI57" t="s">
        <v>146</v>
      </c>
      <c r="AJ57">
        <v>2144.66</v>
      </c>
    </row>
    <row r="58" spans="1:36" x14ac:dyDescent="0.35">
      <c r="A58" s="1">
        <v>34578</v>
      </c>
      <c r="B58">
        <v>1994</v>
      </c>
      <c r="C58" t="str">
        <f>TEXT(data[[#This Row],[Month]],"MMMM")</f>
        <v>September</v>
      </c>
      <c r="D58">
        <v>15330.178910000001</v>
      </c>
      <c r="E58">
        <v>19</v>
      </c>
      <c r="F58">
        <v>0</v>
      </c>
      <c r="G58" t="s">
        <v>35</v>
      </c>
      <c r="H58" t="s">
        <v>43</v>
      </c>
      <c r="I58">
        <v>3066.035781</v>
      </c>
      <c r="J58">
        <v>0</v>
      </c>
      <c r="K58">
        <v>697.06421169999999</v>
      </c>
      <c r="L58">
        <v>2176.9435790000002</v>
      </c>
      <c r="M58">
        <v>1046.6034669999999</v>
      </c>
      <c r="N58">
        <v>336.90951130000002</v>
      </c>
      <c r="O58">
        <v>738.82775340000001</v>
      </c>
      <c r="P58">
        <v>682.54696990000002</v>
      </c>
      <c r="Q58">
        <v>757.07323340000005</v>
      </c>
      <c r="R58">
        <v>0</v>
      </c>
      <c r="S58">
        <v>300.06690520000001</v>
      </c>
      <c r="T58">
        <v>9.1752175279999992</v>
      </c>
      <c r="U58">
        <v>1406.577262</v>
      </c>
      <c r="V58">
        <v>5528.1074930000004</v>
      </c>
      <c r="W58">
        <v>283.1543681</v>
      </c>
      <c r="X58">
        <v>237.80188000000001</v>
      </c>
      <c r="Y58">
        <v>61.76021016</v>
      </c>
      <c r="Z58">
        <v>182.08695159999999</v>
      </c>
      <c r="AA58">
        <v>87.823648610000006</v>
      </c>
      <c r="AB58">
        <v>14.784194149999999</v>
      </c>
      <c r="AC58">
        <v>0</v>
      </c>
      <c r="AD58">
        <v>86.204110670000006</v>
      </c>
      <c r="AE58" t="s">
        <v>195</v>
      </c>
      <c r="AF58" t="s">
        <v>196</v>
      </c>
      <c r="AG58" t="s">
        <v>39</v>
      </c>
      <c r="AH58" t="s">
        <v>74</v>
      </c>
      <c r="AI58" t="s">
        <v>197</v>
      </c>
      <c r="AJ58">
        <v>1362.56</v>
      </c>
    </row>
    <row r="59" spans="1:36" x14ac:dyDescent="0.35">
      <c r="A59" s="1">
        <v>34608</v>
      </c>
      <c r="B59">
        <v>1994</v>
      </c>
      <c r="C59" t="str">
        <f>TEXT(data[[#This Row],[Month]],"MMMM")</f>
        <v>October</v>
      </c>
      <c r="D59">
        <v>23425.554069999998</v>
      </c>
      <c r="E59">
        <v>43</v>
      </c>
      <c r="F59">
        <v>1</v>
      </c>
      <c r="G59" t="s">
        <v>47</v>
      </c>
      <c r="H59" t="s">
        <v>36</v>
      </c>
      <c r="I59">
        <v>7027.6662219999998</v>
      </c>
      <c r="J59">
        <v>2226.88042</v>
      </c>
      <c r="K59">
        <v>1098.1584660000001</v>
      </c>
      <c r="L59">
        <v>3200.361402</v>
      </c>
      <c r="M59">
        <v>1660.4258600000001</v>
      </c>
      <c r="N59">
        <v>736.04483849999997</v>
      </c>
      <c r="O59">
        <v>599.8252655</v>
      </c>
      <c r="P59">
        <v>1763.1939990000001</v>
      </c>
      <c r="Q59">
        <v>1032.461327</v>
      </c>
      <c r="R59">
        <v>2095.5666609999998</v>
      </c>
      <c r="S59">
        <v>504.10457220000001</v>
      </c>
      <c r="T59">
        <v>7.9094202060000001</v>
      </c>
      <c r="U59">
        <v>1480.8650419999999</v>
      </c>
      <c r="V59">
        <v>1480.8650419999999</v>
      </c>
      <c r="W59">
        <v>454.76942930000001</v>
      </c>
      <c r="X59">
        <v>343.52653320000002</v>
      </c>
      <c r="Y59">
        <v>41.177925600000002</v>
      </c>
      <c r="Z59">
        <v>101.1235361</v>
      </c>
      <c r="AA59">
        <v>150.0409981</v>
      </c>
      <c r="AB59">
        <v>13.82319627</v>
      </c>
      <c r="AC59">
        <v>46.902744689999999</v>
      </c>
      <c r="AD59">
        <v>100.7126627</v>
      </c>
      <c r="AE59" t="s">
        <v>198</v>
      </c>
      <c r="AF59" t="s">
        <v>199</v>
      </c>
      <c r="AG59" t="s">
        <v>39</v>
      </c>
      <c r="AH59" t="s">
        <v>40</v>
      </c>
      <c r="AI59" t="s">
        <v>200</v>
      </c>
      <c r="AJ59">
        <v>7557.75</v>
      </c>
    </row>
    <row r="60" spans="1:36" x14ac:dyDescent="0.35">
      <c r="A60" s="1">
        <v>34639</v>
      </c>
      <c r="B60">
        <v>1994</v>
      </c>
      <c r="C60" t="str">
        <f>TEXT(data[[#This Row],[Month]],"MMMM")</f>
        <v>November</v>
      </c>
      <c r="D60">
        <v>39103.349439999998</v>
      </c>
      <c r="E60">
        <v>62</v>
      </c>
      <c r="F60">
        <v>4</v>
      </c>
      <c r="G60" t="s">
        <v>47</v>
      </c>
      <c r="H60" t="s">
        <v>43</v>
      </c>
      <c r="I60">
        <v>7820.6698880000004</v>
      </c>
      <c r="J60">
        <v>0</v>
      </c>
      <c r="K60">
        <v>1279.176477</v>
      </c>
      <c r="L60">
        <v>5043.77682</v>
      </c>
      <c r="M60">
        <v>2907.961679</v>
      </c>
      <c r="N60">
        <v>1609.3196640000001</v>
      </c>
      <c r="O60">
        <v>924.51259889999994</v>
      </c>
      <c r="P60">
        <v>2894.054948</v>
      </c>
      <c r="Q60">
        <v>1800.8747960000001</v>
      </c>
      <c r="R60">
        <v>3364.6046940000001</v>
      </c>
      <c r="S60">
        <v>456.35249659999999</v>
      </c>
      <c r="T60">
        <v>5.6713457920000003</v>
      </c>
      <c r="U60">
        <v>2217.6861629999999</v>
      </c>
      <c r="V60">
        <v>11002.04538</v>
      </c>
      <c r="W60">
        <v>1217.8261210000001</v>
      </c>
      <c r="X60">
        <v>621.03638880000005</v>
      </c>
      <c r="Y60">
        <v>365.71287890000002</v>
      </c>
      <c r="Z60">
        <v>273.15713049999999</v>
      </c>
      <c r="AA60">
        <v>405.68029209999997</v>
      </c>
      <c r="AB60">
        <v>75.514383330000001</v>
      </c>
      <c r="AC60">
        <v>48.011808469999998</v>
      </c>
      <c r="AD60">
        <v>96.596946520000003</v>
      </c>
      <c r="AE60" t="s">
        <v>201</v>
      </c>
      <c r="AF60" t="s">
        <v>202</v>
      </c>
      <c r="AG60" t="s">
        <v>39</v>
      </c>
      <c r="AH60" t="s">
        <v>74</v>
      </c>
      <c r="AI60" t="s">
        <v>203</v>
      </c>
      <c r="AJ60">
        <v>8960.9500000000007</v>
      </c>
    </row>
    <row r="61" spans="1:36" x14ac:dyDescent="0.35">
      <c r="A61" s="1">
        <v>34669</v>
      </c>
      <c r="B61">
        <v>1994</v>
      </c>
      <c r="C61" t="str">
        <f>TEXT(data[[#This Row],[Month]],"MMMM")</f>
        <v>December</v>
      </c>
      <c r="D61">
        <v>65472.714500000002</v>
      </c>
      <c r="E61">
        <v>28</v>
      </c>
      <c r="F61">
        <v>3</v>
      </c>
      <c r="G61" t="s">
        <v>56</v>
      </c>
      <c r="H61" t="s">
        <v>43</v>
      </c>
      <c r="I61">
        <v>13094.5429</v>
      </c>
      <c r="J61">
        <v>0</v>
      </c>
      <c r="K61">
        <v>1739.6234320000001</v>
      </c>
      <c r="L61">
        <v>7322.7500300000002</v>
      </c>
      <c r="M61">
        <v>4659.7060709999996</v>
      </c>
      <c r="N61">
        <v>1770.702327</v>
      </c>
      <c r="O61">
        <v>3042.792289</v>
      </c>
      <c r="P61">
        <v>3519.5516899999998</v>
      </c>
      <c r="Q61">
        <v>2326.2764590000002</v>
      </c>
      <c r="R61">
        <v>5264.0676560000002</v>
      </c>
      <c r="S61">
        <v>1497.5385369999999</v>
      </c>
      <c r="T61">
        <v>13.72219782</v>
      </c>
      <c r="U61">
        <v>8984.2953990000005</v>
      </c>
      <c r="V61">
        <v>21235.163110000001</v>
      </c>
      <c r="W61">
        <v>1730.946749</v>
      </c>
      <c r="X61">
        <v>261.07855799999999</v>
      </c>
      <c r="Y61">
        <v>146.86133419999999</v>
      </c>
      <c r="Z61">
        <v>484.08527459999999</v>
      </c>
      <c r="AA61">
        <v>374.39420990000002</v>
      </c>
      <c r="AB61">
        <v>99.140834319999996</v>
      </c>
      <c r="AC61">
        <v>241.2928493</v>
      </c>
      <c r="AD61">
        <v>431.91246369999999</v>
      </c>
      <c r="AE61" t="s">
        <v>204</v>
      </c>
      <c r="AF61" t="s">
        <v>205</v>
      </c>
      <c r="AG61" t="s">
        <v>39</v>
      </c>
      <c r="AH61" t="s">
        <v>54</v>
      </c>
      <c r="AI61" t="s">
        <v>112</v>
      </c>
      <c r="AJ61">
        <v>3807.18</v>
      </c>
    </row>
    <row r="62" spans="1:36" x14ac:dyDescent="0.35">
      <c r="A62" s="1">
        <v>34700</v>
      </c>
      <c r="B62">
        <v>1995</v>
      </c>
      <c r="C62" t="str">
        <f>TEXT(data[[#This Row],[Month]],"MMMM")</f>
        <v>January</v>
      </c>
      <c r="D62">
        <v>20447.44614</v>
      </c>
      <c r="E62">
        <v>42</v>
      </c>
      <c r="F62">
        <v>3</v>
      </c>
      <c r="G62" t="s">
        <v>42</v>
      </c>
      <c r="H62" t="s">
        <v>43</v>
      </c>
      <c r="I62">
        <v>4089.489227</v>
      </c>
      <c r="J62">
        <v>0</v>
      </c>
      <c r="K62">
        <v>453.1908292</v>
      </c>
      <c r="L62">
        <v>2541.0162180000002</v>
      </c>
      <c r="M62">
        <v>1126.607972</v>
      </c>
      <c r="N62">
        <v>905.67484790000003</v>
      </c>
      <c r="O62">
        <v>857.37244009999995</v>
      </c>
      <c r="P62">
        <v>1251.020538</v>
      </c>
      <c r="Q62">
        <v>951.67922080000005</v>
      </c>
      <c r="R62">
        <v>1830.8689400000001</v>
      </c>
      <c r="S62">
        <v>497.99361690000001</v>
      </c>
      <c r="T62">
        <v>5.2985583519999997</v>
      </c>
      <c r="U62">
        <v>1083.4198650000001</v>
      </c>
      <c r="V62">
        <v>5942.5322859999997</v>
      </c>
      <c r="W62">
        <v>528.8352241</v>
      </c>
      <c r="X62">
        <v>251.20228280000001</v>
      </c>
      <c r="Y62">
        <v>185.60053490000001</v>
      </c>
      <c r="Z62">
        <v>110.342845</v>
      </c>
      <c r="AA62">
        <v>124.1230185</v>
      </c>
      <c r="AB62">
        <v>44.54927498</v>
      </c>
      <c r="AC62">
        <v>52.625053280000003</v>
      </c>
      <c r="AD62">
        <v>96.12287474</v>
      </c>
      <c r="AE62" t="s">
        <v>206</v>
      </c>
      <c r="AF62" t="s">
        <v>207</v>
      </c>
      <c r="AG62" t="s">
        <v>39</v>
      </c>
      <c r="AH62" t="s">
        <v>74</v>
      </c>
      <c r="AI62" t="s">
        <v>208</v>
      </c>
      <c r="AJ62">
        <v>6684.64</v>
      </c>
    </row>
    <row r="63" spans="1:36" x14ac:dyDescent="0.35">
      <c r="A63" s="1">
        <v>34731</v>
      </c>
      <c r="B63">
        <v>1995</v>
      </c>
      <c r="C63" t="str">
        <f>TEXT(data[[#This Row],[Month]],"MMMM")</f>
        <v>February</v>
      </c>
      <c r="D63">
        <v>25859.297320000001</v>
      </c>
      <c r="E63">
        <v>36</v>
      </c>
      <c r="F63">
        <v>3</v>
      </c>
      <c r="G63" t="s">
        <v>56</v>
      </c>
      <c r="H63" t="s">
        <v>43</v>
      </c>
      <c r="I63">
        <v>5171.8594629999998</v>
      </c>
      <c r="J63">
        <v>0</v>
      </c>
      <c r="K63">
        <v>730.62908159999995</v>
      </c>
      <c r="L63">
        <v>3591.496787</v>
      </c>
      <c r="M63">
        <v>1500.2330890000001</v>
      </c>
      <c r="N63">
        <v>700.59940659999995</v>
      </c>
      <c r="O63">
        <v>736.95168860000001</v>
      </c>
      <c r="P63">
        <v>1792.2159180000001</v>
      </c>
      <c r="Q63">
        <v>1201.7766979999999</v>
      </c>
      <c r="R63">
        <v>1539.0160310000001</v>
      </c>
      <c r="S63">
        <v>359.53278560000001</v>
      </c>
      <c r="T63">
        <v>9.3481487720000001</v>
      </c>
      <c r="U63">
        <v>2417.3655840000001</v>
      </c>
      <c r="V63">
        <v>8534.9863679999999</v>
      </c>
      <c r="W63">
        <v>476.97783959999998</v>
      </c>
      <c r="X63">
        <v>236.8230064</v>
      </c>
      <c r="Y63">
        <v>166.1885351</v>
      </c>
      <c r="Z63">
        <v>38.373388179999999</v>
      </c>
      <c r="AA63">
        <v>97.732599620000002</v>
      </c>
      <c r="AB63">
        <v>35.721556839999998</v>
      </c>
      <c r="AC63">
        <v>34.811043490000003</v>
      </c>
      <c r="AD63">
        <v>37.493138950000002</v>
      </c>
      <c r="AE63" t="s">
        <v>209</v>
      </c>
      <c r="AF63" t="s">
        <v>210</v>
      </c>
      <c r="AG63" t="s">
        <v>39</v>
      </c>
      <c r="AH63" t="s">
        <v>40</v>
      </c>
      <c r="AI63" t="s">
        <v>68</v>
      </c>
      <c r="AJ63">
        <v>1038.92</v>
      </c>
    </row>
    <row r="64" spans="1:36" x14ac:dyDescent="0.35">
      <c r="A64" s="1">
        <v>34759</v>
      </c>
      <c r="B64">
        <v>1995</v>
      </c>
      <c r="C64" t="str">
        <f>TEXT(data[[#This Row],[Month]],"MMMM")</f>
        <v>March</v>
      </c>
      <c r="D64">
        <v>12380.583549999999</v>
      </c>
      <c r="E64">
        <v>37</v>
      </c>
      <c r="F64">
        <v>2</v>
      </c>
      <c r="G64" t="s">
        <v>47</v>
      </c>
      <c r="H64" t="s">
        <v>48</v>
      </c>
      <c r="I64">
        <v>1857.087532</v>
      </c>
      <c r="J64">
        <v>1610.8997850000001</v>
      </c>
      <c r="K64">
        <v>568.1169787</v>
      </c>
      <c r="L64">
        <v>1310.7599929999999</v>
      </c>
      <c r="M64">
        <v>688.4013175</v>
      </c>
      <c r="N64">
        <v>261.64224230000002</v>
      </c>
      <c r="O64">
        <v>305.9491041</v>
      </c>
      <c r="P64">
        <v>918.70088539999995</v>
      </c>
      <c r="Q64">
        <v>601.6007644</v>
      </c>
      <c r="R64">
        <v>927.38086729999998</v>
      </c>
      <c r="S64">
        <v>204.75879259999999</v>
      </c>
      <c r="T64">
        <v>9.1564627430000005</v>
      </c>
      <c r="U64">
        <v>1133.6235200000001</v>
      </c>
      <c r="V64">
        <v>3125.2852859999998</v>
      </c>
      <c r="W64">
        <v>179.81816979999999</v>
      </c>
      <c r="X64">
        <v>39.594790170000003</v>
      </c>
      <c r="Y64">
        <v>58.260836879999999</v>
      </c>
      <c r="Z64">
        <v>46.681584540000003</v>
      </c>
      <c r="AA64">
        <v>207.59212220000001</v>
      </c>
      <c r="AB64">
        <v>14.955204869999999</v>
      </c>
      <c r="AC64">
        <v>20.091829659999998</v>
      </c>
      <c r="AD64">
        <v>42.192522449999998</v>
      </c>
      <c r="AE64" t="s">
        <v>211</v>
      </c>
      <c r="AF64" t="s">
        <v>212</v>
      </c>
      <c r="AG64" t="s">
        <v>39</v>
      </c>
      <c r="AH64" t="s">
        <v>74</v>
      </c>
      <c r="AI64" t="s">
        <v>213</v>
      </c>
      <c r="AJ64">
        <v>3901.3</v>
      </c>
    </row>
    <row r="65" spans="1:36" x14ac:dyDescent="0.35">
      <c r="A65" s="1">
        <v>34790</v>
      </c>
      <c r="B65">
        <v>1995</v>
      </c>
      <c r="C65" t="str">
        <f>TEXT(data[[#This Row],[Month]],"MMMM")</f>
        <v>April</v>
      </c>
      <c r="D65">
        <v>11521.698490000001</v>
      </c>
      <c r="E65">
        <v>50</v>
      </c>
      <c r="F65">
        <v>3</v>
      </c>
      <c r="G65" t="s">
        <v>35</v>
      </c>
      <c r="H65" t="s">
        <v>43</v>
      </c>
      <c r="I65">
        <v>2304.3396969999999</v>
      </c>
      <c r="J65">
        <v>1912.459955</v>
      </c>
      <c r="K65">
        <v>575.08227650000003</v>
      </c>
      <c r="L65">
        <v>1220.5278929999999</v>
      </c>
      <c r="M65">
        <v>821.282331</v>
      </c>
      <c r="N65">
        <v>340.28469430000001</v>
      </c>
      <c r="O65">
        <v>483.54504229999998</v>
      </c>
      <c r="P65">
        <v>906.13562360000003</v>
      </c>
      <c r="Q65">
        <v>558.94527749999997</v>
      </c>
      <c r="R65">
        <v>721.38573159999999</v>
      </c>
      <c r="S65">
        <v>238.44277339999999</v>
      </c>
      <c r="T65">
        <v>5.5579849599999998</v>
      </c>
      <c r="U65">
        <v>640.37426900000003</v>
      </c>
      <c r="V65">
        <v>1439.26719</v>
      </c>
      <c r="W65">
        <v>327.98457560000003</v>
      </c>
      <c r="X65">
        <v>136.60264939999999</v>
      </c>
      <c r="Y65">
        <v>28.753580679999999</v>
      </c>
      <c r="Z65">
        <v>108.4533809</v>
      </c>
      <c r="AA65">
        <v>136.36765750000001</v>
      </c>
      <c r="AB65">
        <v>23.483409200000001</v>
      </c>
      <c r="AC65">
        <v>15.651498650000001</v>
      </c>
      <c r="AD65">
        <v>41.422370520000001</v>
      </c>
      <c r="AE65" t="s">
        <v>214</v>
      </c>
      <c r="AF65" t="s">
        <v>215</v>
      </c>
      <c r="AG65" t="s">
        <v>39</v>
      </c>
      <c r="AH65" t="s">
        <v>40</v>
      </c>
      <c r="AI65" t="s">
        <v>216</v>
      </c>
      <c r="AJ65">
        <v>2816.4</v>
      </c>
    </row>
    <row r="66" spans="1:36" x14ac:dyDescent="0.35">
      <c r="A66" s="1">
        <v>34820</v>
      </c>
      <c r="B66">
        <v>1995</v>
      </c>
      <c r="C66" t="str">
        <f>TEXT(data[[#This Row],[Month]],"MMMM")</f>
        <v>May</v>
      </c>
      <c r="D66">
        <v>57467.412020000003</v>
      </c>
      <c r="E66">
        <v>34</v>
      </c>
      <c r="F66">
        <v>4</v>
      </c>
      <c r="G66" t="s">
        <v>42</v>
      </c>
      <c r="H66" t="s">
        <v>43</v>
      </c>
      <c r="I66">
        <v>11493.482400000001</v>
      </c>
      <c r="J66">
        <v>8786.6050140000007</v>
      </c>
      <c r="K66">
        <v>1878.7288309999999</v>
      </c>
      <c r="L66">
        <v>6376.4816449999998</v>
      </c>
      <c r="M66">
        <v>3566.0956729999998</v>
      </c>
      <c r="N66">
        <v>1853.0247830000001</v>
      </c>
      <c r="O66">
        <v>1270.234044</v>
      </c>
      <c r="P66">
        <v>3999.6466879999998</v>
      </c>
      <c r="Q66">
        <v>2054.3312030000002</v>
      </c>
      <c r="R66">
        <v>3769.7161919999999</v>
      </c>
      <c r="S66">
        <v>592.2302512</v>
      </c>
      <c r="T66">
        <v>10.2691906</v>
      </c>
      <c r="U66">
        <v>5901.4380719999999</v>
      </c>
      <c r="V66">
        <v>11826.835290000001</v>
      </c>
      <c r="W66">
        <v>574.29477689999999</v>
      </c>
      <c r="X66">
        <v>825.63839529999996</v>
      </c>
      <c r="Y66">
        <v>546.16304950000006</v>
      </c>
      <c r="Z66">
        <v>90.459776829999996</v>
      </c>
      <c r="AA66">
        <v>603.86044800000002</v>
      </c>
      <c r="AB66">
        <v>51.787939969999996</v>
      </c>
      <c r="AC66">
        <v>71.866076710000002</v>
      </c>
      <c r="AD66">
        <v>88.193326929999998</v>
      </c>
      <c r="AE66" t="s">
        <v>217</v>
      </c>
      <c r="AF66" t="s">
        <v>108</v>
      </c>
      <c r="AG66" t="s">
        <v>39</v>
      </c>
      <c r="AH66" t="s">
        <v>54</v>
      </c>
      <c r="AI66" t="s">
        <v>218</v>
      </c>
      <c r="AJ66">
        <v>8164.94</v>
      </c>
    </row>
    <row r="67" spans="1:36" x14ac:dyDescent="0.35">
      <c r="A67" s="1">
        <v>34851</v>
      </c>
      <c r="B67">
        <v>1995</v>
      </c>
      <c r="C67" t="str">
        <f>TEXT(data[[#This Row],[Month]],"MMMM")</f>
        <v>June</v>
      </c>
      <c r="D67">
        <v>88782.48633</v>
      </c>
      <c r="E67">
        <v>47</v>
      </c>
      <c r="F67">
        <v>0</v>
      </c>
      <c r="G67" t="s">
        <v>56</v>
      </c>
      <c r="H67" t="s">
        <v>36</v>
      </c>
      <c r="I67">
        <v>26634.745900000002</v>
      </c>
      <c r="J67">
        <v>0</v>
      </c>
      <c r="K67">
        <v>3022.1064230000002</v>
      </c>
      <c r="L67">
        <v>12812.86412</v>
      </c>
      <c r="M67">
        <v>4607.5400909999998</v>
      </c>
      <c r="N67">
        <v>2448.9757629999999</v>
      </c>
      <c r="O67">
        <v>2167.9563920000001</v>
      </c>
      <c r="P67">
        <v>3851.4502729999999</v>
      </c>
      <c r="Q67">
        <v>4132.2036099999996</v>
      </c>
      <c r="R67">
        <v>0</v>
      </c>
      <c r="S67">
        <v>1782.3480050000001</v>
      </c>
      <c r="T67">
        <v>11.998188320000001</v>
      </c>
      <c r="U67">
        <v>10652.2899</v>
      </c>
      <c r="V67">
        <v>27322.295750000001</v>
      </c>
      <c r="W67">
        <v>3460.4579840000001</v>
      </c>
      <c r="X67">
        <v>317.26423010000002</v>
      </c>
      <c r="Y67">
        <v>453.9121523</v>
      </c>
      <c r="Z67">
        <v>623.91923459999998</v>
      </c>
      <c r="AA67">
        <v>455.07496709999998</v>
      </c>
      <c r="AB67">
        <v>185.8748161</v>
      </c>
      <c r="AC67">
        <v>0</v>
      </c>
      <c r="AD67">
        <v>433.97835459999999</v>
      </c>
      <c r="AE67" t="s">
        <v>219</v>
      </c>
      <c r="AF67" t="s">
        <v>220</v>
      </c>
      <c r="AG67" t="s">
        <v>39</v>
      </c>
      <c r="AH67" t="s">
        <v>40</v>
      </c>
      <c r="AI67" t="s">
        <v>221</v>
      </c>
      <c r="AJ67">
        <v>4540.3100000000004</v>
      </c>
    </row>
    <row r="68" spans="1:36" x14ac:dyDescent="0.35">
      <c r="A68" s="1">
        <v>34881</v>
      </c>
      <c r="B68">
        <v>1995</v>
      </c>
      <c r="C68" t="str">
        <f>TEXT(data[[#This Row],[Month]],"MMMM")</f>
        <v>July</v>
      </c>
      <c r="D68">
        <v>28320.595170000001</v>
      </c>
      <c r="E68">
        <v>35</v>
      </c>
      <c r="F68">
        <v>1</v>
      </c>
      <c r="G68" t="s">
        <v>42</v>
      </c>
      <c r="H68" t="s">
        <v>36</v>
      </c>
      <c r="I68">
        <v>8496.1785500000005</v>
      </c>
      <c r="J68">
        <v>0</v>
      </c>
      <c r="K68">
        <v>900.06326479999996</v>
      </c>
      <c r="L68">
        <v>3552.6841599999998</v>
      </c>
      <c r="M68">
        <v>1829.552312</v>
      </c>
      <c r="N68">
        <v>1018.1883319999999</v>
      </c>
      <c r="O68">
        <v>1358.739689</v>
      </c>
      <c r="P68">
        <v>1487.1300679999999</v>
      </c>
      <c r="Q68">
        <v>1083.415211</v>
      </c>
      <c r="R68">
        <v>1559.0013269999999</v>
      </c>
      <c r="S68">
        <v>408.61770100000001</v>
      </c>
      <c r="T68">
        <v>7.9220137929999996</v>
      </c>
      <c r="U68">
        <v>2243.561455</v>
      </c>
      <c r="V68">
        <v>6627.0245519999999</v>
      </c>
      <c r="W68">
        <v>196.00909129999999</v>
      </c>
      <c r="X68">
        <v>381.73800340000003</v>
      </c>
      <c r="Y68">
        <v>194.8023944</v>
      </c>
      <c r="Z68">
        <v>302.59586580000001</v>
      </c>
      <c r="AA68">
        <v>351.71258510000001</v>
      </c>
      <c r="AB68">
        <v>21.353314829999999</v>
      </c>
      <c r="AC68">
        <v>53.14785474</v>
      </c>
      <c r="AD68">
        <v>59.26251061</v>
      </c>
      <c r="AE68" t="s">
        <v>222</v>
      </c>
      <c r="AF68" t="s">
        <v>223</v>
      </c>
      <c r="AG68" t="s">
        <v>39</v>
      </c>
      <c r="AH68" t="s">
        <v>54</v>
      </c>
      <c r="AI68" t="s">
        <v>224</v>
      </c>
      <c r="AJ68">
        <v>8119.64</v>
      </c>
    </row>
    <row r="69" spans="1:36" x14ac:dyDescent="0.35">
      <c r="A69" s="1">
        <v>34912</v>
      </c>
      <c r="B69">
        <v>1995</v>
      </c>
      <c r="C69" t="str">
        <f>TEXT(data[[#This Row],[Month]],"MMMM")</f>
        <v>August</v>
      </c>
      <c r="D69">
        <v>66955.197390000001</v>
      </c>
      <c r="E69">
        <v>49</v>
      </c>
      <c r="F69">
        <v>3</v>
      </c>
      <c r="G69" t="s">
        <v>42</v>
      </c>
      <c r="H69" t="s">
        <v>43</v>
      </c>
      <c r="I69">
        <v>13391.039479999999</v>
      </c>
      <c r="J69">
        <v>12898.36643</v>
      </c>
      <c r="K69">
        <v>2445.7184000000002</v>
      </c>
      <c r="L69">
        <v>9963.1315040000009</v>
      </c>
      <c r="M69">
        <v>4248.9219730000004</v>
      </c>
      <c r="N69">
        <v>2279.5578049999999</v>
      </c>
      <c r="O69">
        <v>2558.9582610000002</v>
      </c>
      <c r="P69">
        <v>4079.7438200000001</v>
      </c>
      <c r="Q69">
        <v>2548.771268</v>
      </c>
      <c r="R69">
        <v>5497.3932290000002</v>
      </c>
      <c r="S69">
        <v>1952.400347</v>
      </c>
      <c r="T69">
        <v>13.71808757</v>
      </c>
      <c r="U69">
        <v>5091.1948739999998</v>
      </c>
      <c r="V69">
        <v>5091.1948739999998</v>
      </c>
      <c r="W69">
        <v>731.26319960000001</v>
      </c>
      <c r="X69">
        <v>1094.8598340000001</v>
      </c>
      <c r="Y69">
        <v>533.08069909999995</v>
      </c>
      <c r="Z69">
        <v>421.07997130000001</v>
      </c>
      <c r="AA69">
        <v>980.32128999999998</v>
      </c>
      <c r="AB69">
        <v>115.3554314</v>
      </c>
      <c r="AC69">
        <v>66.688388020000005</v>
      </c>
      <c r="AD69">
        <v>455.93671440000003</v>
      </c>
      <c r="AE69" t="s">
        <v>225</v>
      </c>
      <c r="AF69" t="s">
        <v>226</v>
      </c>
      <c r="AG69" t="s">
        <v>39</v>
      </c>
      <c r="AH69" t="s">
        <v>54</v>
      </c>
      <c r="AI69" t="s">
        <v>227</v>
      </c>
      <c r="AJ69">
        <v>8142.66</v>
      </c>
    </row>
    <row r="70" spans="1:36" x14ac:dyDescent="0.35">
      <c r="A70" s="1">
        <v>34943</v>
      </c>
      <c r="B70">
        <v>1995</v>
      </c>
      <c r="C70" t="str">
        <f>TEXT(data[[#This Row],[Month]],"MMMM")</f>
        <v>September</v>
      </c>
      <c r="D70">
        <v>40065.122860000003</v>
      </c>
      <c r="E70">
        <v>57</v>
      </c>
      <c r="F70">
        <v>3</v>
      </c>
      <c r="G70" t="s">
        <v>56</v>
      </c>
      <c r="H70" t="s">
        <v>36</v>
      </c>
      <c r="I70">
        <v>12019.53686</v>
      </c>
      <c r="J70">
        <v>3437.4671990000002</v>
      </c>
      <c r="K70">
        <v>1375.856389</v>
      </c>
      <c r="L70">
        <v>5780.86859</v>
      </c>
      <c r="M70">
        <v>2679.4514920000001</v>
      </c>
      <c r="N70">
        <v>2000.655923</v>
      </c>
      <c r="O70">
        <v>864.99952719999999</v>
      </c>
      <c r="P70">
        <v>1953.8393309999999</v>
      </c>
      <c r="Q70">
        <v>1895.9590439999999</v>
      </c>
      <c r="R70">
        <v>2634.5227719999998</v>
      </c>
      <c r="S70">
        <v>477.41298460000002</v>
      </c>
      <c r="T70">
        <v>10.208772939999999</v>
      </c>
      <c r="U70">
        <v>4090.1574220000002</v>
      </c>
      <c r="V70">
        <v>4944.5527490000004</v>
      </c>
      <c r="W70">
        <v>1151.756582</v>
      </c>
      <c r="X70">
        <v>522.40551349999998</v>
      </c>
      <c r="Y70">
        <v>208.0769808</v>
      </c>
      <c r="Z70">
        <v>258.9306224</v>
      </c>
      <c r="AA70">
        <v>103.636579</v>
      </c>
      <c r="AB70">
        <v>11.334730410000001</v>
      </c>
      <c r="AC70">
        <v>33.050269800000002</v>
      </c>
      <c r="AD70">
        <v>116.8369502</v>
      </c>
      <c r="AE70" t="s">
        <v>228</v>
      </c>
      <c r="AF70" t="s">
        <v>229</v>
      </c>
      <c r="AG70" t="s">
        <v>39</v>
      </c>
      <c r="AH70" t="s">
        <v>40</v>
      </c>
      <c r="AI70" t="s">
        <v>100</v>
      </c>
      <c r="AJ70">
        <v>7963.99</v>
      </c>
    </row>
    <row r="71" spans="1:36" x14ac:dyDescent="0.35">
      <c r="A71" s="1">
        <v>34973</v>
      </c>
      <c r="B71">
        <v>1995</v>
      </c>
      <c r="C71" t="str">
        <f>TEXT(data[[#This Row],[Month]],"MMMM")</f>
        <v>October</v>
      </c>
      <c r="D71">
        <v>17905.386299999998</v>
      </c>
      <c r="E71">
        <v>62</v>
      </c>
      <c r="F71">
        <v>3</v>
      </c>
      <c r="G71" t="s">
        <v>35</v>
      </c>
      <c r="H71" t="s">
        <v>43</v>
      </c>
      <c r="I71">
        <v>3581.0772590000001</v>
      </c>
      <c r="J71">
        <v>0</v>
      </c>
      <c r="K71">
        <v>725.51827230000004</v>
      </c>
      <c r="L71">
        <v>1996.970705</v>
      </c>
      <c r="M71">
        <v>1385.9882439999999</v>
      </c>
      <c r="N71">
        <v>845.78362579999998</v>
      </c>
      <c r="O71">
        <v>861.57019409999998</v>
      </c>
      <c r="P71">
        <v>1080.2901440000001</v>
      </c>
      <c r="Q71">
        <v>853.97801719999995</v>
      </c>
      <c r="R71">
        <v>1159.585274</v>
      </c>
      <c r="S71">
        <v>303.93588340000002</v>
      </c>
      <c r="T71">
        <v>7.0505934679999998</v>
      </c>
      <c r="U71">
        <v>1262.435997</v>
      </c>
      <c r="V71">
        <v>5110.6886780000004</v>
      </c>
      <c r="W71">
        <v>411.70675299999999</v>
      </c>
      <c r="X71">
        <v>210.27236690000001</v>
      </c>
      <c r="Y71">
        <v>70.953116230000006</v>
      </c>
      <c r="Z71">
        <v>98.292698040000005</v>
      </c>
      <c r="AA71">
        <v>137.32689439999999</v>
      </c>
      <c r="AB71">
        <v>8.3212912719999999</v>
      </c>
      <c r="AC71">
        <v>47.26583952</v>
      </c>
      <c r="AD71">
        <v>41.076023319999997</v>
      </c>
      <c r="AE71" t="s">
        <v>230</v>
      </c>
      <c r="AF71" t="s">
        <v>231</v>
      </c>
      <c r="AG71" t="s">
        <v>39</v>
      </c>
      <c r="AH71" t="s">
        <v>54</v>
      </c>
      <c r="AI71" t="s">
        <v>232</v>
      </c>
      <c r="AJ71">
        <v>4454.33</v>
      </c>
    </row>
    <row r="72" spans="1:36" x14ac:dyDescent="0.35">
      <c r="A72" s="1">
        <v>35004</v>
      </c>
      <c r="B72">
        <v>1995</v>
      </c>
      <c r="C72" t="str">
        <f>TEXT(data[[#This Row],[Month]],"MMMM")</f>
        <v>November</v>
      </c>
      <c r="D72">
        <v>40057.417650000003</v>
      </c>
      <c r="E72">
        <v>21</v>
      </c>
      <c r="F72">
        <v>1</v>
      </c>
      <c r="G72" t="s">
        <v>47</v>
      </c>
      <c r="H72" t="s">
        <v>48</v>
      </c>
      <c r="I72">
        <v>6008.6126469999999</v>
      </c>
      <c r="J72">
        <v>6078.1300060000003</v>
      </c>
      <c r="K72">
        <v>1131.2298679999999</v>
      </c>
      <c r="L72">
        <v>5980.3668299999999</v>
      </c>
      <c r="M72">
        <v>2974.4493659999998</v>
      </c>
      <c r="N72">
        <v>1853.9647990000001</v>
      </c>
      <c r="O72">
        <v>1286.168717</v>
      </c>
      <c r="P72">
        <v>2869.5936369999999</v>
      </c>
      <c r="Q72">
        <v>1609.198543</v>
      </c>
      <c r="R72">
        <v>3873.8771630000001</v>
      </c>
      <c r="S72">
        <v>798.52904249999995</v>
      </c>
      <c r="T72">
        <v>13.130486879999999</v>
      </c>
      <c r="U72">
        <v>5259.7339700000002</v>
      </c>
      <c r="V72">
        <v>5593.2970299999997</v>
      </c>
      <c r="W72">
        <v>799.07647320000001</v>
      </c>
      <c r="X72">
        <v>527.46360809999999</v>
      </c>
      <c r="Y72">
        <v>406.4189063</v>
      </c>
      <c r="Z72">
        <v>95.183285510000005</v>
      </c>
      <c r="AA72">
        <v>573.25428599999998</v>
      </c>
      <c r="AB72">
        <v>80.302706560000004</v>
      </c>
      <c r="AC72">
        <v>132.2731704</v>
      </c>
      <c r="AD72">
        <v>169.910324</v>
      </c>
      <c r="AE72" t="s">
        <v>233</v>
      </c>
      <c r="AF72" t="s">
        <v>234</v>
      </c>
      <c r="AG72" t="s">
        <v>39</v>
      </c>
      <c r="AH72" t="s">
        <v>54</v>
      </c>
      <c r="AI72" t="s">
        <v>235</v>
      </c>
      <c r="AJ72">
        <v>7569.3</v>
      </c>
    </row>
    <row r="73" spans="1:36" x14ac:dyDescent="0.35">
      <c r="A73" s="1">
        <v>35034</v>
      </c>
      <c r="B73">
        <v>1995</v>
      </c>
      <c r="C73" t="str">
        <f>TEXT(data[[#This Row],[Month]],"MMMM")</f>
        <v>December</v>
      </c>
      <c r="D73">
        <v>102680.9528</v>
      </c>
      <c r="E73">
        <v>49</v>
      </c>
      <c r="F73">
        <v>4</v>
      </c>
      <c r="G73" t="s">
        <v>47</v>
      </c>
      <c r="H73" t="s">
        <v>43</v>
      </c>
      <c r="I73">
        <v>20536.190549999999</v>
      </c>
      <c r="J73">
        <v>19761.32749</v>
      </c>
      <c r="K73">
        <v>3295.0101540000001</v>
      </c>
      <c r="L73">
        <v>12785.344719999999</v>
      </c>
      <c r="M73">
        <v>7471.9712790000003</v>
      </c>
      <c r="N73">
        <v>2304.4423619999998</v>
      </c>
      <c r="O73">
        <v>4855.3408929999996</v>
      </c>
      <c r="P73">
        <v>6328.408093</v>
      </c>
      <c r="Q73">
        <v>3410.5230929999998</v>
      </c>
      <c r="R73">
        <v>6922.7695139999996</v>
      </c>
      <c r="S73">
        <v>1204.6016059999999</v>
      </c>
      <c r="T73">
        <v>24.39496935</v>
      </c>
      <c r="U73">
        <v>13805.022989999999</v>
      </c>
      <c r="V73">
        <v>13805.022989999999</v>
      </c>
      <c r="W73">
        <v>928.15377420000004</v>
      </c>
      <c r="X73">
        <v>566.01906440000005</v>
      </c>
      <c r="Y73">
        <v>201.7485744</v>
      </c>
      <c r="Z73">
        <v>435.1274305</v>
      </c>
      <c r="AA73">
        <v>1535.705091</v>
      </c>
      <c r="AB73">
        <v>106.5483653</v>
      </c>
      <c r="AC73">
        <v>294.28715399999999</v>
      </c>
      <c r="AD73">
        <v>232.7228029</v>
      </c>
      <c r="AE73" t="s">
        <v>222</v>
      </c>
      <c r="AF73" t="s">
        <v>236</v>
      </c>
      <c r="AG73" t="s">
        <v>39</v>
      </c>
      <c r="AH73" t="s">
        <v>40</v>
      </c>
      <c r="AI73" t="s">
        <v>237</v>
      </c>
      <c r="AJ73">
        <v>6329.29</v>
      </c>
    </row>
    <row r="74" spans="1:36" x14ac:dyDescent="0.35">
      <c r="A74" s="1">
        <v>35065</v>
      </c>
      <c r="B74">
        <v>1996</v>
      </c>
      <c r="C74" t="str">
        <f>TEXT(data[[#This Row],[Month]],"MMMM")</f>
        <v>January</v>
      </c>
      <c r="D74">
        <v>29152.379830000002</v>
      </c>
      <c r="E74">
        <v>36</v>
      </c>
      <c r="F74">
        <v>3</v>
      </c>
      <c r="G74" t="s">
        <v>35</v>
      </c>
      <c r="H74" t="s">
        <v>43</v>
      </c>
      <c r="I74">
        <v>5830.4759670000003</v>
      </c>
      <c r="J74">
        <v>0</v>
      </c>
      <c r="K74">
        <v>935.14488900000003</v>
      </c>
      <c r="L74">
        <v>4183.8315920000005</v>
      </c>
      <c r="M74">
        <v>1637.961789</v>
      </c>
      <c r="N74">
        <v>859.42630589999999</v>
      </c>
      <c r="O74">
        <v>1197.8410839999999</v>
      </c>
      <c r="P74">
        <v>2319.3656380000002</v>
      </c>
      <c r="Q74">
        <v>931.37905709999995</v>
      </c>
      <c r="R74">
        <v>2780.7036469999998</v>
      </c>
      <c r="S74">
        <v>723.19295269999998</v>
      </c>
      <c r="T74">
        <v>7.9271522570000004</v>
      </c>
      <c r="U74">
        <v>2310.953536</v>
      </c>
      <c r="V74">
        <v>7753.0569109999997</v>
      </c>
      <c r="W74">
        <v>913.04355320000002</v>
      </c>
      <c r="X74">
        <v>235.5861146</v>
      </c>
      <c r="Y74">
        <v>214.1588448</v>
      </c>
      <c r="Z74">
        <v>116.9928122</v>
      </c>
      <c r="AA74">
        <v>543.0531694</v>
      </c>
      <c r="AB74">
        <v>46.110987780000002</v>
      </c>
      <c r="AC74">
        <v>60.826121139999998</v>
      </c>
      <c r="AD74">
        <v>36.654617160000001</v>
      </c>
      <c r="AE74" t="s">
        <v>238</v>
      </c>
      <c r="AF74" t="s">
        <v>239</v>
      </c>
      <c r="AG74" t="s">
        <v>39</v>
      </c>
      <c r="AH74" t="s">
        <v>40</v>
      </c>
      <c r="AI74" t="s">
        <v>240</v>
      </c>
      <c r="AJ74">
        <v>7130.81</v>
      </c>
    </row>
    <row r="75" spans="1:36" x14ac:dyDescent="0.35">
      <c r="A75" s="1">
        <v>35096</v>
      </c>
      <c r="B75">
        <v>1996</v>
      </c>
      <c r="C75" t="str">
        <f>TEXT(data[[#This Row],[Month]],"MMMM")</f>
        <v>February</v>
      </c>
      <c r="D75">
        <v>104890.01300000001</v>
      </c>
      <c r="E75">
        <v>20</v>
      </c>
      <c r="F75">
        <v>0</v>
      </c>
      <c r="G75" t="s">
        <v>42</v>
      </c>
      <c r="H75" t="s">
        <v>36</v>
      </c>
      <c r="I75">
        <v>31467.003909999999</v>
      </c>
      <c r="J75">
        <v>6756.6527390000001</v>
      </c>
      <c r="K75">
        <v>3100.5949620000001</v>
      </c>
      <c r="L75">
        <v>12984.32307</v>
      </c>
      <c r="M75">
        <v>8099.0852180000002</v>
      </c>
      <c r="N75">
        <v>3415.2590829999999</v>
      </c>
      <c r="O75">
        <v>3890.0464710000001</v>
      </c>
      <c r="P75">
        <v>8022.532518</v>
      </c>
      <c r="Q75">
        <v>5070.9120249999996</v>
      </c>
      <c r="R75">
        <v>0</v>
      </c>
      <c r="S75">
        <v>1187.8399509999999</v>
      </c>
      <c r="T75">
        <v>17.579090310000002</v>
      </c>
      <c r="U75">
        <v>18438.71012</v>
      </c>
      <c r="V75">
        <v>20895.76309</v>
      </c>
      <c r="W75">
        <v>3799.9448940000002</v>
      </c>
      <c r="X75">
        <v>1621.2882569999999</v>
      </c>
      <c r="Y75">
        <v>745.91368769999997</v>
      </c>
      <c r="Z75">
        <v>365.093231</v>
      </c>
      <c r="AA75">
        <v>1661.8498500000001</v>
      </c>
      <c r="AB75">
        <v>218.12263089999999</v>
      </c>
      <c r="AC75">
        <v>0</v>
      </c>
      <c r="AD75">
        <v>134.69643189999999</v>
      </c>
      <c r="AE75" t="s">
        <v>241</v>
      </c>
      <c r="AF75" t="s">
        <v>242</v>
      </c>
      <c r="AG75" t="s">
        <v>39</v>
      </c>
      <c r="AH75" t="s">
        <v>74</v>
      </c>
      <c r="AI75" t="s">
        <v>100</v>
      </c>
      <c r="AJ75">
        <v>106.19</v>
      </c>
    </row>
    <row r="76" spans="1:36" x14ac:dyDescent="0.35">
      <c r="A76" s="1">
        <v>35125</v>
      </c>
      <c r="B76">
        <v>1996</v>
      </c>
      <c r="C76" t="str">
        <f>TEXT(data[[#This Row],[Month]],"MMMM")</f>
        <v>March</v>
      </c>
      <c r="D76">
        <v>3689.1692539999999</v>
      </c>
      <c r="E76">
        <v>55</v>
      </c>
      <c r="F76">
        <v>2</v>
      </c>
      <c r="G76" t="s">
        <v>35</v>
      </c>
      <c r="H76" t="s">
        <v>36</v>
      </c>
      <c r="I76">
        <v>1106.7507760000001</v>
      </c>
      <c r="J76">
        <v>495.41117070000001</v>
      </c>
      <c r="K76">
        <v>162.12793669999999</v>
      </c>
      <c r="L76">
        <v>543.44537270000001</v>
      </c>
      <c r="M76">
        <v>225.09436160000001</v>
      </c>
      <c r="N76">
        <v>150.51612700000001</v>
      </c>
      <c r="O76">
        <v>170.24487590000001</v>
      </c>
      <c r="P76">
        <v>244.3524166</v>
      </c>
      <c r="Q76">
        <v>174.15195510000001</v>
      </c>
      <c r="R76">
        <v>186.8338918</v>
      </c>
      <c r="S76">
        <v>83.450579790000006</v>
      </c>
      <c r="T76">
        <v>8.2799521289999998</v>
      </c>
      <c r="U76">
        <v>146.78979000000001</v>
      </c>
      <c r="V76">
        <v>146.78979000000001</v>
      </c>
      <c r="W76">
        <v>85.635385619999994</v>
      </c>
      <c r="X76">
        <v>64.095868479999993</v>
      </c>
      <c r="Y76">
        <v>20.410002590000001</v>
      </c>
      <c r="Z76">
        <v>15.12425007</v>
      </c>
      <c r="AA76">
        <v>61.763539350000002</v>
      </c>
      <c r="AB76">
        <v>4.9550650989999996</v>
      </c>
      <c r="AC76">
        <v>5.7523088639999997</v>
      </c>
      <c r="AD76">
        <v>23.775941289999999</v>
      </c>
      <c r="AE76" t="s">
        <v>69</v>
      </c>
      <c r="AF76" t="s">
        <v>243</v>
      </c>
      <c r="AG76" t="s">
        <v>39</v>
      </c>
      <c r="AH76" t="s">
        <v>54</v>
      </c>
      <c r="AI76" t="s">
        <v>41</v>
      </c>
      <c r="AJ76">
        <v>4805.63</v>
      </c>
    </row>
    <row r="77" spans="1:36" x14ac:dyDescent="0.35">
      <c r="A77" s="1">
        <v>35156</v>
      </c>
      <c r="B77">
        <v>1996</v>
      </c>
      <c r="C77" t="str">
        <f>TEXT(data[[#This Row],[Month]],"MMMM")</f>
        <v>April</v>
      </c>
      <c r="D77">
        <v>57900.115830000002</v>
      </c>
      <c r="E77">
        <v>45</v>
      </c>
      <c r="F77">
        <v>1</v>
      </c>
      <c r="G77" t="s">
        <v>42</v>
      </c>
      <c r="H77" t="s">
        <v>36</v>
      </c>
      <c r="I77">
        <v>17370.034749999999</v>
      </c>
      <c r="J77">
        <v>11444.465840000001</v>
      </c>
      <c r="K77">
        <v>2096.455402</v>
      </c>
      <c r="L77">
        <v>7942.6729489999998</v>
      </c>
      <c r="M77">
        <v>3662.1327609999998</v>
      </c>
      <c r="N77">
        <v>2816.3079790000002</v>
      </c>
      <c r="O77">
        <v>2288.619858</v>
      </c>
      <c r="P77">
        <v>4065.14545</v>
      </c>
      <c r="Q77">
        <v>2260.9574320000002</v>
      </c>
      <c r="R77">
        <v>3600.3654670000001</v>
      </c>
      <c r="S77">
        <v>1202.6109180000001</v>
      </c>
      <c r="T77">
        <v>13.441560640000001</v>
      </c>
      <c r="U77">
        <v>0</v>
      </c>
      <c r="V77">
        <v>-849.65297050000004</v>
      </c>
      <c r="W77">
        <v>1571.819375</v>
      </c>
      <c r="X77">
        <v>906.47903859999997</v>
      </c>
      <c r="Y77">
        <v>834.65516100000002</v>
      </c>
      <c r="Z77">
        <v>636.21518289999995</v>
      </c>
      <c r="AA77">
        <v>1172.4613690000001</v>
      </c>
      <c r="AB77">
        <v>94.773314189999994</v>
      </c>
      <c r="AC77">
        <v>78.910772109999996</v>
      </c>
      <c r="AD77">
        <v>181.277457</v>
      </c>
      <c r="AE77" t="s">
        <v>244</v>
      </c>
      <c r="AF77" t="s">
        <v>245</v>
      </c>
      <c r="AG77" t="s">
        <v>39</v>
      </c>
      <c r="AH77" t="s">
        <v>54</v>
      </c>
      <c r="AI77" t="s">
        <v>118</v>
      </c>
      <c r="AJ77">
        <v>2279.1799999999998</v>
      </c>
    </row>
    <row r="78" spans="1:36" x14ac:dyDescent="0.35">
      <c r="A78" s="1">
        <v>35186</v>
      </c>
      <c r="B78">
        <v>1996</v>
      </c>
      <c r="C78" t="str">
        <f>TEXT(data[[#This Row],[Month]],"MMMM")</f>
        <v>May</v>
      </c>
      <c r="D78">
        <v>32163.589</v>
      </c>
      <c r="E78">
        <v>55</v>
      </c>
      <c r="F78">
        <v>4</v>
      </c>
      <c r="G78" t="s">
        <v>56</v>
      </c>
      <c r="H78" t="s">
        <v>43</v>
      </c>
      <c r="I78">
        <v>6432.717799</v>
      </c>
      <c r="J78">
        <v>1904.5574340000001</v>
      </c>
      <c r="K78">
        <v>1183.613331</v>
      </c>
      <c r="L78">
        <v>4065.138571</v>
      </c>
      <c r="M78">
        <v>1640.3996709999999</v>
      </c>
      <c r="N78">
        <v>1491.3452030000001</v>
      </c>
      <c r="O78">
        <v>725.95155799999998</v>
      </c>
      <c r="P78">
        <v>1709.8350600000001</v>
      </c>
      <c r="Q78">
        <v>1217.4047149999999</v>
      </c>
      <c r="R78">
        <v>2345.3541740000001</v>
      </c>
      <c r="S78">
        <v>435.96942159999998</v>
      </c>
      <c r="T78">
        <v>5.6131316660000001</v>
      </c>
      <c r="U78">
        <v>1805.384599</v>
      </c>
      <c r="V78">
        <v>9011.3020579999993</v>
      </c>
      <c r="W78">
        <v>925.73603500000002</v>
      </c>
      <c r="X78">
        <v>472.57079709999999</v>
      </c>
      <c r="Y78">
        <v>324.21562010000002</v>
      </c>
      <c r="Z78">
        <v>198.2992424</v>
      </c>
      <c r="AA78">
        <v>180.23552309999999</v>
      </c>
      <c r="AB78">
        <v>60.092241739999999</v>
      </c>
      <c r="AC78">
        <v>43.987806759999998</v>
      </c>
      <c r="AD78">
        <v>65.519191370000001</v>
      </c>
      <c r="AE78" t="s">
        <v>63</v>
      </c>
      <c r="AF78" t="s">
        <v>246</v>
      </c>
      <c r="AG78" t="s">
        <v>39</v>
      </c>
      <c r="AH78" t="s">
        <v>74</v>
      </c>
      <c r="AI78" t="s">
        <v>68</v>
      </c>
      <c r="AJ78">
        <v>3860.18</v>
      </c>
    </row>
    <row r="79" spans="1:36" x14ac:dyDescent="0.35">
      <c r="A79" s="1">
        <v>35217</v>
      </c>
      <c r="B79">
        <v>1996</v>
      </c>
      <c r="C79" t="str">
        <f>TEXT(data[[#This Row],[Month]],"MMMM")</f>
        <v>June</v>
      </c>
      <c r="D79">
        <v>23617.583569999999</v>
      </c>
      <c r="E79">
        <v>23</v>
      </c>
      <c r="F79">
        <v>0</v>
      </c>
      <c r="G79" t="s">
        <v>42</v>
      </c>
      <c r="H79" t="s">
        <v>43</v>
      </c>
      <c r="I79">
        <v>4723.5167149999997</v>
      </c>
      <c r="J79">
        <v>0</v>
      </c>
      <c r="K79">
        <v>643.21612200000004</v>
      </c>
      <c r="L79">
        <v>3188.200315</v>
      </c>
      <c r="M79">
        <v>1642.4126309999999</v>
      </c>
      <c r="N79">
        <v>781.01202990000002</v>
      </c>
      <c r="O79">
        <v>655.30708619999996</v>
      </c>
      <c r="P79">
        <v>1328.2321999999999</v>
      </c>
      <c r="Q79">
        <v>744.24945909999997</v>
      </c>
      <c r="R79">
        <v>0</v>
      </c>
      <c r="S79">
        <v>359.59986739999999</v>
      </c>
      <c r="T79">
        <v>7.6516012660000001</v>
      </c>
      <c r="U79">
        <v>1807.1233239999999</v>
      </c>
      <c r="V79">
        <v>9551.8371480000005</v>
      </c>
      <c r="W79">
        <v>367.45275939999999</v>
      </c>
      <c r="X79">
        <v>377.1392884</v>
      </c>
      <c r="Y79">
        <v>164.61504059999999</v>
      </c>
      <c r="Z79">
        <v>81.053501310000001</v>
      </c>
      <c r="AA79">
        <v>315.8988263</v>
      </c>
      <c r="AB79">
        <v>6.5441761669999998</v>
      </c>
      <c r="AC79">
        <v>0</v>
      </c>
      <c r="AD79">
        <v>104.3595765</v>
      </c>
      <c r="AE79" t="s">
        <v>247</v>
      </c>
      <c r="AF79" t="s">
        <v>248</v>
      </c>
      <c r="AG79" t="s">
        <v>39</v>
      </c>
      <c r="AH79" t="s">
        <v>54</v>
      </c>
      <c r="AI79" t="s">
        <v>249</v>
      </c>
      <c r="AJ79">
        <v>6166.43</v>
      </c>
    </row>
    <row r="80" spans="1:36" x14ac:dyDescent="0.35">
      <c r="A80" s="1">
        <v>35247</v>
      </c>
      <c r="B80">
        <v>1996</v>
      </c>
      <c r="C80" t="str">
        <f>TEXT(data[[#This Row],[Month]],"MMMM")</f>
        <v>July</v>
      </c>
      <c r="D80">
        <v>32285.105790000001</v>
      </c>
      <c r="E80">
        <v>57</v>
      </c>
      <c r="F80">
        <v>1</v>
      </c>
      <c r="G80" t="s">
        <v>47</v>
      </c>
      <c r="H80" t="s">
        <v>36</v>
      </c>
      <c r="I80">
        <v>9685.5317379999997</v>
      </c>
      <c r="J80">
        <v>3371.917633</v>
      </c>
      <c r="K80">
        <v>1056.335364</v>
      </c>
      <c r="L80">
        <v>3594.598058</v>
      </c>
      <c r="M80">
        <v>2527.6563160000001</v>
      </c>
      <c r="N80">
        <v>655.17814539999995</v>
      </c>
      <c r="O80">
        <v>780.14015949999998</v>
      </c>
      <c r="P80">
        <v>1296.763627</v>
      </c>
      <c r="Q80">
        <v>1181.999229</v>
      </c>
      <c r="R80">
        <v>3174.5218490000002</v>
      </c>
      <c r="S80">
        <v>689.18167849999998</v>
      </c>
      <c r="T80">
        <v>9.1778448489999995</v>
      </c>
      <c r="U80">
        <v>2963.0769190000001</v>
      </c>
      <c r="V80">
        <v>4271.2819950000003</v>
      </c>
      <c r="W80">
        <v>591.89789659999997</v>
      </c>
      <c r="X80">
        <v>334.49695200000002</v>
      </c>
      <c r="Y80">
        <v>70.389630420000003</v>
      </c>
      <c r="Z80">
        <v>230.84267439999999</v>
      </c>
      <c r="AA80">
        <v>311.78709989999999</v>
      </c>
      <c r="AB80">
        <v>34.880174529999998</v>
      </c>
      <c r="AC80">
        <v>16.26424394</v>
      </c>
      <c r="AD80">
        <v>165.32005190000001</v>
      </c>
      <c r="AE80" t="s">
        <v>250</v>
      </c>
      <c r="AF80" t="s">
        <v>251</v>
      </c>
      <c r="AG80" t="s">
        <v>39</v>
      </c>
      <c r="AH80" t="s">
        <v>74</v>
      </c>
      <c r="AI80" t="s">
        <v>208</v>
      </c>
      <c r="AJ80">
        <v>3582.8</v>
      </c>
    </row>
    <row r="81" spans="1:36" x14ac:dyDescent="0.35">
      <c r="A81" s="1">
        <v>35278</v>
      </c>
      <c r="B81">
        <v>1996</v>
      </c>
      <c r="C81" t="str">
        <f>TEXT(data[[#This Row],[Month]],"MMMM")</f>
        <v>August</v>
      </c>
      <c r="D81">
        <v>6117.4310779999996</v>
      </c>
      <c r="E81">
        <v>34</v>
      </c>
      <c r="F81">
        <v>1</v>
      </c>
      <c r="G81" t="s">
        <v>47</v>
      </c>
      <c r="H81" t="s">
        <v>43</v>
      </c>
      <c r="I81">
        <v>1223.486216</v>
      </c>
      <c r="J81">
        <v>383.86838160000002</v>
      </c>
      <c r="K81">
        <v>185.60004180000001</v>
      </c>
      <c r="L81">
        <v>873.24051050000003</v>
      </c>
      <c r="M81">
        <v>353.38442350000003</v>
      </c>
      <c r="N81">
        <v>250.11816769999999</v>
      </c>
      <c r="O81">
        <v>195.23977590000001</v>
      </c>
      <c r="P81">
        <v>453.02730259999998</v>
      </c>
      <c r="Q81">
        <v>196.78850370000001</v>
      </c>
      <c r="R81">
        <v>314.13413050000003</v>
      </c>
      <c r="S81">
        <v>159.51198550000001</v>
      </c>
      <c r="T81">
        <v>7.8216584679999999</v>
      </c>
      <c r="U81">
        <v>478.48456599999997</v>
      </c>
      <c r="V81">
        <v>1529.031639</v>
      </c>
      <c r="W81">
        <v>165.76662479999999</v>
      </c>
      <c r="X81">
        <v>54.845574390000003</v>
      </c>
      <c r="Y81">
        <v>57.700846560000002</v>
      </c>
      <c r="Z81">
        <v>29.286655020000001</v>
      </c>
      <c r="AA81">
        <v>29.83699141</v>
      </c>
      <c r="AB81">
        <v>1.8227672930000001</v>
      </c>
      <c r="AC81">
        <v>13.23667127</v>
      </c>
      <c r="AD81">
        <v>43.352199229999997</v>
      </c>
      <c r="AE81" t="s">
        <v>252</v>
      </c>
      <c r="AF81" t="s">
        <v>253</v>
      </c>
      <c r="AG81" t="s">
        <v>39</v>
      </c>
      <c r="AH81" t="s">
        <v>74</v>
      </c>
      <c r="AI81" t="s">
        <v>208</v>
      </c>
      <c r="AJ81">
        <v>1200.24</v>
      </c>
    </row>
    <row r="82" spans="1:36" x14ac:dyDescent="0.35">
      <c r="A82" s="1">
        <v>35309</v>
      </c>
      <c r="B82">
        <v>1996</v>
      </c>
      <c r="C82" t="str">
        <f>TEXT(data[[#This Row],[Month]],"MMMM")</f>
        <v>September</v>
      </c>
      <c r="D82">
        <v>25165.144230000002</v>
      </c>
      <c r="E82">
        <v>59</v>
      </c>
      <c r="F82">
        <v>2</v>
      </c>
      <c r="G82" t="s">
        <v>42</v>
      </c>
      <c r="H82" t="s">
        <v>43</v>
      </c>
      <c r="I82">
        <v>5033.0288449999998</v>
      </c>
      <c r="J82">
        <v>3469.4858669999999</v>
      </c>
      <c r="K82">
        <v>1188.5987419999999</v>
      </c>
      <c r="L82">
        <v>2860.2135440000002</v>
      </c>
      <c r="M82">
        <v>1424.720061</v>
      </c>
      <c r="N82">
        <v>1090.722278</v>
      </c>
      <c r="O82">
        <v>968.4531776</v>
      </c>
      <c r="P82">
        <v>1988.1782900000001</v>
      </c>
      <c r="Q82">
        <v>1198.3438120000001</v>
      </c>
      <c r="R82">
        <v>1757.4009289999999</v>
      </c>
      <c r="S82">
        <v>259.66059280000002</v>
      </c>
      <c r="T82">
        <v>6.3748696799999998</v>
      </c>
      <c r="U82">
        <v>1604.2451490000001</v>
      </c>
      <c r="V82">
        <v>3926.3380870000001</v>
      </c>
      <c r="W82">
        <v>711.18030699999997</v>
      </c>
      <c r="X82">
        <v>275.36416389999999</v>
      </c>
      <c r="Y82">
        <v>98.251865609999996</v>
      </c>
      <c r="Z82">
        <v>245.49453919999999</v>
      </c>
      <c r="AA82">
        <v>545.92923810000002</v>
      </c>
      <c r="AB82">
        <v>12.306622900000001</v>
      </c>
      <c r="AC82">
        <v>24.304337950000001</v>
      </c>
      <c r="AD82">
        <v>30.707362589999999</v>
      </c>
      <c r="AE82" t="s">
        <v>254</v>
      </c>
      <c r="AF82" t="s">
        <v>255</v>
      </c>
      <c r="AG82" t="s">
        <v>39</v>
      </c>
      <c r="AH82" t="s">
        <v>54</v>
      </c>
      <c r="AI82" t="s">
        <v>256</v>
      </c>
      <c r="AJ82">
        <v>2511.83</v>
      </c>
    </row>
    <row r="83" spans="1:36" x14ac:dyDescent="0.35">
      <c r="A83" s="1">
        <v>35339</v>
      </c>
      <c r="B83">
        <v>1996</v>
      </c>
      <c r="C83" t="str">
        <f>TEXT(data[[#This Row],[Month]],"MMMM")</f>
        <v>October</v>
      </c>
      <c r="D83">
        <v>39920.398699999998</v>
      </c>
      <c r="E83">
        <v>22</v>
      </c>
      <c r="F83">
        <v>2</v>
      </c>
      <c r="G83" t="s">
        <v>47</v>
      </c>
      <c r="H83" t="s">
        <v>43</v>
      </c>
      <c r="I83">
        <v>7984.0797400000001</v>
      </c>
      <c r="J83">
        <v>7102.1993320000001</v>
      </c>
      <c r="K83">
        <v>843.70644730000004</v>
      </c>
      <c r="L83">
        <v>5176.884618</v>
      </c>
      <c r="M83">
        <v>2228.1347679999999</v>
      </c>
      <c r="N83">
        <v>1878.379756</v>
      </c>
      <c r="O83">
        <v>1142.6351999999999</v>
      </c>
      <c r="P83">
        <v>2105.5290070000001</v>
      </c>
      <c r="Q83">
        <v>1930.5729590000001</v>
      </c>
      <c r="R83">
        <v>2590.4277550000002</v>
      </c>
      <c r="S83">
        <v>860.03169409999998</v>
      </c>
      <c r="T83">
        <v>5.9775319580000001</v>
      </c>
      <c r="U83">
        <v>2386.25459</v>
      </c>
      <c r="V83">
        <v>6077.8174250000002</v>
      </c>
      <c r="W83">
        <v>1167.165976</v>
      </c>
      <c r="X83">
        <v>170.47213310000001</v>
      </c>
      <c r="Y83">
        <v>514.10883230000002</v>
      </c>
      <c r="Z83">
        <v>77.838908720000006</v>
      </c>
      <c r="AA83">
        <v>617.12417349999998</v>
      </c>
      <c r="AB83">
        <v>7.3180470660000001</v>
      </c>
      <c r="AC83">
        <v>104.9950671</v>
      </c>
      <c r="AD83">
        <v>134.96483850000001</v>
      </c>
      <c r="AE83" t="s">
        <v>52</v>
      </c>
      <c r="AF83" t="s">
        <v>257</v>
      </c>
      <c r="AG83" t="s">
        <v>39</v>
      </c>
      <c r="AH83" t="s">
        <v>40</v>
      </c>
      <c r="AI83" t="s">
        <v>258</v>
      </c>
      <c r="AJ83">
        <v>6713.75</v>
      </c>
    </row>
    <row r="84" spans="1:36" x14ac:dyDescent="0.35">
      <c r="A84" s="1">
        <v>35370</v>
      </c>
      <c r="B84">
        <v>1996</v>
      </c>
      <c r="C84" t="str">
        <f>TEXT(data[[#This Row],[Month]],"MMMM")</f>
        <v>November</v>
      </c>
      <c r="D84">
        <v>97857.527270000006</v>
      </c>
      <c r="E84">
        <v>36</v>
      </c>
      <c r="F84">
        <v>4</v>
      </c>
      <c r="G84" t="s">
        <v>35</v>
      </c>
      <c r="H84" t="s">
        <v>43</v>
      </c>
      <c r="I84">
        <v>19571.505450000001</v>
      </c>
      <c r="J84">
        <v>0</v>
      </c>
      <c r="K84">
        <v>2470.998705</v>
      </c>
      <c r="L84">
        <v>14635.82855</v>
      </c>
      <c r="M84">
        <v>5794.5427959999997</v>
      </c>
      <c r="N84">
        <v>2144.7054859999998</v>
      </c>
      <c r="O84">
        <v>4002.8128879999999</v>
      </c>
      <c r="P84">
        <v>4257.2503859999997</v>
      </c>
      <c r="Q84">
        <v>2988.6032049999999</v>
      </c>
      <c r="R84">
        <v>9185.0919589999994</v>
      </c>
      <c r="S84">
        <v>1921.167314</v>
      </c>
      <c r="T84">
        <v>10.463956919999999</v>
      </c>
      <c r="U84">
        <v>10239.7695</v>
      </c>
      <c r="V84">
        <v>30885.020519999998</v>
      </c>
      <c r="W84">
        <v>3005.215189</v>
      </c>
      <c r="X84">
        <v>1190.7408290000001</v>
      </c>
      <c r="Y84">
        <v>135.44694530000001</v>
      </c>
      <c r="Z84">
        <v>298.28732639999998</v>
      </c>
      <c r="AA84">
        <v>1040.4712609999999</v>
      </c>
      <c r="AB84">
        <v>7.2293817010000003</v>
      </c>
      <c r="AC84">
        <v>18.421619840000002</v>
      </c>
      <c r="AD84">
        <v>513.72131460000003</v>
      </c>
      <c r="AE84" t="s">
        <v>259</v>
      </c>
      <c r="AF84" t="s">
        <v>260</v>
      </c>
      <c r="AG84" t="s">
        <v>39</v>
      </c>
      <c r="AH84" t="s">
        <v>40</v>
      </c>
      <c r="AI84" t="s">
        <v>124</v>
      </c>
      <c r="AJ84">
        <v>4234.7</v>
      </c>
    </row>
    <row r="85" spans="1:36" x14ac:dyDescent="0.35">
      <c r="A85" s="1">
        <v>35400</v>
      </c>
      <c r="B85">
        <v>1996</v>
      </c>
      <c r="C85" t="str">
        <f>TEXT(data[[#This Row],[Month]],"MMMM")</f>
        <v>December</v>
      </c>
      <c r="D85">
        <v>19817.813539999999</v>
      </c>
      <c r="E85">
        <v>60</v>
      </c>
      <c r="F85">
        <v>3</v>
      </c>
      <c r="G85" t="s">
        <v>42</v>
      </c>
      <c r="H85" t="s">
        <v>36</v>
      </c>
      <c r="I85">
        <v>5945.3440620000001</v>
      </c>
      <c r="J85">
        <v>1710.10644</v>
      </c>
      <c r="K85">
        <v>789.07052490000001</v>
      </c>
      <c r="L85">
        <v>2034.2510070000001</v>
      </c>
      <c r="M85">
        <v>1433.4570200000001</v>
      </c>
      <c r="N85">
        <v>860.82327759999998</v>
      </c>
      <c r="O85">
        <v>927.44623420000005</v>
      </c>
      <c r="P85">
        <v>1211.913616</v>
      </c>
      <c r="Q85">
        <v>909.91878750000001</v>
      </c>
      <c r="R85">
        <v>1872.4655090000001</v>
      </c>
      <c r="S85">
        <v>571.49551259999998</v>
      </c>
      <c r="T85">
        <v>5.9722247980000001</v>
      </c>
      <c r="U85">
        <v>1183.5643749999999</v>
      </c>
      <c r="V85">
        <v>1551.5215499999999</v>
      </c>
      <c r="W85">
        <v>176.1180689</v>
      </c>
      <c r="X85">
        <v>261.05016369999998</v>
      </c>
      <c r="Y85">
        <v>150.9349832</v>
      </c>
      <c r="Z85">
        <v>226.91148269999999</v>
      </c>
      <c r="AA85">
        <v>285.66162580000002</v>
      </c>
      <c r="AB85">
        <v>39.111448060000001</v>
      </c>
      <c r="AC85">
        <v>88.503488439999998</v>
      </c>
      <c r="AD85">
        <v>151.1795616</v>
      </c>
      <c r="AE85" t="s">
        <v>261</v>
      </c>
      <c r="AF85" t="s">
        <v>262</v>
      </c>
      <c r="AG85" t="s">
        <v>39</v>
      </c>
      <c r="AH85" t="s">
        <v>74</v>
      </c>
      <c r="AI85" t="s">
        <v>263</v>
      </c>
      <c r="AJ85">
        <v>7903.14</v>
      </c>
    </row>
    <row r="86" spans="1:36" x14ac:dyDescent="0.35">
      <c r="A86" s="1">
        <v>35431</v>
      </c>
      <c r="B86">
        <v>1997</v>
      </c>
      <c r="C86" t="str">
        <f>TEXT(data[[#This Row],[Month]],"MMMM")</f>
        <v>January</v>
      </c>
      <c r="D86">
        <v>15711.650379999999</v>
      </c>
      <c r="E86">
        <v>59</v>
      </c>
      <c r="F86">
        <v>2</v>
      </c>
      <c r="G86" t="s">
        <v>35</v>
      </c>
      <c r="H86" t="s">
        <v>43</v>
      </c>
      <c r="I86">
        <v>3142.3300749999999</v>
      </c>
      <c r="J86">
        <v>1266.9308490000001</v>
      </c>
      <c r="K86">
        <v>599.39694120000001</v>
      </c>
      <c r="L86">
        <v>1706.8787050000001</v>
      </c>
      <c r="M86">
        <v>1182.717022</v>
      </c>
      <c r="N86">
        <v>444.49704259999999</v>
      </c>
      <c r="O86">
        <v>591.36781570000005</v>
      </c>
      <c r="P86">
        <v>899.05522099999996</v>
      </c>
      <c r="Q86">
        <v>749.44272139999998</v>
      </c>
      <c r="R86">
        <v>1026.434906</v>
      </c>
      <c r="S86">
        <v>294.10851760000003</v>
      </c>
      <c r="T86">
        <v>9.9001180810000005</v>
      </c>
      <c r="U86">
        <v>1555.4719399999999</v>
      </c>
      <c r="V86">
        <v>3808.4905600000002</v>
      </c>
      <c r="W86">
        <v>169.21767019999999</v>
      </c>
      <c r="X86">
        <v>309.75042669999999</v>
      </c>
      <c r="Y86">
        <v>101.71981630000001</v>
      </c>
      <c r="Z86">
        <v>76.81666061</v>
      </c>
      <c r="AA86">
        <v>219.6111301</v>
      </c>
      <c r="AB86">
        <v>9.9167355520000005</v>
      </c>
      <c r="AC86">
        <v>32.68169245</v>
      </c>
      <c r="AD86">
        <v>55.564628149999997</v>
      </c>
      <c r="AE86" t="s">
        <v>264</v>
      </c>
      <c r="AF86" t="s">
        <v>265</v>
      </c>
      <c r="AG86" t="s">
        <v>39</v>
      </c>
      <c r="AH86" t="s">
        <v>54</v>
      </c>
      <c r="AI86" t="s">
        <v>51</v>
      </c>
      <c r="AJ86">
        <v>1118.3599999999999</v>
      </c>
    </row>
    <row r="87" spans="1:36" x14ac:dyDescent="0.35">
      <c r="A87" s="1">
        <v>35462</v>
      </c>
      <c r="B87">
        <v>1997</v>
      </c>
      <c r="C87" t="str">
        <f>TEXT(data[[#This Row],[Month]],"MMMM")</f>
        <v>February</v>
      </c>
      <c r="D87">
        <v>20081.354480000002</v>
      </c>
      <c r="E87">
        <v>52</v>
      </c>
      <c r="F87">
        <v>4</v>
      </c>
      <c r="G87" t="s">
        <v>47</v>
      </c>
      <c r="H87" t="s">
        <v>43</v>
      </c>
      <c r="I87">
        <v>4016.270896</v>
      </c>
      <c r="J87">
        <v>0</v>
      </c>
      <c r="K87">
        <v>832.20044970000004</v>
      </c>
      <c r="L87">
        <v>2697.7886960000001</v>
      </c>
      <c r="M87">
        <v>1445.1671120000001</v>
      </c>
      <c r="N87">
        <v>943.03065609999999</v>
      </c>
      <c r="O87">
        <v>674.90630490000001</v>
      </c>
      <c r="P87">
        <v>920.70456720000004</v>
      </c>
      <c r="Q87">
        <v>788.44786150000004</v>
      </c>
      <c r="R87">
        <v>1878.3377620000001</v>
      </c>
      <c r="S87">
        <v>566.38385219999998</v>
      </c>
      <c r="T87">
        <v>9.6161789960000004</v>
      </c>
      <c r="U87">
        <v>1931.058992</v>
      </c>
      <c r="V87">
        <v>5318.1163230000002</v>
      </c>
      <c r="W87">
        <v>775.1096976</v>
      </c>
      <c r="X87">
        <v>185.05873679999999</v>
      </c>
      <c r="Y87">
        <v>172.65900110000001</v>
      </c>
      <c r="Z87">
        <v>56.808081540000003</v>
      </c>
      <c r="AA87">
        <v>86.090887899999998</v>
      </c>
      <c r="AB87">
        <v>33.682595569999997</v>
      </c>
      <c r="AC87">
        <v>57.481996850000002</v>
      </c>
      <c r="AD87">
        <v>109.37706849999999</v>
      </c>
      <c r="AE87" t="s">
        <v>266</v>
      </c>
      <c r="AF87" t="s">
        <v>267</v>
      </c>
      <c r="AG87" t="s">
        <v>39</v>
      </c>
      <c r="AH87" t="s">
        <v>74</v>
      </c>
      <c r="AI87" t="s">
        <v>152</v>
      </c>
      <c r="AJ87">
        <v>4405.4399999999996</v>
      </c>
    </row>
    <row r="88" spans="1:36" x14ac:dyDescent="0.35">
      <c r="A88" s="1">
        <v>35490</v>
      </c>
      <c r="B88">
        <v>1997</v>
      </c>
      <c r="C88" t="str">
        <f>TEXT(data[[#This Row],[Month]],"MMMM")</f>
        <v>March</v>
      </c>
      <c r="D88">
        <v>62397.117209999997</v>
      </c>
      <c r="E88">
        <v>39</v>
      </c>
      <c r="F88">
        <v>1</v>
      </c>
      <c r="G88" t="s">
        <v>35</v>
      </c>
      <c r="H88" t="s">
        <v>48</v>
      </c>
      <c r="I88">
        <v>9359.5675819999997</v>
      </c>
      <c r="J88">
        <v>8081.2454539999999</v>
      </c>
      <c r="K88">
        <v>1332.9694710000001</v>
      </c>
      <c r="L88">
        <v>8226.4756170000001</v>
      </c>
      <c r="M88">
        <v>3698.0934630000002</v>
      </c>
      <c r="N88">
        <v>2269.872269</v>
      </c>
      <c r="O88">
        <v>1919.549796</v>
      </c>
      <c r="P88">
        <v>4147.9417359999998</v>
      </c>
      <c r="Q88">
        <v>2241.6409629999998</v>
      </c>
      <c r="R88">
        <v>5064.3186070000002</v>
      </c>
      <c r="S88">
        <v>1560.964115</v>
      </c>
      <c r="T88">
        <v>13.36846441</v>
      </c>
      <c r="U88">
        <v>8341.5364050000007</v>
      </c>
      <c r="V88">
        <v>14494.478139999999</v>
      </c>
      <c r="W88">
        <v>2216.9310340000002</v>
      </c>
      <c r="X88">
        <v>374.42378780000001</v>
      </c>
      <c r="Y88">
        <v>349.94499860000002</v>
      </c>
      <c r="Z88">
        <v>533.99757160000001</v>
      </c>
      <c r="AA88">
        <v>317.99241569999998</v>
      </c>
      <c r="AB88">
        <v>89.305319220000001</v>
      </c>
      <c r="AC88">
        <v>249.72879359999999</v>
      </c>
      <c r="AD88">
        <v>228.5714945</v>
      </c>
      <c r="AE88" t="s">
        <v>268</v>
      </c>
      <c r="AF88" t="s">
        <v>269</v>
      </c>
      <c r="AG88" t="s">
        <v>39</v>
      </c>
      <c r="AH88" t="s">
        <v>54</v>
      </c>
      <c r="AI88" t="s">
        <v>75</v>
      </c>
      <c r="AJ88">
        <v>9851.07</v>
      </c>
    </row>
    <row r="89" spans="1:36" x14ac:dyDescent="0.35">
      <c r="A89" s="1">
        <v>35521</v>
      </c>
      <c r="B89">
        <v>1997</v>
      </c>
      <c r="C89" t="str">
        <f>TEXT(data[[#This Row],[Month]],"MMMM")</f>
        <v>April</v>
      </c>
      <c r="D89">
        <v>39024.836210000001</v>
      </c>
      <c r="E89">
        <v>41</v>
      </c>
      <c r="F89">
        <v>3</v>
      </c>
      <c r="G89" t="s">
        <v>42</v>
      </c>
      <c r="H89" t="s">
        <v>36</v>
      </c>
      <c r="I89">
        <v>11707.450860000001</v>
      </c>
      <c r="J89">
        <v>4031.548581</v>
      </c>
      <c r="K89">
        <v>1813.749468</v>
      </c>
      <c r="L89">
        <v>5315.6342500000001</v>
      </c>
      <c r="M89">
        <v>2716.790172</v>
      </c>
      <c r="N89">
        <v>1061.098821</v>
      </c>
      <c r="O89">
        <v>1038.2287739999999</v>
      </c>
      <c r="P89">
        <v>2710.4833859999999</v>
      </c>
      <c r="Q89">
        <v>1789.2439300000001</v>
      </c>
      <c r="R89">
        <v>2707.7066420000001</v>
      </c>
      <c r="S89">
        <v>772.76423320000004</v>
      </c>
      <c r="T89">
        <v>5.1294831360000002</v>
      </c>
      <c r="U89">
        <v>2001.7723920000001</v>
      </c>
      <c r="V89">
        <v>3360.1370919999999</v>
      </c>
      <c r="W89">
        <v>288.56402170000001</v>
      </c>
      <c r="X89">
        <v>398.34554459999998</v>
      </c>
      <c r="Y89">
        <v>198.1062135</v>
      </c>
      <c r="Z89">
        <v>94.058525610000004</v>
      </c>
      <c r="AA89">
        <v>767.51108490000001</v>
      </c>
      <c r="AB89">
        <v>80.16308033</v>
      </c>
      <c r="AC89">
        <v>11.83039262</v>
      </c>
      <c r="AD89">
        <v>86.238562580000007</v>
      </c>
      <c r="AE89" t="s">
        <v>270</v>
      </c>
      <c r="AF89" t="s">
        <v>271</v>
      </c>
      <c r="AG89" t="s">
        <v>39</v>
      </c>
      <c r="AH89" t="s">
        <v>74</v>
      </c>
      <c r="AI89" t="s">
        <v>68</v>
      </c>
      <c r="AJ89">
        <v>8941.2099999999991</v>
      </c>
    </row>
    <row r="90" spans="1:36" x14ac:dyDescent="0.35">
      <c r="A90" s="1">
        <v>35551</v>
      </c>
      <c r="B90">
        <v>1997</v>
      </c>
      <c r="C90" t="str">
        <f>TEXT(data[[#This Row],[Month]],"MMMM")</f>
        <v>May</v>
      </c>
      <c r="D90">
        <v>19636.483100000001</v>
      </c>
      <c r="E90">
        <v>27</v>
      </c>
      <c r="F90">
        <v>0</v>
      </c>
      <c r="G90" t="s">
        <v>35</v>
      </c>
      <c r="H90" t="s">
        <v>43</v>
      </c>
      <c r="I90">
        <v>3927.2966200000001</v>
      </c>
      <c r="J90">
        <v>0</v>
      </c>
      <c r="K90">
        <v>941.15895090000004</v>
      </c>
      <c r="L90">
        <v>1982.786437</v>
      </c>
      <c r="M90">
        <v>1337.528556</v>
      </c>
      <c r="N90">
        <v>958.84804559999998</v>
      </c>
      <c r="O90">
        <v>512.78529189999995</v>
      </c>
      <c r="P90">
        <v>981.25939649999998</v>
      </c>
      <c r="Q90">
        <v>728.35988729999997</v>
      </c>
      <c r="R90">
        <v>0</v>
      </c>
      <c r="S90">
        <v>212.718829</v>
      </c>
      <c r="T90">
        <v>7.1904652889999996</v>
      </c>
      <c r="U90">
        <v>1411.9545009999999</v>
      </c>
      <c r="V90">
        <v>8053.741086</v>
      </c>
      <c r="W90">
        <v>493.61107399999997</v>
      </c>
      <c r="X90">
        <v>299.15720420000002</v>
      </c>
      <c r="Y90">
        <v>186.50764889999999</v>
      </c>
      <c r="Z90">
        <v>45.80351787</v>
      </c>
      <c r="AA90">
        <v>256.5474964</v>
      </c>
      <c r="AB90">
        <v>27.90426064</v>
      </c>
      <c r="AC90">
        <v>0</v>
      </c>
      <c r="AD90">
        <v>36.69466413</v>
      </c>
      <c r="AE90" t="s">
        <v>272</v>
      </c>
      <c r="AF90" t="s">
        <v>273</v>
      </c>
      <c r="AG90" t="s">
        <v>39</v>
      </c>
      <c r="AH90" t="s">
        <v>40</v>
      </c>
      <c r="AI90" t="s">
        <v>65</v>
      </c>
      <c r="AJ90">
        <v>8876.0400000000009</v>
      </c>
    </row>
    <row r="91" spans="1:36" x14ac:dyDescent="0.35">
      <c r="A91" s="1">
        <v>35582</v>
      </c>
      <c r="B91">
        <v>1997</v>
      </c>
      <c r="C91" t="str">
        <f>TEXT(data[[#This Row],[Month]],"MMMM")</f>
        <v>June</v>
      </c>
      <c r="D91">
        <v>45232.295239999999</v>
      </c>
      <c r="E91">
        <v>19</v>
      </c>
      <c r="F91">
        <v>1</v>
      </c>
      <c r="G91" t="s">
        <v>35</v>
      </c>
      <c r="H91" t="s">
        <v>36</v>
      </c>
      <c r="I91">
        <v>13569.68857</v>
      </c>
      <c r="J91">
        <v>7866.6407339999996</v>
      </c>
      <c r="K91">
        <v>1965.5771709999999</v>
      </c>
      <c r="L91">
        <v>6066.8990469999999</v>
      </c>
      <c r="M91">
        <v>2926.3674769999998</v>
      </c>
      <c r="N91">
        <v>2231.073946</v>
      </c>
      <c r="O91">
        <v>1125.5486109999999</v>
      </c>
      <c r="P91">
        <v>3237.0480550000002</v>
      </c>
      <c r="Q91">
        <v>1634.428725</v>
      </c>
      <c r="R91">
        <v>3858.7151090000002</v>
      </c>
      <c r="S91">
        <v>1272.6647109999999</v>
      </c>
      <c r="T91">
        <v>10.32388619</v>
      </c>
      <c r="U91">
        <v>0</v>
      </c>
      <c r="V91">
        <v>-522.35691919999999</v>
      </c>
      <c r="W91">
        <v>1595.1615870000001</v>
      </c>
      <c r="X91">
        <v>791.81807230000004</v>
      </c>
      <c r="Y91">
        <v>663.21237050000002</v>
      </c>
      <c r="Z91">
        <v>185.44532419999999</v>
      </c>
      <c r="AA91">
        <v>820.89588809999998</v>
      </c>
      <c r="AB91">
        <v>3.6787243379999999</v>
      </c>
      <c r="AC91">
        <v>131.6050754</v>
      </c>
      <c r="AD91">
        <v>266.63145919999999</v>
      </c>
      <c r="AE91" t="s">
        <v>177</v>
      </c>
      <c r="AF91" t="s">
        <v>274</v>
      </c>
      <c r="AG91" t="s">
        <v>39</v>
      </c>
      <c r="AH91" t="s">
        <v>40</v>
      </c>
      <c r="AI91" t="s">
        <v>275</v>
      </c>
      <c r="AJ91">
        <v>1833.02</v>
      </c>
    </row>
    <row r="92" spans="1:36" x14ac:dyDescent="0.35">
      <c r="A92" s="1">
        <v>35612</v>
      </c>
      <c r="B92">
        <v>1997</v>
      </c>
      <c r="C92" t="str">
        <f>TEXT(data[[#This Row],[Month]],"MMMM")</f>
        <v>July</v>
      </c>
      <c r="D92">
        <v>32422.720310000001</v>
      </c>
      <c r="E92">
        <v>45</v>
      </c>
      <c r="F92">
        <v>4</v>
      </c>
      <c r="G92" t="s">
        <v>47</v>
      </c>
      <c r="H92" t="s">
        <v>43</v>
      </c>
      <c r="I92">
        <v>6484.5440619999999</v>
      </c>
      <c r="J92">
        <v>0</v>
      </c>
      <c r="K92">
        <v>818.44104289999996</v>
      </c>
      <c r="L92">
        <v>4768.2549150000004</v>
      </c>
      <c r="M92">
        <v>2125.8641440000001</v>
      </c>
      <c r="N92">
        <v>1548.146898</v>
      </c>
      <c r="O92">
        <v>1095.61817</v>
      </c>
      <c r="P92">
        <v>1834.020698</v>
      </c>
      <c r="Q92">
        <v>1376.861228</v>
      </c>
      <c r="R92">
        <v>1918.6401639999999</v>
      </c>
      <c r="S92">
        <v>932.69453299999998</v>
      </c>
      <c r="T92">
        <v>6.632452207</v>
      </c>
      <c r="U92">
        <v>2150.421429</v>
      </c>
      <c r="V92">
        <v>9519.6344549999994</v>
      </c>
      <c r="W92">
        <v>254.92414299999999</v>
      </c>
      <c r="X92">
        <v>620.18554759999995</v>
      </c>
      <c r="Y92">
        <v>309.30921960000001</v>
      </c>
      <c r="Z92">
        <v>195.5160084</v>
      </c>
      <c r="AA92">
        <v>284.10929199999998</v>
      </c>
      <c r="AB92">
        <v>34.619199209999998</v>
      </c>
      <c r="AC92">
        <v>51.674885269999997</v>
      </c>
      <c r="AD92">
        <v>260.56289199999998</v>
      </c>
      <c r="AE92" t="s">
        <v>276</v>
      </c>
      <c r="AF92" t="s">
        <v>277</v>
      </c>
      <c r="AG92" t="s">
        <v>39</v>
      </c>
      <c r="AH92" t="s">
        <v>54</v>
      </c>
      <c r="AI92" t="s">
        <v>68</v>
      </c>
      <c r="AJ92">
        <v>1393.89</v>
      </c>
    </row>
    <row r="93" spans="1:36" x14ac:dyDescent="0.35">
      <c r="A93" s="1">
        <v>35643</v>
      </c>
      <c r="B93">
        <v>1997</v>
      </c>
      <c r="C93" t="str">
        <f>TEXT(data[[#This Row],[Month]],"MMMM")</f>
        <v>August</v>
      </c>
      <c r="D93">
        <v>65112.293660000003</v>
      </c>
      <c r="E93">
        <v>58</v>
      </c>
      <c r="F93">
        <v>0</v>
      </c>
      <c r="G93" t="s">
        <v>47</v>
      </c>
      <c r="H93" t="s">
        <v>36</v>
      </c>
      <c r="I93">
        <v>19533.688099999999</v>
      </c>
      <c r="J93">
        <v>4564.0248270000002</v>
      </c>
      <c r="K93">
        <v>2843.2139780000002</v>
      </c>
      <c r="L93">
        <v>7816.5542169999999</v>
      </c>
      <c r="M93">
        <v>4281.6736559999999</v>
      </c>
      <c r="N93">
        <v>2278.2969790000002</v>
      </c>
      <c r="O93">
        <v>3059.9306310000002</v>
      </c>
      <c r="P93">
        <v>3422.008707</v>
      </c>
      <c r="Q93">
        <v>2382.8881889999998</v>
      </c>
      <c r="R93">
        <v>0</v>
      </c>
      <c r="S93">
        <v>1480.0320429999999</v>
      </c>
      <c r="T93">
        <v>12.5828577</v>
      </c>
      <c r="U93">
        <v>8192.9872560000003</v>
      </c>
      <c r="V93">
        <v>13449.982330000001</v>
      </c>
      <c r="W93">
        <v>1783.3546389999999</v>
      </c>
      <c r="X93">
        <v>393.46331220000002</v>
      </c>
      <c r="Y93">
        <v>433.05227000000002</v>
      </c>
      <c r="Z93">
        <v>475.50734660000001</v>
      </c>
      <c r="AA93">
        <v>443.74131219999998</v>
      </c>
      <c r="AB93">
        <v>116.2369164</v>
      </c>
      <c r="AC93">
        <v>0</v>
      </c>
      <c r="AD93">
        <v>436.42585769999999</v>
      </c>
      <c r="AE93" t="s">
        <v>278</v>
      </c>
      <c r="AF93" t="s">
        <v>279</v>
      </c>
      <c r="AG93" t="s">
        <v>39</v>
      </c>
      <c r="AH93" t="s">
        <v>40</v>
      </c>
      <c r="AI93" t="s">
        <v>280</v>
      </c>
      <c r="AJ93">
        <v>6565.71</v>
      </c>
    </row>
    <row r="94" spans="1:36" x14ac:dyDescent="0.35">
      <c r="A94" s="1">
        <v>35674</v>
      </c>
      <c r="B94">
        <v>1997</v>
      </c>
      <c r="C94" t="str">
        <f>TEXT(data[[#This Row],[Month]],"MMMM")</f>
        <v>September</v>
      </c>
      <c r="D94">
        <v>17108.149119999998</v>
      </c>
      <c r="E94">
        <v>54</v>
      </c>
      <c r="F94">
        <v>1</v>
      </c>
      <c r="G94" t="s">
        <v>42</v>
      </c>
      <c r="H94" t="s">
        <v>36</v>
      </c>
      <c r="I94">
        <v>5132.444735</v>
      </c>
      <c r="J94">
        <v>3202.1312280000002</v>
      </c>
      <c r="K94">
        <v>504.63574979999999</v>
      </c>
      <c r="L94">
        <v>2130.115851</v>
      </c>
      <c r="M94">
        <v>948.78751260000001</v>
      </c>
      <c r="N94">
        <v>383.30015220000001</v>
      </c>
      <c r="O94">
        <v>693.67550740000001</v>
      </c>
      <c r="P94">
        <v>748.07807260000004</v>
      </c>
      <c r="Q94">
        <v>679.2601287</v>
      </c>
      <c r="R94">
        <v>1619.198631</v>
      </c>
      <c r="S94">
        <v>487.05130639999999</v>
      </c>
      <c r="T94">
        <v>6.7581582219999996</v>
      </c>
      <c r="U94">
        <v>579.47024220000003</v>
      </c>
      <c r="V94">
        <v>579.47024220000003</v>
      </c>
      <c r="W94">
        <v>629.33647599999995</v>
      </c>
      <c r="X94">
        <v>231.9062711</v>
      </c>
      <c r="Y94">
        <v>77.346707769999995</v>
      </c>
      <c r="Z94">
        <v>204.0538913</v>
      </c>
      <c r="AA94">
        <v>129.23958819999999</v>
      </c>
      <c r="AB94">
        <v>25.72383696</v>
      </c>
      <c r="AC94">
        <v>49.455395250000002</v>
      </c>
      <c r="AD94">
        <v>89.804025620000004</v>
      </c>
      <c r="AE94" t="s">
        <v>281</v>
      </c>
      <c r="AF94" t="s">
        <v>282</v>
      </c>
      <c r="AG94" t="s">
        <v>39</v>
      </c>
      <c r="AH94" t="s">
        <v>74</v>
      </c>
      <c r="AI94" t="s">
        <v>283</v>
      </c>
      <c r="AJ94">
        <v>3500.81</v>
      </c>
    </row>
    <row r="95" spans="1:36" x14ac:dyDescent="0.35">
      <c r="A95" s="1">
        <v>35704</v>
      </c>
      <c r="B95">
        <v>1997</v>
      </c>
      <c r="C95" t="str">
        <f>TEXT(data[[#This Row],[Month]],"MMMM")</f>
        <v>October</v>
      </c>
      <c r="D95">
        <v>23082.336340000002</v>
      </c>
      <c r="E95">
        <v>34</v>
      </c>
      <c r="F95">
        <v>2</v>
      </c>
      <c r="G95" t="s">
        <v>42</v>
      </c>
      <c r="H95" t="s">
        <v>43</v>
      </c>
      <c r="I95">
        <v>4616.4672680000003</v>
      </c>
      <c r="J95">
        <v>3961.1827480000002</v>
      </c>
      <c r="K95">
        <v>566.92076770000006</v>
      </c>
      <c r="L95">
        <v>3116.6270060000002</v>
      </c>
      <c r="M95">
        <v>1796.621007</v>
      </c>
      <c r="N95">
        <v>938.61881589999996</v>
      </c>
      <c r="O95">
        <v>604.75781719999998</v>
      </c>
      <c r="P95">
        <v>1103.4058130000001</v>
      </c>
      <c r="Q95">
        <v>1060.613366</v>
      </c>
      <c r="R95">
        <v>1863.776881</v>
      </c>
      <c r="S95">
        <v>426.19711089999998</v>
      </c>
      <c r="T95">
        <v>5.3108504669999999</v>
      </c>
      <c r="U95">
        <v>1225.868367</v>
      </c>
      <c r="V95">
        <v>3027.1477399999999</v>
      </c>
      <c r="W95">
        <v>891.9973837</v>
      </c>
      <c r="X95">
        <v>112.8958945</v>
      </c>
      <c r="Y95">
        <v>246.2633826</v>
      </c>
      <c r="Z95">
        <v>83.825240739999998</v>
      </c>
      <c r="AA95">
        <v>271.9041479</v>
      </c>
      <c r="AB95">
        <v>34.186517180000003</v>
      </c>
      <c r="AC95">
        <v>76.105748169999998</v>
      </c>
      <c r="AD95">
        <v>26.990065170000001</v>
      </c>
      <c r="AE95" t="s">
        <v>284</v>
      </c>
      <c r="AF95" t="s">
        <v>285</v>
      </c>
      <c r="AG95" t="s">
        <v>39</v>
      </c>
      <c r="AH95" t="s">
        <v>54</v>
      </c>
      <c r="AI95" t="s">
        <v>41</v>
      </c>
      <c r="AJ95">
        <v>6601.91</v>
      </c>
    </row>
    <row r="96" spans="1:36" x14ac:dyDescent="0.35">
      <c r="A96" s="1">
        <v>35735</v>
      </c>
      <c r="B96">
        <v>1997</v>
      </c>
      <c r="C96" t="str">
        <f>TEXT(data[[#This Row],[Month]],"MMMM")</f>
        <v>November</v>
      </c>
      <c r="D96">
        <v>21922.44196</v>
      </c>
      <c r="E96">
        <v>23</v>
      </c>
      <c r="F96">
        <v>4</v>
      </c>
      <c r="G96" t="s">
        <v>47</v>
      </c>
      <c r="H96" t="s">
        <v>43</v>
      </c>
      <c r="I96">
        <v>4384.4883920000002</v>
      </c>
      <c r="J96">
        <v>0</v>
      </c>
      <c r="K96">
        <v>491.76225310000001</v>
      </c>
      <c r="L96">
        <v>3157.3377099999998</v>
      </c>
      <c r="M96">
        <v>1536.220836</v>
      </c>
      <c r="N96">
        <v>1020.501819</v>
      </c>
      <c r="O96">
        <v>600.23477119999995</v>
      </c>
      <c r="P96">
        <v>1666.472524</v>
      </c>
      <c r="Q96">
        <v>686.2522745</v>
      </c>
      <c r="R96">
        <v>1602.2741000000001</v>
      </c>
      <c r="S96">
        <v>510.40378900000002</v>
      </c>
      <c r="T96">
        <v>7.8994244199999999</v>
      </c>
      <c r="U96">
        <v>1731.7467340000001</v>
      </c>
      <c r="V96">
        <v>6266.4934899999998</v>
      </c>
      <c r="W96">
        <v>571.97624250000001</v>
      </c>
      <c r="X96">
        <v>297.58896579999998</v>
      </c>
      <c r="Y96">
        <v>157.6887145</v>
      </c>
      <c r="Z96">
        <v>146.25741690000001</v>
      </c>
      <c r="AA96">
        <v>249.71850259999999</v>
      </c>
      <c r="AB96">
        <v>29.85869705</v>
      </c>
      <c r="AC96">
        <v>34.655824359999997</v>
      </c>
      <c r="AD96">
        <v>94.44057445</v>
      </c>
      <c r="AE96" t="s">
        <v>286</v>
      </c>
      <c r="AF96" t="s">
        <v>287</v>
      </c>
      <c r="AG96" t="s">
        <v>39</v>
      </c>
      <c r="AH96" t="s">
        <v>54</v>
      </c>
      <c r="AI96" t="s">
        <v>235</v>
      </c>
      <c r="AJ96">
        <v>3271.7</v>
      </c>
    </row>
    <row r="97" spans="1:36" x14ac:dyDescent="0.35">
      <c r="A97" s="1">
        <v>35765</v>
      </c>
      <c r="B97">
        <v>1997</v>
      </c>
      <c r="C97" t="str">
        <f>TEXT(data[[#This Row],[Month]],"MMMM")</f>
        <v>December</v>
      </c>
      <c r="D97">
        <v>9303.4511540000003</v>
      </c>
      <c r="E97">
        <v>60</v>
      </c>
      <c r="F97">
        <v>0</v>
      </c>
      <c r="G97" t="s">
        <v>56</v>
      </c>
      <c r="H97" t="s">
        <v>43</v>
      </c>
      <c r="I97">
        <v>1860.690231</v>
      </c>
      <c r="J97">
        <v>486.26240389999998</v>
      </c>
      <c r="K97">
        <v>199.23074930000001</v>
      </c>
      <c r="L97">
        <v>1280.846974</v>
      </c>
      <c r="M97">
        <v>715.36658250000005</v>
      </c>
      <c r="N97">
        <v>399.37844109999997</v>
      </c>
      <c r="O97">
        <v>233.43996670000001</v>
      </c>
      <c r="P97">
        <v>550.66601160000005</v>
      </c>
      <c r="Q97">
        <v>440.68262520000002</v>
      </c>
      <c r="R97">
        <v>0</v>
      </c>
      <c r="S97">
        <v>103.9312548</v>
      </c>
      <c r="T97">
        <v>7.4749973860000001</v>
      </c>
      <c r="U97">
        <v>695.43273060000001</v>
      </c>
      <c r="V97">
        <v>3032.9559140000001</v>
      </c>
      <c r="W97">
        <v>193.66590909999999</v>
      </c>
      <c r="X97">
        <v>120.9978613</v>
      </c>
      <c r="Y97">
        <v>36.398780510000002</v>
      </c>
      <c r="Z97">
        <v>34.560089679999997</v>
      </c>
      <c r="AA97">
        <v>78.967870039999994</v>
      </c>
      <c r="AB97">
        <v>10.918354949999999</v>
      </c>
      <c r="AC97">
        <v>0</v>
      </c>
      <c r="AD97">
        <v>25.50259239</v>
      </c>
      <c r="AE97" t="s">
        <v>288</v>
      </c>
      <c r="AF97" t="s">
        <v>289</v>
      </c>
      <c r="AG97" t="s">
        <v>39</v>
      </c>
      <c r="AH97" t="s">
        <v>40</v>
      </c>
      <c r="AI97" t="s">
        <v>290</v>
      </c>
      <c r="AJ97">
        <v>1958.14</v>
      </c>
    </row>
    <row r="98" spans="1:36" x14ac:dyDescent="0.35">
      <c r="A98" s="1">
        <v>35796</v>
      </c>
      <c r="B98">
        <v>1998</v>
      </c>
      <c r="C98" t="str">
        <f>TEXT(data[[#This Row],[Month]],"MMMM")</f>
        <v>January</v>
      </c>
      <c r="D98">
        <v>38019.287750000003</v>
      </c>
      <c r="E98">
        <v>22</v>
      </c>
      <c r="F98">
        <v>2</v>
      </c>
      <c r="G98" t="s">
        <v>47</v>
      </c>
      <c r="H98" t="s">
        <v>43</v>
      </c>
      <c r="I98">
        <v>7603.8575499999997</v>
      </c>
      <c r="J98">
        <v>3488.9508289999999</v>
      </c>
      <c r="K98">
        <v>1721.1306139999999</v>
      </c>
      <c r="L98">
        <v>5630.3212510000003</v>
      </c>
      <c r="M98">
        <v>2250.1196629999999</v>
      </c>
      <c r="N98">
        <v>1505.1805549999999</v>
      </c>
      <c r="O98">
        <v>904.18983279999998</v>
      </c>
      <c r="P98">
        <v>3024.0002509999999</v>
      </c>
      <c r="Q98">
        <v>1354.768411</v>
      </c>
      <c r="R98">
        <v>3210.0612270000001</v>
      </c>
      <c r="S98">
        <v>964.3358776</v>
      </c>
      <c r="T98">
        <v>5.4464021840000001</v>
      </c>
      <c r="U98">
        <v>2070.6833179999999</v>
      </c>
      <c r="V98">
        <v>6362.3716880000002</v>
      </c>
      <c r="W98">
        <v>1234.4125309999999</v>
      </c>
      <c r="X98">
        <v>537.33440680000001</v>
      </c>
      <c r="Y98">
        <v>173.96229260000001</v>
      </c>
      <c r="Z98">
        <v>184.7070659</v>
      </c>
      <c r="AA98">
        <v>580.14434189999997</v>
      </c>
      <c r="AB98">
        <v>25.617726869999998</v>
      </c>
      <c r="AC98">
        <v>37.786584130000001</v>
      </c>
      <c r="AD98">
        <v>262.47338259999998</v>
      </c>
      <c r="AE98" t="s">
        <v>291</v>
      </c>
      <c r="AF98" t="s">
        <v>292</v>
      </c>
      <c r="AG98" t="s">
        <v>39</v>
      </c>
      <c r="AH98" t="s">
        <v>54</v>
      </c>
      <c r="AI98" t="s">
        <v>118</v>
      </c>
      <c r="AJ98">
        <v>7844.71</v>
      </c>
    </row>
    <row r="99" spans="1:36" x14ac:dyDescent="0.35">
      <c r="A99" s="1">
        <v>35827</v>
      </c>
      <c r="B99">
        <v>1998</v>
      </c>
      <c r="C99" t="str">
        <f>TEXT(data[[#This Row],[Month]],"MMMM")</f>
        <v>February</v>
      </c>
      <c r="D99">
        <v>36967.590609999999</v>
      </c>
      <c r="E99">
        <v>56</v>
      </c>
      <c r="F99">
        <v>0</v>
      </c>
      <c r="G99" t="s">
        <v>56</v>
      </c>
      <c r="H99" t="s">
        <v>43</v>
      </c>
      <c r="I99">
        <v>7393.5181229999998</v>
      </c>
      <c r="J99">
        <v>6914.392699</v>
      </c>
      <c r="K99">
        <v>1674.3526959999999</v>
      </c>
      <c r="L99">
        <v>5063.1955500000004</v>
      </c>
      <c r="M99">
        <v>2305.097366</v>
      </c>
      <c r="N99">
        <v>1371.889596</v>
      </c>
      <c r="O99">
        <v>1723.9555069999999</v>
      </c>
      <c r="P99">
        <v>2410.9767400000001</v>
      </c>
      <c r="Q99">
        <v>1839.2156540000001</v>
      </c>
      <c r="R99">
        <v>0</v>
      </c>
      <c r="S99">
        <v>595.30488939999998</v>
      </c>
      <c r="T99">
        <v>7.9323531489999999</v>
      </c>
      <c r="U99">
        <v>2932.3998379999998</v>
      </c>
      <c r="V99">
        <v>5675.691793</v>
      </c>
      <c r="W99">
        <v>1160.5624250000001</v>
      </c>
      <c r="X99">
        <v>655.57992569999999</v>
      </c>
      <c r="Y99">
        <v>179.53646330000001</v>
      </c>
      <c r="Z99">
        <v>119.2167958</v>
      </c>
      <c r="AA99">
        <v>154.30042330000001</v>
      </c>
      <c r="AB99">
        <v>40.883980080000001</v>
      </c>
      <c r="AC99">
        <v>0</v>
      </c>
      <c r="AD99">
        <v>139.24634280000001</v>
      </c>
      <c r="AE99" t="s">
        <v>293</v>
      </c>
      <c r="AF99" t="s">
        <v>294</v>
      </c>
      <c r="AG99" t="s">
        <v>39</v>
      </c>
      <c r="AH99" t="s">
        <v>74</v>
      </c>
      <c r="AI99" t="s">
        <v>295</v>
      </c>
      <c r="AJ99">
        <v>1026.5899999999999</v>
      </c>
    </row>
    <row r="100" spans="1:36" x14ac:dyDescent="0.35">
      <c r="A100" s="1">
        <v>35855</v>
      </c>
      <c r="B100">
        <v>1998</v>
      </c>
      <c r="C100" t="str">
        <f>TEXT(data[[#This Row],[Month]],"MMMM")</f>
        <v>March</v>
      </c>
      <c r="D100">
        <v>30122.974320000001</v>
      </c>
      <c r="E100">
        <v>24</v>
      </c>
      <c r="F100">
        <v>3</v>
      </c>
      <c r="G100" t="s">
        <v>35</v>
      </c>
      <c r="H100" t="s">
        <v>43</v>
      </c>
      <c r="I100">
        <v>6024.5948630000003</v>
      </c>
      <c r="J100">
        <v>0</v>
      </c>
      <c r="K100">
        <v>632.40838829999996</v>
      </c>
      <c r="L100">
        <v>3443.9174469999998</v>
      </c>
      <c r="M100">
        <v>1815.038914</v>
      </c>
      <c r="N100">
        <v>1467.8804029999999</v>
      </c>
      <c r="O100">
        <v>1172.222409</v>
      </c>
      <c r="P100">
        <v>1319.4791379999999</v>
      </c>
      <c r="Q100">
        <v>954.79625869999995</v>
      </c>
      <c r="R100">
        <v>2047.799526</v>
      </c>
      <c r="S100">
        <v>858.7215453</v>
      </c>
      <c r="T100">
        <v>5.9711382879999997</v>
      </c>
      <c r="U100">
        <v>1798.6844530000001</v>
      </c>
      <c r="V100">
        <v>10386.11542</v>
      </c>
      <c r="W100">
        <v>827.64983270000005</v>
      </c>
      <c r="X100">
        <v>256.03159149999999</v>
      </c>
      <c r="Y100">
        <v>420.93844280000002</v>
      </c>
      <c r="Z100">
        <v>320.97129489999998</v>
      </c>
      <c r="AA100">
        <v>222.7828671</v>
      </c>
      <c r="AB100">
        <v>41.722307229999998</v>
      </c>
      <c r="AC100">
        <v>43.886000109999998</v>
      </c>
      <c r="AD100">
        <v>159.7088899</v>
      </c>
      <c r="AE100" t="s">
        <v>110</v>
      </c>
      <c r="AF100" t="s">
        <v>296</v>
      </c>
      <c r="AG100" t="s">
        <v>39</v>
      </c>
      <c r="AH100" t="s">
        <v>40</v>
      </c>
      <c r="AI100" t="s">
        <v>118</v>
      </c>
      <c r="AJ100">
        <v>4721.1099999999997</v>
      </c>
    </row>
    <row r="101" spans="1:36" x14ac:dyDescent="0.35">
      <c r="A101" s="1">
        <v>35886</v>
      </c>
      <c r="B101">
        <v>1998</v>
      </c>
      <c r="C101" t="str">
        <f>TEXT(data[[#This Row],[Month]],"MMMM")</f>
        <v>April</v>
      </c>
      <c r="D101">
        <v>24866.653149999998</v>
      </c>
      <c r="E101">
        <v>49</v>
      </c>
      <c r="F101">
        <v>3</v>
      </c>
      <c r="G101" t="s">
        <v>42</v>
      </c>
      <c r="H101" t="s">
        <v>36</v>
      </c>
      <c r="I101">
        <v>7459.9959449999997</v>
      </c>
      <c r="J101">
        <v>4433.2434780000003</v>
      </c>
      <c r="K101">
        <v>1031.191867</v>
      </c>
      <c r="L101">
        <v>3600.2074320000002</v>
      </c>
      <c r="M101">
        <v>1877.6471300000001</v>
      </c>
      <c r="N101">
        <v>1225.3003220000001</v>
      </c>
      <c r="O101">
        <v>689.2839725</v>
      </c>
      <c r="P101">
        <v>1649.50918</v>
      </c>
      <c r="Q101">
        <v>1020.50474</v>
      </c>
      <c r="R101">
        <v>2083.6105459999999</v>
      </c>
      <c r="S101">
        <v>388.01147809999998</v>
      </c>
      <c r="T101">
        <v>6.3673599999999997</v>
      </c>
      <c r="U101">
        <v>0</v>
      </c>
      <c r="V101">
        <v>-591.85294039999997</v>
      </c>
      <c r="W101">
        <v>189.1336546</v>
      </c>
      <c r="X101">
        <v>468.62333510000002</v>
      </c>
      <c r="Y101">
        <v>282.12024930000001</v>
      </c>
      <c r="Z101">
        <v>68.895267520000004</v>
      </c>
      <c r="AA101">
        <v>201.65995219999999</v>
      </c>
      <c r="AB101">
        <v>28.865159439999999</v>
      </c>
      <c r="AC101">
        <v>66.109202150000002</v>
      </c>
      <c r="AD101">
        <v>58.79621315</v>
      </c>
      <c r="AE101" t="s">
        <v>297</v>
      </c>
      <c r="AF101" t="s">
        <v>298</v>
      </c>
      <c r="AG101" t="s">
        <v>39</v>
      </c>
      <c r="AH101" t="s">
        <v>40</v>
      </c>
      <c r="AI101" t="s">
        <v>75</v>
      </c>
      <c r="AJ101">
        <v>5163.8999999999996</v>
      </c>
    </row>
    <row r="102" spans="1:36" x14ac:dyDescent="0.35">
      <c r="A102" s="1">
        <v>35916</v>
      </c>
      <c r="B102">
        <v>1998</v>
      </c>
      <c r="C102" t="str">
        <f>TEXT(data[[#This Row],[Month]],"MMMM")</f>
        <v>May</v>
      </c>
      <c r="D102">
        <v>9668.7669459999997</v>
      </c>
      <c r="E102">
        <v>21</v>
      </c>
      <c r="F102">
        <v>4</v>
      </c>
      <c r="G102" t="s">
        <v>35</v>
      </c>
      <c r="H102" t="s">
        <v>43</v>
      </c>
      <c r="I102">
        <v>1933.753389</v>
      </c>
      <c r="J102">
        <v>1198.46765</v>
      </c>
      <c r="K102">
        <v>267.08157679999999</v>
      </c>
      <c r="L102">
        <v>1212.5489909999999</v>
      </c>
      <c r="M102">
        <v>654.27620309999998</v>
      </c>
      <c r="N102">
        <v>380.82272390000003</v>
      </c>
      <c r="O102">
        <v>283.7402945</v>
      </c>
      <c r="P102">
        <v>436.36193889999998</v>
      </c>
      <c r="Q102">
        <v>320.56529380000001</v>
      </c>
      <c r="R102">
        <v>515.04659430000004</v>
      </c>
      <c r="S102">
        <v>184.3747745</v>
      </c>
      <c r="T102">
        <v>7.6883178750000001</v>
      </c>
      <c r="U102">
        <v>743.36553739999999</v>
      </c>
      <c r="V102">
        <v>2281.7275159999999</v>
      </c>
      <c r="W102">
        <v>115.6652414</v>
      </c>
      <c r="X102">
        <v>73.211040389999994</v>
      </c>
      <c r="Y102">
        <v>24.066904310000002</v>
      </c>
      <c r="Z102">
        <v>49.285245789999998</v>
      </c>
      <c r="AA102">
        <v>58.612326699999997</v>
      </c>
      <c r="AB102">
        <v>13.206226879999999</v>
      </c>
      <c r="AC102">
        <v>2.9647005919999998</v>
      </c>
      <c r="AD102">
        <v>10.94757356</v>
      </c>
      <c r="AE102" t="s">
        <v>299</v>
      </c>
      <c r="AF102" t="s">
        <v>300</v>
      </c>
      <c r="AG102" t="s">
        <v>39</v>
      </c>
      <c r="AH102" t="s">
        <v>40</v>
      </c>
      <c r="AI102" t="s">
        <v>59</v>
      </c>
      <c r="AJ102">
        <v>6039.89</v>
      </c>
    </row>
    <row r="103" spans="1:36" x14ac:dyDescent="0.35">
      <c r="A103" s="1">
        <v>35947</v>
      </c>
      <c r="B103">
        <v>1998</v>
      </c>
      <c r="C103" t="str">
        <f>TEXT(data[[#This Row],[Month]],"MMMM")</f>
        <v>June</v>
      </c>
      <c r="D103">
        <v>21427.628130000001</v>
      </c>
      <c r="E103">
        <v>38</v>
      </c>
      <c r="F103">
        <v>0</v>
      </c>
      <c r="G103" t="s">
        <v>35</v>
      </c>
      <c r="H103" t="s">
        <v>43</v>
      </c>
      <c r="I103">
        <v>4285.5256259999996</v>
      </c>
      <c r="J103">
        <v>0</v>
      </c>
      <c r="K103">
        <v>571.73594579999997</v>
      </c>
      <c r="L103">
        <v>3126.6675599999999</v>
      </c>
      <c r="M103">
        <v>1220.8197889999999</v>
      </c>
      <c r="N103">
        <v>600.24076749999995</v>
      </c>
      <c r="O103">
        <v>652.73552519999998</v>
      </c>
      <c r="P103">
        <v>1575.780863</v>
      </c>
      <c r="Q103">
        <v>717.29908690000002</v>
      </c>
      <c r="R103">
        <v>0</v>
      </c>
      <c r="S103">
        <v>398.71723939999998</v>
      </c>
      <c r="T103">
        <v>9.7449960329999996</v>
      </c>
      <c r="U103">
        <v>2088.1215109999998</v>
      </c>
      <c r="V103">
        <v>8278.1057270000001</v>
      </c>
      <c r="W103">
        <v>330.55570139999998</v>
      </c>
      <c r="X103">
        <v>153.96845619999999</v>
      </c>
      <c r="Y103">
        <v>87.419301110000006</v>
      </c>
      <c r="Z103">
        <v>175.8749162</v>
      </c>
      <c r="AA103">
        <v>126.99708200000001</v>
      </c>
      <c r="AB103">
        <v>21.480090529999998</v>
      </c>
      <c r="AC103">
        <v>0</v>
      </c>
      <c r="AD103">
        <v>98.485976410000006</v>
      </c>
      <c r="AE103" t="s">
        <v>301</v>
      </c>
      <c r="AF103" t="s">
        <v>302</v>
      </c>
      <c r="AG103" t="s">
        <v>39</v>
      </c>
      <c r="AH103" t="s">
        <v>54</v>
      </c>
      <c r="AI103" t="s">
        <v>118</v>
      </c>
      <c r="AJ103">
        <v>3394.95</v>
      </c>
    </row>
    <row r="104" spans="1:36" x14ac:dyDescent="0.35">
      <c r="A104" s="1">
        <v>35977</v>
      </c>
      <c r="B104">
        <v>1998</v>
      </c>
      <c r="C104" t="str">
        <f>TEXT(data[[#This Row],[Month]],"MMMM")</f>
        <v>July</v>
      </c>
      <c r="D104">
        <v>22806.0481</v>
      </c>
      <c r="E104">
        <v>59</v>
      </c>
      <c r="F104">
        <v>3</v>
      </c>
      <c r="G104" t="s">
        <v>47</v>
      </c>
      <c r="H104" t="s">
        <v>43</v>
      </c>
      <c r="I104">
        <v>4561.209621</v>
      </c>
      <c r="J104">
        <v>0</v>
      </c>
      <c r="K104">
        <v>840.6353623</v>
      </c>
      <c r="L104">
        <v>2355.5234439999999</v>
      </c>
      <c r="M104">
        <v>1488.1742059999999</v>
      </c>
      <c r="N104">
        <v>751.98344899999995</v>
      </c>
      <c r="O104">
        <v>882.13213370000005</v>
      </c>
      <c r="P104">
        <v>1648.192663</v>
      </c>
      <c r="Q104">
        <v>833.37786430000006</v>
      </c>
      <c r="R104">
        <v>1704.3684330000001</v>
      </c>
      <c r="S104">
        <v>659.27155970000001</v>
      </c>
      <c r="T104">
        <v>9.3300324400000001</v>
      </c>
      <c r="U104">
        <v>2127.811686</v>
      </c>
      <c r="V104">
        <v>7081.1793669999997</v>
      </c>
      <c r="W104">
        <v>585.43381769999996</v>
      </c>
      <c r="X104">
        <v>367.49129140000002</v>
      </c>
      <c r="Y104">
        <v>159.04954699999999</v>
      </c>
      <c r="Z104">
        <v>90.464861569999997</v>
      </c>
      <c r="AA104">
        <v>423.76969539999999</v>
      </c>
      <c r="AB104">
        <v>30.984357939999999</v>
      </c>
      <c r="AC104">
        <v>43.128781490000001</v>
      </c>
      <c r="AD104">
        <v>192.4654553</v>
      </c>
      <c r="AE104" t="s">
        <v>303</v>
      </c>
      <c r="AF104" t="s">
        <v>304</v>
      </c>
      <c r="AG104" t="s">
        <v>39</v>
      </c>
      <c r="AH104" t="s">
        <v>54</v>
      </c>
      <c r="AI104" t="s">
        <v>249</v>
      </c>
      <c r="AJ104">
        <v>4937.2700000000004</v>
      </c>
    </row>
    <row r="105" spans="1:36" x14ac:dyDescent="0.35">
      <c r="A105" s="1">
        <v>36008</v>
      </c>
      <c r="B105">
        <v>1998</v>
      </c>
      <c r="C105" t="str">
        <f>TEXT(data[[#This Row],[Month]],"MMMM")</f>
        <v>August</v>
      </c>
      <c r="D105">
        <v>15789.98007</v>
      </c>
      <c r="E105">
        <v>49</v>
      </c>
      <c r="F105">
        <v>1</v>
      </c>
      <c r="G105" t="s">
        <v>42</v>
      </c>
      <c r="H105" t="s">
        <v>36</v>
      </c>
      <c r="I105">
        <v>4736.9940219999999</v>
      </c>
      <c r="J105">
        <v>0</v>
      </c>
      <c r="K105">
        <v>532.70744739999998</v>
      </c>
      <c r="L105">
        <v>2090.0197199999998</v>
      </c>
      <c r="M105">
        <v>1051.5123679999999</v>
      </c>
      <c r="N105">
        <v>407.77272049999999</v>
      </c>
      <c r="O105">
        <v>618.73150320000002</v>
      </c>
      <c r="P105">
        <v>799.46996369999999</v>
      </c>
      <c r="Q105">
        <v>746.32882329999995</v>
      </c>
      <c r="R105">
        <v>958.19569980000006</v>
      </c>
      <c r="S105">
        <v>409.75673699999999</v>
      </c>
      <c r="T105">
        <v>7.7738682839999997</v>
      </c>
      <c r="U105">
        <v>1227.4922529999999</v>
      </c>
      <c r="V105">
        <v>3438.4910679999998</v>
      </c>
      <c r="W105">
        <v>471.71072120000002</v>
      </c>
      <c r="X105">
        <v>119.6688527</v>
      </c>
      <c r="Y105">
        <v>115.7976955</v>
      </c>
      <c r="Z105">
        <v>63.656745340000001</v>
      </c>
      <c r="AA105">
        <v>66.541727170000001</v>
      </c>
      <c r="AB105">
        <v>28.31974589</v>
      </c>
      <c r="AC105">
        <v>24.226286510000001</v>
      </c>
      <c r="AD105">
        <v>25.108621070000002</v>
      </c>
      <c r="AE105" t="s">
        <v>305</v>
      </c>
      <c r="AF105" t="s">
        <v>306</v>
      </c>
      <c r="AG105" t="s">
        <v>39</v>
      </c>
      <c r="AH105" t="s">
        <v>40</v>
      </c>
      <c r="AI105" t="s">
        <v>208</v>
      </c>
      <c r="AJ105">
        <v>9549.2900000000009</v>
      </c>
    </row>
    <row r="106" spans="1:36" x14ac:dyDescent="0.35">
      <c r="A106" s="1">
        <v>36039</v>
      </c>
      <c r="B106">
        <v>1998</v>
      </c>
      <c r="C106" t="str">
        <f>TEXT(data[[#This Row],[Month]],"MMMM")</f>
        <v>September</v>
      </c>
      <c r="D106">
        <v>26368.465629999999</v>
      </c>
      <c r="E106">
        <v>35</v>
      </c>
      <c r="F106">
        <v>1</v>
      </c>
      <c r="G106" t="s">
        <v>56</v>
      </c>
      <c r="H106" t="s">
        <v>36</v>
      </c>
      <c r="I106">
        <v>7910.5396879999998</v>
      </c>
      <c r="J106">
        <v>0</v>
      </c>
      <c r="K106">
        <v>677.00882449999995</v>
      </c>
      <c r="L106">
        <v>2654.5939539999999</v>
      </c>
      <c r="M106">
        <v>1995.3297540000001</v>
      </c>
      <c r="N106">
        <v>692.15125820000003</v>
      </c>
      <c r="O106">
        <v>657.0529497</v>
      </c>
      <c r="P106">
        <v>1840.0474959999999</v>
      </c>
      <c r="Q106">
        <v>1309.6869859999999</v>
      </c>
      <c r="R106">
        <v>1767.9896429999999</v>
      </c>
      <c r="S106">
        <v>390.99582240000001</v>
      </c>
      <c r="T106">
        <v>6.4929600110000001</v>
      </c>
      <c r="U106">
        <v>1712.0939289999999</v>
      </c>
      <c r="V106">
        <v>6473.0692499999996</v>
      </c>
      <c r="W106">
        <v>545.03093220000005</v>
      </c>
      <c r="X106">
        <v>494.98069779999997</v>
      </c>
      <c r="Y106">
        <v>78.58154562</v>
      </c>
      <c r="Z106">
        <v>140.93782250000001</v>
      </c>
      <c r="AA106">
        <v>155.50339170000001</v>
      </c>
      <c r="AB106">
        <v>40.161566489999998</v>
      </c>
      <c r="AC106">
        <v>63.589931200000002</v>
      </c>
      <c r="AD106">
        <v>105.07359959999999</v>
      </c>
      <c r="AE106" t="s">
        <v>307</v>
      </c>
      <c r="AF106" t="s">
        <v>308</v>
      </c>
      <c r="AG106" t="s">
        <v>39</v>
      </c>
      <c r="AH106" t="s">
        <v>74</v>
      </c>
      <c r="AI106" t="s">
        <v>181</v>
      </c>
      <c r="AJ106">
        <v>4880.7299999999996</v>
      </c>
    </row>
    <row r="107" spans="1:36" x14ac:dyDescent="0.35">
      <c r="A107" s="1">
        <v>36069</v>
      </c>
      <c r="B107">
        <v>1998</v>
      </c>
      <c r="C107" t="str">
        <f>TEXT(data[[#This Row],[Month]],"MMMM")</f>
        <v>October</v>
      </c>
      <c r="D107">
        <v>41447.935239999999</v>
      </c>
      <c r="E107">
        <v>50</v>
      </c>
      <c r="F107">
        <v>3</v>
      </c>
      <c r="G107" t="s">
        <v>47</v>
      </c>
      <c r="H107" t="s">
        <v>36</v>
      </c>
      <c r="I107">
        <v>12434.380569999999</v>
      </c>
      <c r="J107">
        <v>0</v>
      </c>
      <c r="K107">
        <v>836.01578129999996</v>
      </c>
      <c r="L107">
        <v>4455.1256679999997</v>
      </c>
      <c r="M107">
        <v>2401.5444309999998</v>
      </c>
      <c r="N107">
        <v>1092.164362</v>
      </c>
      <c r="O107">
        <v>1572.3283899999999</v>
      </c>
      <c r="P107">
        <v>2866.1707390000001</v>
      </c>
      <c r="Q107">
        <v>1565.756924</v>
      </c>
      <c r="R107">
        <v>3841.3365220000001</v>
      </c>
      <c r="S107">
        <v>932.39814220000005</v>
      </c>
      <c r="T107">
        <v>14.07816036</v>
      </c>
      <c r="U107">
        <v>5835.1067910000002</v>
      </c>
      <c r="V107">
        <v>9450.7137089999997</v>
      </c>
      <c r="W107">
        <v>588.98123729999998</v>
      </c>
      <c r="X107">
        <v>408.15372760000002</v>
      </c>
      <c r="Y107">
        <v>295.35903230000002</v>
      </c>
      <c r="Z107">
        <v>455.61528479999998</v>
      </c>
      <c r="AA107">
        <v>274.61743510000002</v>
      </c>
      <c r="AB107">
        <v>12.669621810000001</v>
      </c>
      <c r="AC107">
        <v>150.7139493</v>
      </c>
      <c r="AD107">
        <v>233.63823310000001</v>
      </c>
      <c r="AE107" t="s">
        <v>309</v>
      </c>
      <c r="AF107" t="s">
        <v>310</v>
      </c>
      <c r="AG107" t="s">
        <v>39</v>
      </c>
      <c r="AH107" t="s">
        <v>74</v>
      </c>
      <c r="AI107" t="s">
        <v>311</v>
      </c>
      <c r="AJ107">
        <v>8914.4699999999993</v>
      </c>
    </row>
    <row r="108" spans="1:36" x14ac:dyDescent="0.35">
      <c r="A108" s="1">
        <v>36100</v>
      </c>
      <c r="B108">
        <v>1998</v>
      </c>
      <c r="C108" t="str">
        <f>TEXT(data[[#This Row],[Month]],"MMMM")</f>
        <v>November</v>
      </c>
      <c r="D108">
        <v>135659.23310000001</v>
      </c>
      <c r="E108">
        <v>31</v>
      </c>
      <c r="F108">
        <v>3</v>
      </c>
      <c r="G108" t="s">
        <v>47</v>
      </c>
      <c r="H108" t="s">
        <v>36</v>
      </c>
      <c r="I108">
        <v>40697.769939999998</v>
      </c>
      <c r="J108">
        <v>17920.392639999998</v>
      </c>
      <c r="K108">
        <v>4025.7877119999998</v>
      </c>
      <c r="L108">
        <v>15621.21974</v>
      </c>
      <c r="M108">
        <v>7877.7675289999997</v>
      </c>
      <c r="N108">
        <v>2747.097597</v>
      </c>
      <c r="O108">
        <v>3480.591066</v>
      </c>
      <c r="P108">
        <v>7084.4103990000003</v>
      </c>
      <c r="Q108">
        <v>5110.1369000000004</v>
      </c>
      <c r="R108">
        <v>8475.7927209999998</v>
      </c>
      <c r="S108">
        <v>3471.0177669999998</v>
      </c>
      <c r="T108">
        <v>16.836553309999999</v>
      </c>
      <c r="U108">
        <v>19147.24912</v>
      </c>
      <c r="V108">
        <v>19147.24912</v>
      </c>
      <c r="W108">
        <v>3719.426809</v>
      </c>
      <c r="X108">
        <v>1209.5582690000001</v>
      </c>
      <c r="Y108">
        <v>417.48331050000002</v>
      </c>
      <c r="Z108">
        <v>1016.568535</v>
      </c>
      <c r="AA108">
        <v>809.07152240000005</v>
      </c>
      <c r="AB108">
        <v>9.0445336150000006</v>
      </c>
      <c r="AC108">
        <v>214.6145635</v>
      </c>
      <c r="AD108">
        <v>216.90657419999999</v>
      </c>
      <c r="AE108" t="s">
        <v>312</v>
      </c>
      <c r="AF108" t="s">
        <v>313</v>
      </c>
      <c r="AG108" t="s">
        <v>39</v>
      </c>
      <c r="AH108" t="s">
        <v>40</v>
      </c>
      <c r="AI108" t="s">
        <v>208</v>
      </c>
      <c r="AJ108">
        <v>9152.94</v>
      </c>
    </row>
    <row r="109" spans="1:36" x14ac:dyDescent="0.35">
      <c r="A109" s="1">
        <v>36130</v>
      </c>
      <c r="B109">
        <v>1998</v>
      </c>
      <c r="C109" t="str">
        <f>TEXT(data[[#This Row],[Month]],"MMMM")</f>
        <v>December</v>
      </c>
      <c r="D109">
        <v>34496.560790000003</v>
      </c>
      <c r="E109">
        <v>23</v>
      </c>
      <c r="F109">
        <v>4</v>
      </c>
      <c r="G109" t="s">
        <v>35</v>
      </c>
      <c r="H109" t="s">
        <v>48</v>
      </c>
      <c r="I109">
        <v>5174.4841189999997</v>
      </c>
      <c r="J109">
        <v>0</v>
      </c>
      <c r="K109">
        <v>1109.5089350000001</v>
      </c>
      <c r="L109">
        <v>4724.9745030000004</v>
      </c>
      <c r="M109">
        <v>1872.873953</v>
      </c>
      <c r="N109">
        <v>693.80192520000003</v>
      </c>
      <c r="O109">
        <v>707.14755119999995</v>
      </c>
      <c r="P109">
        <v>2225.5138480000001</v>
      </c>
      <c r="Q109">
        <v>1450.9664789999999</v>
      </c>
      <c r="R109">
        <v>1892.4598699999999</v>
      </c>
      <c r="S109">
        <v>882.82522400000005</v>
      </c>
      <c r="T109">
        <v>7.7297196149999996</v>
      </c>
      <c r="U109">
        <v>2666.4874260000001</v>
      </c>
      <c r="V109">
        <v>13762.00439</v>
      </c>
      <c r="W109">
        <v>812.87633200000005</v>
      </c>
      <c r="X109">
        <v>259.56486369999999</v>
      </c>
      <c r="Y109">
        <v>74.376760320000002</v>
      </c>
      <c r="Z109">
        <v>189.11767</v>
      </c>
      <c r="AA109">
        <v>325.55909500000001</v>
      </c>
      <c r="AB109">
        <v>46.251124660000002</v>
      </c>
      <c r="AC109">
        <v>3.4282269310000002</v>
      </c>
      <c r="AD109">
        <v>88.755339669999998</v>
      </c>
      <c r="AE109" t="s">
        <v>314</v>
      </c>
      <c r="AF109" t="s">
        <v>315</v>
      </c>
      <c r="AG109" t="s">
        <v>39</v>
      </c>
      <c r="AH109" t="s">
        <v>54</v>
      </c>
      <c r="AI109" t="s">
        <v>316</v>
      </c>
      <c r="AJ109">
        <v>6126.48</v>
      </c>
    </row>
    <row r="110" spans="1:36" x14ac:dyDescent="0.35">
      <c r="A110" s="1">
        <v>36161</v>
      </c>
      <c r="B110">
        <v>1999</v>
      </c>
      <c r="C110" t="str">
        <f>TEXT(data[[#This Row],[Month]],"MMMM")</f>
        <v>January</v>
      </c>
      <c r="D110">
        <v>36864.082179999998</v>
      </c>
      <c r="E110">
        <v>28</v>
      </c>
      <c r="F110">
        <v>4</v>
      </c>
      <c r="G110" t="s">
        <v>56</v>
      </c>
      <c r="H110" t="s">
        <v>48</v>
      </c>
      <c r="I110">
        <v>5529.6123260000004</v>
      </c>
      <c r="J110">
        <v>2290.0886650000002</v>
      </c>
      <c r="K110">
        <v>1262.8389340000001</v>
      </c>
      <c r="L110">
        <v>4459.5107969999999</v>
      </c>
      <c r="M110">
        <v>1998.3816979999999</v>
      </c>
      <c r="N110">
        <v>1623.569745</v>
      </c>
      <c r="O110">
        <v>992.4805384</v>
      </c>
      <c r="P110">
        <v>1489.915481</v>
      </c>
      <c r="Q110">
        <v>1460.5741419999999</v>
      </c>
      <c r="R110">
        <v>2615.3566110000002</v>
      </c>
      <c r="S110">
        <v>477.91862659999998</v>
      </c>
      <c r="T110">
        <v>7.7285479879999999</v>
      </c>
      <c r="U110">
        <v>2849.0582810000001</v>
      </c>
      <c r="V110">
        <v>12663.83461</v>
      </c>
      <c r="W110">
        <v>350.79146480000003</v>
      </c>
      <c r="X110">
        <v>205.03414179999999</v>
      </c>
      <c r="Y110">
        <v>151.70009010000001</v>
      </c>
      <c r="Z110">
        <v>157.24669739999999</v>
      </c>
      <c r="AA110">
        <v>271.83973950000001</v>
      </c>
      <c r="AB110">
        <v>53.655792419999997</v>
      </c>
      <c r="AC110">
        <v>12.209825110000001</v>
      </c>
      <c r="AD110">
        <v>93.461767109999997</v>
      </c>
      <c r="AE110" t="s">
        <v>317</v>
      </c>
      <c r="AF110" t="s">
        <v>318</v>
      </c>
      <c r="AG110" t="s">
        <v>39</v>
      </c>
      <c r="AH110" t="s">
        <v>54</v>
      </c>
      <c r="AI110" t="s">
        <v>319</v>
      </c>
      <c r="AJ110">
        <v>4165.83</v>
      </c>
    </row>
    <row r="111" spans="1:36" x14ac:dyDescent="0.35">
      <c r="A111" s="1">
        <v>36192</v>
      </c>
      <c r="B111">
        <v>1999</v>
      </c>
      <c r="C111" t="str">
        <f>TEXT(data[[#This Row],[Month]],"MMMM")</f>
        <v>February</v>
      </c>
      <c r="D111">
        <v>28265.462390000001</v>
      </c>
      <c r="E111">
        <v>63</v>
      </c>
      <c r="F111">
        <v>1</v>
      </c>
      <c r="G111" t="s">
        <v>47</v>
      </c>
      <c r="H111" t="s">
        <v>43</v>
      </c>
      <c r="I111">
        <v>5653.0924779999996</v>
      </c>
      <c r="J111">
        <v>4804.3226260000001</v>
      </c>
      <c r="K111">
        <v>911.45342970000002</v>
      </c>
      <c r="L111">
        <v>3452.8601779999999</v>
      </c>
      <c r="M111">
        <v>1499.810395</v>
      </c>
      <c r="N111">
        <v>955.95176079999999</v>
      </c>
      <c r="O111">
        <v>1234.4735639999999</v>
      </c>
      <c r="P111">
        <v>1553.503436</v>
      </c>
      <c r="Q111">
        <v>990.56323210000005</v>
      </c>
      <c r="R111">
        <v>2206.6537539999999</v>
      </c>
      <c r="S111">
        <v>643.95542209999996</v>
      </c>
      <c r="T111">
        <v>9.9008557610000008</v>
      </c>
      <c r="U111">
        <v>2798.522661</v>
      </c>
      <c r="V111">
        <v>4358.8221119999998</v>
      </c>
      <c r="W111">
        <v>748.42581240000004</v>
      </c>
      <c r="X111">
        <v>322.67630270000001</v>
      </c>
      <c r="Y111">
        <v>232.66460910000001</v>
      </c>
      <c r="Z111">
        <v>322.07140179999999</v>
      </c>
      <c r="AA111">
        <v>179.04703219999999</v>
      </c>
      <c r="AB111">
        <v>15.97808081</v>
      </c>
      <c r="AC111">
        <v>34.176631139999998</v>
      </c>
      <c r="AD111">
        <v>132.68529430000001</v>
      </c>
      <c r="AE111" t="s">
        <v>320</v>
      </c>
      <c r="AF111" t="s">
        <v>321</v>
      </c>
      <c r="AG111" t="s">
        <v>39</v>
      </c>
      <c r="AH111" t="s">
        <v>54</v>
      </c>
      <c r="AI111" t="s">
        <v>322</v>
      </c>
      <c r="AJ111">
        <v>1556.24</v>
      </c>
    </row>
    <row r="112" spans="1:36" x14ac:dyDescent="0.35">
      <c r="A112" s="1">
        <v>36220</v>
      </c>
      <c r="B112">
        <v>1999</v>
      </c>
      <c r="C112" t="str">
        <f>TEXT(data[[#This Row],[Month]],"MMMM")</f>
        <v>March</v>
      </c>
      <c r="D112">
        <v>6463.561033</v>
      </c>
      <c r="E112">
        <v>37</v>
      </c>
      <c r="F112">
        <v>2</v>
      </c>
      <c r="G112" t="s">
        <v>42</v>
      </c>
      <c r="H112" t="s">
        <v>36</v>
      </c>
      <c r="I112">
        <v>1939.0683100000001</v>
      </c>
      <c r="J112">
        <v>0</v>
      </c>
      <c r="K112">
        <v>203.02952550000001</v>
      </c>
      <c r="L112">
        <v>741.82613249999997</v>
      </c>
      <c r="M112">
        <v>327.94388290000001</v>
      </c>
      <c r="N112">
        <v>135.01239760000001</v>
      </c>
      <c r="O112">
        <v>284.45489309999999</v>
      </c>
      <c r="P112">
        <v>298.55999129999998</v>
      </c>
      <c r="Q112">
        <v>223.31562220000001</v>
      </c>
      <c r="R112">
        <v>559.19631679999998</v>
      </c>
      <c r="S112">
        <v>124.4241325</v>
      </c>
      <c r="T112">
        <v>7.7040800899999997</v>
      </c>
      <c r="U112">
        <v>497.95791869999999</v>
      </c>
      <c r="V112">
        <v>1626.7298290000001</v>
      </c>
      <c r="W112">
        <v>123.0239263</v>
      </c>
      <c r="X112">
        <v>80.530772089999999</v>
      </c>
      <c r="Y112">
        <v>25.132178039999999</v>
      </c>
      <c r="Z112">
        <v>41.08571517</v>
      </c>
      <c r="AA112">
        <v>36.863121169999999</v>
      </c>
      <c r="AB112">
        <v>1.9164458129999999</v>
      </c>
      <c r="AC112">
        <v>20.18265388</v>
      </c>
      <c r="AD112">
        <v>35.12683921</v>
      </c>
      <c r="AE112" t="s">
        <v>323</v>
      </c>
      <c r="AF112" t="s">
        <v>324</v>
      </c>
      <c r="AG112" t="s">
        <v>39</v>
      </c>
      <c r="AH112" t="s">
        <v>54</v>
      </c>
      <c r="AI112" t="s">
        <v>325</v>
      </c>
      <c r="AJ112">
        <v>9359.4699999999993</v>
      </c>
    </row>
    <row r="113" spans="1:36" x14ac:dyDescent="0.35">
      <c r="A113" s="1">
        <v>36251</v>
      </c>
      <c r="B113">
        <v>1999</v>
      </c>
      <c r="C113" t="str">
        <f>TEXT(data[[#This Row],[Month]],"MMMM")</f>
        <v>April</v>
      </c>
      <c r="D113">
        <v>29370.368190000001</v>
      </c>
      <c r="E113">
        <v>46</v>
      </c>
      <c r="F113">
        <v>0</v>
      </c>
      <c r="G113" t="s">
        <v>56</v>
      </c>
      <c r="H113" t="s">
        <v>48</v>
      </c>
      <c r="I113">
        <v>4405.5552280000002</v>
      </c>
      <c r="J113">
        <v>0</v>
      </c>
      <c r="K113">
        <v>1436.1848010000001</v>
      </c>
      <c r="L113">
        <v>4175.5191860000004</v>
      </c>
      <c r="M113">
        <v>1664.6719849999999</v>
      </c>
      <c r="N113">
        <v>1318.9167030000001</v>
      </c>
      <c r="O113">
        <v>719.27581329999998</v>
      </c>
      <c r="P113">
        <v>1307.949867</v>
      </c>
      <c r="Q113">
        <v>1422.4390470000001</v>
      </c>
      <c r="R113">
        <v>0</v>
      </c>
      <c r="S113">
        <v>301.57884209999997</v>
      </c>
      <c r="T113">
        <v>5.1600241349999996</v>
      </c>
      <c r="U113">
        <v>1515.5180869999999</v>
      </c>
      <c r="V113">
        <v>12618.27671</v>
      </c>
      <c r="W113">
        <v>1010.32957</v>
      </c>
      <c r="X113">
        <v>216.31528309999999</v>
      </c>
      <c r="Y113">
        <v>211.09067640000001</v>
      </c>
      <c r="Z113">
        <v>198.79295579999999</v>
      </c>
      <c r="AA113">
        <v>214.9373071</v>
      </c>
      <c r="AB113">
        <v>48.621156280000001</v>
      </c>
      <c r="AC113">
        <v>0</v>
      </c>
      <c r="AD113">
        <v>49.885431220000001</v>
      </c>
      <c r="AE113" t="s">
        <v>326</v>
      </c>
      <c r="AF113" t="s">
        <v>327</v>
      </c>
      <c r="AG113" t="s">
        <v>39</v>
      </c>
      <c r="AH113" t="s">
        <v>54</v>
      </c>
      <c r="AI113" t="s">
        <v>118</v>
      </c>
      <c r="AJ113">
        <v>3082.17</v>
      </c>
    </row>
    <row r="114" spans="1:36" x14ac:dyDescent="0.35">
      <c r="A114" s="1">
        <v>36281</v>
      </c>
      <c r="B114">
        <v>1999</v>
      </c>
      <c r="C114" t="str">
        <f>TEXT(data[[#This Row],[Month]],"MMMM")</f>
        <v>May</v>
      </c>
      <c r="D114">
        <v>31480.9169</v>
      </c>
      <c r="E114">
        <v>52</v>
      </c>
      <c r="F114">
        <v>2</v>
      </c>
      <c r="G114" t="s">
        <v>47</v>
      </c>
      <c r="H114" t="s">
        <v>43</v>
      </c>
      <c r="I114">
        <v>6296.1833800000004</v>
      </c>
      <c r="J114">
        <v>1934.5896290000001</v>
      </c>
      <c r="K114">
        <v>1498.4350770000001</v>
      </c>
      <c r="L114">
        <v>4664.775549</v>
      </c>
      <c r="M114">
        <v>1817.570905</v>
      </c>
      <c r="N114">
        <v>1063.4241919999999</v>
      </c>
      <c r="O114">
        <v>1149.1203860000001</v>
      </c>
      <c r="P114">
        <v>2112.005529</v>
      </c>
      <c r="Q114">
        <v>1041.0405949999999</v>
      </c>
      <c r="R114">
        <v>2379.7170930000002</v>
      </c>
      <c r="S114">
        <v>428.22343640000003</v>
      </c>
      <c r="T114">
        <v>6.8477017919999996</v>
      </c>
      <c r="U114">
        <v>2155.7193109999998</v>
      </c>
      <c r="V114">
        <v>7095.8311290000001</v>
      </c>
      <c r="W114">
        <v>841.93610579999995</v>
      </c>
      <c r="X114">
        <v>174.0219194</v>
      </c>
      <c r="Y114">
        <v>259.77403820000001</v>
      </c>
      <c r="Z114">
        <v>78.157257340000001</v>
      </c>
      <c r="AA114">
        <v>629.78488289999996</v>
      </c>
      <c r="AB114">
        <v>49.644989420000002</v>
      </c>
      <c r="AC114">
        <v>113.19335409999999</v>
      </c>
      <c r="AD114">
        <v>80.626970490000005</v>
      </c>
      <c r="AE114" t="s">
        <v>328</v>
      </c>
      <c r="AF114" t="s">
        <v>329</v>
      </c>
      <c r="AG114" t="s">
        <v>39</v>
      </c>
      <c r="AH114" t="s">
        <v>54</v>
      </c>
      <c r="AI114" t="s">
        <v>221</v>
      </c>
      <c r="AJ114">
        <v>701.13</v>
      </c>
    </row>
    <row r="115" spans="1:36" x14ac:dyDescent="0.35">
      <c r="A115" s="1">
        <v>36312</v>
      </c>
      <c r="B115">
        <v>1999</v>
      </c>
      <c r="C115" t="str">
        <f>TEXT(data[[#This Row],[Month]],"MMMM")</f>
        <v>June</v>
      </c>
      <c r="D115">
        <v>215248.04730000001</v>
      </c>
      <c r="E115">
        <v>33</v>
      </c>
      <c r="F115">
        <v>4</v>
      </c>
      <c r="G115" t="s">
        <v>35</v>
      </c>
      <c r="H115" t="s">
        <v>36</v>
      </c>
      <c r="I115">
        <v>64574.414199999999</v>
      </c>
      <c r="J115">
        <v>0</v>
      </c>
      <c r="K115">
        <v>6831.1731319999999</v>
      </c>
      <c r="L115">
        <v>32106.589260000001</v>
      </c>
      <c r="M115">
        <v>14442.52527</v>
      </c>
      <c r="N115">
        <v>6799.3283769999998</v>
      </c>
      <c r="O115">
        <v>8137.373861</v>
      </c>
      <c r="P115">
        <v>9135.5160230000001</v>
      </c>
      <c r="Q115">
        <v>7191.3764229999997</v>
      </c>
      <c r="R115">
        <v>20390.172419999999</v>
      </c>
      <c r="S115">
        <v>5644.643239</v>
      </c>
      <c r="T115">
        <v>23.629679660000001</v>
      </c>
      <c r="U115">
        <v>39994.935129999998</v>
      </c>
      <c r="V115">
        <v>39994.935129999998</v>
      </c>
      <c r="W115">
        <v>9206.5077970000002</v>
      </c>
      <c r="X115">
        <v>752.6412047</v>
      </c>
      <c r="Y115">
        <v>1233.8475550000001</v>
      </c>
      <c r="Z115">
        <v>828.67557839999995</v>
      </c>
      <c r="AA115">
        <v>2536.3699790000001</v>
      </c>
      <c r="AB115">
        <v>24.67491807</v>
      </c>
      <c r="AC115">
        <v>345.05036050000001</v>
      </c>
      <c r="AD115">
        <v>1065.2634880000001</v>
      </c>
      <c r="AE115" t="s">
        <v>330</v>
      </c>
      <c r="AF115" t="s">
        <v>331</v>
      </c>
      <c r="AG115" t="s">
        <v>39</v>
      </c>
      <c r="AH115" t="s">
        <v>40</v>
      </c>
      <c r="AI115" t="s">
        <v>103</v>
      </c>
      <c r="AJ115">
        <v>9482.5</v>
      </c>
    </row>
    <row r="116" spans="1:36" x14ac:dyDescent="0.35">
      <c r="A116" s="1">
        <v>36342</v>
      </c>
      <c r="B116">
        <v>1999</v>
      </c>
      <c r="C116" t="str">
        <f>TEXT(data[[#This Row],[Month]],"MMMM")</f>
        <v>July</v>
      </c>
      <c r="D116">
        <v>25721.021369999999</v>
      </c>
      <c r="E116">
        <v>24</v>
      </c>
      <c r="F116">
        <v>2</v>
      </c>
      <c r="G116" t="s">
        <v>47</v>
      </c>
      <c r="H116" t="s">
        <v>43</v>
      </c>
      <c r="I116">
        <v>5144.2042750000001</v>
      </c>
      <c r="J116">
        <v>3770.3208220000001</v>
      </c>
      <c r="K116">
        <v>1240.8280520000001</v>
      </c>
      <c r="L116">
        <v>3243.1804139999999</v>
      </c>
      <c r="M116">
        <v>1489.0516299999999</v>
      </c>
      <c r="N116">
        <v>536.57897890000004</v>
      </c>
      <c r="O116">
        <v>852.20242029999997</v>
      </c>
      <c r="P116">
        <v>1138.3571340000001</v>
      </c>
      <c r="Q116">
        <v>1164.217662</v>
      </c>
      <c r="R116">
        <v>2467.4510289999998</v>
      </c>
      <c r="S116">
        <v>392.08342640000001</v>
      </c>
      <c r="T116">
        <v>5.883353177</v>
      </c>
      <c r="U116">
        <v>1513.2585280000001</v>
      </c>
      <c r="V116">
        <v>4282.5455300000003</v>
      </c>
      <c r="W116">
        <v>740.43962920000001</v>
      </c>
      <c r="X116">
        <v>236.26083610000001</v>
      </c>
      <c r="Y116">
        <v>34.22672661</v>
      </c>
      <c r="Z116">
        <v>207.51355889999999</v>
      </c>
      <c r="AA116">
        <v>77.187224360000002</v>
      </c>
      <c r="AB116">
        <v>33.098763759999997</v>
      </c>
      <c r="AC116">
        <v>50.539972740000003</v>
      </c>
      <c r="AD116">
        <v>32.856407419999996</v>
      </c>
      <c r="AE116" t="s">
        <v>332</v>
      </c>
      <c r="AF116" t="s">
        <v>333</v>
      </c>
      <c r="AG116" t="s">
        <v>39</v>
      </c>
      <c r="AH116" t="s">
        <v>54</v>
      </c>
      <c r="AI116" t="s">
        <v>334</v>
      </c>
      <c r="AJ116">
        <v>7233.9</v>
      </c>
    </row>
    <row r="117" spans="1:36" x14ac:dyDescent="0.35">
      <c r="A117" s="1">
        <v>36373</v>
      </c>
      <c r="B117">
        <v>1999</v>
      </c>
      <c r="C117" t="str">
        <f>TEXT(data[[#This Row],[Month]],"MMMM")</f>
        <v>August</v>
      </c>
      <c r="D117">
        <v>38184.71312</v>
      </c>
      <c r="E117">
        <v>57</v>
      </c>
      <c r="F117">
        <v>4</v>
      </c>
      <c r="G117" t="s">
        <v>56</v>
      </c>
      <c r="H117" t="s">
        <v>43</v>
      </c>
      <c r="I117">
        <v>7636.9426249999997</v>
      </c>
      <c r="J117">
        <v>2561.5916969999998</v>
      </c>
      <c r="K117">
        <v>863.49501880000003</v>
      </c>
      <c r="L117">
        <v>3902.7331829999998</v>
      </c>
      <c r="M117">
        <v>2969.5474720000002</v>
      </c>
      <c r="N117">
        <v>1166.4903099999999</v>
      </c>
      <c r="O117">
        <v>1648.612871</v>
      </c>
      <c r="P117">
        <v>2375.0135070000001</v>
      </c>
      <c r="Q117">
        <v>1893.4516189999999</v>
      </c>
      <c r="R117">
        <v>3338.3492289999999</v>
      </c>
      <c r="S117">
        <v>1050.880328</v>
      </c>
      <c r="T117">
        <v>9.7048941699999993</v>
      </c>
      <c r="U117">
        <v>3705.7859979999998</v>
      </c>
      <c r="V117">
        <v>8777.6052650000001</v>
      </c>
      <c r="W117">
        <v>792.43350520000001</v>
      </c>
      <c r="X117">
        <v>452.89766939999998</v>
      </c>
      <c r="Y117">
        <v>120.6374043</v>
      </c>
      <c r="Z117">
        <v>124.4864402</v>
      </c>
      <c r="AA117">
        <v>137.0439145</v>
      </c>
      <c r="AB117">
        <v>87.007011849999998</v>
      </c>
      <c r="AC117">
        <v>63.709539980000002</v>
      </c>
      <c r="AD117">
        <v>313.52039880000001</v>
      </c>
      <c r="AE117" t="s">
        <v>335</v>
      </c>
      <c r="AF117" t="s">
        <v>336</v>
      </c>
      <c r="AG117" t="s">
        <v>39</v>
      </c>
      <c r="AH117" t="s">
        <v>74</v>
      </c>
      <c r="AI117" t="s">
        <v>127</v>
      </c>
      <c r="AJ117">
        <v>1508.71</v>
      </c>
    </row>
    <row r="118" spans="1:36" x14ac:dyDescent="0.35">
      <c r="A118" s="1">
        <v>36404</v>
      </c>
      <c r="B118">
        <v>1999</v>
      </c>
      <c r="C118" t="str">
        <f>TEXT(data[[#This Row],[Month]],"MMMM")</f>
        <v>September</v>
      </c>
      <c r="D118">
        <v>29178.3783</v>
      </c>
      <c r="E118">
        <v>53</v>
      </c>
      <c r="F118">
        <v>2</v>
      </c>
      <c r="G118" t="s">
        <v>35</v>
      </c>
      <c r="H118" t="s">
        <v>36</v>
      </c>
      <c r="I118">
        <v>8753.5134909999997</v>
      </c>
      <c r="J118">
        <v>0</v>
      </c>
      <c r="K118">
        <v>594.70794320000005</v>
      </c>
      <c r="L118">
        <v>3061.0434879999998</v>
      </c>
      <c r="M118">
        <v>1498.5907950000001</v>
      </c>
      <c r="N118">
        <v>597.46246910000002</v>
      </c>
      <c r="O118">
        <v>1320.6459339999999</v>
      </c>
      <c r="P118">
        <v>2204.6853550000001</v>
      </c>
      <c r="Q118">
        <v>919.48058849999995</v>
      </c>
      <c r="R118">
        <v>2116.949087</v>
      </c>
      <c r="S118">
        <v>325.61995380000002</v>
      </c>
      <c r="T118">
        <v>7.5457421870000001</v>
      </c>
      <c r="U118">
        <v>2201.7252010000002</v>
      </c>
      <c r="V118">
        <v>7785.6791990000002</v>
      </c>
      <c r="W118">
        <v>619.16723960000002</v>
      </c>
      <c r="X118">
        <v>116.3935627</v>
      </c>
      <c r="Y118">
        <v>164.1248938</v>
      </c>
      <c r="Z118">
        <v>74.043389079999997</v>
      </c>
      <c r="AA118">
        <v>145.7102907</v>
      </c>
      <c r="AB118">
        <v>7.4364607600000001</v>
      </c>
      <c r="AC118">
        <v>13.17563766</v>
      </c>
      <c r="AD118">
        <v>92.738997150000003</v>
      </c>
      <c r="AE118" t="s">
        <v>337</v>
      </c>
      <c r="AF118" t="s">
        <v>114</v>
      </c>
      <c r="AG118" t="s">
        <v>39</v>
      </c>
      <c r="AH118" t="s">
        <v>54</v>
      </c>
      <c r="AI118" t="s">
        <v>338</v>
      </c>
      <c r="AJ118">
        <v>5537.92</v>
      </c>
    </row>
    <row r="119" spans="1:36" x14ac:dyDescent="0.35">
      <c r="A119" s="1">
        <v>36434</v>
      </c>
      <c r="B119">
        <v>1999</v>
      </c>
      <c r="C119" t="str">
        <f>TEXT(data[[#This Row],[Month]],"MMMM")</f>
        <v>October</v>
      </c>
      <c r="D119">
        <v>11778.25402</v>
      </c>
      <c r="E119">
        <v>61</v>
      </c>
      <c r="F119">
        <v>1</v>
      </c>
      <c r="G119" t="s">
        <v>47</v>
      </c>
      <c r="H119" t="s">
        <v>36</v>
      </c>
      <c r="I119">
        <v>3533.4762059999998</v>
      </c>
      <c r="J119">
        <v>0</v>
      </c>
      <c r="K119">
        <v>352.4642877</v>
      </c>
      <c r="L119">
        <v>1691.6608369999999</v>
      </c>
      <c r="M119">
        <v>739.36871640000004</v>
      </c>
      <c r="N119">
        <v>286.26290119999999</v>
      </c>
      <c r="O119">
        <v>437.32288140000003</v>
      </c>
      <c r="P119">
        <v>769.64333450000004</v>
      </c>
      <c r="Q119">
        <v>544.33703400000002</v>
      </c>
      <c r="R119">
        <v>1014.735732</v>
      </c>
      <c r="S119">
        <v>162.42274080000001</v>
      </c>
      <c r="T119">
        <v>8.997316326</v>
      </c>
      <c r="U119">
        <v>1059.726772</v>
      </c>
      <c r="V119">
        <v>2246.5593490000001</v>
      </c>
      <c r="W119">
        <v>135.13555460000001</v>
      </c>
      <c r="X119">
        <v>171.8642021</v>
      </c>
      <c r="Y119">
        <v>19.936285269999999</v>
      </c>
      <c r="Z119">
        <v>77.017716370000002</v>
      </c>
      <c r="AA119">
        <v>52.032168009999999</v>
      </c>
      <c r="AB119">
        <v>0.921092735</v>
      </c>
      <c r="AC119">
        <v>29.99870658</v>
      </c>
      <c r="AD119">
        <v>10.755100540000001</v>
      </c>
      <c r="AE119" t="s">
        <v>339</v>
      </c>
      <c r="AF119" t="s">
        <v>340</v>
      </c>
      <c r="AG119" t="s">
        <v>39</v>
      </c>
      <c r="AH119" t="s">
        <v>54</v>
      </c>
      <c r="AI119" t="s">
        <v>341</v>
      </c>
      <c r="AJ119">
        <v>9545.5</v>
      </c>
    </row>
    <row r="120" spans="1:36" x14ac:dyDescent="0.35">
      <c r="A120" s="1">
        <v>36465</v>
      </c>
      <c r="B120">
        <v>1999</v>
      </c>
      <c r="C120" t="str">
        <f>TEXT(data[[#This Row],[Month]],"MMMM")</f>
        <v>November</v>
      </c>
      <c r="D120">
        <v>74847.718789999999</v>
      </c>
      <c r="E120">
        <v>61</v>
      </c>
      <c r="F120">
        <v>4</v>
      </c>
      <c r="G120" t="s">
        <v>56</v>
      </c>
      <c r="H120" t="s">
        <v>43</v>
      </c>
      <c r="I120">
        <v>14969.54376</v>
      </c>
      <c r="J120">
        <v>0</v>
      </c>
      <c r="K120">
        <v>1912.985527</v>
      </c>
      <c r="L120">
        <v>9718.6054280000008</v>
      </c>
      <c r="M120">
        <v>4131.4104420000003</v>
      </c>
      <c r="N120">
        <v>2628.2900749999999</v>
      </c>
      <c r="O120">
        <v>1533.131122</v>
      </c>
      <c r="P120">
        <v>3804.377673</v>
      </c>
      <c r="Q120">
        <v>3031.706682</v>
      </c>
      <c r="R120">
        <v>5526.4522180000004</v>
      </c>
      <c r="S120">
        <v>2170.2605039999999</v>
      </c>
      <c r="T120">
        <v>12.194767199999999</v>
      </c>
      <c r="U120">
        <v>9127.5050599999995</v>
      </c>
      <c r="V120">
        <v>25420.95536</v>
      </c>
      <c r="W120">
        <v>2326.4521159999999</v>
      </c>
      <c r="X120">
        <v>268.58568480000002</v>
      </c>
      <c r="Y120">
        <v>700.03720369999996</v>
      </c>
      <c r="Z120">
        <v>112.45215279999999</v>
      </c>
      <c r="AA120">
        <v>1021.176554</v>
      </c>
      <c r="AB120">
        <v>24.783838379999999</v>
      </c>
      <c r="AC120">
        <v>218.79756860000001</v>
      </c>
      <c r="AD120">
        <v>278.56281000000001</v>
      </c>
      <c r="AE120" t="s">
        <v>342</v>
      </c>
      <c r="AF120" t="s">
        <v>343</v>
      </c>
      <c r="AG120" t="s">
        <v>39</v>
      </c>
      <c r="AH120" t="s">
        <v>54</v>
      </c>
      <c r="AI120" t="s">
        <v>311</v>
      </c>
      <c r="AJ120">
        <v>5896.29</v>
      </c>
    </row>
    <row r="121" spans="1:36" x14ac:dyDescent="0.35">
      <c r="A121" s="1">
        <v>36495</v>
      </c>
      <c r="B121">
        <v>1999</v>
      </c>
      <c r="C121" t="str">
        <f>TEXT(data[[#This Row],[Month]],"MMMM")</f>
        <v>December</v>
      </c>
      <c r="D121">
        <v>54748.16257</v>
      </c>
      <c r="E121">
        <v>48</v>
      </c>
      <c r="F121">
        <v>1</v>
      </c>
      <c r="G121" t="s">
        <v>56</v>
      </c>
      <c r="H121" t="s">
        <v>36</v>
      </c>
      <c r="I121">
        <v>16424.448769999999</v>
      </c>
      <c r="J121">
        <v>0</v>
      </c>
      <c r="K121">
        <v>2251.9426720000001</v>
      </c>
      <c r="L121">
        <v>5969.2624500000002</v>
      </c>
      <c r="M121">
        <v>2810.4315069999998</v>
      </c>
      <c r="N121">
        <v>1797.2734210000001</v>
      </c>
      <c r="O121">
        <v>2646.3879360000001</v>
      </c>
      <c r="P121">
        <v>4017.777071</v>
      </c>
      <c r="Q121">
        <v>1720.6440720000001</v>
      </c>
      <c r="R121">
        <v>4873.4439329999996</v>
      </c>
      <c r="S121">
        <v>556.57007160000001</v>
      </c>
      <c r="T121">
        <v>13.135346869999999</v>
      </c>
      <c r="U121">
        <v>7191.3610570000001</v>
      </c>
      <c r="V121">
        <v>11679.980670000001</v>
      </c>
      <c r="W121">
        <v>1126.7515900000001</v>
      </c>
      <c r="X121">
        <v>777.57642850000002</v>
      </c>
      <c r="Y121">
        <v>181.4852818</v>
      </c>
      <c r="Z121">
        <v>472.18387719999998</v>
      </c>
      <c r="AA121">
        <v>1204.519108</v>
      </c>
      <c r="AB121">
        <v>16.7101693</v>
      </c>
      <c r="AC121">
        <v>154.31089539999999</v>
      </c>
      <c r="AD121">
        <v>131.4913712</v>
      </c>
      <c r="AE121" t="s">
        <v>344</v>
      </c>
      <c r="AF121" t="s">
        <v>345</v>
      </c>
      <c r="AG121" t="s">
        <v>39</v>
      </c>
      <c r="AH121" t="s">
        <v>40</v>
      </c>
      <c r="AI121" t="s">
        <v>346</v>
      </c>
      <c r="AJ121">
        <v>4104.6499999999996</v>
      </c>
    </row>
    <row r="122" spans="1:36" x14ac:dyDescent="0.35">
      <c r="A122" s="1">
        <v>36526</v>
      </c>
      <c r="B122">
        <v>2000</v>
      </c>
      <c r="C122" t="str">
        <f>TEXT(data[[#This Row],[Month]],"MMMM")</f>
        <v>January</v>
      </c>
      <c r="D122">
        <v>56487.701350000003</v>
      </c>
      <c r="E122">
        <v>59</v>
      </c>
      <c r="F122">
        <v>2</v>
      </c>
      <c r="G122" t="s">
        <v>35</v>
      </c>
      <c r="H122" t="s">
        <v>36</v>
      </c>
      <c r="I122">
        <v>16946.310409999998</v>
      </c>
      <c r="J122">
        <v>6499.0783879999999</v>
      </c>
      <c r="K122">
        <v>2191.0433389999998</v>
      </c>
      <c r="L122">
        <v>7164.9579739999999</v>
      </c>
      <c r="M122">
        <v>3471.324505</v>
      </c>
      <c r="N122">
        <v>1247.131382</v>
      </c>
      <c r="O122">
        <v>1534.785087</v>
      </c>
      <c r="P122">
        <v>3358.8851789999999</v>
      </c>
      <c r="Q122">
        <v>2733.4645919999998</v>
      </c>
      <c r="R122">
        <v>3693.3391409999999</v>
      </c>
      <c r="S122">
        <v>1567.854349</v>
      </c>
      <c r="T122">
        <v>12.74953801</v>
      </c>
      <c r="U122">
        <v>6079.5270119999996</v>
      </c>
      <c r="V122">
        <v>6079.5270119999996</v>
      </c>
      <c r="W122">
        <v>1265.8951420000001</v>
      </c>
      <c r="X122">
        <v>930.83268080000005</v>
      </c>
      <c r="Y122">
        <v>218.2447138</v>
      </c>
      <c r="Z122">
        <v>253.96179649999999</v>
      </c>
      <c r="AA122">
        <v>334.81959869999997</v>
      </c>
      <c r="AB122">
        <v>91.652462099999994</v>
      </c>
      <c r="AC122">
        <v>37.240737789999997</v>
      </c>
      <c r="AD122">
        <v>183.64972750000001</v>
      </c>
      <c r="AE122" t="s">
        <v>347</v>
      </c>
      <c r="AF122" t="s">
        <v>348</v>
      </c>
      <c r="AG122" t="s">
        <v>39</v>
      </c>
      <c r="AH122" t="s">
        <v>54</v>
      </c>
      <c r="AI122" t="s">
        <v>118</v>
      </c>
      <c r="AJ122">
        <v>6514.15</v>
      </c>
    </row>
    <row r="123" spans="1:36" x14ac:dyDescent="0.35">
      <c r="A123" s="1">
        <v>36557</v>
      </c>
      <c r="B123">
        <v>2000</v>
      </c>
      <c r="C123" t="str">
        <f>TEXT(data[[#This Row],[Month]],"MMMM")</f>
        <v>February</v>
      </c>
      <c r="D123">
        <v>14493.313679999999</v>
      </c>
      <c r="E123">
        <v>61</v>
      </c>
      <c r="F123">
        <v>3</v>
      </c>
      <c r="G123" t="s">
        <v>35</v>
      </c>
      <c r="H123" t="s">
        <v>36</v>
      </c>
      <c r="I123">
        <v>4347.9941049999998</v>
      </c>
      <c r="J123">
        <v>0</v>
      </c>
      <c r="K123">
        <v>713.56885339999997</v>
      </c>
      <c r="L123">
        <v>1895.2291580000001</v>
      </c>
      <c r="M123">
        <v>1017.210644</v>
      </c>
      <c r="N123">
        <v>307.74720120000001</v>
      </c>
      <c r="O123">
        <v>512.47661689999995</v>
      </c>
      <c r="P123">
        <v>642.9221546</v>
      </c>
      <c r="Q123">
        <v>457.29338619999999</v>
      </c>
      <c r="R123">
        <v>1034.239617</v>
      </c>
      <c r="S123">
        <v>220.78924549999999</v>
      </c>
      <c r="T123">
        <v>8.7762391340000008</v>
      </c>
      <c r="U123">
        <v>1271.9678670000001</v>
      </c>
      <c r="V123">
        <v>3343.8427029999998</v>
      </c>
      <c r="W123">
        <v>335.58322240000001</v>
      </c>
      <c r="X123">
        <v>157.40171889999999</v>
      </c>
      <c r="Y123">
        <v>79.845266519999996</v>
      </c>
      <c r="Z123">
        <v>32.08853208</v>
      </c>
      <c r="AA123">
        <v>146.11506739999999</v>
      </c>
      <c r="AB123">
        <v>10.25394753</v>
      </c>
      <c r="AC123">
        <v>0.24606388800000001</v>
      </c>
      <c r="AD123">
        <v>55.955231980000001</v>
      </c>
      <c r="AE123" t="s">
        <v>349</v>
      </c>
      <c r="AF123" t="s">
        <v>350</v>
      </c>
      <c r="AG123" t="s">
        <v>39</v>
      </c>
      <c r="AH123" t="s">
        <v>40</v>
      </c>
      <c r="AI123" t="s">
        <v>319</v>
      </c>
      <c r="AJ123">
        <v>3266.22</v>
      </c>
    </row>
    <row r="124" spans="1:36" x14ac:dyDescent="0.35">
      <c r="A124" s="1">
        <v>36586</v>
      </c>
      <c r="B124">
        <v>2000</v>
      </c>
      <c r="C124" t="str">
        <f>TEXT(data[[#This Row],[Month]],"MMMM")</f>
        <v>March</v>
      </c>
      <c r="D124">
        <v>92151.395740000007</v>
      </c>
      <c r="E124">
        <v>60</v>
      </c>
      <c r="F124">
        <v>3</v>
      </c>
      <c r="G124" t="s">
        <v>42</v>
      </c>
      <c r="H124" t="s">
        <v>48</v>
      </c>
      <c r="I124">
        <v>13822.709360000001</v>
      </c>
      <c r="J124">
        <v>0</v>
      </c>
      <c r="K124">
        <v>3927.207797</v>
      </c>
      <c r="L124">
        <v>13165.172070000001</v>
      </c>
      <c r="M124">
        <v>7110.0634479999999</v>
      </c>
      <c r="N124">
        <v>3629.7577270000002</v>
      </c>
      <c r="O124">
        <v>2986.4571179999998</v>
      </c>
      <c r="P124">
        <v>7156.29565</v>
      </c>
      <c r="Q124">
        <v>3907.2389600000001</v>
      </c>
      <c r="R124">
        <v>8200.1029749999998</v>
      </c>
      <c r="S124">
        <v>2309.7320949999998</v>
      </c>
      <c r="T124">
        <v>14.04841922</v>
      </c>
      <c r="U124">
        <v>12945.81439</v>
      </c>
      <c r="V124">
        <v>25936.65854</v>
      </c>
      <c r="W124">
        <v>2678.9981469999998</v>
      </c>
      <c r="X124">
        <v>1952.7655890000001</v>
      </c>
      <c r="Y124">
        <v>763.24265439999999</v>
      </c>
      <c r="Z124">
        <v>191.93606990000001</v>
      </c>
      <c r="AA124">
        <v>1547.1796690000001</v>
      </c>
      <c r="AB124">
        <v>55.272302609999997</v>
      </c>
      <c r="AC124">
        <v>35.3716036</v>
      </c>
      <c r="AD124">
        <v>495.22427140000002</v>
      </c>
      <c r="AE124" t="s">
        <v>351</v>
      </c>
      <c r="AF124" t="s">
        <v>352</v>
      </c>
      <c r="AG124" t="s">
        <v>39</v>
      </c>
      <c r="AH124" t="s">
        <v>54</v>
      </c>
      <c r="AI124" t="s">
        <v>353</v>
      </c>
      <c r="AJ124">
        <v>3146.43</v>
      </c>
    </row>
    <row r="125" spans="1:36" x14ac:dyDescent="0.35">
      <c r="A125" s="1">
        <v>36617</v>
      </c>
      <c r="B125">
        <v>2000</v>
      </c>
      <c r="C125" t="str">
        <f>TEXT(data[[#This Row],[Month]],"MMMM")</f>
        <v>April</v>
      </c>
      <c r="D125">
        <v>9773.9094210000003</v>
      </c>
      <c r="E125">
        <v>60</v>
      </c>
      <c r="F125">
        <v>0</v>
      </c>
      <c r="G125" t="s">
        <v>42</v>
      </c>
      <c r="H125" t="s">
        <v>43</v>
      </c>
      <c r="I125">
        <v>1954.781884</v>
      </c>
      <c r="J125">
        <v>0</v>
      </c>
      <c r="K125">
        <v>311.22563050000002</v>
      </c>
      <c r="L125">
        <v>1300.043163</v>
      </c>
      <c r="M125">
        <v>498.31007399999999</v>
      </c>
      <c r="N125">
        <v>250.1198464</v>
      </c>
      <c r="O125">
        <v>289.57330780000001</v>
      </c>
      <c r="P125">
        <v>532.71686309999996</v>
      </c>
      <c r="Q125">
        <v>414.09784430000002</v>
      </c>
      <c r="R125">
        <v>0</v>
      </c>
      <c r="S125">
        <v>128.83996780000001</v>
      </c>
      <c r="T125">
        <v>8.4923762620000005</v>
      </c>
      <c r="U125">
        <v>830.03716350000002</v>
      </c>
      <c r="V125">
        <v>4094.2008390000001</v>
      </c>
      <c r="W125">
        <v>98.091756619999998</v>
      </c>
      <c r="X125">
        <v>100.9158467</v>
      </c>
      <c r="Y125">
        <v>18.728304479999998</v>
      </c>
      <c r="Z125">
        <v>66.328390949999999</v>
      </c>
      <c r="AA125">
        <v>62.973489360000002</v>
      </c>
      <c r="AB125">
        <v>14.368246190000001</v>
      </c>
      <c r="AC125">
        <v>0</v>
      </c>
      <c r="AD125">
        <v>33.24366259</v>
      </c>
      <c r="AE125" t="s">
        <v>177</v>
      </c>
      <c r="AF125" t="s">
        <v>354</v>
      </c>
      <c r="AG125" t="s">
        <v>39</v>
      </c>
      <c r="AH125" t="s">
        <v>40</v>
      </c>
      <c r="AI125" t="s">
        <v>355</v>
      </c>
      <c r="AJ125">
        <v>2275.6999999999998</v>
      </c>
    </row>
    <row r="126" spans="1:36" x14ac:dyDescent="0.35">
      <c r="A126" s="1">
        <v>36647</v>
      </c>
      <c r="B126">
        <v>2000</v>
      </c>
      <c r="C126" t="str">
        <f>TEXT(data[[#This Row],[Month]],"MMMM")</f>
        <v>May</v>
      </c>
      <c r="D126">
        <v>47975.144639999999</v>
      </c>
      <c r="E126">
        <v>64</v>
      </c>
      <c r="F126">
        <v>3</v>
      </c>
      <c r="G126" t="s">
        <v>47</v>
      </c>
      <c r="H126" t="s">
        <v>43</v>
      </c>
      <c r="I126">
        <v>9595.0289269999994</v>
      </c>
      <c r="J126">
        <v>4989.7858610000003</v>
      </c>
      <c r="K126">
        <v>1346.4229740000001</v>
      </c>
      <c r="L126">
        <v>5957.8120369999997</v>
      </c>
      <c r="M126">
        <v>3559.25882</v>
      </c>
      <c r="N126">
        <v>2305.3193740000002</v>
      </c>
      <c r="O126">
        <v>1266.942178</v>
      </c>
      <c r="P126">
        <v>3437.3106429999998</v>
      </c>
      <c r="Q126">
        <v>2070.5266700000002</v>
      </c>
      <c r="R126">
        <v>4561.1993409999995</v>
      </c>
      <c r="S126">
        <v>645.19341919999999</v>
      </c>
      <c r="T126">
        <v>12.00013804</v>
      </c>
      <c r="U126">
        <v>5757.0835800000004</v>
      </c>
      <c r="V126">
        <v>8240.3443920000009</v>
      </c>
      <c r="W126">
        <v>792.23631869999997</v>
      </c>
      <c r="X126">
        <v>418.0682094</v>
      </c>
      <c r="Y126">
        <v>583.08630129999995</v>
      </c>
      <c r="Z126">
        <v>244.23336370000001</v>
      </c>
      <c r="AA126">
        <v>871.75011429999995</v>
      </c>
      <c r="AB126">
        <v>57.005382789999999</v>
      </c>
      <c r="AC126">
        <v>85.410156950000001</v>
      </c>
      <c r="AD126">
        <v>185.53565370000001</v>
      </c>
      <c r="AE126" t="s">
        <v>337</v>
      </c>
      <c r="AF126" t="s">
        <v>356</v>
      </c>
      <c r="AG126" t="s">
        <v>39</v>
      </c>
      <c r="AH126" t="s">
        <v>74</v>
      </c>
      <c r="AI126" t="s">
        <v>112</v>
      </c>
      <c r="AJ126">
        <v>3757.94</v>
      </c>
    </row>
    <row r="127" spans="1:36" x14ac:dyDescent="0.35">
      <c r="A127" s="1">
        <v>36678</v>
      </c>
      <c r="B127">
        <v>2000</v>
      </c>
      <c r="C127" t="str">
        <f>TEXT(data[[#This Row],[Month]],"MMMM")</f>
        <v>June</v>
      </c>
      <c r="D127">
        <v>173046.76610000001</v>
      </c>
      <c r="E127">
        <v>23</v>
      </c>
      <c r="F127">
        <v>0</v>
      </c>
      <c r="G127" t="s">
        <v>42</v>
      </c>
      <c r="H127" t="s">
        <v>43</v>
      </c>
      <c r="I127">
        <v>34609.353219999997</v>
      </c>
      <c r="J127">
        <v>0</v>
      </c>
      <c r="K127">
        <v>3743.9998409999998</v>
      </c>
      <c r="L127">
        <v>22522.228090000001</v>
      </c>
      <c r="M127">
        <v>9437.5153620000001</v>
      </c>
      <c r="N127">
        <v>6470.9136399999998</v>
      </c>
      <c r="O127">
        <v>7193.0087990000002</v>
      </c>
      <c r="P127">
        <v>12142.744500000001</v>
      </c>
      <c r="Q127">
        <v>7967.3548209999999</v>
      </c>
      <c r="R127">
        <v>0</v>
      </c>
      <c r="S127">
        <v>4602.9700970000004</v>
      </c>
      <c r="T127">
        <v>23.358479160000002</v>
      </c>
      <c r="U127">
        <v>40421.092799999999</v>
      </c>
      <c r="V127">
        <v>64356.677739999999</v>
      </c>
      <c r="W127">
        <v>5875.4731400000001</v>
      </c>
      <c r="X127">
        <v>1075.239221</v>
      </c>
      <c r="Y127">
        <v>761.14162529999999</v>
      </c>
      <c r="Z127">
        <v>1108.295938</v>
      </c>
      <c r="AA127">
        <v>3536.966167</v>
      </c>
      <c r="AB127">
        <v>180.60199940000001</v>
      </c>
      <c r="AC127">
        <v>0</v>
      </c>
      <c r="AD127">
        <v>1047.040307</v>
      </c>
      <c r="AE127" t="s">
        <v>357</v>
      </c>
      <c r="AF127" t="s">
        <v>358</v>
      </c>
      <c r="AG127" t="s">
        <v>39</v>
      </c>
      <c r="AH127" t="s">
        <v>40</v>
      </c>
      <c r="AI127" t="s">
        <v>359</v>
      </c>
      <c r="AJ127">
        <v>9843.77</v>
      </c>
    </row>
    <row r="128" spans="1:36" x14ac:dyDescent="0.35">
      <c r="A128" s="1">
        <v>36708</v>
      </c>
      <c r="B128">
        <v>2000</v>
      </c>
      <c r="C128" t="str">
        <f>TEXT(data[[#This Row],[Month]],"MMMM")</f>
        <v>July</v>
      </c>
      <c r="D128">
        <v>13582.3115</v>
      </c>
      <c r="E128">
        <v>46</v>
      </c>
      <c r="F128">
        <v>2</v>
      </c>
      <c r="G128" t="s">
        <v>42</v>
      </c>
      <c r="H128" t="s">
        <v>43</v>
      </c>
      <c r="I128">
        <v>2716.462301</v>
      </c>
      <c r="J128">
        <v>0</v>
      </c>
      <c r="K128">
        <v>379.30929300000003</v>
      </c>
      <c r="L128">
        <v>1449.1431990000001</v>
      </c>
      <c r="M128">
        <v>833.01128600000004</v>
      </c>
      <c r="N128">
        <v>331.86732740000002</v>
      </c>
      <c r="O128">
        <v>318.52823360000002</v>
      </c>
      <c r="P128">
        <v>887.77996450000001</v>
      </c>
      <c r="Q128">
        <v>610.08164850000003</v>
      </c>
      <c r="R128">
        <v>1210.665068</v>
      </c>
      <c r="S128">
        <v>208.65791530000001</v>
      </c>
      <c r="T128">
        <v>6.4586969889999999</v>
      </c>
      <c r="U128">
        <v>877.24034419999998</v>
      </c>
      <c r="V128">
        <v>4636.8052690000004</v>
      </c>
      <c r="W128">
        <v>332.54878989999997</v>
      </c>
      <c r="X128">
        <v>98.569983399999998</v>
      </c>
      <c r="Y128">
        <v>53.938116630000003</v>
      </c>
      <c r="Z128">
        <v>23.70184793</v>
      </c>
      <c r="AA128">
        <v>169.5281765</v>
      </c>
      <c r="AB128">
        <v>12.859498439999999</v>
      </c>
      <c r="AC128">
        <v>23.864412550000001</v>
      </c>
      <c r="AD128">
        <v>52.835282100000001</v>
      </c>
      <c r="AE128" t="s">
        <v>360</v>
      </c>
      <c r="AF128" t="s">
        <v>361</v>
      </c>
      <c r="AG128" t="s">
        <v>39</v>
      </c>
      <c r="AH128" t="s">
        <v>40</v>
      </c>
      <c r="AI128" t="s">
        <v>157</v>
      </c>
      <c r="AJ128">
        <v>1626.6</v>
      </c>
    </row>
    <row r="129" spans="1:36" x14ac:dyDescent="0.35">
      <c r="A129" s="1">
        <v>36739</v>
      </c>
      <c r="B129">
        <v>2000</v>
      </c>
      <c r="C129" t="str">
        <f>TEXT(data[[#This Row],[Month]],"MMMM")</f>
        <v>August</v>
      </c>
      <c r="D129">
        <v>19070.8158</v>
      </c>
      <c r="E129">
        <v>44</v>
      </c>
      <c r="F129">
        <v>0</v>
      </c>
      <c r="G129" t="s">
        <v>35</v>
      </c>
      <c r="H129" t="s">
        <v>43</v>
      </c>
      <c r="I129">
        <v>3814.1631600000001</v>
      </c>
      <c r="J129">
        <v>0</v>
      </c>
      <c r="K129">
        <v>485.72452659999999</v>
      </c>
      <c r="L129">
        <v>2140.1177269999998</v>
      </c>
      <c r="M129">
        <v>1324.139735</v>
      </c>
      <c r="N129">
        <v>803.54595200000006</v>
      </c>
      <c r="O129">
        <v>876.52087100000006</v>
      </c>
      <c r="P129">
        <v>1024.1889140000001</v>
      </c>
      <c r="Q129">
        <v>614.93563740000002</v>
      </c>
      <c r="R129">
        <v>0</v>
      </c>
      <c r="S129">
        <v>430.00380339999998</v>
      </c>
      <c r="T129">
        <v>7.4964769630000001</v>
      </c>
      <c r="U129">
        <v>1429.6393129999999</v>
      </c>
      <c r="V129">
        <v>7557.4754750000002</v>
      </c>
      <c r="W129">
        <v>606.96313599999996</v>
      </c>
      <c r="X129">
        <v>245.9506585</v>
      </c>
      <c r="Y129">
        <v>68.412388179999994</v>
      </c>
      <c r="Z129">
        <v>165.34318039999999</v>
      </c>
      <c r="AA129">
        <v>240.32335549999999</v>
      </c>
      <c r="AB129">
        <v>22.241605140000001</v>
      </c>
      <c r="AC129">
        <v>0</v>
      </c>
      <c r="AD129">
        <v>47.526141600000003</v>
      </c>
      <c r="AE129" t="s">
        <v>362</v>
      </c>
      <c r="AF129" t="s">
        <v>358</v>
      </c>
      <c r="AG129" t="s">
        <v>39</v>
      </c>
      <c r="AH129" t="s">
        <v>40</v>
      </c>
      <c r="AI129" t="s">
        <v>68</v>
      </c>
      <c r="AJ129">
        <v>1001.34</v>
      </c>
    </row>
    <row r="130" spans="1:36" x14ac:dyDescent="0.35">
      <c r="A130" s="1">
        <v>36770</v>
      </c>
      <c r="B130">
        <v>2000</v>
      </c>
      <c r="C130" t="str">
        <f>TEXT(data[[#This Row],[Month]],"MMMM")</f>
        <v>September</v>
      </c>
      <c r="D130">
        <v>32489.549169999998</v>
      </c>
      <c r="E130">
        <v>60</v>
      </c>
      <c r="F130">
        <v>0</v>
      </c>
      <c r="G130" t="s">
        <v>47</v>
      </c>
      <c r="H130" t="s">
        <v>36</v>
      </c>
      <c r="I130">
        <v>9746.8647519999995</v>
      </c>
      <c r="J130">
        <v>3646.060148</v>
      </c>
      <c r="K130">
        <v>1467.6365390000001</v>
      </c>
      <c r="L130">
        <v>4108.9254799999999</v>
      </c>
      <c r="M130">
        <v>1897.5165300000001</v>
      </c>
      <c r="N130">
        <v>1407.3865269999999</v>
      </c>
      <c r="O130">
        <v>1330.912943</v>
      </c>
      <c r="P130">
        <v>2311.062359</v>
      </c>
      <c r="Q130">
        <v>1434.177809</v>
      </c>
      <c r="R130">
        <v>0</v>
      </c>
      <c r="S130">
        <v>438.7102534</v>
      </c>
      <c r="T130">
        <v>7.370728776</v>
      </c>
      <c r="U130">
        <v>2394.7165500000001</v>
      </c>
      <c r="V130">
        <v>4700.2958319999998</v>
      </c>
      <c r="W130">
        <v>869.64882460000001</v>
      </c>
      <c r="X130">
        <v>431.45874259999999</v>
      </c>
      <c r="Y130">
        <v>407.0067608</v>
      </c>
      <c r="Z130">
        <v>351.81683609999999</v>
      </c>
      <c r="AA130">
        <v>506.73521950000003</v>
      </c>
      <c r="AB130">
        <v>61.063911640000001</v>
      </c>
      <c r="AC130">
        <v>0</v>
      </c>
      <c r="AD130">
        <v>129.29801209999999</v>
      </c>
      <c r="AE130" t="s">
        <v>363</v>
      </c>
      <c r="AF130" t="s">
        <v>364</v>
      </c>
      <c r="AG130" t="s">
        <v>39</v>
      </c>
      <c r="AH130" t="s">
        <v>74</v>
      </c>
      <c r="AI130" t="s">
        <v>65</v>
      </c>
      <c r="AJ130">
        <v>1504.88</v>
      </c>
    </row>
    <row r="131" spans="1:36" x14ac:dyDescent="0.35">
      <c r="A131" s="1">
        <v>36800</v>
      </c>
      <c r="B131">
        <v>2000</v>
      </c>
      <c r="C131" t="str">
        <f>TEXT(data[[#This Row],[Month]],"MMMM")</f>
        <v>October</v>
      </c>
      <c r="D131">
        <v>20053.76383</v>
      </c>
      <c r="E131">
        <v>19</v>
      </c>
      <c r="F131">
        <v>0</v>
      </c>
      <c r="G131" t="s">
        <v>56</v>
      </c>
      <c r="H131" t="s">
        <v>43</v>
      </c>
      <c r="I131">
        <v>4010.7527660000001</v>
      </c>
      <c r="J131">
        <v>0</v>
      </c>
      <c r="K131">
        <v>597.11436679999997</v>
      </c>
      <c r="L131">
        <v>2219.7714430000001</v>
      </c>
      <c r="M131">
        <v>1550.130983</v>
      </c>
      <c r="N131">
        <v>775.55724110000006</v>
      </c>
      <c r="O131">
        <v>764.70473389999995</v>
      </c>
      <c r="P131">
        <v>1523.5012389999999</v>
      </c>
      <c r="Q131">
        <v>611.49545360000002</v>
      </c>
      <c r="R131">
        <v>0</v>
      </c>
      <c r="S131">
        <v>477.96304129999999</v>
      </c>
      <c r="T131">
        <v>5.2771247109999999</v>
      </c>
      <c r="U131">
        <v>1058.262127</v>
      </c>
      <c r="V131">
        <v>7522.7725639999999</v>
      </c>
      <c r="W131">
        <v>615.95771609999997</v>
      </c>
      <c r="X131">
        <v>208.85666029999999</v>
      </c>
      <c r="Y131">
        <v>128.8724507</v>
      </c>
      <c r="Z131">
        <v>66.86490775</v>
      </c>
      <c r="AA131">
        <v>179.5889574</v>
      </c>
      <c r="AB131">
        <v>15.610445240000001</v>
      </c>
      <c r="AC131">
        <v>0</v>
      </c>
      <c r="AD131">
        <v>108.1464613</v>
      </c>
      <c r="AE131" t="s">
        <v>365</v>
      </c>
      <c r="AF131" t="s">
        <v>366</v>
      </c>
      <c r="AG131" t="s">
        <v>39</v>
      </c>
      <c r="AH131" t="s">
        <v>40</v>
      </c>
      <c r="AI131" t="s">
        <v>367</v>
      </c>
      <c r="AJ131">
        <v>6931.07</v>
      </c>
    </row>
    <row r="132" spans="1:36" x14ac:dyDescent="0.35">
      <c r="A132" s="1">
        <v>36831</v>
      </c>
      <c r="B132">
        <v>2000</v>
      </c>
      <c r="C132" t="str">
        <f>TEXT(data[[#This Row],[Month]],"MMMM")</f>
        <v>November</v>
      </c>
      <c r="D132">
        <v>8676.9200849999997</v>
      </c>
      <c r="E132">
        <v>39</v>
      </c>
      <c r="F132">
        <v>1</v>
      </c>
      <c r="G132" t="s">
        <v>35</v>
      </c>
      <c r="H132" t="s">
        <v>36</v>
      </c>
      <c r="I132">
        <v>2603.0760260000002</v>
      </c>
      <c r="J132">
        <v>1185.41149</v>
      </c>
      <c r="K132">
        <v>351.50923899999998</v>
      </c>
      <c r="L132">
        <v>1295.1969489999999</v>
      </c>
      <c r="M132">
        <v>573.59779370000001</v>
      </c>
      <c r="N132">
        <v>361.4325647</v>
      </c>
      <c r="O132">
        <v>320.52769869999997</v>
      </c>
      <c r="P132">
        <v>680.41506370000002</v>
      </c>
      <c r="Q132">
        <v>406.54531809999997</v>
      </c>
      <c r="R132">
        <v>829.88378339999997</v>
      </c>
      <c r="S132">
        <v>96.183253390000004</v>
      </c>
      <c r="T132">
        <v>7.2618118220000003</v>
      </c>
      <c r="U132">
        <v>0</v>
      </c>
      <c r="V132">
        <v>-26.859093699999999</v>
      </c>
      <c r="W132">
        <v>165.21258779999999</v>
      </c>
      <c r="X132">
        <v>161.9424765</v>
      </c>
      <c r="Y132">
        <v>18.925963200000002</v>
      </c>
      <c r="Z132">
        <v>41.976093570000003</v>
      </c>
      <c r="AA132">
        <v>186.3575357</v>
      </c>
      <c r="AB132">
        <v>19.506053829999999</v>
      </c>
      <c r="AC132">
        <v>14.28739197</v>
      </c>
      <c r="AD132">
        <v>13.617506000000001</v>
      </c>
      <c r="AE132" t="s">
        <v>337</v>
      </c>
      <c r="AF132" t="s">
        <v>368</v>
      </c>
      <c r="AG132" t="s">
        <v>39</v>
      </c>
      <c r="AH132" t="s">
        <v>40</v>
      </c>
      <c r="AI132" t="s">
        <v>369</v>
      </c>
      <c r="AJ132">
        <v>6230.64</v>
      </c>
    </row>
    <row r="133" spans="1:36" x14ac:dyDescent="0.35">
      <c r="A133" s="1">
        <v>36861</v>
      </c>
      <c r="B133">
        <v>2000</v>
      </c>
      <c r="C133" t="str">
        <f>TEXT(data[[#This Row],[Month]],"MMMM")</f>
        <v>December</v>
      </c>
      <c r="D133">
        <v>31691.4764</v>
      </c>
      <c r="E133">
        <v>26</v>
      </c>
      <c r="F133">
        <v>0</v>
      </c>
      <c r="G133" t="s">
        <v>56</v>
      </c>
      <c r="H133" t="s">
        <v>43</v>
      </c>
      <c r="I133">
        <v>6338.2952800000003</v>
      </c>
      <c r="J133">
        <v>0</v>
      </c>
      <c r="K133">
        <v>1249.814617</v>
      </c>
      <c r="L133">
        <v>4038.6058200000002</v>
      </c>
      <c r="M133">
        <v>2178.66302</v>
      </c>
      <c r="N133">
        <v>1539.561328</v>
      </c>
      <c r="O133">
        <v>1069.8927309999999</v>
      </c>
      <c r="P133">
        <v>1692.6143400000001</v>
      </c>
      <c r="Q133">
        <v>1174.5714479999999</v>
      </c>
      <c r="R133">
        <v>0</v>
      </c>
      <c r="S133">
        <v>629.14795800000002</v>
      </c>
      <c r="T133">
        <v>5.5808472980000001</v>
      </c>
      <c r="U133">
        <v>1768.652904</v>
      </c>
      <c r="V133">
        <v>11780.309859999999</v>
      </c>
      <c r="W133">
        <v>397.68488189999999</v>
      </c>
      <c r="X133">
        <v>394.95760860000001</v>
      </c>
      <c r="Y133">
        <v>248.2920507</v>
      </c>
      <c r="Z133">
        <v>145.41601750000001</v>
      </c>
      <c r="AA133">
        <v>180.75188840000001</v>
      </c>
      <c r="AB133">
        <v>7.8340228989999998</v>
      </c>
      <c r="AC133">
        <v>0</v>
      </c>
      <c r="AD133">
        <v>123.16943070000001</v>
      </c>
      <c r="AE133" t="s">
        <v>370</v>
      </c>
      <c r="AF133" t="s">
        <v>371</v>
      </c>
      <c r="AG133" t="s">
        <v>39</v>
      </c>
      <c r="AH133" t="s">
        <v>54</v>
      </c>
      <c r="AI133" t="s">
        <v>65</v>
      </c>
      <c r="AJ133">
        <v>8924.7999999999993</v>
      </c>
    </row>
    <row r="134" spans="1:36" x14ac:dyDescent="0.35">
      <c r="A134" s="1">
        <v>36892</v>
      </c>
      <c r="B134">
        <v>2001</v>
      </c>
      <c r="C134" t="str">
        <f>TEXT(data[[#This Row],[Month]],"MMMM")</f>
        <v>January</v>
      </c>
      <c r="D134">
        <v>12824.46161</v>
      </c>
      <c r="E134">
        <v>28</v>
      </c>
      <c r="F134">
        <v>4</v>
      </c>
      <c r="G134" t="s">
        <v>42</v>
      </c>
      <c r="H134" t="s">
        <v>48</v>
      </c>
      <c r="I134">
        <v>1923.6692419999999</v>
      </c>
      <c r="J134">
        <v>0</v>
      </c>
      <c r="K134">
        <v>279.3188111</v>
      </c>
      <c r="L134">
        <v>1374.187684</v>
      </c>
      <c r="M134">
        <v>711.29660139999999</v>
      </c>
      <c r="N134">
        <v>331.19362180000002</v>
      </c>
      <c r="O134">
        <v>306.57554260000001</v>
      </c>
      <c r="P134">
        <v>802.51287620000005</v>
      </c>
      <c r="Q134">
        <v>578.76370789999999</v>
      </c>
      <c r="R134">
        <v>1209.1408739999999</v>
      </c>
      <c r="S134">
        <v>201.99620179999999</v>
      </c>
      <c r="T134">
        <v>5.2635670689999996</v>
      </c>
      <c r="U134">
        <v>675.02413820000004</v>
      </c>
      <c r="V134">
        <v>5105.80645</v>
      </c>
      <c r="W134">
        <v>244.33222649999999</v>
      </c>
      <c r="X134">
        <v>106.16793749999999</v>
      </c>
      <c r="Y134">
        <v>22.724078689999999</v>
      </c>
      <c r="Z134">
        <v>21.780115380000002</v>
      </c>
      <c r="AA134">
        <v>57.57327059</v>
      </c>
      <c r="AB134">
        <v>27.178512609999999</v>
      </c>
      <c r="AC134">
        <v>29.631039220000002</v>
      </c>
      <c r="AD134">
        <v>41.157476559999999</v>
      </c>
      <c r="AE134" t="s">
        <v>372</v>
      </c>
      <c r="AF134" t="s">
        <v>373</v>
      </c>
      <c r="AG134" t="s">
        <v>39</v>
      </c>
      <c r="AH134" t="s">
        <v>54</v>
      </c>
      <c r="AI134" t="s">
        <v>346</v>
      </c>
      <c r="AJ134">
        <v>6762.69</v>
      </c>
    </row>
    <row r="135" spans="1:36" x14ac:dyDescent="0.35">
      <c r="A135" s="1">
        <v>36923</v>
      </c>
      <c r="B135">
        <v>2001</v>
      </c>
      <c r="C135" t="str">
        <f>TEXT(data[[#This Row],[Month]],"MMMM")</f>
        <v>February</v>
      </c>
      <c r="D135">
        <v>43819.167079999999</v>
      </c>
      <c r="E135">
        <v>33</v>
      </c>
      <c r="F135">
        <v>2</v>
      </c>
      <c r="G135" t="s">
        <v>42</v>
      </c>
      <c r="H135" t="s">
        <v>36</v>
      </c>
      <c r="I135">
        <v>13145.750120000001</v>
      </c>
      <c r="J135">
        <v>3113.6773880000001</v>
      </c>
      <c r="K135">
        <v>906.05202039999995</v>
      </c>
      <c r="L135">
        <v>6403.7042080000001</v>
      </c>
      <c r="M135">
        <v>2775.5553340000001</v>
      </c>
      <c r="N135">
        <v>1924.645851</v>
      </c>
      <c r="O135">
        <v>1718.7689459999999</v>
      </c>
      <c r="P135">
        <v>3138.4319110000001</v>
      </c>
      <c r="Q135">
        <v>1676.3873140000001</v>
      </c>
      <c r="R135">
        <v>4273.1486999999997</v>
      </c>
      <c r="S135">
        <v>602.8424847</v>
      </c>
      <c r="T135">
        <v>11.44021585</v>
      </c>
      <c r="U135">
        <v>4140.2027969999999</v>
      </c>
      <c r="V135">
        <v>4140.2027969999999</v>
      </c>
      <c r="W135">
        <v>888.45555379999996</v>
      </c>
      <c r="X135">
        <v>786.27235589999998</v>
      </c>
      <c r="Y135">
        <v>489.03151339999999</v>
      </c>
      <c r="Z135">
        <v>417.8839423</v>
      </c>
      <c r="AA135">
        <v>830.82436949999999</v>
      </c>
      <c r="AB135">
        <v>68.965736109999995</v>
      </c>
      <c r="AC135">
        <v>128.7611618</v>
      </c>
      <c r="AD135">
        <v>114.25158209999999</v>
      </c>
      <c r="AE135" t="s">
        <v>374</v>
      </c>
      <c r="AF135" t="s">
        <v>375</v>
      </c>
      <c r="AG135" t="s">
        <v>39</v>
      </c>
      <c r="AH135" t="s">
        <v>54</v>
      </c>
      <c r="AI135" t="s">
        <v>59</v>
      </c>
      <c r="AJ135">
        <v>7397.07</v>
      </c>
    </row>
    <row r="136" spans="1:36" x14ac:dyDescent="0.35">
      <c r="A136" s="1">
        <v>36951</v>
      </c>
      <c r="B136">
        <v>2001</v>
      </c>
      <c r="C136" t="str">
        <f>TEXT(data[[#This Row],[Month]],"MMMM")</f>
        <v>March</v>
      </c>
      <c r="D136">
        <v>14377.40669</v>
      </c>
      <c r="E136">
        <v>62</v>
      </c>
      <c r="F136">
        <v>1</v>
      </c>
      <c r="G136" t="s">
        <v>42</v>
      </c>
      <c r="H136" t="s">
        <v>43</v>
      </c>
      <c r="I136">
        <v>2875.4813370000002</v>
      </c>
      <c r="J136">
        <v>0</v>
      </c>
      <c r="K136">
        <v>479.50963619999999</v>
      </c>
      <c r="L136">
        <v>1947.758163</v>
      </c>
      <c r="M136">
        <v>719.55405380000002</v>
      </c>
      <c r="N136">
        <v>467.24826610000002</v>
      </c>
      <c r="O136">
        <v>432.13759249999998</v>
      </c>
      <c r="P136">
        <v>1145.3116460000001</v>
      </c>
      <c r="Q136">
        <v>432.78464589999999</v>
      </c>
      <c r="R136">
        <v>1333.6243239999999</v>
      </c>
      <c r="S136">
        <v>151.5094125</v>
      </c>
      <c r="T136">
        <v>6.5044880320000003</v>
      </c>
      <c r="U136">
        <v>935.17669720000004</v>
      </c>
      <c r="V136">
        <v>4392.4876080000004</v>
      </c>
      <c r="W136">
        <v>380.60925980000002</v>
      </c>
      <c r="X136">
        <v>126.5769032</v>
      </c>
      <c r="Y136">
        <v>67.507277689999995</v>
      </c>
      <c r="Z136">
        <v>39.201904990000003</v>
      </c>
      <c r="AA136">
        <v>156.45685460000001</v>
      </c>
      <c r="AB136">
        <v>8.2332280850000004</v>
      </c>
      <c r="AC136">
        <v>59.987422899999999</v>
      </c>
      <c r="AD136">
        <v>36.409569060000003</v>
      </c>
      <c r="AE136" t="s">
        <v>376</v>
      </c>
      <c r="AF136" t="s">
        <v>377</v>
      </c>
      <c r="AG136" t="s">
        <v>39</v>
      </c>
      <c r="AH136" t="s">
        <v>40</v>
      </c>
      <c r="AI136" t="s">
        <v>378</v>
      </c>
      <c r="AJ136">
        <v>5259.24</v>
      </c>
    </row>
    <row r="137" spans="1:36" x14ac:dyDescent="0.35">
      <c r="A137" s="1">
        <v>36982</v>
      </c>
      <c r="B137">
        <v>2001</v>
      </c>
      <c r="C137" t="str">
        <f>TEXT(data[[#This Row],[Month]],"MMMM")</f>
        <v>April</v>
      </c>
      <c r="D137">
        <v>103662.96400000001</v>
      </c>
      <c r="E137">
        <v>30</v>
      </c>
      <c r="F137">
        <v>4</v>
      </c>
      <c r="G137" t="s">
        <v>56</v>
      </c>
      <c r="H137" t="s">
        <v>36</v>
      </c>
      <c r="I137">
        <v>31098.889200000001</v>
      </c>
      <c r="J137">
        <v>0</v>
      </c>
      <c r="K137">
        <v>4952.4121480000003</v>
      </c>
      <c r="L137">
        <v>10567.820009999999</v>
      </c>
      <c r="M137">
        <v>6750.3446880000001</v>
      </c>
      <c r="N137">
        <v>3463.8672459999998</v>
      </c>
      <c r="O137">
        <v>4568.4877889999998</v>
      </c>
      <c r="P137">
        <v>6077.8730070000001</v>
      </c>
      <c r="Q137">
        <v>4240.8457099999996</v>
      </c>
      <c r="R137">
        <v>7266.3775130000004</v>
      </c>
      <c r="S137">
        <v>1527.20965</v>
      </c>
      <c r="T137">
        <v>22.56768679</v>
      </c>
      <c r="U137">
        <v>23148.837029999999</v>
      </c>
      <c r="V137">
        <v>23148.837029999999</v>
      </c>
      <c r="W137">
        <v>1785.0189419999999</v>
      </c>
      <c r="X137">
        <v>1946.924174</v>
      </c>
      <c r="Y137">
        <v>428.08457449999997</v>
      </c>
      <c r="Z137">
        <v>1350.3428080000001</v>
      </c>
      <c r="AA137">
        <v>310.8311837</v>
      </c>
      <c r="AB137">
        <v>109.90809609999999</v>
      </c>
      <c r="AC137">
        <v>112.8961888</v>
      </c>
      <c r="AD137">
        <v>157.8067844</v>
      </c>
      <c r="AE137" t="s">
        <v>379</v>
      </c>
      <c r="AF137" t="s">
        <v>380</v>
      </c>
      <c r="AG137" t="s">
        <v>39</v>
      </c>
      <c r="AH137" t="s">
        <v>40</v>
      </c>
      <c r="AI137" t="s">
        <v>124</v>
      </c>
      <c r="AJ137">
        <v>6632.4</v>
      </c>
    </row>
    <row r="138" spans="1:36" x14ac:dyDescent="0.35">
      <c r="A138" s="1">
        <v>37012</v>
      </c>
      <c r="B138">
        <v>2001</v>
      </c>
      <c r="C138" t="str">
        <f>TEXT(data[[#This Row],[Month]],"MMMM")</f>
        <v>May</v>
      </c>
      <c r="D138">
        <v>16032.12862</v>
      </c>
      <c r="E138">
        <v>35</v>
      </c>
      <c r="F138">
        <v>2</v>
      </c>
      <c r="G138" t="s">
        <v>47</v>
      </c>
      <c r="H138" t="s">
        <v>48</v>
      </c>
      <c r="I138">
        <v>2404.8192939999999</v>
      </c>
      <c r="J138">
        <v>0</v>
      </c>
      <c r="K138">
        <v>628.11293620000004</v>
      </c>
      <c r="L138">
        <v>1894.5203429999999</v>
      </c>
      <c r="M138">
        <v>1039.9517129999999</v>
      </c>
      <c r="N138">
        <v>620.94764380000004</v>
      </c>
      <c r="O138">
        <v>549.7213782</v>
      </c>
      <c r="P138">
        <v>777.12715390000005</v>
      </c>
      <c r="Q138">
        <v>606.78329689999998</v>
      </c>
      <c r="R138">
        <v>1182.5042840000001</v>
      </c>
      <c r="S138">
        <v>332.7495619</v>
      </c>
      <c r="T138">
        <v>7.6998594410000001</v>
      </c>
      <c r="U138">
        <v>1234.4513690000001</v>
      </c>
      <c r="V138">
        <v>5994.8910189999997</v>
      </c>
      <c r="W138">
        <v>154.44724070000001</v>
      </c>
      <c r="X138">
        <v>154.2813755</v>
      </c>
      <c r="Y138">
        <v>146.41161819999999</v>
      </c>
      <c r="Z138">
        <v>114.1711012</v>
      </c>
      <c r="AA138">
        <v>93.876379839999998</v>
      </c>
      <c r="AB138">
        <v>30.037119400000002</v>
      </c>
      <c r="AC138">
        <v>47.833414140000002</v>
      </c>
      <c r="AD138">
        <v>18.994328639999999</v>
      </c>
      <c r="AE138" t="s">
        <v>381</v>
      </c>
      <c r="AF138" t="s">
        <v>382</v>
      </c>
      <c r="AG138" t="s">
        <v>39</v>
      </c>
      <c r="AH138" t="s">
        <v>40</v>
      </c>
      <c r="AI138" t="s">
        <v>319</v>
      </c>
      <c r="AJ138">
        <v>8235.8700000000008</v>
      </c>
    </row>
    <row r="139" spans="1:36" x14ac:dyDescent="0.35">
      <c r="A139" s="1">
        <v>37043</v>
      </c>
      <c r="B139">
        <v>2001</v>
      </c>
      <c r="C139" t="str">
        <f>TEXT(data[[#This Row],[Month]],"MMMM")</f>
        <v>June</v>
      </c>
      <c r="D139">
        <v>23185.988880000001</v>
      </c>
      <c r="E139">
        <v>42</v>
      </c>
      <c r="F139">
        <v>1</v>
      </c>
      <c r="G139" t="s">
        <v>35</v>
      </c>
      <c r="H139" t="s">
        <v>43</v>
      </c>
      <c r="I139">
        <v>4637.197776</v>
      </c>
      <c r="J139">
        <v>0</v>
      </c>
      <c r="K139">
        <v>1059.752017</v>
      </c>
      <c r="L139">
        <v>2812.2834349999998</v>
      </c>
      <c r="M139">
        <v>1430.2297189999999</v>
      </c>
      <c r="N139">
        <v>751.42670129999999</v>
      </c>
      <c r="O139">
        <v>876.48924220000004</v>
      </c>
      <c r="P139">
        <v>1755.835135</v>
      </c>
      <c r="Q139">
        <v>861.63864369999999</v>
      </c>
      <c r="R139">
        <v>1436.4085869999999</v>
      </c>
      <c r="S139">
        <v>394.03267110000002</v>
      </c>
      <c r="T139">
        <v>9.7574436880000004</v>
      </c>
      <c r="U139">
        <v>2262.359809</v>
      </c>
      <c r="V139">
        <v>7170.6949539999996</v>
      </c>
      <c r="W139">
        <v>670.67245860000003</v>
      </c>
      <c r="X139">
        <v>360.83779449999997</v>
      </c>
      <c r="Y139">
        <v>65.680803319999995</v>
      </c>
      <c r="Z139">
        <v>71.486376000000007</v>
      </c>
      <c r="AA139">
        <v>250.86782400000001</v>
      </c>
      <c r="AB139">
        <v>38.335695700000002</v>
      </c>
      <c r="AC139">
        <v>29.230416420000001</v>
      </c>
      <c r="AD139">
        <v>41.285156389999997</v>
      </c>
      <c r="AE139" t="s">
        <v>383</v>
      </c>
      <c r="AF139" t="s">
        <v>384</v>
      </c>
      <c r="AG139" t="s">
        <v>39</v>
      </c>
      <c r="AH139" t="s">
        <v>54</v>
      </c>
      <c r="AI139" t="s">
        <v>385</v>
      </c>
      <c r="AJ139">
        <v>7884.19</v>
      </c>
    </row>
    <row r="140" spans="1:36" x14ac:dyDescent="0.35">
      <c r="A140" s="1">
        <v>37073</v>
      </c>
      <c r="B140">
        <v>2001</v>
      </c>
      <c r="C140" t="str">
        <f>TEXT(data[[#This Row],[Month]],"MMMM")</f>
        <v>July</v>
      </c>
      <c r="D140">
        <v>57513.008419999998</v>
      </c>
      <c r="E140">
        <v>50</v>
      </c>
      <c r="F140">
        <v>2</v>
      </c>
      <c r="G140" t="s">
        <v>42</v>
      </c>
      <c r="H140" t="s">
        <v>48</v>
      </c>
      <c r="I140">
        <v>8626.9512630000008</v>
      </c>
      <c r="J140">
        <v>0</v>
      </c>
      <c r="K140">
        <v>1226.139801</v>
      </c>
      <c r="L140">
        <v>7273.5932320000002</v>
      </c>
      <c r="M140">
        <v>3900.7436429999998</v>
      </c>
      <c r="N140">
        <v>1235.6818900000001</v>
      </c>
      <c r="O140">
        <v>2551.4060199999999</v>
      </c>
      <c r="P140">
        <v>4158.5766640000002</v>
      </c>
      <c r="Q140">
        <v>2170.8146040000001</v>
      </c>
      <c r="R140">
        <v>3738.1210689999998</v>
      </c>
      <c r="S140">
        <v>1205.010777</v>
      </c>
      <c r="T140">
        <v>12.53533034</v>
      </c>
      <c r="U140">
        <v>7209.4455930000004</v>
      </c>
      <c r="V140">
        <v>21425.969450000001</v>
      </c>
      <c r="W140">
        <v>367.5632817</v>
      </c>
      <c r="X140">
        <v>1152.3945490000001</v>
      </c>
      <c r="Y140">
        <v>78.246771640000006</v>
      </c>
      <c r="Z140">
        <v>443.03410209999998</v>
      </c>
      <c r="AA140">
        <v>1129.202708</v>
      </c>
      <c r="AB140">
        <v>28.68889373</v>
      </c>
      <c r="AC140">
        <v>146.82569699999999</v>
      </c>
      <c r="AD140">
        <v>97.853340450000005</v>
      </c>
      <c r="AE140" t="s">
        <v>386</v>
      </c>
      <c r="AF140" t="s">
        <v>387</v>
      </c>
      <c r="AG140" t="s">
        <v>39</v>
      </c>
      <c r="AH140" t="s">
        <v>74</v>
      </c>
      <c r="AI140" t="s">
        <v>295</v>
      </c>
      <c r="AJ140">
        <v>9800.24</v>
      </c>
    </row>
    <row r="141" spans="1:36" x14ac:dyDescent="0.35">
      <c r="A141" s="1">
        <v>37104</v>
      </c>
      <c r="B141">
        <v>2001</v>
      </c>
      <c r="C141" t="str">
        <f>TEXT(data[[#This Row],[Month]],"MMMM")</f>
        <v>August</v>
      </c>
      <c r="D141">
        <v>11206.634050000001</v>
      </c>
      <c r="E141">
        <v>27</v>
      </c>
      <c r="F141">
        <v>3</v>
      </c>
      <c r="G141" t="s">
        <v>42</v>
      </c>
      <c r="H141" t="s">
        <v>43</v>
      </c>
      <c r="I141">
        <v>2241.3268090000001</v>
      </c>
      <c r="J141">
        <v>935.29526869999995</v>
      </c>
      <c r="K141">
        <v>351.33333690000001</v>
      </c>
      <c r="L141">
        <v>1297.7227379999999</v>
      </c>
      <c r="M141">
        <v>812.26110089999997</v>
      </c>
      <c r="N141">
        <v>256.22824159999999</v>
      </c>
      <c r="O141">
        <v>331.7299395</v>
      </c>
      <c r="P141">
        <v>853.97951009999997</v>
      </c>
      <c r="Q141">
        <v>500.37689449999999</v>
      </c>
      <c r="R141">
        <v>687.41897259999996</v>
      </c>
      <c r="S141">
        <v>288.53545459999998</v>
      </c>
      <c r="T141">
        <v>6.2555475170000001</v>
      </c>
      <c r="U141">
        <v>701.03631780000001</v>
      </c>
      <c r="V141">
        <v>2650.42578</v>
      </c>
      <c r="W141">
        <v>386.70813859999998</v>
      </c>
      <c r="X141">
        <v>196.04824500000001</v>
      </c>
      <c r="Y141">
        <v>61.941001960000001</v>
      </c>
      <c r="Z141">
        <v>41.283521049999997</v>
      </c>
      <c r="AA141">
        <v>88.785664260000004</v>
      </c>
      <c r="AB141">
        <v>18.660858099999999</v>
      </c>
      <c r="AC141">
        <v>10.91311673</v>
      </c>
      <c r="AD141">
        <v>38.913994860000003</v>
      </c>
      <c r="AE141" t="s">
        <v>388</v>
      </c>
      <c r="AF141" t="s">
        <v>389</v>
      </c>
      <c r="AG141" t="s">
        <v>39</v>
      </c>
      <c r="AH141" t="s">
        <v>54</v>
      </c>
      <c r="AI141" t="s">
        <v>256</v>
      </c>
      <c r="AJ141">
        <v>4450.37</v>
      </c>
    </row>
    <row r="142" spans="1:36" x14ac:dyDescent="0.35">
      <c r="A142" s="1">
        <v>37135</v>
      </c>
      <c r="B142">
        <v>2001</v>
      </c>
      <c r="C142" t="str">
        <f>TEXT(data[[#This Row],[Month]],"MMMM")</f>
        <v>September</v>
      </c>
      <c r="D142">
        <v>35987.272319999996</v>
      </c>
      <c r="E142">
        <v>47</v>
      </c>
      <c r="F142">
        <v>2</v>
      </c>
      <c r="G142" t="s">
        <v>47</v>
      </c>
      <c r="H142" t="s">
        <v>36</v>
      </c>
      <c r="I142">
        <v>10796.181699999999</v>
      </c>
      <c r="J142">
        <v>2368.7240660000002</v>
      </c>
      <c r="K142">
        <v>783.29851599999995</v>
      </c>
      <c r="L142">
        <v>4897.4087490000002</v>
      </c>
      <c r="M142">
        <v>1858.774197</v>
      </c>
      <c r="N142">
        <v>1518.393873</v>
      </c>
      <c r="O142">
        <v>930.26694450000002</v>
      </c>
      <c r="P142">
        <v>1512.9967059999999</v>
      </c>
      <c r="Q142">
        <v>1351.221888</v>
      </c>
      <c r="R142">
        <v>2104.8847150000001</v>
      </c>
      <c r="S142">
        <v>980.24401069999999</v>
      </c>
      <c r="T142">
        <v>9.9155212190000004</v>
      </c>
      <c r="U142">
        <v>3568.3256230000002</v>
      </c>
      <c r="V142">
        <v>6884.8769620000003</v>
      </c>
      <c r="W142">
        <v>1321.043437</v>
      </c>
      <c r="X142">
        <v>484.78698739999999</v>
      </c>
      <c r="Y142">
        <v>321.88983780000001</v>
      </c>
      <c r="Z142">
        <v>136.69486900000001</v>
      </c>
      <c r="AA142">
        <v>350.4079764</v>
      </c>
      <c r="AB142">
        <v>40.778701300000002</v>
      </c>
      <c r="AC142">
        <v>90.100703429999996</v>
      </c>
      <c r="AD142">
        <v>195.4599403</v>
      </c>
      <c r="AE142" t="s">
        <v>390</v>
      </c>
      <c r="AF142" t="s">
        <v>391</v>
      </c>
      <c r="AG142" t="s">
        <v>39</v>
      </c>
      <c r="AH142" t="s">
        <v>74</v>
      </c>
      <c r="AI142" t="s">
        <v>144</v>
      </c>
      <c r="AJ142">
        <v>3185.85</v>
      </c>
    </row>
    <row r="143" spans="1:36" x14ac:dyDescent="0.35">
      <c r="A143" s="1">
        <v>37165</v>
      </c>
      <c r="B143">
        <v>2001</v>
      </c>
      <c r="C143" t="str">
        <f>TEXT(data[[#This Row],[Month]],"MMMM")</f>
        <v>October</v>
      </c>
      <c r="D143">
        <v>85362.900420000005</v>
      </c>
      <c r="E143">
        <v>18</v>
      </c>
      <c r="F143">
        <v>3</v>
      </c>
      <c r="G143" t="s">
        <v>35</v>
      </c>
      <c r="H143" t="s">
        <v>48</v>
      </c>
      <c r="I143">
        <v>12804.43506</v>
      </c>
      <c r="J143">
        <v>12629.01417</v>
      </c>
      <c r="K143">
        <v>2580.5261860000001</v>
      </c>
      <c r="L143">
        <v>10867.24768</v>
      </c>
      <c r="M143">
        <v>4970.8938280000002</v>
      </c>
      <c r="N143">
        <v>2204.793799</v>
      </c>
      <c r="O143">
        <v>3397.4132610000001</v>
      </c>
      <c r="P143">
        <v>4128.2393760000004</v>
      </c>
      <c r="Q143">
        <v>3926.6562779999999</v>
      </c>
      <c r="R143">
        <v>4693.0899799999997</v>
      </c>
      <c r="S143">
        <v>1354.198979</v>
      </c>
      <c r="T143">
        <v>13.3680456</v>
      </c>
      <c r="U143">
        <v>11411.35145</v>
      </c>
      <c r="V143">
        <v>21806.391820000001</v>
      </c>
      <c r="W143">
        <v>2838.502403</v>
      </c>
      <c r="X143">
        <v>461.9772643</v>
      </c>
      <c r="Y143">
        <v>123.27395509999999</v>
      </c>
      <c r="Z143">
        <v>941.15737850000005</v>
      </c>
      <c r="AA143">
        <v>1150.572905</v>
      </c>
      <c r="AB143">
        <v>32.620248510000003</v>
      </c>
      <c r="AC143">
        <v>34.674922559999999</v>
      </c>
      <c r="AD143">
        <v>147.4390191</v>
      </c>
      <c r="AE143" t="s">
        <v>392</v>
      </c>
      <c r="AF143" t="s">
        <v>393</v>
      </c>
      <c r="AG143" t="s">
        <v>39</v>
      </c>
      <c r="AH143" t="s">
        <v>40</v>
      </c>
      <c r="AI143" t="s">
        <v>394</v>
      </c>
      <c r="AJ143">
        <v>4153.8</v>
      </c>
    </row>
    <row r="144" spans="1:36" x14ac:dyDescent="0.35">
      <c r="A144" s="1">
        <v>37196</v>
      </c>
      <c r="B144">
        <v>2001</v>
      </c>
      <c r="C144" t="str">
        <f>TEXT(data[[#This Row],[Month]],"MMMM")</f>
        <v>November</v>
      </c>
      <c r="D144">
        <v>8291.3333449999991</v>
      </c>
      <c r="E144">
        <v>50</v>
      </c>
      <c r="F144">
        <v>3</v>
      </c>
      <c r="G144" t="s">
        <v>47</v>
      </c>
      <c r="H144" t="s">
        <v>43</v>
      </c>
      <c r="I144">
        <v>1658.2666690000001</v>
      </c>
      <c r="J144">
        <v>480.44265799999999</v>
      </c>
      <c r="K144">
        <v>236.5129426</v>
      </c>
      <c r="L144">
        <v>848.65180720000001</v>
      </c>
      <c r="M144">
        <v>452.07086190000001</v>
      </c>
      <c r="N144">
        <v>253.0809184</v>
      </c>
      <c r="O144">
        <v>382.99417979999998</v>
      </c>
      <c r="P144">
        <v>433.90032810000002</v>
      </c>
      <c r="Q144">
        <v>274.12416030000003</v>
      </c>
      <c r="R144">
        <v>660.52651909999997</v>
      </c>
      <c r="S144">
        <v>135.02514629999999</v>
      </c>
      <c r="T144">
        <v>6.0915133499999996</v>
      </c>
      <c r="U144">
        <v>505.06767769999999</v>
      </c>
      <c r="V144">
        <v>2475.7371549999998</v>
      </c>
      <c r="W144">
        <v>48.913756139999997</v>
      </c>
      <c r="X144">
        <v>79.271495799999997</v>
      </c>
      <c r="Y144">
        <v>30.591409259999999</v>
      </c>
      <c r="Z144">
        <v>103.55150999999999</v>
      </c>
      <c r="AA144">
        <v>90.058642969999994</v>
      </c>
      <c r="AB144">
        <v>2.630839248</v>
      </c>
      <c r="AC144">
        <v>23.689180440000001</v>
      </c>
      <c r="AD144">
        <v>24.2745003</v>
      </c>
      <c r="AE144" t="s">
        <v>395</v>
      </c>
      <c r="AF144" t="s">
        <v>396</v>
      </c>
      <c r="AG144" t="s">
        <v>39</v>
      </c>
      <c r="AH144" t="s">
        <v>40</v>
      </c>
      <c r="AI144" t="s">
        <v>59</v>
      </c>
      <c r="AJ144">
        <v>203.62</v>
      </c>
    </row>
    <row r="145" spans="1:36" x14ac:dyDescent="0.35">
      <c r="A145" s="1">
        <v>37226</v>
      </c>
      <c r="B145">
        <v>2001</v>
      </c>
      <c r="C145" t="str">
        <f>TEXT(data[[#This Row],[Month]],"MMMM")</f>
        <v>December</v>
      </c>
      <c r="D145">
        <v>34775.199280000001</v>
      </c>
      <c r="E145">
        <v>32</v>
      </c>
      <c r="F145">
        <v>2</v>
      </c>
      <c r="G145" t="s">
        <v>47</v>
      </c>
      <c r="H145" t="s">
        <v>43</v>
      </c>
      <c r="I145">
        <v>6955.0398569999998</v>
      </c>
      <c r="J145">
        <v>0</v>
      </c>
      <c r="K145">
        <v>1656.8393040000001</v>
      </c>
      <c r="L145">
        <v>3614.375931</v>
      </c>
      <c r="M145">
        <v>2013.1219579999999</v>
      </c>
      <c r="N145">
        <v>835.53774350000003</v>
      </c>
      <c r="O145">
        <v>1581.096783</v>
      </c>
      <c r="P145">
        <v>2233.9747240000002</v>
      </c>
      <c r="Q145">
        <v>1135.942221</v>
      </c>
      <c r="R145">
        <v>2444.2636689999999</v>
      </c>
      <c r="S145">
        <v>887.01433399999996</v>
      </c>
      <c r="T145">
        <v>5.8252259540000004</v>
      </c>
      <c r="U145">
        <v>2025.7339340000001</v>
      </c>
      <c r="V145">
        <v>11417.992759999999</v>
      </c>
      <c r="W145">
        <v>1079.919083</v>
      </c>
      <c r="X145">
        <v>305.56193630000001</v>
      </c>
      <c r="Y145">
        <v>157.6507531</v>
      </c>
      <c r="Z145">
        <v>114.652158</v>
      </c>
      <c r="AA145">
        <v>286.28914589999999</v>
      </c>
      <c r="AB145">
        <v>16.687890629999998</v>
      </c>
      <c r="AC145">
        <v>53.99757769</v>
      </c>
      <c r="AD145">
        <v>82.165303230000006</v>
      </c>
      <c r="AE145" t="s">
        <v>397</v>
      </c>
      <c r="AF145" t="s">
        <v>398</v>
      </c>
      <c r="AG145" t="s">
        <v>39</v>
      </c>
      <c r="AH145" t="s">
        <v>54</v>
      </c>
      <c r="AI145" t="s">
        <v>399</v>
      </c>
      <c r="AJ145">
        <v>1920.11</v>
      </c>
    </row>
    <row r="146" spans="1:36" x14ac:dyDescent="0.35">
      <c r="A146" s="1">
        <v>37257</v>
      </c>
      <c r="B146">
        <v>2002</v>
      </c>
      <c r="C146" t="str">
        <f>TEXT(data[[#This Row],[Month]],"MMMM")</f>
        <v>January</v>
      </c>
      <c r="D146">
        <v>36932.931920000003</v>
      </c>
      <c r="E146">
        <v>46</v>
      </c>
      <c r="F146">
        <v>3</v>
      </c>
      <c r="G146" t="s">
        <v>42</v>
      </c>
      <c r="H146" t="s">
        <v>43</v>
      </c>
      <c r="I146">
        <v>7386.5863840000002</v>
      </c>
      <c r="J146">
        <v>0</v>
      </c>
      <c r="K146">
        <v>1645.1807940000001</v>
      </c>
      <c r="L146">
        <v>4300.7557310000002</v>
      </c>
      <c r="M146">
        <v>2023.860142</v>
      </c>
      <c r="N146">
        <v>1265.105859</v>
      </c>
      <c r="O146">
        <v>1809.9749429999999</v>
      </c>
      <c r="P146">
        <v>2737.5526829999999</v>
      </c>
      <c r="Q146">
        <v>1145.1084229999999</v>
      </c>
      <c r="R146">
        <v>2817.5627899999999</v>
      </c>
      <c r="S146">
        <v>976.18121280000003</v>
      </c>
      <c r="T146">
        <v>5.8978574970000004</v>
      </c>
      <c r="U146">
        <v>2178.251694</v>
      </c>
      <c r="V146">
        <v>10825.062959999999</v>
      </c>
      <c r="W146">
        <v>1177.438069</v>
      </c>
      <c r="X146">
        <v>133.74196470000001</v>
      </c>
      <c r="Y146">
        <v>261.21016600000002</v>
      </c>
      <c r="Z146">
        <v>539.07784619999995</v>
      </c>
      <c r="AA146">
        <v>193.56445439999999</v>
      </c>
      <c r="AB146">
        <v>36.095725129999998</v>
      </c>
      <c r="AC146">
        <v>69.324992499999993</v>
      </c>
      <c r="AD146">
        <v>93.301468150000005</v>
      </c>
      <c r="AE146" t="s">
        <v>400</v>
      </c>
      <c r="AF146" t="s">
        <v>401</v>
      </c>
      <c r="AG146" t="s">
        <v>39</v>
      </c>
      <c r="AH146" t="s">
        <v>74</v>
      </c>
      <c r="AI146" t="s">
        <v>402</v>
      </c>
      <c r="AJ146">
        <v>8443.02</v>
      </c>
    </row>
    <row r="147" spans="1:36" x14ac:dyDescent="0.35">
      <c r="A147" s="1">
        <v>37288</v>
      </c>
      <c r="B147">
        <v>2002</v>
      </c>
      <c r="C147" t="str">
        <f>TEXT(data[[#This Row],[Month]],"MMMM")</f>
        <v>February</v>
      </c>
      <c r="D147">
        <v>56073.070979999997</v>
      </c>
      <c r="E147">
        <v>19</v>
      </c>
      <c r="F147">
        <v>1</v>
      </c>
      <c r="G147" t="s">
        <v>42</v>
      </c>
      <c r="H147" t="s">
        <v>36</v>
      </c>
      <c r="I147">
        <v>16821.921289999998</v>
      </c>
      <c r="J147">
        <v>0</v>
      </c>
      <c r="K147">
        <v>2477.9655899999998</v>
      </c>
      <c r="L147">
        <v>7433.2805239999998</v>
      </c>
      <c r="M147">
        <v>4153.1004350000003</v>
      </c>
      <c r="N147">
        <v>1370.595223</v>
      </c>
      <c r="O147">
        <v>1855.878232</v>
      </c>
      <c r="P147">
        <v>4034.2386080000001</v>
      </c>
      <c r="Q147">
        <v>2155.0968910000001</v>
      </c>
      <c r="R147">
        <v>5009.5947230000002</v>
      </c>
      <c r="S147">
        <v>1162.0830550000001</v>
      </c>
      <c r="T147">
        <v>11.49890108</v>
      </c>
      <c r="U147">
        <v>6447.786967</v>
      </c>
      <c r="V147">
        <v>9599.3164030000007</v>
      </c>
      <c r="W147">
        <v>2168.434006</v>
      </c>
      <c r="X147">
        <v>225.8198711</v>
      </c>
      <c r="Y147">
        <v>326.31840089999997</v>
      </c>
      <c r="Z147">
        <v>364.20081979999998</v>
      </c>
      <c r="AA147">
        <v>279.91156100000001</v>
      </c>
      <c r="AB147">
        <v>58.806516739999999</v>
      </c>
      <c r="AC147">
        <v>203.4983211</v>
      </c>
      <c r="AD147">
        <v>62.507615989999998</v>
      </c>
      <c r="AE147" t="s">
        <v>403</v>
      </c>
      <c r="AF147" t="s">
        <v>404</v>
      </c>
      <c r="AG147" t="s">
        <v>39</v>
      </c>
      <c r="AH147" t="s">
        <v>40</v>
      </c>
      <c r="AI147" t="s">
        <v>103</v>
      </c>
      <c r="AJ147">
        <v>2388.5</v>
      </c>
    </row>
    <row r="148" spans="1:36" x14ac:dyDescent="0.35">
      <c r="A148" s="1">
        <v>37316</v>
      </c>
      <c r="B148">
        <v>2002</v>
      </c>
      <c r="C148" t="str">
        <f>TEXT(data[[#This Row],[Month]],"MMMM")</f>
        <v>March</v>
      </c>
      <c r="D148">
        <v>11152.200279999999</v>
      </c>
      <c r="E148">
        <v>28</v>
      </c>
      <c r="F148">
        <v>3</v>
      </c>
      <c r="G148" t="s">
        <v>47</v>
      </c>
      <c r="H148" t="s">
        <v>43</v>
      </c>
      <c r="I148">
        <v>2230.4400559999999</v>
      </c>
      <c r="J148">
        <v>0</v>
      </c>
      <c r="K148">
        <v>231.37050780000001</v>
      </c>
      <c r="L148">
        <v>1476.657843</v>
      </c>
      <c r="M148">
        <v>577.31521510000005</v>
      </c>
      <c r="N148">
        <v>541.34017700000004</v>
      </c>
      <c r="O148">
        <v>478.65562749999998</v>
      </c>
      <c r="P148">
        <v>591.5995355</v>
      </c>
      <c r="Q148">
        <v>483.33374179999998</v>
      </c>
      <c r="R148">
        <v>951.28082629999994</v>
      </c>
      <c r="S148">
        <v>304.22729959999998</v>
      </c>
      <c r="T148">
        <v>8.4496827430000003</v>
      </c>
      <c r="U148">
        <v>942.32554249999998</v>
      </c>
      <c r="V148">
        <v>3285.9794510000002</v>
      </c>
      <c r="W148">
        <v>358.69806010000002</v>
      </c>
      <c r="X148">
        <v>93.783404709999999</v>
      </c>
      <c r="Y148">
        <v>101.8882727</v>
      </c>
      <c r="Z148">
        <v>74.168616420000006</v>
      </c>
      <c r="AA148">
        <v>37.08865162</v>
      </c>
      <c r="AB148">
        <v>22.33723153</v>
      </c>
      <c r="AC148">
        <v>25.708889259999999</v>
      </c>
      <c r="AD148">
        <v>24.820384130000001</v>
      </c>
      <c r="AE148" t="s">
        <v>405</v>
      </c>
      <c r="AF148" t="s">
        <v>273</v>
      </c>
      <c r="AG148" t="s">
        <v>39</v>
      </c>
      <c r="AH148" t="s">
        <v>74</v>
      </c>
      <c r="AI148" t="s">
        <v>319</v>
      </c>
      <c r="AJ148">
        <v>2467.09</v>
      </c>
    </row>
    <row r="149" spans="1:36" x14ac:dyDescent="0.35">
      <c r="A149" s="1">
        <v>37347</v>
      </c>
      <c r="B149">
        <v>2002</v>
      </c>
      <c r="C149" t="str">
        <f>TEXT(data[[#This Row],[Month]],"MMMM")</f>
        <v>April</v>
      </c>
      <c r="D149">
        <v>10431.52104</v>
      </c>
      <c r="E149">
        <v>51</v>
      </c>
      <c r="F149">
        <v>0</v>
      </c>
      <c r="G149" t="s">
        <v>56</v>
      </c>
      <c r="H149" t="s">
        <v>43</v>
      </c>
      <c r="I149">
        <v>2086.3042070000001</v>
      </c>
      <c r="J149">
        <v>0</v>
      </c>
      <c r="K149">
        <v>367.55999500000001</v>
      </c>
      <c r="L149">
        <v>1140.549784</v>
      </c>
      <c r="M149">
        <v>560.61844050000002</v>
      </c>
      <c r="N149">
        <v>515.25155619999998</v>
      </c>
      <c r="O149">
        <v>509.9825007</v>
      </c>
      <c r="P149">
        <v>739.77856099999997</v>
      </c>
      <c r="Q149">
        <v>495.03704729999998</v>
      </c>
      <c r="R149">
        <v>0</v>
      </c>
      <c r="S149">
        <v>107.9532069</v>
      </c>
      <c r="T149">
        <v>5.0107709800000002</v>
      </c>
      <c r="U149">
        <v>522.69962889999999</v>
      </c>
      <c r="V149">
        <v>3908.4857379999999</v>
      </c>
      <c r="W149">
        <v>91.695241940000003</v>
      </c>
      <c r="X149">
        <v>125.33529729999999</v>
      </c>
      <c r="Y149">
        <v>109.4228894</v>
      </c>
      <c r="Z149">
        <v>37.589722279999997</v>
      </c>
      <c r="AA149">
        <v>121.2235211</v>
      </c>
      <c r="AB149">
        <v>1.3087207350000001</v>
      </c>
      <c r="AC149">
        <v>0</v>
      </c>
      <c r="AD149">
        <v>27.07776874</v>
      </c>
      <c r="AE149" t="s">
        <v>406</v>
      </c>
      <c r="AF149" t="s">
        <v>407</v>
      </c>
      <c r="AG149" t="s">
        <v>39</v>
      </c>
      <c r="AH149" t="s">
        <v>40</v>
      </c>
      <c r="AI149" t="s">
        <v>62</v>
      </c>
      <c r="AJ149">
        <v>859.24</v>
      </c>
    </row>
    <row r="150" spans="1:36" x14ac:dyDescent="0.35">
      <c r="A150" s="1">
        <v>37377</v>
      </c>
      <c r="B150">
        <v>2002</v>
      </c>
      <c r="C150" t="str">
        <f>TEXT(data[[#This Row],[Month]],"MMMM")</f>
        <v>May</v>
      </c>
      <c r="D150">
        <v>45547.26756</v>
      </c>
      <c r="E150">
        <v>58</v>
      </c>
      <c r="F150">
        <v>1</v>
      </c>
      <c r="G150" t="s">
        <v>42</v>
      </c>
      <c r="H150" t="s">
        <v>48</v>
      </c>
      <c r="I150">
        <v>6832.090134</v>
      </c>
      <c r="J150">
        <v>6775.578512</v>
      </c>
      <c r="K150">
        <v>1043.779329</v>
      </c>
      <c r="L150">
        <v>6587.7137380000004</v>
      </c>
      <c r="M150">
        <v>3100.288376</v>
      </c>
      <c r="N150">
        <v>1100.422145</v>
      </c>
      <c r="O150">
        <v>1788.0209990000001</v>
      </c>
      <c r="P150">
        <v>2958.7892099999999</v>
      </c>
      <c r="Q150">
        <v>2267.2363380000002</v>
      </c>
      <c r="R150">
        <v>2380.226885</v>
      </c>
      <c r="S150">
        <v>643.06272449999994</v>
      </c>
      <c r="T150">
        <v>13.36345487</v>
      </c>
      <c r="U150">
        <v>6086.6885460000003</v>
      </c>
      <c r="V150">
        <v>10070.05917</v>
      </c>
      <c r="W150">
        <v>1853.5010729999999</v>
      </c>
      <c r="X150">
        <v>191.99197000000001</v>
      </c>
      <c r="Y150">
        <v>209.99372629999999</v>
      </c>
      <c r="Z150">
        <v>287.7623375</v>
      </c>
      <c r="AA150">
        <v>152.42306590000001</v>
      </c>
      <c r="AB150">
        <v>69.473616910000004</v>
      </c>
      <c r="AC150">
        <v>81.331583600000002</v>
      </c>
      <c r="AD150">
        <v>128.70829259999999</v>
      </c>
      <c r="AE150" t="s">
        <v>408</v>
      </c>
      <c r="AF150" t="s">
        <v>409</v>
      </c>
      <c r="AG150" t="s">
        <v>39</v>
      </c>
      <c r="AH150" t="s">
        <v>54</v>
      </c>
      <c r="AI150" t="s">
        <v>118</v>
      </c>
      <c r="AJ150">
        <v>2532.66</v>
      </c>
    </row>
    <row r="151" spans="1:36" x14ac:dyDescent="0.35">
      <c r="A151" s="1">
        <v>37408</v>
      </c>
      <c r="B151">
        <v>2002</v>
      </c>
      <c r="C151" t="str">
        <f>TEXT(data[[#This Row],[Month]],"MMMM")</f>
        <v>June</v>
      </c>
      <c r="D151">
        <v>38045.587820000001</v>
      </c>
      <c r="E151">
        <v>36</v>
      </c>
      <c r="F151">
        <v>1</v>
      </c>
      <c r="G151" t="s">
        <v>35</v>
      </c>
      <c r="H151" t="s">
        <v>36</v>
      </c>
      <c r="I151">
        <v>11413.67635</v>
      </c>
      <c r="J151">
        <v>0</v>
      </c>
      <c r="K151">
        <v>1748.982285</v>
      </c>
      <c r="L151">
        <v>4782.5131119999996</v>
      </c>
      <c r="M151">
        <v>3036.2474699999998</v>
      </c>
      <c r="N151">
        <v>1479.3503599999999</v>
      </c>
      <c r="O151">
        <v>1326.2093130000001</v>
      </c>
      <c r="P151">
        <v>2029.578575</v>
      </c>
      <c r="Q151">
        <v>1758.7689720000001</v>
      </c>
      <c r="R151">
        <v>3335.5368570000001</v>
      </c>
      <c r="S151">
        <v>871.41464289999999</v>
      </c>
      <c r="T151">
        <v>8.3995325689999998</v>
      </c>
      <c r="U151">
        <v>3195.6515399999998</v>
      </c>
      <c r="V151">
        <v>6263.3098900000005</v>
      </c>
      <c r="W151">
        <v>971.13851560000001</v>
      </c>
      <c r="X151">
        <v>625.64235670000005</v>
      </c>
      <c r="Y151">
        <v>254.00751919999999</v>
      </c>
      <c r="Z151">
        <v>134.60162120000001</v>
      </c>
      <c r="AA151">
        <v>144.42606369999999</v>
      </c>
      <c r="AB151">
        <v>16.250053919999999</v>
      </c>
      <c r="AC151">
        <v>14.745382709999999</v>
      </c>
      <c r="AD151">
        <v>260.24570039999998</v>
      </c>
      <c r="AE151" t="s">
        <v>410</v>
      </c>
      <c r="AF151" t="s">
        <v>411</v>
      </c>
      <c r="AG151" t="s">
        <v>39</v>
      </c>
      <c r="AH151" t="s">
        <v>54</v>
      </c>
      <c r="AI151" t="s">
        <v>412</v>
      </c>
      <c r="AJ151">
        <v>7348.14</v>
      </c>
    </row>
    <row r="152" spans="1:36" x14ac:dyDescent="0.35">
      <c r="A152" s="1">
        <v>37438</v>
      </c>
      <c r="B152">
        <v>2002</v>
      </c>
      <c r="C152" t="str">
        <f>TEXT(data[[#This Row],[Month]],"MMMM")</f>
        <v>July</v>
      </c>
      <c r="D152">
        <v>36656.53284</v>
      </c>
      <c r="E152">
        <v>19</v>
      </c>
      <c r="F152">
        <v>1</v>
      </c>
      <c r="G152" t="s">
        <v>42</v>
      </c>
      <c r="H152" t="s">
        <v>43</v>
      </c>
      <c r="I152">
        <v>7331.3065690000003</v>
      </c>
      <c r="J152">
        <v>0</v>
      </c>
      <c r="K152">
        <v>1230.338317</v>
      </c>
      <c r="L152">
        <v>4729.4976729999998</v>
      </c>
      <c r="M152">
        <v>2844.7271860000001</v>
      </c>
      <c r="N152">
        <v>1682.455275</v>
      </c>
      <c r="O152">
        <v>1551.3123009999999</v>
      </c>
      <c r="P152">
        <v>1608.6765109999999</v>
      </c>
      <c r="Q152">
        <v>1734.253185</v>
      </c>
      <c r="R152">
        <v>2019.61248</v>
      </c>
      <c r="S152">
        <v>1013.565256</v>
      </c>
      <c r="T152">
        <v>9.6882573539999992</v>
      </c>
      <c r="U152">
        <v>3551.3792389999999</v>
      </c>
      <c r="V152">
        <v>10910.78809</v>
      </c>
      <c r="W152">
        <v>578.07169250000004</v>
      </c>
      <c r="X152">
        <v>569.64544639999997</v>
      </c>
      <c r="Y152">
        <v>453.61321270000002</v>
      </c>
      <c r="Z152">
        <v>262.04523410000002</v>
      </c>
      <c r="AA152">
        <v>144.38115149999999</v>
      </c>
      <c r="AB152">
        <v>0.97886573200000004</v>
      </c>
      <c r="AC152">
        <v>78.870257170000002</v>
      </c>
      <c r="AD152">
        <v>178.32323640000001</v>
      </c>
      <c r="AE152" t="s">
        <v>413</v>
      </c>
      <c r="AF152" t="s">
        <v>248</v>
      </c>
      <c r="AG152" t="s">
        <v>39</v>
      </c>
      <c r="AH152" t="s">
        <v>74</v>
      </c>
      <c r="AI152" t="s">
        <v>414</v>
      </c>
      <c r="AJ152">
        <v>8489.7900000000009</v>
      </c>
    </row>
    <row r="153" spans="1:36" x14ac:dyDescent="0.35">
      <c r="A153" s="1">
        <v>37469</v>
      </c>
      <c r="B153">
        <v>2002</v>
      </c>
      <c r="C153" t="str">
        <f>TEXT(data[[#This Row],[Month]],"MMMM")</f>
        <v>August</v>
      </c>
      <c r="D153">
        <v>39581.266940000001</v>
      </c>
      <c r="E153">
        <v>37</v>
      </c>
      <c r="F153">
        <v>0</v>
      </c>
      <c r="G153" t="s">
        <v>56</v>
      </c>
      <c r="H153" t="s">
        <v>48</v>
      </c>
      <c r="I153">
        <v>5937.1900409999998</v>
      </c>
      <c r="J153">
        <v>7755.8882130000002</v>
      </c>
      <c r="K153">
        <v>907.01090399999998</v>
      </c>
      <c r="L153">
        <v>5520.3046210000002</v>
      </c>
      <c r="M153">
        <v>2709.271041</v>
      </c>
      <c r="N153">
        <v>1341.547356</v>
      </c>
      <c r="O153">
        <v>1009.669081</v>
      </c>
      <c r="P153">
        <v>2593.678844</v>
      </c>
      <c r="Q153">
        <v>1809.258867</v>
      </c>
      <c r="R153">
        <v>0</v>
      </c>
      <c r="S153">
        <v>547.10431070000004</v>
      </c>
      <c r="T153">
        <v>7.2833678849999997</v>
      </c>
      <c r="U153">
        <v>2882.8492849999998</v>
      </c>
      <c r="V153">
        <v>9450.3436600000005</v>
      </c>
      <c r="W153">
        <v>468.79610830000001</v>
      </c>
      <c r="X153">
        <v>709.25051810000002</v>
      </c>
      <c r="Y153">
        <v>333.7997001</v>
      </c>
      <c r="Z153">
        <v>202.9960165</v>
      </c>
      <c r="AA153">
        <v>137.30378300000001</v>
      </c>
      <c r="AB153">
        <v>16.467056169999999</v>
      </c>
      <c r="AC153">
        <v>0</v>
      </c>
      <c r="AD153">
        <v>105.63496240000001</v>
      </c>
      <c r="AE153" t="s">
        <v>125</v>
      </c>
      <c r="AF153" t="s">
        <v>415</v>
      </c>
      <c r="AG153" t="s">
        <v>39</v>
      </c>
      <c r="AH153" t="s">
        <v>40</v>
      </c>
      <c r="AI153" t="s">
        <v>157</v>
      </c>
      <c r="AJ153">
        <v>5025.5200000000004</v>
      </c>
    </row>
    <row r="154" spans="1:36" x14ac:dyDescent="0.35">
      <c r="A154" s="1">
        <v>37500</v>
      </c>
      <c r="B154">
        <v>2002</v>
      </c>
      <c r="C154" t="str">
        <f>TEXT(data[[#This Row],[Month]],"MMMM")</f>
        <v>September</v>
      </c>
      <c r="D154">
        <v>17412.31308</v>
      </c>
      <c r="E154">
        <v>58</v>
      </c>
      <c r="F154">
        <v>0</v>
      </c>
      <c r="G154" t="s">
        <v>56</v>
      </c>
      <c r="H154" t="s">
        <v>36</v>
      </c>
      <c r="I154">
        <v>5223.6939249999996</v>
      </c>
      <c r="J154">
        <v>0</v>
      </c>
      <c r="K154">
        <v>862.0768094</v>
      </c>
      <c r="L154">
        <v>1841.34827</v>
      </c>
      <c r="M154">
        <v>1078.94397</v>
      </c>
      <c r="N154">
        <v>355.8521369</v>
      </c>
      <c r="O154">
        <v>608.48547359999998</v>
      </c>
      <c r="P154">
        <v>1141.9358010000001</v>
      </c>
      <c r="Q154">
        <v>791.73609350000004</v>
      </c>
      <c r="R154">
        <v>0</v>
      </c>
      <c r="S154">
        <v>356.53341870000003</v>
      </c>
      <c r="T154">
        <v>8.620021114</v>
      </c>
      <c r="U154">
        <v>1500.945064</v>
      </c>
      <c r="V154">
        <v>5151.7071839999999</v>
      </c>
      <c r="W154">
        <v>508.75110059999997</v>
      </c>
      <c r="X154">
        <v>62.049165670000001</v>
      </c>
      <c r="Y154">
        <v>100.9371597</v>
      </c>
      <c r="Z154">
        <v>129.45785799999999</v>
      </c>
      <c r="AA154">
        <v>130.7278341</v>
      </c>
      <c r="AB154">
        <v>30.939704129999999</v>
      </c>
      <c r="AC154">
        <v>0</v>
      </c>
      <c r="AD154">
        <v>68.099659149999994</v>
      </c>
      <c r="AE154" t="s">
        <v>416</v>
      </c>
      <c r="AF154" t="s">
        <v>257</v>
      </c>
      <c r="AG154" t="s">
        <v>39</v>
      </c>
      <c r="AH154" t="s">
        <v>54</v>
      </c>
      <c r="AI154" t="s">
        <v>249</v>
      </c>
      <c r="AJ154">
        <v>3940.3</v>
      </c>
    </row>
    <row r="155" spans="1:36" x14ac:dyDescent="0.35">
      <c r="A155" s="1">
        <v>37530</v>
      </c>
      <c r="B155">
        <v>2002</v>
      </c>
      <c r="C155" t="str">
        <f>TEXT(data[[#This Row],[Month]],"MMMM")</f>
        <v>October</v>
      </c>
      <c r="D155">
        <v>36125.548849999999</v>
      </c>
      <c r="E155">
        <v>48</v>
      </c>
      <c r="F155">
        <v>0</v>
      </c>
      <c r="G155" t="s">
        <v>47</v>
      </c>
      <c r="H155" t="s">
        <v>36</v>
      </c>
      <c r="I155">
        <v>10837.664650000001</v>
      </c>
      <c r="J155">
        <v>0</v>
      </c>
      <c r="K155">
        <v>1034.7466870000001</v>
      </c>
      <c r="L155">
        <v>4558.9825229999997</v>
      </c>
      <c r="M155">
        <v>2225.5980719999998</v>
      </c>
      <c r="N155">
        <v>789.83270389999996</v>
      </c>
      <c r="O155">
        <v>1356.62789</v>
      </c>
      <c r="P155">
        <v>1644.0129609999999</v>
      </c>
      <c r="Q155">
        <v>1168.009947</v>
      </c>
      <c r="R155">
        <v>0</v>
      </c>
      <c r="S155">
        <v>902.42635870000004</v>
      </c>
      <c r="T155">
        <v>7.6729616180000004</v>
      </c>
      <c r="U155">
        <v>2771.8994980000002</v>
      </c>
      <c r="V155">
        <v>11607.64705</v>
      </c>
      <c r="W155">
        <v>1286.675849</v>
      </c>
      <c r="X155">
        <v>142.26890309999999</v>
      </c>
      <c r="Y155">
        <v>111.3368086</v>
      </c>
      <c r="Z155">
        <v>403.09571770000002</v>
      </c>
      <c r="AA155">
        <v>219.22095469999999</v>
      </c>
      <c r="AB155">
        <v>7.7295293709999999</v>
      </c>
      <c r="AC155">
        <v>0</v>
      </c>
      <c r="AD155">
        <v>256.28985060000002</v>
      </c>
      <c r="AE155" t="s">
        <v>417</v>
      </c>
      <c r="AF155" t="s">
        <v>418</v>
      </c>
      <c r="AG155" t="s">
        <v>39</v>
      </c>
      <c r="AH155" t="s">
        <v>74</v>
      </c>
      <c r="AI155" t="s">
        <v>419</v>
      </c>
      <c r="AJ155">
        <v>2539.85</v>
      </c>
    </row>
    <row r="156" spans="1:36" x14ac:dyDescent="0.35">
      <c r="A156" s="1">
        <v>37561</v>
      </c>
      <c r="B156">
        <v>2002</v>
      </c>
      <c r="C156" t="str">
        <f>TEXT(data[[#This Row],[Month]],"MMMM")</f>
        <v>November</v>
      </c>
      <c r="D156">
        <v>37926.700409999998</v>
      </c>
      <c r="E156">
        <v>21</v>
      </c>
      <c r="F156">
        <v>0</v>
      </c>
      <c r="G156" t="s">
        <v>47</v>
      </c>
      <c r="H156" t="s">
        <v>36</v>
      </c>
      <c r="I156">
        <v>11378.010120000001</v>
      </c>
      <c r="J156">
        <v>6955.0205390000001</v>
      </c>
      <c r="K156">
        <v>985.75768419999997</v>
      </c>
      <c r="L156">
        <v>5111.4079499999998</v>
      </c>
      <c r="M156">
        <v>2881.5932250000001</v>
      </c>
      <c r="N156">
        <v>1501.6908060000001</v>
      </c>
      <c r="O156">
        <v>1535.8080640000001</v>
      </c>
      <c r="P156">
        <v>2969.395622</v>
      </c>
      <c r="Q156">
        <v>1463.2386550000001</v>
      </c>
      <c r="R156">
        <v>0</v>
      </c>
      <c r="S156">
        <v>472.0102521</v>
      </c>
      <c r="T156">
        <v>8.9359225339999995</v>
      </c>
      <c r="U156">
        <v>2672.767488</v>
      </c>
      <c r="V156">
        <v>2672.767488</v>
      </c>
      <c r="W156">
        <v>994.68411819999994</v>
      </c>
      <c r="X156">
        <v>583.51486729999999</v>
      </c>
      <c r="Y156">
        <v>123.6949991</v>
      </c>
      <c r="Z156">
        <v>273.72164350000003</v>
      </c>
      <c r="AA156">
        <v>339.52420469999998</v>
      </c>
      <c r="AB156">
        <v>11.78115635</v>
      </c>
      <c r="AC156">
        <v>0</v>
      </c>
      <c r="AD156">
        <v>36.039142660000003</v>
      </c>
      <c r="AE156" t="s">
        <v>420</v>
      </c>
      <c r="AF156" t="s">
        <v>421</v>
      </c>
      <c r="AG156" t="s">
        <v>39</v>
      </c>
      <c r="AH156" t="s">
        <v>40</v>
      </c>
      <c r="AI156" t="s">
        <v>157</v>
      </c>
      <c r="AJ156">
        <v>1199.8499999999999</v>
      </c>
    </row>
    <row r="157" spans="1:36" x14ac:dyDescent="0.35">
      <c r="A157" s="1">
        <v>37591</v>
      </c>
      <c r="B157">
        <v>2002</v>
      </c>
      <c r="C157" t="str">
        <f>TEXT(data[[#This Row],[Month]],"MMMM")</f>
        <v>December</v>
      </c>
      <c r="D157">
        <v>16940.653190000001</v>
      </c>
      <c r="E157">
        <v>46</v>
      </c>
      <c r="F157">
        <v>0</v>
      </c>
      <c r="G157" t="s">
        <v>56</v>
      </c>
      <c r="H157" t="s">
        <v>43</v>
      </c>
      <c r="I157">
        <v>3388.1306370000002</v>
      </c>
      <c r="J157">
        <v>0</v>
      </c>
      <c r="K157">
        <v>625.73515950000001</v>
      </c>
      <c r="L157">
        <v>1867.171488</v>
      </c>
      <c r="M157">
        <v>864.37674289999995</v>
      </c>
      <c r="N157">
        <v>673.03335300000003</v>
      </c>
      <c r="O157">
        <v>416.56811420000002</v>
      </c>
      <c r="P157">
        <v>715.8563173</v>
      </c>
      <c r="Q157">
        <v>622.86024659999998</v>
      </c>
      <c r="R157">
        <v>0</v>
      </c>
      <c r="S157">
        <v>405.79955339999998</v>
      </c>
      <c r="T157">
        <v>7.7468485940000003</v>
      </c>
      <c r="U157">
        <v>1312.366753</v>
      </c>
      <c r="V157">
        <v>7361.1215730000004</v>
      </c>
      <c r="W157">
        <v>467.78506170000003</v>
      </c>
      <c r="X157">
        <v>172.39230889999999</v>
      </c>
      <c r="Y157">
        <v>162.4265159</v>
      </c>
      <c r="Z157">
        <v>90.149077210000002</v>
      </c>
      <c r="AA157">
        <v>139.54147689999999</v>
      </c>
      <c r="AB157">
        <v>9.2923004640000002</v>
      </c>
      <c r="AC157">
        <v>0</v>
      </c>
      <c r="AD157">
        <v>114.1334897</v>
      </c>
      <c r="AE157" t="s">
        <v>422</v>
      </c>
      <c r="AF157" t="s">
        <v>423</v>
      </c>
      <c r="AG157" t="s">
        <v>39</v>
      </c>
      <c r="AH157" t="s">
        <v>40</v>
      </c>
      <c r="AI157" t="s">
        <v>424</v>
      </c>
      <c r="AJ157">
        <v>3960.94</v>
      </c>
    </row>
    <row r="158" spans="1:36" x14ac:dyDescent="0.35">
      <c r="A158" s="1">
        <v>37622</v>
      </c>
      <c r="B158">
        <v>2003</v>
      </c>
      <c r="C158" t="str">
        <f>TEXT(data[[#This Row],[Month]],"MMMM")</f>
        <v>January</v>
      </c>
      <c r="D158">
        <v>133462.0264</v>
      </c>
      <c r="E158">
        <v>47</v>
      </c>
      <c r="F158">
        <v>4</v>
      </c>
      <c r="G158" t="s">
        <v>35</v>
      </c>
      <c r="H158" t="s">
        <v>43</v>
      </c>
      <c r="I158">
        <v>26692.405269999999</v>
      </c>
      <c r="J158">
        <v>0</v>
      </c>
      <c r="K158">
        <v>4609.0014300000003</v>
      </c>
      <c r="L158">
        <v>14502.333259999999</v>
      </c>
      <c r="M158">
        <v>7832.4726920000003</v>
      </c>
      <c r="N158">
        <v>5264.5520660000002</v>
      </c>
      <c r="O158">
        <v>3892.2757959999999</v>
      </c>
      <c r="P158">
        <v>9100.4592069999999</v>
      </c>
      <c r="Q158">
        <v>5425.4622799999997</v>
      </c>
      <c r="R158">
        <v>11095.51477</v>
      </c>
      <c r="S158">
        <v>3146.4806039999999</v>
      </c>
      <c r="T158">
        <v>16.77818473</v>
      </c>
      <c r="U158">
        <v>22392.50533</v>
      </c>
      <c r="V158">
        <v>41901.06897</v>
      </c>
      <c r="W158">
        <v>4263.7967079999999</v>
      </c>
      <c r="X158">
        <v>1974.0563480000001</v>
      </c>
      <c r="Y158">
        <v>332.29898500000002</v>
      </c>
      <c r="Z158">
        <v>503.67281850000001</v>
      </c>
      <c r="AA158">
        <v>1361.7702360000001</v>
      </c>
      <c r="AB158">
        <v>238.3525659</v>
      </c>
      <c r="AC158">
        <v>552.12497289999999</v>
      </c>
      <c r="AD158">
        <v>454.83275989999999</v>
      </c>
      <c r="AE158" t="s">
        <v>425</v>
      </c>
      <c r="AF158" t="s">
        <v>426</v>
      </c>
      <c r="AG158" t="s">
        <v>39</v>
      </c>
      <c r="AH158" t="s">
        <v>40</v>
      </c>
      <c r="AI158" t="s">
        <v>121</v>
      </c>
      <c r="AJ158">
        <v>5762.16</v>
      </c>
    </row>
    <row r="159" spans="1:36" x14ac:dyDescent="0.35">
      <c r="A159" s="1">
        <v>37653</v>
      </c>
      <c r="B159">
        <v>2003</v>
      </c>
      <c r="C159" t="str">
        <f>TEXT(data[[#This Row],[Month]],"MMMM")</f>
        <v>February</v>
      </c>
      <c r="D159">
        <v>43827.598360000004</v>
      </c>
      <c r="E159">
        <v>30</v>
      </c>
      <c r="F159">
        <v>4</v>
      </c>
      <c r="G159" t="s">
        <v>47</v>
      </c>
      <c r="H159" t="s">
        <v>48</v>
      </c>
      <c r="I159">
        <v>6574.1397530000004</v>
      </c>
      <c r="J159">
        <v>0</v>
      </c>
      <c r="K159">
        <v>1237.4553060000001</v>
      </c>
      <c r="L159">
        <v>6434.3605820000002</v>
      </c>
      <c r="M159">
        <v>2376.7897899999998</v>
      </c>
      <c r="N159">
        <v>1579.0530759999999</v>
      </c>
      <c r="O159">
        <v>1272.307239</v>
      </c>
      <c r="P159">
        <v>3447.9392809999999</v>
      </c>
      <c r="Q159">
        <v>1791.4220809999999</v>
      </c>
      <c r="R159">
        <v>4035.7480260000002</v>
      </c>
      <c r="S159">
        <v>608.85804700000006</v>
      </c>
      <c r="T159">
        <v>11.292650399999999</v>
      </c>
      <c r="U159">
        <v>4949.2974620000005</v>
      </c>
      <c r="V159">
        <v>14469.525170000001</v>
      </c>
      <c r="W159">
        <v>1641.3132230000001</v>
      </c>
      <c r="X159">
        <v>533.07116880000001</v>
      </c>
      <c r="Y159">
        <v>145.08278530000001</v>
      </c>
      <c r="Z159">
        <v>300.05361900000003</v>
      </c>
      <c r="AA159">
        <v>436.85387789999999</v>
      </c>
      <c r="AB159">
        <v>71.622530150000003</v>
      </c>
      <c r="AC159">
        <v>37.209804740000003</v>
      </c>
      <c r="AD159">
        <v>125.4010873</v>
      </c>
      <c r="AE159" t="s">
        <v>110</v>
      </c>
      <c r="AF159" t="s">
        <v>427</v>
      </c>
      <c r="AG159" t="s">
        <v>39</v>
      </c>
      <c r="AH159" t="s">
        <v>74</v>
      </c>
      <c r="AI159" t="s">
        <v>428</v>
      </c>
      <c r="AJ159">
        <v>2247.2399999999998</v>
      </c>
    </row>
    <row r="160" spans="1:36" x14ac:dyDescent="0.35">
      <c r="A160" s="1">
        <v>37681</v>
      </c>
      <c r="B160">
        <v>2003</v>
      </c>
      <c r="C160" t="str">
        <f>TEXT(data[[#This Row],[Month]],"MMMM")</f>
        <v>March</v>
      </c>
      <c r="D160">
        <v>11566.98112</v>
      </c>
      <c r="E160">
        <v>32</v>
      </c>
      <c r="F160">
        <v>0</v>
      </c>
      <c r="G160" t="s">
        <v>56</v>
      </c>
      <c r="H160" t="s">
        <v>43</v>
      </c>
      <c r="I160">
        <v>2313.3962240000001</v>
      </c>
      <c r="J160">
        <v>0</v>
      </c>
      <c r="K160">
        <v>487.20259320000002</v>
      </c>
      <c r="L160">
        <v>1607.5013710000001</v>
      </c>
      <c r="M160">
        <v>649.17943700000001</v>
      </c>
      <c r="N160">
        <v>557.34784649999995</v>
      </c>
      <c r="O160">
        <v>392.30791850000003</v>
      </c>
      <c r="P160">
        <v>783.33055620000005</v>
      </c>
      <c r="Q160">
        <v>539.05346310000004</v>
      </c>
      <c r="R160">
        <v>0</v>
      </c>
      <c r="S160">
        <v>285.76659469999998</v>
      </c>
      <c r="T160">
        <v>9.3635402239999994</v>
      </c>
      <c r="U160">
        <v>1083.0789299999999</v>
      </c>
      <c r="V160">
        <v>3951.8951149999998</v>
      </c>
      <c r="W160">
        <v>385.24044179999999</v>
      </c>
      <c r="X160">
        <v>190.21197520000001</v>
      </c>
      <c r="Y160">
        <v>139.70917990000001</v>
      </c>
      <c r="Z160">
        <v>60.491515739999997</v>
      </c>
      <c r="AA160">
        <v>49.426801949999998</v>
      </c>
      <c r="AB160">
        <v>5.4432902920000004</v>
      </c>
      <c r="AC160">
        <v>0</v>
      </c>
      <c r="AD160">
        <v>26.24825263</v>
      </c>
      <c r="AE160" t="s">
        <v>429</v>
      </c>
      <c r="AF160" t="s">
        <v>430</v>
      </c>
      <c r="AG160" t="s">
        <v>39</v>
      </c>
      <c r="AH160" t="s">
        <v>54</v>
      </c>
      <c r="AI160" t="s">
        <v>118</v>
      </c>
      <c r="AJ160">
        <v>4503.2</v>
      </c>
    </row>
    <row r="161" spans="1:36" x14ac:dyDescent="0.35">
      <c r="A161" s="1">
        <v>37712</v>
      </c>
      <c r="B161">
        <v>2003</v>
      </c>
      <c r="C161" t="str">
        <f>TEXT(data[[#This Row],[Month]],"MMMM")</f>
        <v>April</v>
      </c>
      <c r="D161">
        <v>50726.08466</v>
      </c>
      <c r="E161">
        <v>37</v>
      </c>
      <c r="F161">
        <v>1</v>
      </c>
      <c r="G161" t="s">
        <v>35</v>
      </c>
      <c r="H161" t="s">
        <v>43</v>
      </c>
      <c r="I161">
        <v>10145.216930000001</v>
      </c>
      <c r="J161">
        <v>0</v>
      </c>
      <c r="K161">
        <v>1455.0493570000001</v>
      </c>
      <c r="L161">
        <v>5140.1382169999997</v>
      </c>
      <c r="M161">
        <v>2657.0530899999999</v>
      </c>
      <c r="N161">
        <v>2049.0905699999998</v>
      </c>
      <c r="O161">
        <v>1735.117882</v>
      </c>
      <c r="P161">
        <v>3513.5477420000002</v>
      </c>
      <c r="Q161">
        <v>1641.8337509999999</v>
      </c>
      <c r="R161">
        <v>3268.2181700000001</v>
      </c>
      <c r="S161">
        <v>1209.4264450000001</v>
      </c>
      <c r="T161">
        <v>10.14076401</v>
      </c>
      <c r="U161">
        <v>5144.0125390000003</v>
      </c>
      <c r="V161">
        <v>17911.392500000002</v>
      </c>
      <c r="W161">
        <v>1106.232346</v>
      </c>
      <c r="X161">
        <v>497.70546940000003</v>
      </c>
      <c r="Y161">
        <v>554.80279640000003</v>
      </c>
      <c r="Z161">
        <v>504.84422790000002</v>
      </c>
      <c r="AA161">
        <v>280.9298048</v>
      </c>
      <c r="AB161">
        <v>68.501968450000007</v>
      </c>
      <c r="AC161">
        <v>112.99627750000001</v>
      </c>
      <c r="AD161">
        <v>216.28736739999999</v>
      </c>
      <c r="AE161" t="s">
        <v>431</v>
      </c>
      <c r="AF161" t="s">
        <v>432</v>
      </c>
      <c r="AG161" t="s">
        <v>39</v>
      </c>
      <c r="AH161" t="s">
        <v>54</v>
      </c>
      <c r="AI161" t="s">
        <v>127</v>
      </c>
      <c r="AJ161">
        <v>2258.11</v>
      </c>
    </row>
    <row r="162" spans="1:36" x14ac:dyDescent="0.35">
      <c r="A162" s="1">
        <v>37742</v>
      </c>
      <c r="B162">
        <v>2003</v>
      </c>
      <c r="C162" t="str">
        <f>TEXT(data[[#This Row],[Month]],"MMMM")</f>
        <v>May</v>
      </c>
      <c r="D162">
        <v>13755.68297</v>
      </c>
      <c r="E162">
        <v>51</v>
      </c>
      <c r="F162">
        <v>3</v>
      </c>
      <c r="G162" t="s">
        <v>35</v>
      </c>
      <c r="H162" t="s">
        <v>48</v>
      </c>
      <c r="I162">
        <v>2063.352445</v>
      </c>
      <c r="J162">
        <v>0</v>
      </c>
      <c r="K162">
        <v>417.50391689999998</v>
      </c>
      <c r="L162">
        <v>1652.4755560000001</v>
      </c>
      <c r="M162">
        <v>794.34688500000004</v>
      </c>
      <c r="N162">
        <v>276.82931680000002</v>
      </c>
      <c r="O162">
        <v>505.54357520000002</v>
      </c>
      <c r="P162">
        <v>575.29449469999997</v>
      </c>
      <c r="Q162">
        <v>629.93386250000003</v>
      </c>
      <c r="R162">
        <v>1262.6933690000001</v>
      </c>
      <c r="S162">
        <v>226.5342215</v>
      </c>
      <c r="T162">
        <v>7.8149285290000003</v>
      </c>
      <c r="U162">
        <v>1074.996793</v>
      </c>
      <c r="V162">
        <v>5351.1753250000002</v>
      </c>
      <c r="W162">
        <v>384.78706590000002</v>
      </c>
      <c r="X162">
        <v>152.8056277</v>
      </c>
      <c r="Y162">
        <v>25.588974480000001</v>
      </c>
      <c r="Z162">
        <v>42.881146139999998</v>
      </c>
      <c r="AA162">
        <v>94.915796009999994</v>
      </c>
      <c r="AB162">
        <v>3.164280309</v>
      </c>
      <c r="AC162">
        <v>60.229780030000001</v>
      </c>
      <c r="AD162">
        <v>56.448619780000001</v>
      </c>
      <c r="AE162" t="s">
        <v>433</v>
      </c>
      <c r="AF162" t="s">
        <v>434</v>
      </c>
      <c r="AG162" t="s">
        <v>39</v>
      </c>
      <c r="AH162" t="s">
        <v>74</v>
      </c>
      <c r="AI162" t="s">
        <v>124</v>
      </c>
      <c r="AJ162">
        <v>5072.7700000000004</v>
      </c>
    </row>
    <row r="163" spans="1:36" x14ac:dyDescent="0.35">
      <c r="A163" s="1">
        <v>37773</v>
      </c>
      <c r="B163">
        <v>2003</v>
      </c>
      <c r="C163" t="str">
        <f>TEXT(data[[#This Row],[Month]],"MMMM")</f>
        <v>June</v>
      </c>
      <c r="D163">
        <v>56309.601629999997</v>
      </c>
      <c r="E163">
        <v>45</v>
      </c>
      <c r="F163">
        <v>3</v>
      </c>
      <c r="G163" t="s">
        <v>56</v>
      </c>
      <c r="H163" t="s">
        <v>36</v>
      </c>
      <c r="I163">
        <v>16892.88049</v>
      </c>
      <c r="J163">
        <v>0</v>
      </c>
      <c r="K163">
        <v>2308.6320310000001</v>
      </c>
      <c r="L163">
        <v>6147.8316029999996</v>
      </c>
      <c r="M163">
        <v>3223.1421</v>
      </c>
      <c r="N163">
        <v>2112.101361</v>
      </c>
      <c r="O163">
        <v>2558.3557970000002</v>
      </c>
      <c r="P163">
        <v>4031.310203</v>
      </c>
      <c r="Q163">
        <v>2704.738339</v>
      </c>
      <c r="R163">
        <v>4189.6756180000002</v>
      </c>
      <c r="S163">
        <v>958.69627479999997</v>
      </c>
      <c r="T163">
        <v>14.543604589999999</v>
      </c>
      <c r="U163">
        <v>8189.4458059999997</v>
      </c>
      <c r="V163">
        <v>11182.23782</v>
      </c>
      <c r="W163">
        <v>1760.5985189999999</v>
      </c>
      <c r="X163">
        <v>582.78248729999996</v>
      </c>
      <c r="Y163">
        <v>581.18775779999999</v>
      </c>
      <c r="Z163">
        <v>412.61614429999997</v>
      </c>
      <c r="AA163">
        <v>272.4338606</v>
      </c>
      <c r="AB163">
        <v>41.621545079999997</v>
      </c>
      <c r="AC163">
        <v>145.77584390000001</v>
      </c>
      <c r="AD163">
        <v>66.787552050000002</v>
      </c>
      <c r="AE163" t="s">
        <v>435</v>
      </c>
      <c r="AF163" t="s">
        <v>436</v>
      </c>
      <c r="AG163" t="s">
        <v>39</v>
      </c>
      <c r="AH163" t="s">
        <v>54</v>
      </c>
      <c r="AI163" t="s">
        <v>103</v>
      </c>
      <c r="AJ163">
        <v>3603.66</v>
      </c>
    </row>
    <row r="164" spans="1:36" x14ac:dyDescent="0.35">
      <c r="A164" s="1">
        <v>37803</v>
      </c>
      <c r="B164">
        <v>2003</v>
      </c>
      <c r="C164" t="str">
        <f>TEXT(data[[#This Row],[Month]],"MMMM")</f>
        <v>July</v>
      </c>
      <c r="D164">
        <v>75798.14688</v>
      </c>
      <c r="E164">
        <v>37</v>
      </c>
      <c r="F164">
        <v>4</v>
      </c>
      <c r="G164" t="s">
        <v>56</v>
      </c>
      <c r="H164" t="s">
        <v>43</v>
      </c>
      <c r="I164">
        <v>15159.62938</v>
      </c>
      <c r="J164">
        <v>7498.8699280000001</v>
      </c>
      <c r="K164">
        <v>2815.3206140000002</v>
      </c>
      <c r="L164">
        <v>8779.326685</v>
      </c>
      <c r="M164">
        <v>4381.1702939999996</v>
      </c>
      <c r="N164">
        <v>3108.567673</v>
      </c>
      <c r="O164">
        <v>3288.139662</v>
      </c>
      <c r="P164">
        <v>3343.6043650000001</v>
      </c>
      <c r="Q164">
        <v>2558.4191040000001</v>
      </c>
      <c r="R164">
        <v>7310.3198140000004</v>
      </c>
      <c r="S164">
        <v>1388.7094540000001</v>
      </c>
      <c r="T164">
        <v>13.0383683</v>
      </c>
      <c r="U164">
        <v>9882.8415569999997</v>
      </c>
      <c r="V164">
        <v>16166.06991</v>
      </c>
      <c r="W164">
        <v>935.78984509999998</v>
      </c>
      <c r="X164">
        <v>1103.009591</v>
      </c>
      <c r="Y164">
        <v>719.06146179999996</v>
      </c>
      <c r="Z164">
        <v>754.11188340000001</v>
      </c>
      <c r="AA164">
        <v>940.97678919999998</v>
      </c>
      <c r="AB164">
        <v>6.1748799869999997</v>
      </c>
      <c r="AC164">
        <v>31.248099140000001</v>
      </c>
      <c r="AD164">
        <v>200.61648030000001</v>
      </c>
      <c r="AE164" t="s">
        <v>437</v>
      </c>
      <c r="AF164" t="s">
        <v>438</v>
      </c>
      <c r="AG164" t="s">
        <v>39</v>
      </c>
      <c r="AH164" t="s">
        <v>40</v>
      </c>
      <c r="AI164" t="s">
        <v>439</v>
      </c>
      <c r="AJ164">
        <v>6534.85</v>
      </c>
    </row>
    <row r="165" spans="1:36" x14ac:dyDescent="0.35">
      <c r="A165" s="1">
        <v>37834</v>
      </c>
      <c r="B165">
        <v>2003</v>
      </c>
      <c r="C165" t="str">
        <f>TEXT(data[[#This Row],[Month]],"MMMM")</f>
        <v>August</v>
      </c>
      <c r="D165">
        <v>15559.19103</v>
      </c>
      <c r="E165">
        <v>42</v>
      </c>
      <c r="F165">
        <v>0</v>
      </c>
      <c r="G165" t="s">
        <v>35</v>
      </c>
      <c r="H165" t="s">
        <v>43</v>
      </c>
      <c r="I165">
        <v>3111.8382059999999</v>
      </c>
      <c r="J165">
        <v>1279.1440889999999</v>
      </c>
      <c r="K165">
        <v>445.9798993</v>
      </c>
      <c r="L165">
        <v>1779.2692199999999</v>
      </c>
      <c r="M165">
        <v>882.7283516</v>
      </c>
      <c r="N165">
        <v>448.70847600000002</v>
      </c>
      <c r="O165">
        <v>355.17116629999998</v>
      </c>
      <c r="P165">
        <v>694.00703009999995</v>
      </c>
      <c r="Q165">
        <v>733.37631920000001</v>
      </c>
      <c r="R165">
        <v>0</v>
      </c>
      <c r="S165">
        <v>380.40067440000001</v>
      </c>
      <c r="T165">
        <v>5.867906702</v>
      </c>
      <c r="U165">
        <v>912.99881319999997</v>
      </c>
      <c r="V165">
        <v>5448.5675970000002</v>
      </c>
      <c r="W165">
        <v>346.9463695</v>
      </c>
      <c r="X165">
        <v>121.1495749</v>
      </c>
      <c r="Y165">
        <v>77.901939589999998</v>
      </c>
      <c r="Z165">
        <v>18.652082740000001</v>
      </c>
      <c r="AA165">
        <v>164.05223050000001</v>
      </c>
      <c r="AB165">
        <v>21.999628640000001</v>
      </c>
      <c r="AC165">
        <v>0</v>
      </c>
      <c r="AD165">
        <v>80.215643459999995</v>
      </c>
      <c r="AE165" t="s">
        <v>440</v>
      </c>
      <c r="AF165" t="s">
        <v>441</v>
      </c>
      <c r="AG165" t="s">
        <v>39</v>
      </c>
      <c r="AH165" t="s">
        <v>40</v>
      </c>
      <c r="AI165" t="s">
        <v>146</v>
      </c>
      <c r="AJ165">
        <v>3809.67</v>
      </c>
    </row>
    <row r="166" spans="1:36" x14ac:dyDescent="0.35">
      <c r="A166" s="1">
        <v>37865</v>
      </c>
      <c r="B166">
        <v>2003</v>
      </c>
      <c r="C166" t="str">
        <f>TEXT(data[[#This Row],[Month]],"MMMM")</f>
        <v>September</v>
      </c>
      <c r="D166">
        <v>64838.417159999997</v>
      </c>
      <c r="E166">
        <v>44</v>
      </c>
      <c r="F166">
        <v>2</v>
      </c>
      <c r="G166" t="s">
        <v>35</v>
      </c>
      <c r="H166" t="s">
        <v>36</v>
      </c>
      <c r="I166">
        <v>19451.525150000001</v>
      </c>
      <c r="J166">
        <v>0</v>
      </c>
      <c r="K166">
        <v>3091.6722060000002</v>
      </c>
      <c r="L166">
        <v>9723.5900430000002</v>
      </c>
      <c r="M166">
        <v>3679.4099339999998</v>
      </c>
      <c r="N166">
        <v>2755.4180860000001</v>
      </c>
      <c r="O166">
        <v>1316.026674</v>
      </c>
      <c r="P166">
        <v>3604.8008589999999</v>
      </c>
      <c r="Q166">
        <v>2289.183978</v>
      </c>
      <c r="R166">
        <v>5522.4000299999998</v>
      </c>
      <c r="S166">
        <v>1007.2451569999999</v>
      </c>
      <c r="T166">
        <v>10.923748099999999</v>
      </c>
      <c r="U166">
        <v>7082.7853590000004</v>
      </c>
      <c r="V166">
        <v>12397.145039999999</v>
      </c>
      <c r="W166">
        <v>1030.197778</v>
      </c>
      <c r="X166">
        <v>418.37252059999997</v>
      </c>
      <c r="Y166">
        <v>444.39642629999997</v>
      </c>
      <c r="Z166">
        <v>319.70283280000001</v>
      </c>
      <c r="AA166">
        <v>886.39688349999994</v>
      </c>
      <c r="AB166">
        <v>9.1188564920000008</v>
      </c>
      <c r="AC166">
        <v>55.015338890000002</v>
      </c>
      <c r="AD166">
        <v>243.48558199999999</v>
      </c>
      <c r="AE166" t="s">
        <v>442</v>
      </c>
      <c r="AF166" t="s">
        <v>443</v>
      </c>
      <c r="AG166" t="s">
        <v>39</v>
      </c>
      <c r="AH166" t="s">
        <v>74</v>
      </c>
      <c r="AI166" t="s">
        <v>118</v>
      </c>
      <c r="AJ166">
        <v>3618.91</v>
      </c>
    </row>
    <row r="167" spans="1:36" x14ac:dyDescent="0.35">
      <c r="A167" s="1">
        <v>37895</v>
      </c>
      <c r="B167">
        <v>2003</v>
      </c>
      <c r="C167" t="str">
        <f>TEXT(data[[#This Row],[Month]],"MMMM")</f>
        <v>October</v>
      </c>
      <c r="D167">
        <v>41738.423159999998</v>
      </c>
      <c r="E167">
        <v>47</v>
      </c>
      <c r="F167">
        <v>3</v>
      </c>
      <c r="G167" t="s">
        <v>56</v>
      </c>
      <c r="H167" t="s">
        <v>48</v>
      </c>
      <c r="I167">
        <v>6260.7634740000003</v>
      </c>
      <c r="J167">
        <v>0</v>
      </c>
      <c r="K167">
        <v>1734.845562</v>
      </c>
      <c r="L167">
        <v>6209.7390949999999</v>
      </c>
      <c r="M167">
        <v>3110.2742079999998</v>
      </c>
      <c r="N167">
        <v>1748.4524309999999</v>
      </c>
      <c r="O167">
        <v>939.95478160000005</v>
      </c>
      <c r="P167">
        <v>2479.0813010000002</v>
      </c>
      <c r="Q167">
        <v>1407.529139</v>
      </c>
      <c r="R167">
        <v>2153.09854</v>
      </c>
      <c r="S167">
        <v>953.53413639999997</v>
      </c>
      <c r="T167">
        <v>11.502773149999999</v>
      </c>
      <c r="U167">
        <v>4801.0761320000001</v>
      </c>
      <c r="V167">
        <v>14741.15049</v>
      </c>
      <c r="W167">
        <v>1256.4523819999999</v>
      </c>
      <c r="X167">
        <v>784.51281970000002</v>
      </c>
      <c r="Y167">
        <v>488.93022280000002</v>
      </c>
      <c r="Z167">
        <v>184.33672369999999</v>
      </c>
      <c r="AA167">
        <v>644.31646520000004</v>
      </c>
      <c r="AB167">
        <v>62.377498150000001</v>
      </c>
      <c r="AC167">
        <v>91.488865169999997</v>
      </c>
      <c r="AD167">
        <v>156.90166669999999</v>
      </c>
      <c r="AE167" t="s">
        <v>444</v>
      </c>
      <c r="AF167" t="s">
        <v>445</v>
      </c>
      <c r="AG167" t="s">
        <v>39</v>
      </c>
      <c r="AH167" t="s">
        <v>54</v>
      </c>
      <c r="AI167" t="s">
        <v>103</v>
      </c>
      <c r="AJ167">
        <v>5383.51</v>
      </c>
    </row>
    <row r="168" spans="1:36" x14ac:dyDescent="0.35">
      <c r="A168" s="1">
        <v>37926</v>
      </c>
      <c r="B168">
        <v>2003</v>
      </c>
      <c r="C168" t="str">
        <f>TEXT(data[[#This Row],[Month]],"MMMM")</f>
        <v>November</v>
      </c>
      <c r="D168">
        <v>57907.418919999996</v>
      </c>
      <c r="E168">
        <v>58</v>
      </c>
      <c r="F168">
        <v>3</v>
      </c>
      <c r="G168" t="s">
        <v>56</v>
      </c>
      <c r="H168" t="s">
        <v>43</v>
      </c>
      <c r="I168">
        <v>11581.48378</v>
      </c>
      <c r="J168">
        <v>11236.92506</v>
      </c>
      <c r="K168">
        <v>1683.18371</v>
      </c>
      <c r="L168">
        <v>6049.1147810000002</v>
      </c>
      <c r="M168">
        <v>4163.8605939999998</v>
      </c>
      <c r="N168">
        <v>1566.8284650000001</v>
      </c>
      <c r="O168">
        <v>2176.568475</v>
      </c>
      <c r="P168">
        <v>3112.6651579999998</v>
      </c>
      <c r="Q168">
        <v>2004.1727559999999</v>
      </c>
      <c r="R168">
        <v>3980.5128530000002</v>
      </c>
      <c r="S168">
        <v>1192.5451599999999</v>
      </c>
      <c r="T168">
        <v>10.18039063</v>
      </c>
      <c r="U168">
        <v>5895.2014490000001</v>
      </c>
      <c r="V168">
        <v>9159.5581220000004</v>
      </c>
      <c r="W168">
        <v>506.04061910000001</v>
      </c>
      <c r="X168">
        <v>457.57389010000003</v>
      </c>
      <c r="Y168">
        <v>428.81422259999999</v>
      </c>
      <c r="Z168">
        <v>529.60754410000004</v>
      </c>
      <c r="AA168">
        <v>188.68013540000001</v>
      </c>
      <c r="AB168">
        <v>37.967339019999997</v>
      </c>
      <c r="AC168">
        <v>10.05148179</v>
      </c>
      <c r="AD168">
        <v>199.46872049999999</v>
      </c>
      <c r="AE168" t="s">
        <v>446</v>
      </c>
      <c r="AF168" t="s">
        <v>447</v>
      </c>
      <c r="AG168" t="s">
        <v>39</v>
      </c>
      <c r="AH168" t="s">
        <v>74</v>
      </c>
      <c r="AI168" t="s">
        <v>448</v>
      </c>
      <c r="AJ168">
        <v>7429.31</v>
      </c>
    </row>
    <row r="169" spans="1:36" x14ac:dyDescent="0.35">
      <c r="A169" s="1">
        <v>37956</v>
      </c>
      <c r="B169">
        <v>2003</v>
      </c>
      <c r="C169" t="str">
        <f>TEXT(data[[#This Row],[Month]],"MMMM")</f>
        <v>December</v>
      </c>
      <c r="D169">
        <v>136815.29</v>
      </c>
      <c r="E169">
        <v>37</v>
      </c>
      <c r="F169">
        <v>1</v>
      </c>
      <c r="G169" t="s">
        <v>42</v>
      </c>
      <c r="H169" t="s">
        <v>48</v>
      </c>
      <c r="I169">
        <v>20522.2935</v>
      </c>
      <c r="J169">
        <v>0</v>
      </c>
      <c r="K169">
        <v>6277.0329750000001</v>
      </c>
      <c r="L169">
        <v>15328.208629999999</v>
      </c>
      <c r="M169">
        <v>9653.3378080000002</v>
      </c>
      <c r="N169">
        <v>6821.4962269999996</v>
      </c>
      <c r="O169">
        <v>4110.4141470000004</v>
      </c>
      <c r="P169">
        <v>6937.6884300000002</v>
      </c>
      <c r="Q169">
        <v>4469.7318130000003</v>
      </c>
      <c r="R169">
        <v>10396.357760000001</v>
      </c>
      <c r="S169">
        <v>4074.6848199999999</v>
      </c>
      <c r="T169">
        <v>19.429445390000001</v>
      </c>
      <c r="U169">
        <v>26582.45205</v>
      </c>
      <c r="V169">
        <v>48224.043859999998</v>
      </c>
      <c r="W169">
        <v>1113.952387</v>
      </c>
      <c r="X169">
        <v>2525.2852720000001</v>
      </c>
      <c r="Y169">
        <v>852.82958910000002</v>
      </c>
      <c r="Z169">
        <v>331.18629499999997</v>
      </c>
      <c r="AA169">
        <v>1319.3334729999999</v>
      </c>
      <c r="AB169">
        <v>6.3031534469999997</v>
      </c>
      <c r="AC169">
        <v>137.63886450000001</v>
      </c>
      <c r="AD169">
        <v>299.47552359999997</v>
      </c>
      <c r="AE169" t="s">
        <v>449</v>
      </c>
      <c r="AF169" t="s">
        <v>450</v>
      </c>
      <c r="AG169" t="s">
        <v>39</v>
      </c>
      <c r="AH169" t="s">
        <v>54</v>
      </c>
      <c r="AI169" t="s">
        <v>451</v>
      </c>
      <c r="AJ169">
        <v>2288.92</v>
      </c>
    </row>
    <row r="170" spans="1:36" x14ac:dyDescent="0.35">
      <c r="A170" s="1">
        <v>37987</v>
      </c>
      <c r="B170">
        <v>2004</v>
      </c>
      <c r="C170" t="str">
        <f>TEXT(data[[#This Row],[Month]],"MMMM")</f>
        <v>January</v>
      </c>
      <c r="D170">
        <v>24652.711360000001</v>
      </c>
      <c r="E170">
        <v>18</v>
      </c>
      <c r="F170">
        <v>3</v>
      </c>
      <c r="G170" t="s">
        <v>35</v>
      </c>
      <c r="H170" t="s">
        <v>48</v>
      </c>
      <c r="I170">
        <v>3697.906704</v>
      </c>
      <c r="J170">
        <v>2873.7987400000002</v>
      </c>
      <c r="K170">
        <v>724.37408779999998</v>
      </c>
      <c r="L170">
        <v>3426.3607900000002</v>
      </c>
      <c r="M170">
        <v>1408.8805339999999</v>
      </c>
      <c r="N170">
        <v>839.06774559999997</v>
      </c>
      <c r="O170">
        <v>1078.735156</v>
      </c>
      <c r="P170">
        <v>1241.719936</v>
      </c>
      <c r="Q170">
        <v>1131.84331</v>
      </c>
      <c r="R170">
        <v>2338.9288059999999</v>
      </c>
      <c r="S170">
        <v>685.84680700000001</v>
      </c>
      <c r="T170">
        <v>9.8943389990000004</v>
      </c>
      <c r="U170">
        <v>2439.222835</v>
      </c>
      <c r="V170">
        <v>5205.2487460000002</v>
      </c>
      <c r="W170">
        <v>753.5938165</v>
      </c>
      <c r="X170">
        <v>89.04894453</v>
      </c>
      <c r="Y170">
        <v>156.81585279999999</v>
      </c>
      <c r="Z170">
        <v>249.1559049</v>
      </c>
      <c r="AA170">
        <v>259.8095601</v>
      </c>
      <c r="AB170">
        <v>45.369404410000001</v>
      </c>
      <c r="AC170">
        <v>10.99378609</v>
      </c>
      <c r="AD170">
        <v>103.8867947</v>
      </c>
      <c r="AE170" t="s">
        <v>452</v>
      </c>
      <c r="AF170" t="s">
        <v>453</v>
      </c>
      <c r="AG170" t="s">
        <v>39</v>
      </c>
      <c r="AH170" t="s">
        <v>40</v>
      </c>
      <c r="AI170" t="s">
        <v>454</v>
      </c>
      <c r="AJ170">
        <v>4186.1899999999996</v>
      </c>
    </row>
    <row r="171" spans="1:36" x14ac:dyDescent="0.35">
      <c r="A171" s="1">
        <v>38018</v>
      </c>
      <c r="B171">
        <v>2004</v>
      </c>
      <c r="C171" t="str">
        <f>TEXT(data[[#This Row],[Month]],"MMMM")</f>
        <v>February</v>
      </c>
      <c r="D171">
        <v>16415.211739999999</v>
      </c>
      <c r="E171">
        <v>52</v>
      </c>
      <c r="F171">
        <v>4</v>
      </c>
      <c r="G171" t="s">
        <v>47</v>
      </c>
      <c r="H171" t="s">
        <v>43</v>
      </c>
      <c r="I171">
        <v>3283.0423479999999</v>
      </c>
      <c r="J171">
        <v>0</v>
      </c>
      <c r="K171">
        <v>808.76877999999999</v>
      </c>
      <c r="L171">
        <v>2161.1766090000001</v>
      </c>
      <c r="M171">
        <v>1115.5754790000001</v>
      </c>
      <c r="N171">
        <v>519.03745800000002</v>
      </c>
      <c r="O171">
        <v>656.63194699999997</v>
      </c>
      <c r="P171">
        <v>1147.2350329999999</v>
      </c>
      <c r="Q171">
        <v>726.56147050000004</v>
      </c>
      <c r="R171">
        <v>925.57802930000003</v>
      </c>
      <c r="S171">
        <v>443.22499590000001</v>
      </c>
      <c r="T171">
        <v>8.3958152110000004</v>
      </c>
      <c r="U171">
        <v>1378.190844</v>
      </c>
      <c r="V171">
        <v>4628.3795920000002</v>
      </c>
      <c r="W171">
        <v>355.32335970000003</v>
      </c>
      <c r="X171">
        <v>301.38348259999998</v>
      </c>
      <c r="Y171">
        <v>96.504664160000004</v>
      </c>
      <c r="Z171">
        <v>150.8496978</v>
      </c>
      <c r="AA171">
        <v>162.47733239999999</v>
      </c>
      <c r="AB171">
        <v>15.54170452</v>
      </c>
      <c r="AC171">
        <v>10.063723100000001</v>
      </c>
      <c r="AD171">
        <v>130.14962389999999</v>
      </c>
      <c r="AE171" t="s">
        <v>110</v>
      </c>
      <c r="AF171" t="s">
        <v>455</v>
      </c>
      <c r="AG171" t="s">
        <v>39</v>
      </c>
      <c r="AH171" t="s">
        <v>40</v>
      </c>
      <c r="AI171" t="s">
        <v>103</v>
      </c>
      <c r="AJ171">
        <v>2730.3</v>
      </c>
    </row>
    <row r="172" spans="1:36" x14ac:dyDescent="0.35">
      <c r="A172" s="1">
        <v>38047</v>
      </c>
      <c r="B172">
        <v>2004</v>
      </c>
      <c r="C172" t="str">
        <f>TEXT(data[[#This Row],[Month]],"MMMM")</f>
        <v>March</v>
      </c>
      <c r="D172">
        <v>14725.57588</v>
      </c>
      <c r="E172">
        <v>60</v>
      </c>
      <c r="F172">
        <v>0</v>
      </c>
      <c r="G172" t="s">
        <v>42</v>
      </c>
      <c r="H172" t="s">
        <v>48</v>
      </c>
      <c r="I172">
        <v>2208.836382</v>
      </c>
      <c r="J172">
        <v>0</v>
      </c>
      <c r="K172">
        <v>695.64142449999997</v>
      </c>
      <c r="L172">
        <v>1530.2237110000001</v>
      </c>
      <c r="M172">
        <v>1067.10492</v>
      </c>
      <c r="N172">
        <v>422.53145060000003</v>
      </c>
      <c r="O172">
        <v>383.28444009999998</v>
      </c>
      <c r="P172">
        <v>1140.3126970000001</v>
      </c>
      <c r="Q172">
        <v>475.81826169999999</v>
      </c>
      <c r="R172">
        <v>0</v>
      </c>
      <c r="S172">
        <v>172.4684848</v>
      </c>
      <c r="T172">
        <v>9.7080160769999999</v>
      </c>
      <c r="U172">
        <v>1429.5612739999999</v>
      </c>
      <c r="V172">
        <v>6629.3541100000002</v>
      </c>
      <c r="W172">
        <v>345.3914509</v>
      </c>
      <c r="X172">
        <v>228.86509710000001</v>
      </c>
      <c r="Y172">
        <v>44.681858839999997</v>
      </c>
      <c r="Z172">
        <v>88.19393737</v>
      </c>
      <c r="AA172">
        <v>88.883834340000007</v>
      </c>
      <c r="AB172">
        <v>21.713347859999999</v>
      </c>
      <c r="AC172">
        <v>0</v>
      </c>
      <c r="AD172">
        <v>23.665344609999998</v>
      </c>
      <c r="AE172" t="s">
        <v>456</v>
      </c>
      <c r="AF172" t="s">
        <v>457</v>
      </c>
      <c r="AG172" t="s">
        <v>39</v>
      </c>
      <c r="AH172" t="s">
        <v>74</v>
      </c>
      <c r="AI172" t="s">
        <v>78</v>
      </c>
      <c r="AJ172">
        <v>6336.73</v>
      </c>
    </row>
    <row r="173" spans="1:36" x14ac:dyDescent="0.35">
      <c r="A173" s="1">
        <v>38078</v>
      </c>
      <c r="B173">
        <v>2004</v>
      </c>
      <c r="C173" t="str">
        <f>TEXT(data[[#This Row],[Month]],"MMMM")</f>
        <v>April</v>
      </c>
      <c r="D173">
        <v>15619.95328</v>
      </c>
      <c r="E173">
        <v>41</v>
      </c>
      <c r="F173">
        <v>0</v>
      </c>
      <c r="G173" t="s">
        <v>42</v>
      </c>
      <c r="H173" t="s">
        <v>43</v>
      </c>
      <c r="I173">
        <v>3123.9906569999998</v>
      </c>
      <c r="J173">
        <v>0</v>
      </c>
      <c r="K173">
        <v>500.32678520000002</v>
      </c>
      <c r="L173">
        <v>1600.9012110000001</v>
      </c>
      <c r="M173">
        <v>879.60122049999995</v>
      </c>
      <c r="N173">
        <v>665.93225410000002</v>
      </c>
      <c r="O173">
        <v>415.7876139</v>
      </c>
      <c r="P173">
        <v>1007.02067</v>
      </c>
      <c r="Q173">
        <v>481.87151840000001</v>
      </c>
      <c r="R173">
        <v>0</v>
      </c>
      <c r="S173">
        <v>389.51701300000002</v>
      </c>
      <c r="T173">
        <v>9.5862863439999995</v>
      </c>
      <c r="U173">
        <v>1497.3734489999999</v>
      </c>
      <c r="V173">
        <v>6555.0043429999996</v>
      </c>
      <c r="W173">
        <v>443.245925</v>
      </c>
      <c r="X173">
        <v>191.35231160000001</v>
      </c>
      <c r="Y173">
        <v>80.094258909999994</v>
      </c>
      <c r="Z173">
        <v>55.483794789999997</v>
      </c>
      <c r="AA173">
        <v>267.81159129999998</v>
      </c>
      <c r="AB173">
        <v>8.9171320749999996</v>
      </c>
      <c r="AC173">
        <v>0</v>
      </c>
      <c r="AD173">
        <v>84.939211369999995</v>
      </c>
      <c r="AE173" t="s">
        <v>458</v>
      </c>
      <c r="AF173" t="s">
        <v>459</v>
      </c>
      <c r="AG173" t="s">
        <v>39</v>
      </c>
      <c r="AH173" t="s">
        <v>40</v>
      </c>
      <c r="AI173" t="s">
        <v>221</v>
      </c>
      <c r="AJ173">
        <v>1919.9</v>
      </c>
    </row>
    <row r="174" spans="1:36" x14ac:dyDescent="0.35">
      <c r="A174" s="1">
        <v>38108</v>
      </c>
      <c r="B174">
        <v>2004</v>
      </c>
      <c r="C174" t="str">
        <f>TEXT(data[[#This Row],[Month]],"MMMM")</f>
        <v>May</v>
      </c>
      <c r="D174">
        <v>28205.47235</v>
      </c>
      <c r="E174">
        <v>42</v>
      </c>
      <c r="F174">
        <v>3</v>
      </c>
      <c r="G174" t="s">
        <v>35</v>
      </c>
      <c r="H174" t="s">
        <v>48</v>
      </c>
      <c r="I174">
        <v>4230.8208530000002</v>
      </c>
      <c r="J174">
        <v>2901.2251510000001</v>
      </c>
      <c r="K174">
        <v>1125.1752899999999</v>
      </c>
      <c r="L174">
        <v>3052.9672700000001</v>
      </c>
      <c r="M174">
        <v>1763.650388</v>
      </c>
      <c r="N174">
        <v>621.19435150000004</v>
      </c>
      <c r="O174">
        <v>1235.6379059999999</v>
      </c>
      <c r="P174">
        <v>2179.1486249999998</v>
      </c>
      <c r="Q174">
        <v>1292.2502830000001</v>
      </c>
      <c r="R174">
        <v>2486.7367519999998</v>
      </c>
      <c r="S174">
        <v>521.32953510000004</v>
      </c>
      <c r="T174">
        <v>5.9988851810000003</v>
      </c>
      <c r="U174">
        <v>1692.013901</v>
      </c>
      <c r="V174">
        <v>6795.3359479999999</v>
      </c>
      <c r="W174">
        <v>739.87714430000005</v>
      </c>
      <c r="X174">
        <v>218.54370950000001</v>
      </c>
      <c r="Y174">
        <v>174.635738</v>
      </c>
      <c r="Z174">
        <v>171.7207176</v>
      </c>
      <c r="AA174">
        <v>195.64876190000001</v>
      </c>
      <c r="AB174">
        <v>33.143506539999997</v>
      </c>
      <c r="AC174">
        <v>108.252365</v>
      </c>
      <c r="AD174">
        <v>119.8503367</v>
      </c>
      <c r="AE174" t="s">
        <v>460</v>
      </c>
      <c r="AF174" t="s">
        <v>461</v>
      </c>
      <c r="AG174" t="s">
        <v>39</v>
      </c>
      <c r="AH174" t="s">
        <v>54</v>
      </c>
      <c r="AI174" t="s">
        <v>462</v>
      </c>
      <c r="AJ174">
        <v>8650.08</v>
      </c>
    </row>
    <row r="175" spans="1:36" x14ac:dyDescent="0.35">
      <c r="A175" s="1">
        <v>38139</v>
      </c>
      <c r="B175">
        <v>2004</v>
      </c>
      <c r="C175" t="str">
        <f>TEXT(data[[#This Row],[Month]],"MMMM")</f>
        <v>June</v>
      </c>
      <c r="D175">
        <v>39413.916380000002</v>
      </c>
      <c r="E175">
        <v>57</v>
      </c>
      <c r="F175">
        <v>2</v>
      </c>
      <c r="G175" t="s">
        <v>35</v>
      </c>
      <c r="H175" t="s">
        <v>36</v>
      </c>
      <c r="I175">
        <v>11824.17491</v>
      </c>
      <c r="J175">
        <v>0</v>
      </c>
      <c r="K175">
        <v>1421.5080599999999</v>
      </c>
      <c r="L175">
        <v>4794.8827419999998</v>
      </c>
      <c r="M175">
        <v>2647.918584</v>
      </c>
      <c r="N175">
        <v>1890.373662</v>
      </c>
      <c r="O175">
        <v>1571.669369</v>
      </c>
      <c r="P175">
        <v>1681.013099</v>
      </c>
      <c r="Q175">
        <v>1883.1570939999999</v>
      </c>
      <c r="R175">
        <v>2164.5412740000002</v>
      </c>
      <c r="S175">
        <v>1046.694972</v>
      </c>
      <c r="T175">
        <v>9.3559948599999991</v>
      </c>
      <c r="U175">
        <v>3687.5639900000001</v>
      </c>
      <c r="V175">
        <v>8487.9826069999999</v>
      </c>
      <c r="W175">
        <v>1109.050968</v>
      </c>
      <c r="X175">
        <v>476.56114309999998</v>
      </c>
      <c r="Y175">
        <v>404.27489869999999</v>
      </c>
      <c r="Z175">
        <v>190.40659210000001</v>
      </c>
      <c r="AA175">
        <v>179.5835222</v>
      </c>
      <c r="AB175">
        <v>80.047476489999994</v>
      </c>
      <c r="AC175">
        <v>61.25866233</v>
      </c>
      <c r="AD175">
        <v>119.37194460000001</v>
      </c>
      <c r="AE175" t="s">
        <v>463</v>
      </c>
      <c r="AF175" t="s">
        <v>464</v>
      </c>
      <c r="AG175" t="s">
        <v>39</v>
      </c>
      <c r="AH175" t="s">
        <v>74</v>
      </c>
      <c r="AI175" t="s">
        <v>346</v>
      </c>
      <c r="AJ175">
        <v>7491.02</v>
      </c>
    </row>
    <row r="176" spans="1:36" x14ac:dyDescent="0.35">
      <c r="A176" s="1">
        <v>38169</v>
      </c>
      <c r="B176">
        <v>2004</v>
      </c>
      <c r="C176" t="str">
        <f>TEXT(data[[#This Row],[Month]],"MMMM")</f>
        <v>July</v>
      </c>
      <c r="D176">
        <v>37432.900909999997</v>
      </c>
      <c r="E176">
        <v>29</v>
      </c>
      <c r="F176">
        <v>4</v>
      </c>
      <c r="G176" t="s">
        <v>42</v>
      </c>
      <c r="H176" t="s">
        <v>36</v>
      </c>
      <c r="I176">
        <v>11229.870269999999</v>
      </c>
      <c r="J176">
        <v>0</v>
      </c>
      <c r="K176">
        <v>1665.9087099999999</v>
      </c>
      <c r="L176">
        <v>5362.5595919999996</v>
      </c>
      <c r="M176">
        <v>2153.465459</v>
      </c>
      <c r="N176">
        <v>1165.7962500000001</v>
      </c>
      <c r="O176">
        <v>1142.5074609999999</v>
      </c>
      <c r="P176">
        <v>2663.4324649999999</v>
      </c>
      <c r="Q176">
        <v>1237.112494</v>
      </c>
      <c r="R176">
        <v>3414.1704629999999</v>
      </c>
      <c r="S176">
        <v>1046.4524759999999</v>
      </c>
      <c r="T176">
        <v>8.5862544609999993</v>
      </c>
      <c r="U176">
        <v>3214.084124</v>
      </c>
      <c r="V176">
        <v>6351.6252649999997</v>
      </c>
      <c r="W176">
        <v>1567.116004</v>
      </c>
      <c r="X176">
        <v>561.47532660000002</v>
      </c>
      <c r="Y176">
        <v>67.163017850000003</v>
      </c>
      <c r="Z176">
        <v>184.0217955</v>
      </c>
      <c r="AA176">
        <v>214.9959375</v>
      </c>
      <c r="AB176">
        <v>9.1412510489999992</v>
      </c>
      <c r="AC176">
        <v>17.084579720000001</v>
      </c>
      <c r="AD176">
        <v>121.90677890000001</v>
      </c>
      <c r="AE176" t="s">
        <v>465</v>
      </c>
      <c r="AF176" t="s">
        <v>466</v>
      </c>
      <c r="AG176" t="s">
        <v>39</v>
      </c>
      <c r="AH176" t="s">
        <v>74</v>
      </c>
      <c r="AI176" t="s">
        <v>249</v>
      </c>
      <c r="AJ176">
        <v>6716.02</v>
      </c>
    </row>
    <row r="177" spans="1:36" x14ac:dyDescent="0.35">
      <c r="A177" s="1">
        <v>38200</v>
      </c>
      <c r="B177">
        <v>2004</v>
      </c>
      <c r="C177" t="str">
        <f>TEXT(data[[#This Row],[Month]],"MMMM")</f>
        <v>August</v>
      </c>
      <c r="D177">
        <v>58145.237820000002</v>
      </c>
      <c r="E177">
        <v>28</v>
      </c>
      <c r="F177">
        <v>3</v>
      </c>
      <c r="G177" t="s">
        <v>35</v>
      </c>
      <c r="H177" t="s">
        <v>36</v>
      </c>
      <c r="I177">
        <v>17443.571349999998</v>
      </c>
      <c r="J177">
        <v>0</v>
      </c>
      <c r="K177">
        <v>2667.2451259999998</v>
      </c>
      <c r="L177">
        <v>6896.8136679999998</v>
      </c>
      <c r="M177">
        <v>4179.7856190000002</v>
      </c>
      <c r="N177">
        <v>2814.7313880000002</v>
      </c>
      <c r="O177">
        <v>2779.0303939999999</v>
      </c>
      <c r="P177">
        <v>3362.5177359999998</v>
      </c>
      <c r="Q177">
        <v>2404.6569939999999</v>
      </c>
      <c r="R177">
        <v>4272.1881299999995</v>
      </c>
      <c r="S177">
        <v>703.44857469999999</v>
      </c>
      <c r="T177">
        <v>11.98068389</v>
      </c>
      <c r="U177">
        <v>6966.1971389999999</v>
      </c>
      <c r="V177">
        <v>10621.24885</v>
      </c>
      <c r="W177">
        <v>1459.8009950000001</v>
      </c>
      <c r="X177">
        <v>695.67818509999995</v>
      </c>
      <c r="Y177">
        <v>560.9976881</v>
      </c>
      <c r="Z177">
        <v>284.83338550000002</v>
      </c>
      <c r="AA177">
        <v>271.0859135</v>
      </c>
      <c r="AB177">
        <v>103.5927239</v>
      </c>
      <c r="AC177">
        <v>125.8243184</v>
      </c>
      <c r="AD177">
        <v>175.46014829999999</v>
      </c>
      <c r="AE177" t="s">
        <v>467</v>
      </c>
      <c r="AF177" t="s">
        <v>468</v>
      </c>
      <c r="AG177" t="s">
        <v>39</v>
      </c>
      <c r="AH177" t="s">
        <v>54</v>
      </c>
      <c r="AI177" t="s">
        <v>127</v>
      </c>
      <c r="AJ177">
        <v>6218.38</v>
      </c>
    </row>
    <row r="178" spans="1:36" x14ac:dyDescent="0.35">
      <c r="A178" s="1">
        <v>38231</v>
      </c>
      <c r="B178">
        <v>2004</v>
      </c>
      <c r="C178" t="str">
        <f>TEXT(data[[#This Row],[Month]],"MMMM")</f>
        <v>September</v>
      </c>
      <c r="D178">
        <v>30313.673920000001</v>
      </c>
      <c r="E178">
        <v>47</v>
      </c>
      <c r="F178">
        <v>4</v>
      </c>
      <c r="G178" t="s">
        <v>35</v>
      </c>
      <c r="H178" t="s">
        <v>36</v>
      </c>
      <c r="I178">
        <v>9094.1021760000003</v>
      </c>
      <c r="J178">
        <v>0</v>
      </c>
      <c r="K178">
        <v>1179.46893</v>
      </c>
      <c r="L178">
        <v>3461.7500399999999</v>
      </c>
      <c r="M178">
        <v>2043.2202769999999</v>
      </c>
      <c r="N178">
        <v>1220.5970279999999</v>
      </c>
      <c r="O178">
        <v>958.75821670000005</v>
      </c>
      <c r="P178">
        <v>1346.7481110000001</v>
      </c>
      <c r="Q178">
        <v>1249.431392</v>
      </c>
      <c r="R178">
        <v>3009.2450009999998</v>
      </c>
      <c r="S178">
        <v>754.35185049999995</v>
      </c>
      <c r="T178">
        <v>8.7311408129999997</v>
      </c>
      <c r="U178">
        <v>2646.7295549999999</v>
      </c>
      <c r="V178">
        <v>5996.0008969999999</v>
      </c>
      <c r="W178">
        <v>650.20850519999999</v>
      </c>
      <c r="X178">
        <v>199.48244729999999</v>
      </c>
      <c r="Y178">
        <v>315.01596230000001</v>
      </c>
      <c r="Z178">
        <v>88.136676870000002</v>
      </c>
      <c r="AA178">
        <v>158.69041480000001</v>
      </c>
      <c r="AB178">
        <v>12.86768753</v>
      </c>
      <c r="AC178">
        <v>65.451787069999995</v>
      </c>
      <c r="AD178">
        <v>179.32581740000001</v>
      </c>
      <c r="AE178" t="s">
        <v>469</v>
      </c>
      <c r="AF178" t="s">
        <v>470</v>
      </c>
      <c r="AG178" t="s">
        <v>39</v>
      </c>
      <c r="AH178" t="s">
        <v>40</v>
      </c>
      <c r="AI178" t="s">
        <v>71</v>
      </c>
      <c r="AJ178">
        <v>3785.16</v>
      </c>
    </row>
    <row r="179" spans="1:36" x14ac:dyDescent="0.35">
      <c r="A179" s="1">
        <v>38261</v>
      </c>
      <c r="B179">
        <v>2004</v>
      </c>
      <c r="C179" t="str">
        <f>TEXT(data[[#This Row],[Month]],"MMMM")</f>
        <v>October</v>
      </c>
      <c r="D179">
        <v>95968.944409999996</v>
      </c>
      <c r="E179">
        <v>30</v>
      </c>
      <c r="F179">
        <v>2</v>
      </c>
      <c r="G179" t="s">
        <v>47</v>
      </c>
      <c r="H179" t="s">
        <v>43</v>
      </c>
      <c r="I179">
        <v>19193.78888</v>
      </c>
      <c r="J179">
        <v>0</v>
      </c>
      <c r="K179">
        <v>3518.9496060000001</v>
      </c>
      <c r="L179">
        <v>11034.90616</v>
      </c>
      <c r="M179">
        <v>5677.5458140000001</v>
      </c>
      <c r="N179">
        <v>3572.3551090000001</v>
      </c>
      <c r="O179">
        <v>2220.871189</v>
      </c>
      <c r="P179">
        <v>7326.0300690000004</v>
      </c>
      <c r="Q179">
        <v>3976.8899649999998</v>
      </c>
      <c r="R179">
        <v>5328.7830350000004</v>
      </c>
      <c r="S179">
        <v>1178.7230119999999</v>
      </c>
      <c r="T179">
        <v>14.22029071</v>
      </c>
      <c r="U179">
        <v>13647.062889999999</v>
      </c>
      <c r="V179">
        <v>32940.101560000003</v>
      </c>
      <c r="W179">
        <v>1754.067532</v>
      </c>
      <c r="X179">
        <v>1663.846405</v>
      </c>
      <c r="Y179">
        <v>452.27520850000002</v>
      </c>
      <c r="Z179">
        <v>264.76097970000001</v>
      </c>
      <c r="AA179">
        <v>2139.1255219999998</v>
      </c>
      <c r="AB179">
        <v>150.2501753</v>
      </c>
      <c r="AC179">
        <v>95.266175309999994</v>
      </c>
      <c r="AD179">
        <v>328.95822270000002</v>
      </c>
      <c r="AE179" t="s">
        <v>219</v>
      </c>
      <c r="AF179" t="s">
        <v>471</v>
      </c>
      <c r="AG179" t="s">
        <v>39</v>
      </c>
      <c r="AH179" t="s">
        <v>74</v>
      </c>
      <c r="AI179" t="s">
        <v>316</v>
      </c>
      <c r="AJ179">
        <v>5345.37</v>
      </c>
    </row>
    <row r="180" spans="1:36" x14ac:dyDescent="0.35">
      <c r="A180" s="1">
        <v>38292</v>
      </c>
      <c r="B180">
        <v>2004</v>
      </c>
      <c r="C180" t="str">
        <f>TEXT(data[[#This Row],[Month]],"MMMM")</f>
        <v>November</v>
      </c>
      <c r="D180">
        <v>24275.604480000002</v>
      </c>
      <c r="E180">
        <v>64</v>
      </c>
      <c r="F180">
        <v>4</v>
      </c>
      <c r="G180" t="s">
        <v>56</v>
      </c>
      <c r="H180" t="s">
        <v>36</v>
      </c>
      <c r="I180">
        <v>7282.6813430000002</v>
      </c>
      <c r="J180">
        <v>1672.7916190000001</v>
      </c>
      <c r="K180">
        <v>732.67877980000003</v>
      </c>
      <c r="L180">
        <v>3189.8544740000002</v>
      </c>
      <c r="M180">
        <v>1477.827254</v>
      </c>
      <c r="N180">
        <v>1123.776574</v>
      </c>
      <c r="O180">
        <v>637.92998379999995</v>
      </c>
      <c r="P180">
        <v>1309.910466</v>
      </c>
      <c r="Q180">
        <v>753.65377009999997</v>
      </c>
      <c r="R180">
        <v>1950.3962220000001</v>
      </c>
      <c r="S180">
        <v>303.81614719999999</v>
      </c>
      <c r="T180">
        <v>5.2690365449999996</v>
      </c>
      <c r="U180">
        <v>1279.090471</v>
      </c>
      <c r="V180">
        <v>3840.2878449999998</v>
      </c>
      <c r="W180">
        <v>358.43777119999999</v>
      </c>
      <c r="X180">
        <v>341.16904890000001</v>
      </c>
      <c r="Y180">
        <v>126.8285278</v>
      </c>
      <c r="Z180">
        <v>133.07791599999999</v>
      </c>
      <c r="AA180">
        <v>164.91789460000001</v>
      </c>
      <c r="AB180">
        <v>31.26013322</v>
      </c>
      <c r="AC180">
        <v>28.998852029999998</v>
      </c>
      <c r="AD180">
        <v>75.544839620000005</v>
      </c>
      <c r="AE180" t="s">
        <v>472</v>
      </c>
      <c r="AF180" t="s">
        <v>473</v>
      </c>
      <c r="AG180" t="s">
        <v>39</v>
      </c>
      <c r="AH180" t="s">
        <v>54</v>
      </c>
      <c r="AI180" t="s">
        <v>75</v>
      </c>
      <c r="AJ180">
        <v>8759.36</v>
      </c>
    </row>
    <row r="181" spans="1:36" x14ac:dyDescent="0.35">
      <c r="A181" s="1">
        <v>38322</v>
      </c>
      <c r="B181">
        <v>2004</v>
      </c>
      <c r="C181" t="str">
        <f>TEXT(data[[#This Row],[Month]],"MMMM")</f>
        <v>December</v>
      </c>
      <c r="D181">
        <v>264365.52630000003</v>
      </c>
      <c r="E181">
        <v>42</v>
      </c>
      <c r="F181">
        <v>4</v>
      </c>
      <c r="G181" t="s">
        <v>42</v>
      </c>
      <c r="H181" t="s">
        <v>36</v>
      </c>
      <c r="I181">
        <v>79309.657900000006</v>
      </c>
      <c r="J181">
        <v>0</v>
      </c>
      <c r="K181">
        <v>12425.47098</v>
      </c>
      <c r="L181">
        <v>31318.603469999998</v>
      </c>
      <c r="M181">
        <v>16117.44506</v>
      </c>
      <c r="N181">
        <v>12301.378409999999</v>
      </c>
      <c r="O181">
        <v>7328.9820410000002</v>
      </c>
      <c r="P181">
        <v>17148.472290000002</v>
      </c>
      <c r="Q181">
        <v>7984.9132250000002</v>
      </c>
      <c r="R181">
        <v>24201.138429999999</v>
      </c>
      <c r="S181">
        <v>2725.7335589999998</v>
      </c>
      <c r="T181">
        <v>22.158678819999999</v>
      </c>
      <c r="U181">
        <v>53503.730969999997</v>
      </c>
      <c r="V181">
        <v>53503.730969999997</v>
      </c>
      <c r="W181">
        <v>1798.4875219999999</v>
      </c>
      <c r="X181">
        <v>1582.1072590000001</v>
      </c>
      <c r="Y181">
        <v>771.38777640000001</v>
      </c>
      <c r="Z181">
        <v>1944.416453</v>
      </c>
      <c r="AA181">
        <v>4239.8080989999999</v>
      </c>
      <c r="AB181">
        <v>103.62557750000001</v>
      </c>
      <c r="AC181">
        <v>943.38227849999998</v>
      </c>
      <c r="AD181">
        <v>385.31172930000002</v>
      </c>
      <c r="AE181" t="s">
        <v>474</v>
      </c>
      <c r="AF181" t="s">
        <v>475</v>
      </c>
      <c r="AG181" t="s">
        <v>39</v>
      </c>
      <c r="AH181" t="s">
        <v>54</v>
      </c>
      <c r="AI181" t="s">
        <v>112</v>
      </c>
      <c r="AJ181">
        <v>5859.33</v>
      </c>
    </row>
    <row r="182" spans="1:36" x14ac:dyDescent="0.35">
      <c r="A182" s="1">
        <v>38353</v>
      </c>
      <c r="B182">
        <v>2005</v>
      </c>
      <c r="C182" t="str">
        <f>TEXT(data[[#This Row],[Month]],"MMMM")</f>
        <v>January</v>
      </c>
      <c r="D182">
        <v>49488.051659999997</v>
      </c>
      <c r="E182">
        <v>42</v>
      </c>
      <c r="F182">
        <v>4</v>
      </c>
      <c r="G182" t="s">
        <v>35</v>
      </c>
      <c r="H182" t="s">
        <v>36</v>
      </c>
      <c r="I182">
        <v>14846.415499999999</v>
      </c>
      <c r="J182">
        <v>3710.8388909999999</v>
      </c>
      <c r="K182">
        <v>1889.6594660000001</v>
      </c>
      <c r="L182">
        <v>6077.2454859999998</v>
      </c>
      <c r="M182">
        <v>3171.9122630000002</v>
      </c>
      <c r="N182">
        <v>2011.3409160000001</v>
      </c>
      <c r="O182">
        <v>2402.2549789999998</v>
      </c>
      <c r="P182">
        <v>2851.0570120000002</v>
      </c>
      <c r="Q182">
        <v>1923.0230429999999</v>
      </c>
      <c r="R182">
        <v>4549.9407639999999</v>
      </c>
      <c r="S182">
        <v>1413.719143</v>
      </c>
      <c r="T182">
        <v>11.09748109</v>
      </c>
      <c r="U182">
        <v>4640.6441999999997</v>
      </c>
      <c r="V182">
        <v>4640.6441999999997</v>
      </c>
      <c r="W182">
        <v>689.29020879999996</v>
      </c>
      <c r="X182">
        <v>791.2139919</v>
      </c>
      <c r="Y182">
        <v>368.52993809999998</v>
      </c>
      <c r="Z182">
        <v>591.10473530000002</v>
      </c>
      <c r="AA182">
        <v>291.52795639999999</v>
      </c>
      <c r="AB182">
        <v>58.75553498</v>
      </c>
      <c r="AC182">
        <v>103.6276785</v>
      </c>
      <c r="AD182">
        <v>157.56009950000001</v>
      </c>
      <c r="AE182" t="s">
        <v>476</v>
      </c>
      <c r="AF182" t="s">
        <v>477</v>
      </c>
      <c r="AG182" t="s">
        <v>39</v>
      </c>
      <c r="AH182" t="s">
        <v>74</v>
      </c>
      <c r="AI182" t="s">
        <v>439</v>
      </c>
      <c r="AJ182">
        <v>8413.7000000000007</v>
      </c>
    </row>
    <row r="183" spans="1:36" x14ac:dyDescent="0.35">
      <c r="A183" s="1">
        <v>38384</v>
      </c>
      <c r="B183">
        <v>2005</v>
      </c>
      <c r="C183" t="str">
        <f>TEXT(data[[#This Row],[Month]],"MMMM")</f>
        <v>February</v>
      </c>
      <c r="D183">
        <v>15111.731100000001</v>
      </c>
      <c r="E183">
        <v>34</v>
      </c>
      <c r="F183">
        <v>0</v>
      </c>
      <c r="G183" t="s">
        <v>56</v>
      </c>
      <c r="H183" t="s">
        <v>43</v>
      </c>
      <c r="I183">
        <v>3022.3462209999998</v>
      </c>
      <c r="J183">
        <v>0</v>
      </c>
      <c r="K183">
        <v>332.84794499999998</v>
      </c>
      <c r="L183">
        <v>1819.3112510000001</v>
      </c>
      <c r="M183">
        <v>1002.294969</v>
      </c>
      <c r="N183">
        <v>399.94396180000001</v>
      </c>
      <c r="O183">
        <v>513.27935930000001</v>
      </c>
      <c r="P183">
        <v>677.5275163</v>
      </c>
      <c r="Q183">
        <v>457.21274529999999</v>
      </c>
      <c r="R183">
        <v>0</v>
      </c>
      <c r="S183">
        <v>261.0449787</v>
      </c>
      <c r="T183">
        <v>9.0719275120000002</v>
      </c>
      <c r="U183">
        <v>1370.9252919999999</v>
      </c>
      <c r="V183">
        <v>6625.9221580000003</v>
      </c>
      <c r="W183">
        <v>203.8747669</v>
      </c>
      <c r="X183">
        <v>192.1968736</v>
      </c>
      <c r="Y183">
        <v>62.380305239999998</v>
      </c>
      <c r="Z183">
        <v>33.989614029999998</v>
      </c>
      <c r="AA183">
        <v>102.419425</v>
      </c>
      <c r="AB183">
        <v>22.47581044</v>
      </c>
      <c r="AC183">
        <v>0</v>
      </c>
      <c r="AD183">
        <v>53.936676830000003</v>
      </c>
      <c r="AE183" t="s">
        <v>478</v>
      </c>
      <c r="AF183" t="s">
        <v>479</v>
      </c>
      <c r="AG183" t="s">
        <v>39</v>
      </c>
      <c r="AH183" t="s">
        <v>54</v>
      </c>
      <c r="AI183" t="s">
        <v>86</v>
      </c>
      <c r="AJ183">
        <v>3193.24</v>
      </c>
    </row>
    <row r="184" spans="1:36" x14ac:dyDescent="0.35">
      <c r="A184" s="1">
        <v>38412</v>
      </c>
      <c r="B184">
        <v>2005</v>
      </c>
      <c r="C184" t="str">
        <f>TEXT(data[[#This Row],[Month]],"MMMM")</f>
        <v>March</v>
      </c>
      <c r="D184">
        <v>12736.646419999999</v>
      </c>
      <c r="E184">
        <v>29</v>
      </c>
      <c r="F184">
        <v>2</v>
      </c>
      <c r="G184" t="s">
        <v>56</v>
      </c>
      <c r="H184" t="s">
        <v>36</v>
      </c>
      <c r="I184">
        <v>3820.9939260000001</v>
      </c>
      <c r="J184">
        <v>0</v>
      </c>
      <c r="K184">
        <v>510.18393859999998</v>
      </c>
      <c r="L184">
        <v>1518.437064</v>
      </c>
      <c r="M184">
        <v>819.72867550000001</v>
      </c>
      <c r="N184">
        <v>284.0173393</v>
      </c>
      <c r="O184">
        <v>503.98068380000001</v>
      </c>
      <c r="P184">
        <v>797.16138609999996</v>
      </c>
      <c r="Q184">
        <v>567.57038399999999</v>
      </c>
      <c r="R184">
        <v>1139.1132640000001</v>
      </c>
      <c r="S184">
        <v>178.76352030000001</v>
      </c>
      <c r="T184">
        <v>5.0498651360000002</v>
      </c>
      <c r="U184">
        <v>643.18346710000003</v>
      </c>
      <c r="V184">
        <v>2596.6962389999999</v>
      </c>
      <c r="W184">
        <v>156.1989164</v>
      </c>
      <c r="X184">
        <v>212.18403430000001</v>
      </c>
      <c r="Y184">
        <v>19.289779899999999</v>
      </c>
      <c r="Z184">
        <v>70.111491490000006</v>
      </c>
      <c r="AA184">
        <v>141.10267039999999</v>
      </c>
      <c r="AB184">
        <v>18.449172350000001</v>
      </c>
      <c r="AC184">
        <v>1.9959312769999999</v>
      </c>
      <c r="AD184">
        <v>10.4545507</v>
      </c>
      <c r="AE184" t="s">
        <v>480</v>
      </c>
      <c r="AF184" t="s">
        <v>481</v>
      </c>
      <c r="AG184" t="s">
        <v>39</v>
      </c>
      <c r="AH184" t="s">
        <v>74</v>
      </c>
      <c r="AI184" t="s">
        <v>482</v>
      </c>
      <c r="AJ184">
        <v>7112.07</v>
      </c>
    </row>
    <row r="185" spans="1:36" x14ac:dyDescent="0.35">
      <c r="A185" s="1">
        <v>38443</v>
      </c>
      <c r="B185">
        <v>2005</v>
      </c>
      <c r="C185" t="str">
        <f>TEXT(data[[#This Row],[Month]],"MMMM")</f>
        <v>April</v>
      </c>
      <c r="D185">
        <v>44131.566229999997</v>
      </c>
      <c r="E185">
        <v>28</v>
      </c>
      <c r="F185">
        <v>0</v>
      </c>
      <c r="G185" t="s">
        <v>56</v>
      </c>
      <c r="H185" t="s">
        <v>43</v>
      </c>
      <c r="I185">
        <v>8826.3132449999994</v>
      </c>
      <c r="J185">
        <v>7116.6015559999996</v>
      </c>
      <c r="K185">
        <v>1164.4858919999999</v>
      </c>
      <c r="L185">
        <v>4775.915653</v>
      </c>
      <c r="M185">
        <v>2407.4824950000002</v>
      </c>
      <c r="N185">
        <v>1797.2871849999999</v>
      </c>
      <c r="O185">
        <v>1065.5375120000001</v>
      </c>
      <c r="P185">
        <v>2392.7048180000002</v>
      </c>
      <c r="Q185">
        <v>1382.8783430000001</v>
      </c>
      <c r="R185">
        <v>0</v>
      </c>
      <c r="S185">
        <v>924.68739059999996</v>
      </c>
      <c r="T185">
        <v>11.472225740000001</v>
      </c>
      <c r="U185">
        <v>5062.8729000000003</v>
      </c>
      <c r="V185">
        <v>12277.672140000001</v>
      </c>
      <c r="W185">
        <v>909.68370519999996</v>
      </c>
      <c r="X185">
        <v>380.7584933</v>
      </c>
      <c r="Y185">
        <v>313.02532780000001</v>
      </c>
      <c r="Z185">
        <v>267.3046501</v>
      </c>
      <c r="AA185">
        <v>269.94097579999999</v>
      </c>
      <c r="AB185">
        <v>20.05946659</v>
      </c>
      <c r="AC185">
        <v>0</v>
      </c>
      <c r="AD185">
        <v>100.7205549</v>
      </c>
      <c r="AE185" t="s">
        <v>110</v>
      </c>
      <c r="AF185" t="s">
        <v>483</v>
      </c>
      <c r="AG185" t="s">
        <v>39</v>
      </c>
      <c r="AH185" t="s">
        <v>74</v>
      </c>
      <c r="AI185" t="s">
        <v>484</v>
      </c>
      <c r="AJ185">
        <v>2723.68</v>
      </c>
    </row>
    <row r="186" spans="1:36" x14ac:dyDescent="0.35">
      <c r="A186" s="1">
        <v>38473</v>
      </c>
      <c r="B186">
        <v>2005</v>
      </c>
      <c r="C186" t="str">
        <f>TEXT(data[[#This Row],[Month]],"MMMM")</f>
        <v>May</v>
      </c>
      <c r="D186">
        <v>25088.941050000001</v>
      </c>
      <c r="E186">
        <v>27</v>
      </c>
      <c r="F186">
        <v>1</v>
      </c>
      <c r="G186" t="s">
        <v>35</v>
      </c>
      <c r="H186" t="s">
        <v>36</v>
      </c>
      <c r="I186">
        <v>7526.682315</v>
      </c>
      <c r="J186">
        <v>0</v>
      </c>
      <c r="K186">
        <v>608.1899952</v>
      </c>
      <c r="L186">
        <v>3669.8407480000001</v>
      </c>
      <c r="M186">
        <v>1755.2041469999999</v>
      </c>
      <c r="N186">
        <v>1011.768471</v>
      </c>
      <c r="O186">
        <v>893.15674379999996</v>
      </c>
      <c r="P186">
        <v>1720.7875409999999</v>
      </c>
      <c r="Q186">
        <v>821.83890129999997</v>
      </c>
      <c r="R186">
        <v>2401.901492</v>
      </c>
      <c r="S186">
        <v>354.6882627</v>
      </c>
      <c r="T186">
        <v>8.4037358849999997</v>
      </c>
      <c r="U186">
        <v>2108.4083420000002</v>
      </c>
      <c r="V186">
        <v>4324.8824320000003</v>
      </c>
      <c r="W186">
        <v>769.05875839999999</v>
      </c>
      <c r="X186">
        <v>180.38796009999999</v>
      </c>
      <c r="Y186">
        <v>197.04677229999999</v>
      </c>
      <c r="Z186">
        <v>73.519914999999997</v>
      </c>
      <c r="AA186">
        <v>280.96384590000002</v>
      </c>
      <c r="AB186">
        <v>28.671248899999998</v>
      </c>
      <c r="AC186">
        <v>31.697149670000002</v>
      </c>
      <c r="AD186">
        <v>83.341575579999997</v>
      </c>
      <c r="AE186" t="s">
        <v>485</v>
      </c>
      <c r="AF186" t="s">
        <v>245</v>
      </c>
      <c r="AG186" t="s">
        <v>39</v>
      </c>
      <c r="AH186" t="s">
        <v>54</v>
      </c>
      <c r="AI186" t="s">
        <v>144</v>
      </c>
      <c r="AJ186">
        <v>5984</v>
      </c>
    </row>
    <row r="187" spans="1:36" x14ac:dyDescent="0.35">
      <c r="A187" s="1">
        <v>38504</v>
      </c>
      <c r="B187">
        <v>2005</v>
      </c>
      <c r="C187" t="str">
        <f>TEXT(data[[#This Row],[Month]],"MMMM")</f>
        <v>June</v>
      </c>
      <c r="D187">
        <v>53111.728360000001</v>
      </c>
      <c r="E187">
        <v>34</v>
      </c>
      <c r="F187">
        <v>3</v>
      </c>
      <c r="G187" t="s">
        <v>42</v>
      </c>
      <c r="H187" t="s">
        <v>43</v>
      </c>
      <c r="I187">
        <v>10622.345670000001</v>
      </c>
      <c r="J187">
        <v>4260.1122489999998</v>
      </c>
      <c r="K187">
        <v>2633.2663210000001</v>
      </c>
      <c r="L187">
        <v>5671.5942080000004</v>
      </c>
      <c r="M187">
        <v>2821.2668349999999</v>
      </c>
      <c r="N187">
        <v>2450.928977</v>
      </c>
      <c r="O187">
        <v>2426.49008</v>
      </c>
      <c r="P187">
        <v>4039.5361389999998</v>
      </c>
      <c r="Q187">
        <v>2383.7089810000002</v>
      </c>
      <c r="R187">
        <v>4432.5004150000004</v>
      </c>
      <c r="S187">
        <v>1056.296519</v>
      </c>
      <c r="T187">
        <v>13.30162239</v>
      </c>
      <c r="U187">
        <v>7064.7215500000002</v>
      </c>
      <c r="V187">
        <v>10313.68197</v>
      </c>
      <c r="W187">
        <v>1512.4158420000001</v>
      </c>
      <c r="X187">
        <v>219.77958290000001</v>
      </c>
      <c r="Y187">
        <v>636.23155410000004</v>
      </c>
      <c r="Z187">
        <v>259.38881249999997</v>
      </c>
      <c r="AA187">
        <v>455.11542020000002</v>
      </c>
      <c r="AB187">
        <v>10.180159290000001</v>
      </c>
      <c r="AC187">
        <v>76.445728040000006</v>
      </c>
      <c r="AD187">
        <v>199.0670867</v>
      </c>
      <c r="AE187" t="s">
        <v>486</v>
      </c>
      <c r="AF187" t="s">
        <v>487</v>
      </c>
      <c r="AG187" t="s">
        <v>39</v>
      </c>
      <c r="AH187" t="s">
        <v>74</v>
      </c>
      <c r="AI187" t="s">
        <v>100</v>
      </c>
      <c r="AJ187">
        <v>4864.7700000000004</v>
      </c>
    </row>
    <row r="188" spans="1:36" x14ac:dyDescent="0.35">
      <c r="A188" s="1">
        <v>38534</v>
      </c>
      <c r="B188">
        <v>2005</v>
      </c>
      <c r="C188" t="str">
        <f>TEXT(data[[#This Row],[Month]],"MMMM")</f>
        <v>July</v>
      </c>
      <c r="D188">
        <v>43806.731</v>
      </c>
      <c r="E188">
        <v>62</v>
      </c>
      <c r="F188">
        <v>0</v>
      </c>
      <c r="G188" t="s">
        <v>42</v>
      </c>
      <c r="H188" t="s">
        <v>36</v>
      </c>
      <c r="I188">
        <v>13142.0193</v>
      </c>
      <c r="J188">
        <v>3366.6497279999999</v>
      </c>
      <c r="K188">
        <v>2054.381535</v>
      </c>
      <c r="L188">
        <v>5675.9721529999997</v>
      </c>
      <c r="M188">
        <v>2410.4362339999998</v>
      </c>
      <c r="N188">
        <v>1758.9099120000001</v>
      </c>
      <c r="O188">
        <v>877.37553530000002</v>
      </c>
      <c r="P188">
        <v>2086.3270240000002</v>
      </c>
      <c r="Q188">
        <v>2088.700304</v>
      </c>
      <c r="R188">
        <v>0</v>
      </c>
      <c r="S188">
        <v>1243.804981</v>
      </c>
      <c r="T188">
        <v>13.76236301</v>
      </c>
      <c r="U188">
        <v>6028.8413419999997</v>
      </c>
      <c r="V188">
        <v>9102.1542929999996</v>
      </c>
      <c r="W188">
        <v>1623.934904</v>
      </c>
      <c r="X188">
        <v>569.61936519999995</v>
      </c>
      <c r="Y188">
        <v>161.10075800000001</v>
      </c>
      <c r="Z188">
        <v>65.030748200000005</v>
      </c>
      <c r="AA188">
        <v>156.5435152</v>
      </c>
      <c r="AB188">
        <v>12.72855358</v>
      </c>
      <c r="AC188">
        <v>0</v>
      </c>
      <c r="AD188">
        <v>315.58972399999999</v>
      </c>
      <c r="AE188" t="s">
        <v>488</v>
      </c>
      <c r="AF188" t="s">
        <v>489</v>
      </c>
      <c r="AG188" t="s">
        <v>39</v>
      </c>
      <c r="AH188" t="s">
        <v>40</v>
      </c>
      <c r="AI188" t="s">
        <v>59</v>
      </c>
      <c r="AJ188">
        <v>2723.82</v>
      </c>
    </row>
    <row r="189" spans="1:36" x14ac:dyDescent="0.35">
      <c r="A189" s="1">
        <v>38565</v>
      </c>
      <c r="B189">
        <v>2005</v>
      </c>
      <c r="C189" t="str">
        <f>TEXT(data[[#This Row],[Month]],"MMMM")</f>
        <v>August</v>
      </c>
      <c r="D189">
        <v>28302.050319999998</v>
      </c>
      <c r="E189">
        <v>33</v>
      </c>
      <c r="F189">
        <v>4</v>
      </c>
      <c r="G189" t="s">
        <v>35</v>
      </c>
      <c r="H189" t="s">
        <v>36</v>
      </c>
      <c r="I189">
        <v>8490.6150959999995</v>
      </c>
      <c r="J189">
        <v>0</v>
      </c>
      <c r="K189">
        <v>1183.933892</v>
      </c>
      <c r="L189">
        <v>2914.3970439999998</v>
      </c>
      <c r="M189">
        <v>1971.124536</v>
      </c>
      <c r="N189">
        <v>613.55258060000006</v>
      </c>
      <c r="O189">
        <v>1168.3414540000001</v>
      </c>
      <c r="P189">
        <v>1569.18418</v>
      </c>
      <c r="Q189">
        <v>963.28069029999995</v>
      </c>
      <c r="R189">
        <v>1952.230577</v>
      </c>
      <c r="S189">
        <v>624.73195999999996</v>
      </c>
      <c r="T189">
        <v>7.8463919280000001</v>
      </c>
      <c r="U189">
        <v>2220.6897920000001</v>
      </c>
      <c r="V189">
        <v>6850.6583110000001</v>
      </c>
      <c r="W189">
        <v>840.23841700000003</v>
      </c>
      <c r="X189">
        <v>147.18585630000001</v>
      </c>
      <c r="Y189">
        <v>96.676972419999998</v>
      </c>
      <c r="Z189">
        <v>289.7662674</v>
      </c>
      <c r="AA189">
        <v>175.34161359999999</v>
      </c>
      <c r="AB189">
        <v>30.790982069999998</v>
      </c>
      <c r="AC189">
        <v>86.922795260000001</v>
      </c>
      <c r="AD189">
        <v>108.1212483</v>
      </c>
      <c r="AE189" t="s">
        <v>490</v>
      </c>
      <c r="AF189" t="s">
        <v>491</v>
      </c>
      <c r="AG189" t="s">
        <v>39</v>
      </c>
      <c r="AH189" t="s">
        <v>74</v>
      </c>
      <c r="AI189" t="s">
        <v>492</v>
      </c>
      <c r="AJ189">
        <v>5689.45</v>
      </c>
    </row>
    <row r="190" spans="1:36" x14ac:dyDescent="0.35">
      <c r="A190" s="1">
        <v>38596</v>
      </c>
      <c r="B190">
        <v>2005</v>
      </c>
      <c r="C190" t="str">
        <f>TEXT(data[[#This Row],[Month]],"MMMM")</f>
        <v>September</v>
      </c>
      <c r="D190">
        <v>15237.544379999999</v>
      </c>
      <c r="E190">
        <v>37</v>
      </c>
      <c r="F190">
        <v>1</v>
      </c>
      <c r="G190" t="s">
        <v>35</v>
      </c>
      <c r="H190" t="s">
        <v>43</v>
      </c>
      <c r="I190">
        <v>3047.5088759999999</v>
      </c>
      <c r="J190">
        <v>0</v>
      </c>
      <c r="K190">
        <v>573.11799129999997</v>
      </c>
      <c r="L190">
        <v>1661.798575</v>
      </c>
      <c r="M190">
        <v>966.70998099999997</v>
      </c>
      <c r="N190">
        <v>636.65204589999996</v>
      </c>
      <c r="O190">
        <v>672.11880900000006</v>
      </c>
      <c r="P190">
        <v>763.94273350000003</v>
      </c>
      <c r="Q190">
        <v>722.28367609999998</v>
      </c>
      <c r="R190">
        <v>1466.379199</v>
      </c>
      <c r="S190">
        <v>455.68625950000001</v>
      </c>
      <c r="T190">
        <v>8.1299625590000009</v>
      </c>
      <c r="U190">
        <v>1238.8066530000001</v>
      </c>
      <c r="V190">
        <v>4271.3462319999999</v>
      </c>
      <c r="W190">
        <v>266.68565310000002</v>
      </c>
      <c r="X190">
        <v>180.4212325</v>
      </c>
      <c r="Y190">
        <v>85.449557249999998</v>
      </c>
      <c r="Z190">
        <v>36.18001065</v>
      </c>
      <c r="AA190">
        <v>160.3161528</v>
      </c>
      <c r="AB190">
        <v>11.40342034</v>
      </c>
      <c r="AC190">
        <v>38.598178359999999</v>
      </c>
      <c r="AD190">
        <v>30.9018199</v>
      </c>
      <c r="AE190" t="s">
        <v>493</v>
      </c>
      <c r="AF190" t="s">
        <v>135</v>
      </c>
      <c r="AG190" t="s">
        <v>39</v>
      </c>
      <c r="AH190" t="s">
        <v>74</v>
      </c>
      <c r="AI190" t="s">
        <v>103</v>
      </c>
      <c r="AJ190">
        <v>9140.56</v>
      </c>
    </row>
    <row r="191" spans="1:36" x14ac:dyDescent="0.35">
      <c r="A191" s="1">
        <v>38626</v>
      </c>
      <c r="B191">
        <v>2005</v>
      </c>
      <c r="C191" t="str">
        <f>TEXT(data[[#This Row],[Month]],"MMMM")</f>
        <v>October</v>
      </c>
      <c r="D191">
        <v>8929.1356809999997</v>
      </c>
      <c r="E191">
        <v>22</v>
      </c>
      <c r="F191">
        <v>2</v>
      </c>
      <c r="G191" t="s">
        <v>42</v>
      </c>
      <c r="H191" t="s">
        <v>48</v>
      </c>
      <c r="I191">
        <v>1339.3703519999999</v>
      </c>
      <c r="J191">
        <v>878.046831</v>
      </c>
      <c r="K191">
        <v>281.73864959999997</v>
      </c>
      <c r="L191">
        <v>1039.056885</v>
      </c>
      <c r="M191">
        <v>599.23954409999999</v>
      </c>
      <c r="N191">
        <v>261.42058939999998</v>
      </c>
      <c r="O191">
        <v>186.1327723</v>
      </c>
      <c r="P191">
        <v>585.24739880000004</v>
      </c>
      <c r="Q191">
        <v>291.38852000000003</v>
      </c>
      <c r="R191">
        <v>533.65236030000005</v>
      </c>
      <c r="S191">
        <v>128.98182829999999</v>
      </c>
      <c r="T191">
        <v>6.9867770709999997</v>
      </c>
      <c r="U191">
        <v>623.85880429999997</v>
      </c>
      <c r="V191">
        <v>2804.8599490000001</v>
      </c>
      <c r="W191">
        <v>283.7427667</v>
      </c>
      <c r="X191">
        <v>150.88756219999999</v>
      </c>
      <c r="Y191">
        <v>31.705972060000001</v>
      </c>
      <c r="Z191">
        <v>50.947870500000001</v>
      </c>
      <c r="AA191">
        <v>103.37800420000001</v>
      </c>
      <c r="AB191">
        <v>4.6680551499999998</v>
      </c>
      <c r="AC191">
        <v>15.36760204</v>
      </c>
      <c r="AD191">
        <v>26.593912639999999</v>
      </c>
      <c r="AE191" t="s">
        <v>494</v>
      </c>
      <c r="AF191" t="s">
        <v>495</v>
      </c>
      <c r="AG191" t="s">
        <v>39</v>
      </c>
      <c r="AH191" t="s">
        <v>54</v>
      </c>
      <c r="AI191" t="s">
        <v>103</v>
      </c>
      <c r="AJ191">
        <v>9028.56</v>
      </c>
    </row>
    <row r="192" spans="1:36" x14ac:dyDescent="0.35">
      <c r="A192" s="1">
        <v>38657</v>
      </c>
      <c r="B192">
        <v>2005</v>
      </c>
      <c r="C192" t="str">
        <f>TEXT(data[[#This Row],[Month]],"MMMM")</f>
        <v>November</v>
      </c>
      <c r="D192">
        <v>20988.72566</v>
      </c>
      <c r="E192">
        <v>58</v>
      </c>
      <c r="F192">
        <v>2</v>
      </c>
      <c r="G192" t="s">
        <v>42</v>
      </c>
      <c r="H192" t="s">
        <v>43</v>
      </c>
      <c r="I192">
        <v>4197.7451309999997</v>
      </c>
      <c r="J192">
        <v>3924.894847</v>
      </c>
      <c r="K192">
        <v>619.02079509999999</v>
      </c>
      <c r="L192">
        <v>2305.0220850000001</v>
      </c>
      <c r="M192">
        <v>1223.940165</v>
      </c>
      <c r="N192">
        <v>473.13737689999999</v>
      </c>
      <c r="O192">
        <v>692.0490403</v>
      </c>
      <c r="P192">
        <v>1095.4488530000001</v>
      </c>
      <c r="Q192">
        <v>957.47541739999997</v>
      </c>
      <c r="R192">
        <v>1520.5836609999999</v>
      </c>
      <c r="S192">
        <v>368.9791204</v>
      </c>
      <c r="T192">
        <v>9.670667795</v>
      </c>
      <c r="U192">
        <v>2029.7499330000001</v>
      </c>
      <c r="V192">
        <v>3610.4291629999998</v>
      </c>
      <c r="W192">
        <v>312.6811707</v>
      </c>
      <c r="X192">
        <v>151.2389111</v>
      </c>
      <c r="Y192">
        <v>63.581743500000002</v>
      </c>
      <c r="Z192">
        <v>63.535229080000001</v>
      </c>
      <c r="AA192">
        <v>210.84296620000001</v>
      </c>
      <c r="AB192">
        <v>10.91181252</v>
      </c>
      <c r="AC192">
        <v>59.238278600000001</v>
      </c>
      <c r="AD192">
        <v>53.440642179999998</v>
      </c>
      <c r="AE192" t="s">
        <v>496</v>
      </c>
      <c r="AF192" t="s">
        <v>497</v>
      </c>
      <c r="AG192" t="s">
        <v>39</v>
      </c>
      <c r="AH192" t="s">
        <v>74</v>
      </c>
      <c r="AI192" t="s">
        <v>498</v>
      </c>
      <c r="AJ192">
        <v>2814.25</v>
      </c>
    </row>
    <row r="193" spans="1:36" x14ac:dyDescent="0.35">
      <c r="A193" s="1">
        <v>38687</v>
      </c>
      <c r="B193">
        <v>2005</v>
      </c>
      <c r="C193" t="str">
        <f>TEXT(data[[#This Row],[Month]],"MMMM")</f>
        <v>December</v>
      </c>
      <c r="D193">
        <v>59520.239659999999</v>
      </c>
      <c r="E193">
        <v>49</v>
      </c>
      <c r="F193">
        <v>0</v>
      </c>
      <c r="G193" t="s">
        <v>42</v>
      </c>
      <c r="H193" t="s">
        <v>48</v>
      </c>
      <c r="I193">
        <v>8928.0359499999995</v>
      </c>
      <c r="J193">
        <v>0</v>
      </c>
      <c r="K193">
        <v>1791.295038</v>
      </c>
      <c r="L193">
        <v>7094.0177000000003</v>
      </c>
      <c r="M193">
        <v>3097.8236350000002</v>
      </c>
      <c r="N193">
        <v>2933.550424</v>
      </c>
      <c r="O193">
        <v>1960.781485</v>
      </c>
      <c r="P193">
        <v>3404.5906789999999</v>
      </c>
      <c r="Q193">
        <v>1970.481462</v>
      </c>
      <c r="R193">
        <v>0</v>
      </c>
      <c r="S193">
        <v>1730.532948</v>
      </c>
      <c r="T193">
        <v>10.747226980000001</v>
      </c>
      <c r="U193">
        <v>6396.7752559999999</v>
      </c>
      <c r="V193">
        <v>26609.13034</v>
      </c>
      <c r="W193">
        <v>1408.7648320000001</v>
      </c>
      <c r="X193">
        <v>830.99746719999996</v>
      </c>
      <c r="Y193">
        <v>166.41278679999999</v>
      </c>
      <c r="Z193">
        <v>298.23337880000003</v>
      </c>
      <c r="AA193">
        <v>897.31349109999996</v>
      </c>
      <c r="AB193">
        <v>54.855725769999999</v>
      </c>
      <c r="AC193">
        <v>0</v>
      </c>
      <c r="AD193">
        <v>220.50254559999999</v>
      </c>
      <c r="AE193" t="s">
        <v>499</v>
      </c>
      <c r="AF193" t="s">
        <v>500</v>
      </c>
      <c r="AG193" t="s">
        <v>39</v>
      </c>
      <c r="AH193" t="s">
        <v>54</v>
      </c>
      <c r="AI193" t="s">
        <v>75</v>
      </c>
      <c r="AJ193">
        <v>3282.68</v>
      </c>
    </row>
    <row r="194" spans="1:36" x14ac:dyDescent="0.35">
      <c r="A194" s="1">
        <v>38718</v>
      </c>
      <c r="B194">
        <v>2006</v>
      </c>
      <c r="C194" t="str">
        <f>TEXT(data[[#This Row],[Month]],"MMMM")</f>
        <v>January</v>
      </c>
      <c r="D194">
        <v>35604.512199999997</v>
      </c>
      <c r="E194">
        <v>44</v>
      </c>
      <c r="F194">
        <v>4</v>
      </c>
      <c r="G194" t="s">
        <v>47</v>
      </c>
      <c r="H194" t="s">
        <v>43</v>
      </c>
      <c r="I194">
        <v>7120.9024399999998</v>
      </c>
      <c r="J194">
        <v>0</v>
      </c>
      <c r="K194">
        <v>1195.5543809999999</v>
      </c>
      <c r="L194">
        <v>4795.2928259999999</v>
      </c>
      <c r="M194">
        <v>2783.8799450000001</v>
      </c>
      <c r="N194">
        <v>1742.6145389999999</v>
      </c>
      <c r="O194">
        <v>1654.718355</v>
      </c>
      <c r="P194">
        <v>2146.4131659999998</v>
      </c>
      <c r="Q194">
        <v>1132.992444</v>
      </c>
      <c r="R194">
        <v>2540.6000669999999</v>
      </c>
      <c r="S194">
        <v>945.2288605</v>
      </c>
      <c r="T194">
        <v>9.5653323169999993</v>
      </c>
      <c r="U194">
        <v>3405.6899119999998</v>
      </c>
      <c r="V194">
        <v>9546.3151749999997</v>
      </c>
      <c r="W194">
        <v>1260.9300909999999</v>
      </c>
      <c r="X194">
        <v>399.1636914</v>
      </c>
      <c r="Y194">
        <v>178.2092524</v>
      </c>
      <c r="Z194">
        <v>224.5953696</v>
      </c>
      <c r="AA194">
        <v>424.72813159999998</v>
      </c>
      <c r="AB194">
        <v>34.140528869999997</v>
      </c>
      <c r="AC194">
        <v>16.920145049999999</v>
      </c>
      <c r="AD194">
        <v>103.2717224</v>
      </c>
      <c r="AE194" t="s">
        <v>259</v>
      </c>
      <c r="AF194" t="s">
        <v>501</v>
      </c>
      <c r="AG194" t="s">
        <v>39</v>
      </c>
      <c r="AH194" t="s">
        <v>74</v>
      </c>
      <c r="AI194" t="s">
        <v>502</v>
      </c>
      <c r="AJ194">
        <v>9857.84</v>
      </c>
    </row>
    <row r="195" spans="1:36" x14ac:dyDescent="0.35">
      <c r="A195" s="1">
        <v>38749</v>
      </c>
      <c r="B195">
        <v>2006</v>
      </c>
      <c r="C195" t="str">
        <f>TEXT(data[[#This Row],[Month]],"MMMM")</f>
        <v>February</v>
      </c>
      <c r="D195">
        <v>11074.07021</v>
      </c>
      <c r="E195">
        <v>21</v>
      </c>
      <c r="F195">
        <v>4</v>
      </c>
      <c r="G195" t="s">
        <v>56</v>
      </c>
      <c r="H195" t="s">
        <v>43</v>
      </c>
      <c r="I195">
        <v>2214.8140429999999</v>
      </c>
      <c r="J195">
        <v>1532.7053659999999</v>
      </c>
      <c r="K195">
        <v>335.10942399999999</v>
      </c>
      <c r="L195">
        <v>1465.9768349999999</v>
      </c>
      <c r="M195">
        <v>726.34772769999995</v>
      </c>
      <c r="N195">
        <v>547.81861800000001</v>
      </c>
      <c r="O195">
        <v>353.9143416</v>
      </c>
      <c r="P195">
        <v>621.33424019999995</v>
      </c>
      <c r="Q195">
        <v>466.15645640000002</v>
      </c>
      <c r="R195">
        <v>680.73240710000005</v>
      </c>
      <c r="S195">
        <v>309.94172040000001</v>
      </c>
      <c r="T195">
        <v>5.7882989130000002</v>
      </c>
      <c r="U195">
        <v>641.00028580000003</v>
      </c>
      <c r="V195">
        <v>1819.219034</v>
      </c>
      <c r="W195">
        <v>280.88446770000002</v>
      </c>
      <c r="X195">
        <v>72.441977719999997</v>
      </c>
      <c r="Y195">
        <v>129.5359852</v>
      </c>
      <c r="Z195">
        <v>28.106755280000002</v>
      </c>
      <c r="AA195">
        <v>180.61803219999999</v>
      </c>
      <c r="AB195">
        <v>10.68807586</v>
      </c>
      <c r="AC195">
        <v>26.934340970000001</v>
      </c>
      <c r="AD195">
        <v>46.518336759999997</v>
      </c>
      <c r="AE195" t="s">
        <v>503</v>
      </c>
      <c r="AF195" t="s">
        <v>504</v>
      </c>
      <c r="AG195" t="s">
        <v>39</v>
      </c>
      <c r="AH195" t="s">
        <v>74</v>
      </c>
      <c r="AI195" t="s">
        <v>103</v>
      </c>
      <c r="AJ195">
        <v>6237.93</v>
      </c>
    </row>
    <row r="196" spans="1:36" x14ac:dyDescent="0.35">
      <c r="A196" s="1">
        <v>38777</v>
      </c>
      <c r="B196">
        <v>2006</v>
      </c>
      <c r="C196" t="str">
        <f>TEXT(data[[#This Row],[Month]],"MMMM")</f>
        <v>March</v>
      </c>
      <c r="D196">
        <v>34458.032090000001</v>
      </c>
      <c r="E196">
        <v>58</v>
      </c>
      <c r="F196">
        <v>2</v>
      </c>
      <c r="G196" t="s">
        <v>47</v>
      </c>
      <c r="H196" t="s">
        <v>48</v>
      </c>
      <c r="I196">
        <v>5168.7048130000003</v>
      </c>
      <c r="J196">
        <v>5728.8166209999999</v>
      </c>
      <c r="K196">
        <v>921.48204050000004</v>
      </c>
      <c r="L196">
        <v>4392.6249180000004</v>
      </c>
      <c r="M196">
        <v>2197.7775329999999</v>
      </c>
      <c r="N196">
        <v>891.30255179999995</v>
      </c>
      <c r="O196">
        <v>1568.0784269999999</v>
      </c>
      <c r="P196">
        <v>1940.8874470000001</v>
      </c>
      <c r="Q196">
        <v>1353.4646499999999</v>
      </c>
      <c r="R196">
        <v>2635.6817500000002</v>
      </c>
      <c r="S196">
        <v>565.55093929999998</v>
      </c>
      <c r="T196">
        <v>9.7734341330000003</v>
      </c>
      <c r="U196">
        <v>3367.7330700000002</v>
      </c>
      <c r="V196">
        <v>7093.6603969999996</v>
      </c>
      <c r="W196">
        <v>229.39137030000001</v>
      </c>
      <c r="X196">
        <v>485.88919559999999</v>
      </c>
      <c r="Y196">
        <v>166.56185239999999</v>
      </c>
      <c r="Z196">
        <v>398.89138630000002</v>
      </c>
      <c r="AA196">
        <v>417.362729</v>
      </c>
      <c r="AB196">
        <v>3.2619416569999999</v>
      </c>
      <c r="AC196">
        <v>29.770090889999999</v>
      </c>
      <c r="AD196">
        <v>113.3406817</v>
      </c>
      <c r="AE196" t="s">
        <v>505</v>
      </c>
      <c r="AF196" t="s">
        <v>506</v>
      </c>
      <c r="AG196" t="s">
        <v>39</v>
      </c>
      <c r="AH196" t="s">
        <v>74</v>
      </c>
      <c r="AI196" t="s">
        <v>62</v>
      </c>
      <c r="AJ196">
        <v>9379.41</v>
      </c>
    </row>
    <row r="197" spans="1:36" x14ac:dyDescent="0.35">
      <c r="A197" s="1">
        <v>38808</v>
      </c>
      <c r="B197">
        <v>2006</v>
      </c>
      <c r="C197" t="str">
        <f>TEXT(data[[#This Row],[Month]],"MMMM")</f>
        <v>April</v>
      </c>
      <c r="D197">
        <v>40831.395600000003</v>
      </c>
      <c r="E197">
        <v>24</v>
      </c>
      <c r="F197">
        <v>4</v>
      </c>
      <c r="G197" t="s">
        <v>47</v>
      </c>
      <c r="H197" t="s">
        <v>43</v>
      </c>
      <c r="I197">
        <v>8166.2791200000001</v>
      </c>
      <c r="J197">
        <v>0</v>
      </c>
      <c r="K197">
        <v>1934.174043</v>
      </c>
      <c r="L197">
        <v>4702.5501249999998</v>
      </c>
      <c r="M197">
        <v>3185.8310529999999</v>
      </c>
      <c r="N197">
        <v>1188.7803309999999</v>
      </c>
      <c r="O197">
        <v>1083.609559</v>
      </c>
      <c r="P197">
        <v>1854.3686029999999</v>
      </c>
      <c r="Q197">
        <v>1640.030395</v>
      </c>
      <c r="R197">
        <v>2421.2284490000002</v>
      </c>
      <c r="S197">
        <v>1103.9855250000001</v>
      </c>
      <c r="T197">
        <v>13.12102707</v>
      </c>
      <c r="U197">
        <v>5357.4984700000005</v>
      </c>
      <c r="V197">
        <v>13550.55839</v>
      </c>
      <c r="W197">
        <v>1070.443798</v>
      </c>
      <c r="X197">
        <v>768.86589919999994</v>
      </c>
      <c r="Y197">
        <v>225.6658663</v>
      </c>
      <c r="Z197">
        <v>316.71853379999999</v>
      </c>
      <c r="AA197">
        <v>182.00479179999999</v>
      </c>
      <c r="AB197">
        <v>1.5523683829999999</v>
      </c>
      <c r="AC197">
        <v>9.0324525040000001</v>
      </c>
      <c r="AD197">
        <v>228.15847389999999</v>
      </c>
      <c r="AE197" t="s">
        <v>507</v>
      </c>
      <c r="AF197" t="s">
        <v>508</v>
      </c>
      <c r="AG197" t="s">
        <v>39</v>
      </c>
      <c r="AH197" t="s">
        <v>40</v>
      </c>
      <c r="AI197" t="s">
        <v>118</v>
      </c>
      <c r="AJ197">
        <v>4718.67</v>
      </c>
    </row>
    <row r="198" spans="1:36" x14ac:dyDescent="0.35">
      <c r="A198" s="1">
        <v>38838</v>
      </c>
      <c r="B198">
        <v>2006</v>
      </c>
      <c r="C198" t="str">
        <f>TEXT(data[[#This Row],[Month]],"MMMM")</f>
        <v>May</v>
      </c>
      <c r="D198">
        <v>14792.368899999999</v>
      </c>
      <c r="E198">
        <v>63</v>
      </c>
      <c r="F198">
        <v>3</v>
      </c>
      <c r="G198" t="s">
        <v>35</v>
      </c>
      <c r="H198" t="s">
        <v>36</v>
      </c>
      <c r="I198">
        <v>4437.7106690000001</v>
      </c>
      <c r="J198">
        <v>0</v>
      </c>
      <c r="K198">
        <v>632.59526579999999</v>
      </c>
      <c r="L198">
        <v>2104.3156859999999</v>
      </c>
      <c r="M198">
        <v>1176.162824</v>
      </c>
      <c r="N198">
        <v>732.93628079999996</v>
      </c>
      <c r="O198">
        <v>302.61866079999999</v>
      </c>
      <c r="P198">
        <v>689.18144510000002</v>
      </c>
      <c r="Q198">
        <v>652.83309340000005</v>
      </c>
      <c r="R198">
        <v>946.20939299999998</v>
      </c>
      <c r="S198">
        <v>399.4973731</v>
      </c>
      <c r="T198">
        <v>7.1149213219999998</v>
      </c>
      <c r="U198">
        <v>1052.4654089999999</v>
      </c>
      <c r="V198">
        <v>2718.3082060000002</v>
      </c>
      <c r="W198">
        <v>515.36549019999995</v>
      </c>
      <c r="X198">
        <v>176.06880369999999</v>
      </c>
      <c r="Y198">
        <v>64.881299130000002</v>
      </c>
      <c r="Z198">
        <v>72.023132059999995</v>
      </c>
      <c r="AA198">
        <v>173.83812040000001</v>
      </c>
      <c r="AB198">
        <v>25.112826649999999</v>
      </c>
      <c r="AC198">
        <v>34.81953979</v>
      </c>
      <c r="AD198">
        <v>114.23390240000001</v>
      </c>
      <c r="AE198" t="s">
        <v>509</v>
      </c>
      <c r="AF198" t="s">
        <v>510</v>
      </c>
      <c r="AG198" t="s">
        <v>39</v>
      </c>
      <c r="AH198" t="s">
        <v>40</v>
      </c>
      <c r="AI198" t="s">
        <v>78</v>
      </c>
      <c r="AJ198">
        <v>4127.6400000000003</v>
      </c>
    </row>
    <row r="199" spans="1:36" x14ac:dyDescent="0.35">
      <c r="A199" s="1">
        <v>38869</v>
      </c>
      <c r="B199">
        <v>2006</v>
      </c>
      <c r="C199" t="str">
        <f>TEXT(data[[#This Row],[Month]],"MMMM")</f>
        <v>June</v>
      </c>
      <c r="D199">
        <v>33925.856979999997</v>
      </c>
      <c r="E199">
        <v>31</v>
      </c>
      <c r="F199">
        <v>0</v>
      </c>
      <c r="G199" t="s">
        <v>56</v>
      </c>
      <c r="H199" t="s">
        <v>48</v>
      </c>
      <c r="I199">
        <v>5088.8785470000003</v>
      </c>
      <c r="J199">
        <v>0</v>
      </c>
      <c r="K199">
        <v>1331.1051030000001</v>
      </c>
      <c r="L199">
        <v>4849.247711</v>
      </c>
      <c r="M199">
        <v>1752.5915219999999</v>
      </c>
      <c r="N199">
        <v>1348.721873</v>
      </c>
      <c r="O199">
        <v>982.69455149999999</v>
      </c>
      <c r="P199">
        <v>2555.4997330000001</v>
      </c>
      <c r="Q199">
        <v>1347.9098409999999</v>
      </c>
      <c r="R199">
        <v>0</v>
      </c>
      <c r="S199">
        <v>658.67490410000005</v>
      </c>
      <c r="T199">
        <v>7.1980294090000001</v>
      </c>
      <c r="U199">
        <v>2441.9931630000001</v>
      </c>
      <c r="V199">
        <v>14010.5332</v>
      </c>
      <c r="W199">
        <v>1060.936974</v>
      </c>
      <c r="X199">
        <v>374.49895090000001</v>
      </c>
      <c r="Y199">
        <v>319.44695410000003</v>
      </c>
      <c r="Z199">
        <v>286.24964160000002</v>
      </c>
      <c r="AA199">
        <v>497.27758249999999</v>
      </c>
      <c r="AB199">
        <v>65.378710299999995</v>
      </c>
      <c r="AC199">
        <v>0</v>
      </c>
      <c r="AD199">
        <v>110.4574535</v>
      </c>
      <c r="AE199" t="s">
        <v>511</v>
      </c>
      <c r="AF199" t="s">
        <v>114</v>
      </c>
      <c r="AG199" t="s">
        <v>39</v>
      </c>
      <c r="AH199" t="s">
        <v>54</v>
      </c>
      <c r="AI199" t="s">
        <v>249</v>
      </c>
      <c r="AJ199">
        <v>6626.38</v>
      </c>
    </row>
    <row r="200" spans="1:36" x14ac:dyDescent="0.35">
      <c r="A200" s="1">
        <v>38899</v>
      </c>
      <c r="B200">
        <v>2006</v>
      </c>
      <c r="C200" t="str">
        <f>TEXT(data[[#This Row],[Month]],"MMMM")</f>
        <v>July</v>
      </c>
      <c r="D200">
        <v>31430.047320000001</v>
      </c>
      <c r="E200">
        <v>56</v>
      </c>
      <c r="F200">
        <v>0</v>
      </c>
      <c r="G200" t="s">
        <v>56</v>
      </c>
      <c r="H200" t="s">
        <v>36</v>
      </c>
      <c r="I200">
        <v>9429.0141960000001</v>
      </c>
      <c r="J200">
        <v>0</v>
      </c>
      <c r="K200">
        <v>1046.038325</v>
      </c>
      <c r="L200">
        <v>3488.3478340000001</v>
      </c>
      <c r="M200">
        <v>1872.9136450000001</v>
      </c>
      <c r="N200">
        <v>978.68008680000003</v>
      </c>
      <c r="O200">
        <v>1486.2182170000001</v>
      </c>
      <c r="P200">
        <v>1390.9875320000001</v>
      </c>
      <c r="Q200">
        <v>1464.795163</v>
      </c>
      <c r="R200">
        <v>0</v>
      </c>
      <c r="S200">
        <v>415.17703710000001</v>
      </c>
      <c r="T200">
        <v>8.2499152710000008</v>
      </c>
      <c r="U200">
        <v>2592.9522740000002</v>
      </c>
      <c r="V200">
        <v>9857.8752850000001</v>
      </c>
      <c r="W200">
        <v>281.73805700000003</v>
      </c>
      <c r="X200">
        <v>141.04968199999999</v>
      </c>
      <c r="Y200">
        <v>151.06965719999999</v>
      </c>
      <c r="Z200">
        <v>273.43934330000002</v>
      </c>
      <c r="AA200">
        <v>299.89220899999998</v>
      </c>
      <c r="AB200">
        <v>13.4217955</v>
      </c>
      <c r="AC200">
        <v>0</v>
      </c>
      <c r="AD200">
        <v>82.719250389999999</v>
      </c>
      <c r="AE200" t="s">
        <v>512</v>
      </c>
      <c r="AF200" t="s">
        <v>513</v>
      </c>
      <c r="AG200" t="s">
        <v>39</v>
      </c>
      <c r="AH200" t="s">
        <v>74</v>
      </c>
      <c r="AI200" t="s">
        <v>514</v>
      </c>
      <c r="AJ200">
        <v>1608.23</v>
      </c>
    </row>
    <row r="201" spans="1:36" x14ac:dyDescent="0.35">
      <c r="A201" s="1">
        <v>38930</v>
      </c>
      <c r="B201">
        <v>2006</v>
      </c>
      <c r="C201" t="str">
        <f>TEXT(data[[#This Row],[Month]],"MMMM")</f>
        <v>August</v>
      </c>
      <c r="D201">
        <v>12022.995929999999</v>
      </c>
      <c r="E201">
        <v>41</v>
      </c>
      <c r="F201">
        <v>4</v>
      </c>
      <c r="G201" t="s">
        <v>42</v>
      </c>
      <c r="H201" t="s">
        <v>43</v>
      </c>
      <c r="I201">
        <v>2404.5991859999999</v>
      </c>
      <c r="J201">
        <v>0</v>
      </c>
      <c r="K201">
        <v>530.57647469999995</v>
      </c>
      <c r="L201">
        <v>1784.2976450000001</v>
      </c>
      <c r="M201">
        <v>831.06667010000001</v>
      </c>
      <c r="N201">
        <v>457.73841670000002</v>
      </c>
      <c r="O201">
        <v>349.48240479999998</v>
      </c>
      <c r="P201">
        <v>864.56411790000004</v>
      </c>
      <c r="Q201">
        <v>483.83852100000001</v>
      </c>
      <c r="R201">
        <v>996.18926509999994</v>
      </c>
      <c r="S201">
        <v>351.55979630000002</v>
      </c>
      <c r="T201">
        <v>8.3228135119999997</v>
      </c>
      <c r="U201">
        <v>1000.65153</v>
      </c>
      <c r="V201">
        <v>2969.0834319999999</v>
      </c>
      <c r="W201">
        <v>189.00624830000001</v>
      </c>
      <c r="X201">
        <v>118.6040126</v>
      </c>
      <c r="Y201">
        <v>81.12453764</v>
      </c>
      <c r="Z201">
        <v>87.605785909999994</v>
      </c>
      <c r="AA201">
        <v>126.880557</v>
      </c>
      <c r="AB201">
        <v>10.93366953</v>
      </c>
      <c r="AC201">
        <v>41.024042510000001</v>
      </c>
      <c r="AD201">
        <v>50.886826810000002</v>
      </c>
      <c r="AE201" t="s">
        <v>515</v>
      </c>
      <c r="AF201" t="s">
        <v>516</v>
      </c>
      <c r="AG201" t="s">
        <v>39</v>
      </c>
      <c r="AH201" t="s">
        <v>54</v>
      </c>
      <c r="AI201" t="s">
        <v>346</v>
      </c>
      <c r="AJ201">
        <v>5771.38</v>
      </c>
    </row>
    <row r="202" spans="1:36" x14ac:dyDescent="0.35">
      <c r="A202" s="1">
        <v>38961</v>
      </c>
      <c r="B202">
        <v>2006</v>
      </c>
      <c r="C202" t="str">
        <f>TEXT(data[[#This Row],[Month]],"MMMM")</f>
        <v>September</v>
      </c>
      <c r="D202">
        <v>39941.954790000003</v>
      </c>
      <c r="E202">
        <v>35</v>
      </c>
      <c r="F202">
        <v>2</v>
      </c>
      <c r="G202" t="s">
        <v>35</v>
      </c>
      <c r="H202" t="s">
        <v>36</v>
      </c>
      <c r="I202">
        <v>11982.586439999999</v>
      </c>
      <c r="J202">
        <v>6304.2402990000001</v>
      </c>
      <c r="K202">
        <v>991.78094229999999</v>
      </c>
      <c r="L202">
        <v>4321.9300569999996</v>
      </c>
      <c r="M202">
        <v>3067.8530649999998</v>
      </c>
      <c r="N202">
        <v>1842.686052</v>
      </c>
      <c r="O202">
        <v>1097.4887880000001</v>
      </c>
      <c r="P202">
        <v>2667.9464269999999</v>
      </c>
      <c r="Q202">
        <v>1256.0385409999999</v>
      </c>
      <c r="R202">
        <v>3989.6689999999999</v>
      </c>
      <c r="S202">
        <v>977.95769510000002</v>
      </c>
      <c r="T202">
        <v>5.3963225540000002</v>
      </c>
      <c r="U202">
        <v>1441.7774879999999</v>
      </c>
      <c r="V202">
        <v>1441.7774879999999</v>
      </c>
      <c r="W202">
        <v>1027.1687939999999</v>
      </c>
      <c r="X202">
        <v>492.53649089999999</v>
      </c>
      <c r="Y202">
        <v>306.59138890000003</v>
      </c>
      <c r="Z202">
        <v>182.40408529999999</v>
      </c>
      <c r="AA202">
        <v>388.7348485</v>
      </c>
      <c r="AB202">
        <v>53.984875760000001</v>
      </c>
      <c r="AC202">
        <v>16.133427409999999</v>
      </c>
      <c r="AD202">
        <v>265.695469</v>
      </c>
      <c r="AE202" t="s">
        <v>264</v>
      </c>
      <c r="AF202" t="s">
        <v>517</v>
      </c>
      <c r="AG202" t="s">
        <v>39</v>
      </c>
      <c r="AH202" t="s">
        <v>40</v>
      </c>
      <c r="AI202" t="s">
        <v>68</v>
      </c>
      <c r="AJ202">
        <v>2463.39</v>
      </c>
    </row>
    <row r="203" spans="1:36" x14ac:dyDescent="0.35">
      <c r="A203" s="1">
        <v>38991</v>
      </c>
      <c r="B203">
        <v>2006</v>
      </c>
      <c r="C203" t="str">
        <f>TEXT(data[[#This Row],[Month]],"MMMM")</f>
        <v>October</v>
      </c>
      <c r="D203">
        <v>46984.84029</v>
      </c>
      <c r="E203">
        <v>55</v>
      </c>
      <c r="F203">
        <v>3</v>
      </c>
      <c r="G203" t="s">
        <v>35</v>
      </c>
      <c r="H203" t="s">
        <v>36</v>
      </c>
      <c r="I203">
        <v>14095.452090000001</v>
      </c>
      <c r="J203">
        <v>0</v>
      </c>
      <c r="K203">
        <v>1136.026799</v>
      </c>
      <c r="L203">
        <v>5305.9852099999998</v>
      </c>
      <c r="M203">
        <v>3173.359449</v>
      </c>
      <c r="N203">
        <v>1954.444033</v>
      </c>
      <c r="O203">
        <v>1039.411218</v>
      </c>
      <c r="P203">
        <v>3324.9911050000001</v>
      </c>
      <c r="Q203">
        <v>1438.184837</v>
      </c>
      <c r="R203">
        <v>3431.1925150000002</v>
      </c>
      <c r="S203">
        <v>1007.567168</v>
      </c>
      <c r="T203">
        <v>14.56377921</v>
      </c>
      <c r="U203">
        <v>6842.7684010000003</v>
      </c>
      <c r="V203">
        <v>11078.22587</v>
      </c>
      <c r="W203">
        <v>1591.5878049999999</v>
      </c>
      <c r="X203">
        <v>545.12355709999997</v>
      </c>
      <c r="Y203">
        <v>187.44686680000001</v>
      </c>
      <c r="Z203">
        <v>220.4167889</v>
      </c>
      <c r="AA203">
        <v>732.92282809999995</v>
      </c>
      <c r="AB203">
        <v>58.659363550000002</v>
      </c>
      <c r="AC203">
        <v>122.55214909999999</v>
      </c>
      <c r="AD203">
        <v>276.8042926</v>
      </c>
      <c r="AE203" t="s">
        <v>518</v>
      </c>
      <c r="AF203" t="s">
        <v>508</v>
      </c>
      <c r="AG203" t="s">
        <v>39</v>
      </c>
      <c r="AH203" t="s">
        <v>54</v>
      </c>
      <c r="AI203" t="s">
        <v>519</v>
      </c>
      <c r="AJ203">
        <v>9627.35</v>
      </c>
    </row>
    <row r="204" spans="1:36" x14ac:dyDescent="0.35">
      <c r="A204" s="1">
        <v>39022</v>
      </c>
      <c r="B204">
        <v>2006</v>
      </c>
      <c r="C204" t="str">
        <f>TEXT(data[[#This Row],[Month]],"MMMM")</f>
        <v>November</v>
      </c>
      <c r="D204">
        <v>71352.927710000004</v>
      </c>
      <c r="E204">
        <v>56</v>
      </c>
      <c r="F204">
        <v>3</v>
      </c>
      <c r="G204" t="s">
        <v>42</v>
      </c>
      <c r="H204" t="s">
        <v>43</v>
      </c>
      <c r="I204">
        <v>14270.58554</v>
      </c>
      <c r="J204">
        <v>13734.212240000001</v>
      </c>
      <c r="K204">
        <v>3469.3062369999998</v>
      </c>
      <c r="L204">
        <v>9730.2658059999994</v>
      </c>
      <c r="M204">
        <v>5673.9056179999998</v>
      </c>
      <c r="N204">
        <v>2068.7036979999998</v>
      </c>
      <c r="O204">
        <v>2003.666418</v>
      </c>
      <c r="P204">
        <v>5636.4101250000003</v>
      </c>
      <c r="Q204">
        <v>2952.063067</v>
      </c>
      <c r="R204">
        <v>5170.3930979999996</v>
      </c>
      <c r="S204">
        <v>2047.454342</v>
      </c>
      <c r="T204">
        <v>12.64399959</v>
      </c>
      <c r="U204">
        <v>4595.9615249999997</v>
      </c>
      <c r="V204">
        <v>4595.9615249999997</v>
      </c>
      <c r="W204">
        <v>844.1337006</v>
      </c>
      <c r="X204">
        <v>1459.9772009999999</v>
      </c>
      <c r="Y204">
        <v>564.50521560000004</v>
      </c>
      <c r="Z204">
        <v>365.52960109999998</v>
      </c>
      <c r="AA204">
        <v>589.74893359999999</v>
      </c>
      <c r="AB204">
        <v>48.078434719999997</v>
      </c>
      <c r="AC204">
        <v>79.193960939999997</v>
      </c>
      <c r="AD204">
        <v>465.79870799999998</v>
      </c>
      <c r="AE204" t="s">
        <v>520</v>
      </c>
      <c r="AF204" t="s">
        <v>521</v>
      </c>
      <c r="AG204" t="s">
        <v>39</v>
      </c>
      <c r="AH204" t="s">
        <v>40</v>
      </c>
      <c r="AI204" t="s">
        <v>522</v>
      </c>
      <c r="AJ204">
        <v>6053.52</v>
      </c>
    </row>
    <row r="205" spans="1:36" x14ac:dyDescent="0.35">
      <c r="A205" s="1">
        <v>39052</v>
      </c>
      <c r="B205">
        <v>2006</v>
      </c>
      <c r="C205" t="str">
        <f>TEXT(data[[#This Row],[Month]],"MMMM")</f>
        <v>December</v>
      </c>
      <c r="D205">
        <v>69702.697830000005</v>
      </c>
      <c r="E205">
        <v>57</v>
      </c>
      <c r="F205">
        <v>3</v>
      </c>
      <c r="G205" t="s">
        <v>42</v>
      </c>
      <c r="H205" t="s">
        <v>36</v>
      </c>
      <c r="I205">
        <v>20910.80935</v>
      </c>
      <c r="J205">
        <v>10703.581620000001</v>
      </c>
      <c r="K205">
        <v>3364.6146570000001</v>
      </c>
      <c r="L205">
        <v>9489.2330789999996</v>
      </c>
      <c r="M205">
        <v>4910.9203459999999</v>
      </c>
      <c r="N205">
        <v>1621.5448060000001</v>
      </c>
      <c r="O205">
        <v>1437.228423</v>
      </c>
      <c r="P205">
        <v>3105.0135930000001</v>
      </c>
      <c r="Q205">
        <v>2700.8337540000002</v>
      </c>
      <c r="R205">
        <v>4783.5597260000004</v>
      </c>
      <c r="S205">
        <v>1093.1170380000001</v>
      </c>
      <c r="T205">
        <v>13.22437111</v>
      </c>
      <c r="U205">
        <v>5582.2414319999998</v>
      </c>
      <c r="V205">
        <v>5582.2414319999998</v>
      </c>
      <c r="W205">
        <v>950.13526769999999</v>
      </c>
      <c r="X205">
        <v>982.26325529999997</v>
      </c>
      <c r="Y205">
        <v>171.77115269999999</v>
      </c>
      <c r="Z205">
        <v>285.22989819999998</v>
      </c>
      <c r="AA205">
        <v>724.44608970000002</v>
      </c>
      <c r="AB205">
        <v>12.88245966</v>
      </c>
      <c r="AC205">
        <v>121.9090382</v>
      </c>
      <c r="AD205">
        <v>293.85451899999998</v>
      </c>
      <c r="AE205" t="s">
        <v>523</v>
      </c>
      <c r="AF205" t="s">
        <v>524</v>
      </c>
      <c r="AG205" t="s">
        <v>39</v>
      </c>
      <c r="AH205" t="s">
        <v>54</v>
      </c>
      <c r="AI205" t="s">
        <v>144</v>
      </c>
      <c r="AJ205">
        <v>5198.79</v>
      </c>
    </row>
    <row r="206" spans="1:36" x14ac:dyDescent="0.35">
      <c r="A206" s="1">
        <v>39083</v>
      </c>
      <c r="B206">
        <v>2007</v>
      </c>
      <c r="C206" t="str">
        <f>TEXT(data[[#This Row],[Month]],"MMMM")</f>
        <v>January</v>
      </c>
      <c r="D206">
        <v>9964.8299349999998</v>
      </c>
      <c r="E206">
        <v>18</v>
      </c>
      <c r="F206">
        <v>1</v>
      </c>
      <c r="G206" t="s">
        <v>47</v>
      </c>
      <c r="H206" t="s">
        <v>48</v>
      </c>
      <c r="I206">
        <v>1494.7244900000001</v>
      </c>
      <c r="J206">
        <v>0</v>
      </c>
      <c r="K206">
        <v>399.1357251</v>
      </c>
      <c r="L206">
        <v>1114.1479870000001</v>
      </c>
      <c r="M206">
        <v>501.4115592</v>
      </c>
      <c r="N206">
        <v>386.23534110000003</v>
      </c>
      <c r="O206">
        <v>238.02281070000001</v>
      </c>
      <c r="P206">
        <v>419.55691580000001</v>
      </c>
      <c r="Q206">
        <v>340.31714890000001</v>
      </c>
      <c r="R206">
        <v>724.17830690000005</v>
      </c>
      <c r="S206">
        <v>246.27138880000001</v>
      </c>
      <c r="T206">
        <v>9.7457332030000003</v>
      </c>
      <c r="U206">
        <v>971.14573959999996</v>
      </c>
      <c r="V206">
        <v>4100.8282609999997</v>
      </c>
      <c r="W206">
        <v>143.58919779999999</v>
      </c>
      <c r="X206">
        <v>48.4636864</v>
      </c>
      <c r="Y206">
        <v>99.547996569999995</v>
      </c>
      <c r="Z206">
        <v>38.367533090000002</v>
      </c>
      <c r="AA206">
        <v>65.274490349999994</v>
      </c>
      <c r="AB206">
        <v>0.65718297999999997</v>
      </c>
      <c r="AC206">
        <v>0.91376985499999996</v>
      </c>
      <c r="AD206">
        <v>66.533373539999999</v>
      </c>
      <c r="AE206" t="s">
        <v>63</v>
      </c>
      <c r="AF206" t="s">
        <v>525</v>
      </c>
      <c r="AG206" t="s">
        <v>39</v>
      </c>
      <c r="AH206" t="s">
        <v>40</v>
      </c>
      <c r="AI206" t="s">
        <v>526</v>
      </c>
      <c r="AJ206">
        <v>4085.48</v>
      </c>
    </row>
    <row r="207" spans="1:36" x14ac:dyDescent="0.35">
      <c r="A207" s="1">
        <v>39114</v>
      </c>
      <c r="B207">
        <v>2007</v>
      </c>
      <c r="C207" t="str">
        <f>TEXT(data[[#This Row],[Month]],"MMMM")</f>
        <v>February</v>
      </c>
      <c r="D207">
        <v>14167.31215</v>
      </c>
      <c r="E207">
        <v>34</v>
      </c>
      <c r="F207">
        <v>4</v>
      </c>
      <c r="G207" t="s">
        <v>42</v>
      </c>
      <c r="H207" t="s">
        <v>43</v>
      </c>
      <c r="I207">
        <v>2833.46243</v>
      </c>
      <c r="J207">
        <v>974.48496999999998</v>
      </c>
      <c r="K207">
        <v>481.24781300000001</v>
      </c>
      <c r="L207">
        <v>1784.317051</v>
      </c>
      <c r="M207">
        <v>917.04590250000001</v>
      </c>
      <c r="N207">
        <v>295.24649720000002</v>
      </c>
      <c r="O207">
        <v>645.75396439999997</v>
      </c>
      <c r="P207">
        <v>982.58698089999996</v>
      </c>
      <c r="Q207">
        <v>455.131508</v>
      </c>
      <c r="R207">
        <v>1206.3653320000001</v>
      </c>
      <c r="S207">
        <v>289.6194984</v>
      </c>
      <c r="T207">
        <v>8.499185078</v>
      </c>
      <c r="U207">
        <v>1204.10608</v>
      </c>
      <c r="V207">
        <v>3302.0502019999999</v>
      </c>
      <c r="W207">
        <v>104.77179510000001</v>
      </c>
      <c r="X207">
        <v>178.3977501</v>
      </c>
      <c r="Y207">
        <v>58.097548600000003</v>
      </c>
      <c r="Z207">
        <v>165.1552006</v>
      </c>
      <c r="AA207">
        <v>60.488365700000003</v>
      </c>
      <c r="AB207">
        <v>6.8888461950000002</v>
      </c>
      <c r="AC207">
        <v>49.603231190000002</v>
      </c>
      <c r="AD207">
        <v>45.934275370000002</v>
      </c>
      <c r="AE207" t="s">
        <v>527</v>
      </c>
      <c r="AF207" t="s">
        <v>528</v>
      </c>
      <c r="AG207" t="s">
        <v>39</v>
      </c>
      <c r="AH207" t="s">
        <v>74</v>
      </c>
      <c r="AI207" t="s">
        <v>112</v>
      </c>
      <c r="AJ207">
        <v>8814.44</v>
      </c>
    </row>
    <row r="208" spans="1:36" x14ac:dyDescent="0.35">
      <c r="A208" s="1">
        <v>39142</v>
      </c>
      <c r="B208">
        <v>2007</v>
      </c>
      <c r="C208" t="str">
        <f>TEXT(data[[#This Row],[Month]],"MMMM")</f>
        <v>March</v>
      </c>
      <c r="D208">
        <v>45296.311049999997</v>
      </c>
      <c r="E208">
        <v>43</v>
      </c>
      <c r="F208">
        <v>3</v>
      </c>
      <c r="G208" t="s">
        <v>42</v>
      </c>
      <c r="H208" t="s">
        <v>43</v>
      </c>
      <c r="I208">
        <v>9059.2622100000008</v>
      </c>
      <c r="J208">
        <v>3637.914158</v>
      </c>
      <c r="K208">
        <v>2114.8585589999998</v>
      </c>
      <c r="L208">
        <v>4590.3695909999997</v>
      </c>
      <c r="M208">
        <v>3563.1924469999999</v>
      </c>
      <c r="N208">
        <v>954.99020059999998</v>
      </c>
      <c r="O208">
        <v>1614.6911580000001</v>
      </c>
      <c r="P208">
        <v>2101.969634</v>
      </c>
      <c r="Q208">
        <v>1757.2949269999999</v>
      </c>
      <c r="R208">
        <v>2422.130545</v>
      </c>
      <c r="S208">
        <v>609.50968460000001</v>
      </c>
      <c r="T208">
        <v>14.13614224</v>
      </c>
      <c r="U208">
        <v>6403.1509599999999</v>
      </c>
      <c r="V208">
        <v>12870.12794</v>
      </c>
      <c r="W208">
        <v>304.57603870000003</v>
      </c>
      <c r="X208">
        <v>999.40702139999996</v>
      </c>
      <c r="Y208">
        <v>163.53365360000001</v>
      </c>
      <c r="Z208">
        <v>343.15545789999999</v>
      </c>
      <c r="AA208">
        <v>387.91359569999997</v>
      </c>
      <c r="AB208">
        <v>80.262674239999996</v>
      </c>
      <c r="AC208">
        <v>100.7666134</v>
      </c>
      <c r="AD208">
        <v>45.17260941</v>
      </c>
      <c r="AE208" t="s">
        <v>529</v>
      </c>
      <c r="AF208" t="s">
        <v>398</v>
      </c>
      <c r="AG208" t="s">
        <v>39</v>
      </c>
      <c r="AH208" t="s">
        <v>74</v>
      </c>
      <c r="AI208" t="s">
        <v>322</v>
      </c>
      <c r="AJ208">
        <v>3704.51</v>
      </c>
    </row>
    <row r="209" spans="1:36" x14ac:dyDescent="0.35">
      <c r="A209" s="1">
        <v>39173</v>
      </c>
      <c r="B209">
        <v>2007</v>
      </c>
      <c r="C209" t="str">
        <f>TEXT(data[[#This Row],[Month]],"MMMM")</f>
        <v>April</v>
      </c>
      <c r="D209">
        <v>45251.062129999998</v>
      </c>
      <c r="E209">
        <v>39</v>
      </c>
      <c r="F209">
        <v>4</v>
      </c>
      <c r="G209" t="s">
        <v>35</v>
      </c>
      <c r="H209" t="s">
        <v>43</v>
      </c>
      <c r="I209">
        <v>9050.2124260000001</v>
      </c>
      <c r="J209">
        <v>7033.2188999999998</v>
      </c>
      <c r="K209">
        <v>1909.303463</v>
      </c>
      <c r="L209">
        <v>5826.3770759999998</v>
      </c>
      <c r="M209">
        <v>2506.4258960000002</v>
      </c>
      <c r="N209">
        <v>1513.9895730000001</v>
      </c>
      <c r="O209">
        <v>1694.9555559999999</v>
      </c>
      <c r="P209">
        <v>2880.4841409999999</v>
      </c>
      <c r="Q209">
        <v>1687.105384</v>
      </c>
      <c r="R209">
        <v>3968.5506740000001</v>
      </c>
      <c r="S209">
        <v>981.35360739999999</v>
      </c>
      <c r="T209">
        <v>12.28290485</v>
      </c>
      <c r="U209">
        <v>5558.1449069999999</v>
      </c>
      <c r="V209">
        <v>6199.0854330000002</v>
      </c>
      <c r="W209">
        <v>1594.788372</v>
      </c>
      <c r="X209">
        <v>537.51999539999997</v>
      </c>
      <c r="Y209">
        <v>274.88875689999998</v>
      </c>
      <c r="Z209">
        <v>285.09015649999998</v>
      </c>
      <c r="AA209">
        <v>641.26777660000005</v>
      </c>
      <c r="AB209">
        <v>75.306045810000001</v>
      </c>
      <c r="AC209">
        <v>64.884615120000007</v>
      </c>
      <c r="AD209">
        <v>140.21655039999999</v>
      </c>
      <c r="AE209" t="s">
        <v>429</v>
      </c>
      <c r="AF209" t="s">
        <v>530</v>
      </c>
      <c r="AG209" t="s">
        <v>39</v>
      </c>
      <c r="AH209" t="s">
        <v>74</v>
      </c>
      <c r="AI209" t="s">
        <v>531</v>
      </c>
      <c r="AJ209">
        <v>2953.57</v>
      </c>
    </row>
    <row r="210" spans="1:36" x14ac:dyDescent="0.35">
      <c r="A210" s="1">
        <v>39203</v>
      </c>
      <c r="B210">
        <v>2007</v>
      </c>
      <c r="C210" t="str">
        <f>TEXT(data[[#This Row],[Month]],"MMMM")</f>
        <v>May</v>
      </c>
      <c r="D210">
        <v>45296.76109</v>
      </c>
      <c r="E210">
        <v>56</v>
      </c>
      <c r="F210">
        <v>2</v>
      </c>
      <c r="G210" t="s">
        <v>47</v>
      </c>
      <c r="H210" t="s">
        <v>43</v>
      </c>
      <c r="I210">
        <v>9059.3522169999997</v>
      </c>
      <c r="J210">
        <v>0</v>
      </c>
      <c r="K210">
        <v>1950.645503</v>
      </c>
      <c r="L210">
        <v>6624.1687169999996</v>
      </c>
      <c r="M210">
        <v>3536.3237260000001</v>
      </c>
      <c r="N210">
        <v>1897.841506</v>
      </c>
      <c r="O210">
        <v>1281.594294</v>
      </c>
      <c r="P210">
        <v>2643.7357630000001</v>
      </c>
      <c r="Q210">
        <v>1555.01946</v>
      </c>
      <c r="R210">
        <v>4341.392664</v>
      </c>
      <c r="S210">
        <v>795.9083028</v>
      </c>
      <c r="T210">
        <v>12.756911799999999</v>
      </c>
      <c r="U210">
        <v>5778.4678610000001</v>
      </c>
      <c r="V210">
        <v>11610.77893</v>
      </c>
      <c r="W210">
        <v>392.85677820000001</v>
      </c>
      <c r="X210">
        <v>531.6530133</v>
      </c>
      <c r="Y210">
        <v>200.41215969999999</v>
      </c>
      <c r="Z210">
        <v>349.8952673</v>
      </c>
      <c r="AA210">
        <v>724.83533390000002</v>
      </c>
      <c r="AB210">
        <v>67.792483809999993</v>
      </c>
      <c r="AC210">
        <v>11.22928609</v>
      </c>
      <c r="AD210">
        <v>127.70335</v>
      </c>
      <c r="AE210" t="s">
        <v>532</v>
      </c>
      <c r="AF210" t="s">
        <v>533</v>
      </c>
      <c r="AG210" t="s">
        <v>39</v>
      </c>
      <c r="AH210" t="s">
        <v>74</v>
      </c>
      <c r="AI210" t="s">
        <v>192</v>
      </c>
      <c r="AJ210">
        <v>1789.39</v>
      </c>
    </row>
    <row r="211" spans="1:36" x14ac:dyDescent="0.35">
      <c r="A211" s="1">
        <v>39234</v>
      </c>
      <c r="B211">
        <v>2007</v>
      </c>
      <c r="C211" t="str">
        <f>TEXT(data[[#This Row],[Month]],"MMMM")</f>
        <v>June</v>
      </c>
      <c r="D211">
        <v>654180.02040000004</v>
      </c>
      <c r="E211">
        <v>35</v>
      </c>
      <c r="F211">
        <v>2</v>
      </c>
      <c r="G211" t="s">
        <v>56</v>
      </c>
      <c r="H211" t="s">
        <v>43</v>
      </c>
      <c r="I211">
        <v>130836.00410000001</v>
      </c>
      <c r="J211">
        <v>53807.67282</v>
      </c>
      <c r="K211">
        <v>25852.540349999999</v>
      </c>
      <c r="L211">
        <v>71195.179380000001</v>
      </c>
      <c r="M211">
        <v>37973.219839999998</v>
      </c>
      <c r="N211">
        <v>19972.859369999998</v>
      </c>
      <c r="O211">
        <v>30092.058359999999</v>
      </c>
      <c r="P211">
        <v>48804.358979999997</v>
      </c>
      <c r="Q211">
        <v>25048.721280000002</v>
      </c>
      <c r="R211">
        <v>57928.026149999998</v>
      </c>
      <c r="S211">
        <v>14853.210950000001</v>
      </c>
      <c r="T211">
        <v>21.35904712</v>
      </c>
      <c r="U211">
        <v>137816.16889999999</v>
      </c>
      <c r="V211">
        <v>137816.16889999999</v>
      </c>
      <c r="W211">
        <v>20772.517479999999</v>
      </c>
      <c r="X211">
        <v>5786.8986139999997</v>
      </c>
      <c r="Y211">
        <v>1797.862603</v>
      </c>
      <c r="Z211">
        <v>3390.4144409999999</v>
      </c>
      <c r="AA211">
        <v>3692.0028320000001</v>
      </c>
      <c r="AB211">
        <v>995.10520180000003</v>
      </c>
      <c r="AC211">
        <v>2436.5177330000001</v>
      </c>
      <c r="AD211">
        <v>1635.3115</v>
      </c>
      <c r="AE211" t="s">
        <v>534</v>
      </c>
      <c r="AF211" t="s">
        <v>535</v>
      </c>
      <c r="AG211" t="s">
        <v>39</v>
      </c>
      <c r="AH211" t="s">
        <v>40</v>
      </c>
      <c r="AI211" t="s">
        <v>152</v>
      </c>
      <c r="AJ211">
        <v>1804.5</v>
      </c>
    </row>
    <row r="212" spans="1:36" x14ac:dyDescent="0.35">
      <c r="A212" s="1">
        <v>39264</v>
      </c>
      <c r="B212">
        <v>2007</v>
      </c>
      <c r="C212" t="str">
        <f>TEXT(data[[#This Row],[Month]],"MMMM")</f>
        <v>July</v>
      </c>
      <c r="D212">
        <v>47366.242440000002</v>
      </c>
      <c r="E212">
        <v>55</v>
      </c>
      <c r="F212">
        <v>2</v>
      </c>
      <c r="G212" t="s">
        <v>47</v>
      </c>
      <c r="H212" t="s">
        <v>43</v>
      </c>
      <c r="I212">
        <v>9473.2484879999993</v>
      </c>
      <c r="J212">
        <v>8241.7731230000009</v>
      </c>
      <c r="K212">
        <v>2257.0982549999999</v>
      </c>
      <c r="L212">
        <v>4770.9891310000003</v>
      </c>
      <c r="M212">
        <v>3665.6715610000001</v>
      </c>
      <c r="N212">
        <v>960.76433280000003</v>
      </c>
      <c r="O212">
        <v>1288.3036070000001</v>
      </c>
      <c r="P212">
        <v>3433.0897570000002</v>
      </c>
      <c r="Q212">
        <v>2316.6757899999998</v>
      </c>
      <c r="R212">
        <v>3049.8624829999999</v>
      </c>
      <c r="S212">
        <v>1382.672247</v>
      </c>
      <c r="T212">
        <v>11.392631400000001</v>
      </c>
      <c r="U212">
        <v>5396.2614089999997</v>
      </c>
      <c r="V212">
        <v>6526.0936659999998</v>
      </c>
      <c r="W212">
        <v>575.08479839999995</v>
      </c>
      <c r="X212">
        <v>752.34155099999998</v>
      </c>
      <c r="Y212">
        <v>198.2457642</v>
      </c>
      <c r="Z212">
        <v>149.21603110000001</v>
      </c>
      <c r="AA212">
        <v>937.53675109999995</v>
      </c>
      <c r="AB212">
        <v>23.635441180000001</v>
      </c>
      <c r="AC212">
        <v>109.14719340000001</v>
      </c>
      <c r="AD212">
        <v>160.82559330000001</v>
      </c>
      <c r="AE212" t="s">
        <v>536</v>
      </c>
      <c r="AF212" t="s">
        <v>537</v>
      </c>
      <c r="AG212" t="s">
        <v>39</v>
      </c>
      <c r="AH212" t="s">
        <v>54</v>
      </c>
      <c r="AI212" t="s">
        <v>218</v>
      </c>
      <c r="AJ212">
        <v>4872.22</v>
      </c>
    </row>
    <row r="213" spans="1:36" x14ac:dyDescent="0.35">
      <c r="A213" s="1">
        <v>39295</v>
      </c>
      <c r="B213">
        <v>2007</v>
      </c>
      <c r="C213" t="str">
        <f>TEXT(data[[#This Row],[Month]],"MMMM")</f>
        <v>August</v>
      </c>
      <c r="D213">
        <v>74414.431429999997</v>
      </c>
      <c r="E213">
        <v>45</v>
      </c>
      <c r="F213">
        <v>1</v>
      </c>
      <c r="G213" t="s">
        <v>35</v>
      </c>
      <c r="H213" t="s">
        <v>48</v>
      </c>
      <c r="I213">
        <v>11162.164709999999</v>
      </c>
      <c r="J213">
        <v>0</v>
      </c>
      <c r="K213">
        <v>2182.58826</v>
      </c>
      <c r="L213">
        <v>10345.10908</v>
      </c>
      <c r="M213">
        <v>5082.4683219999997</v>
      </c>
      <c r="N213">
        <v>3668.140065</v>
      </c>
      <c r="O213">
        <v>1575.201153</v>
      </c>
      <c r="P213">
        <v>4412.8833009999998</v>
      </c>
      <c r="Q213">
        <v>3196.7775849999998</v>
      </c>
      <c r="R213">
        <v>6131.3854289999999</v>
      </c>
      <c r="S213">
        <v>1219.8466430000001</v>
      </c>
      <c r="T213">
        <v>12.259283849999999</v>
      </c>
      <c r="U213">
        <v>9122.6763730000002</v>
      </c>
      <c r="V213">
        <v>25437.866880000001</v>
      </c>
      <c r="W213">
        <v>1816.6528209999999</v>
      </c>
      <c r="X213">
        <v>729.13615159999995</v>
      </c>
      <c r="Y213">
        <v>945.06785909999996</v>
      </c>
      <c r="Z213">
        <v>470.70010309999998</v>
      </c>
      <c r="AA213">
        <v>1296.058945</v>
      </c>
      <c r="AB213">
        <v>7.8021303230000001</v>
      </c>
      <c r="AC213">
        <v>204.7644263</v>
      </c>
      <c r="AD213">
        <v>206.75520019999999</v>
      </c>
      <c r="AE213" t="s">
        <v>538</v>
      </c>
      <c r="AF213" t="s">
        <v>539</v>
      </c>
      <c r="AG213" t="s">
        <v>39</v>
      </c>
      <c r="AH213" t="s">
        <v>74</v>
      </c>
      <c r="AI213" t="s">
        <v>103</v>
      </c>
      <c r="AJ213">
        <v>2604.35</v>
      </c>
    </row>
    <row r="214" spans="1:36" x14ac:dyDescent="0.35">
      <c r="A214" s="1">
        <v>39326</v>
      </c>
      <c r="B214">
        <v>2007</v>
      </c>
      <c r="C214" t="str">
        <f>TEXT(data[[#This Row],[Month]],"MMMM")</f>
        <v>September</v>
      </c>
      <c r="D214">
        <v>64353.980710000003</v>
      </c>
      <c r="E214">
        <v>38</v>
      </c>
      <c r="F214">
        <v>2</v>
      </c>
      <c r="G214" t="s">
        <v>56</v>
      </c>
      <c r="H214" t="s">
        <v>48</v>
      </c>
      <c r="I214">
        <v>9653.0971069999996</v>
      </c>
      <c r="J214">
        <v>0</v>
      </c>
      <c r="K214">
        <v>1801.4388389999999</v>
      </c>
      <c r="L214">
        <v>9473.2751580000004</v>
      </c>
      <c r="M214">
        <v>3927.7635839999998</v>
      </c>
      <c r="N214">
        <v>1838.388866</v>
      </c>
      <c r="O214">
        <v>1830.2553829999999</v>
      </c>
      <c r="P214">
        <v>3673.2974399999998</v>
      </c>
      <c r="Q214">
        <v>1964.025416</v>
      </c>
      <c r="R214">
        <v>3437.3688219999999</v>
      </c>
      <c r="S214">
        <v>1571.64951</v>
      </c>
      <c r="T214">
        <v>13.606501769999999</v>
      </c>
      <c r="U214">
        <v>8756.3255270000009</v>
      </c>
      <c r="V214">
        <v>25183.420590000002</v>
      </c>
      <c r="W214">
        <v>2476.74784</v>
      </c>
      <c r="X214">
        <v>987.05486429999996</v>
      </c>
      <c r="Y214">
        <v>215.61338430000001</v>
      </c>
      <c r="Z214">
        <v>473.54894639999998</v>
      </c>
      <c r="AA214">
        <v>650.8012238</v>
      </c>
      <c r="AB214">
        <v>19.156641069999999</v>
      </c>
      <c r="AC214">
        <v>161.50355909999999</v>
      </c>
      <c r="AD214">
        <v>324.82026180000003</v>
      </c>
      <c r="AE214" t="s">
        <v>540</v>
      </c>
      <c r="AF214" t="s">
        <v>541</v>
      </c>
      <c r="AG214" t="s">
        <v>39</v>
      </c>
      <c r="AH214" t="s">
        <v>54</v>
      </c>
      <c r="AI214" t="s">
        <v>542</v>
      </c>
      <c r="AJ214">
        <v>2240.92</v>
      </c>
    </row>
    <row r="215" spans="1:36" x14ac:dyDescent="0.35">
      <c r="A215" s="1">
        <v>39356</v>
      </c>
      <c r="B215">
        <v>2007</v>
      </c>
      <c r="C215" t="str">
        <f>TEXT(data[[#This Row],[Month]],"MMMM")</f>
        <v>October</v>
      </c>
      <c r="D215">
        <v>50517.023710000001</v>
      </c>
      <c r="E215">
        <v>55</v>
      </c>
      <c r="F215">
        <v>4</v>
      </c>
      <c r="G215" t="s">
        <v>47</v>
      </c>
      <c r="H215" t="s">
        <v>36</v>
      </c>
      <c r="I215">
        <v>15155.107110000001</v>
      </c>
      <c r="J215">
        <v>9191.5714189999999</v>
      </c>
      <c r="K215">
        <v>1901.5816850000001</v>
      </c>
      <c r="L215">
        <v>5748.2721540000002</v>
      </c>
      <c r="M215">
        <v>3905.9676330000002</v>
      </c>
      <c r="N215">
        <v>2275.023698</v>
      </c>
      <c r="O215">
        <v>2439.4753500000002</v>
      </c>
      <c r="P215">
        <v>2868.4206650000001</v>
      </c>
      <c r="Q215">
        <v>2311.6475340000002</v>
      </c>
      <c r="R215">
        <v>2918.7335069999999</v>
      </c>
      <c r="S215">
        <v>1208.706948</v>
      </c>
      <c r="T215">
        <v>14.56115644</v>
      </c>
      <c r="U215">
        <v>592.51600570000005</v>
      </c>
      <c r="V215">
        <v>592.51600570000005</v>
      </c>
      <c r="W215">
        <v>908.35308410000005</v>
      </c>
      <c r="X215">
        <v>480.01658020000002</v>
      </c>
      <c r="Y215">
        <v>219.5957726</v>
      </c>
      <c r="Z215">
        <v>566.6489838</v>
      </c>
      <c r="AA215">
        <v>585.27273579999996</v>
      </c>
      <c r="AB215">
        <v>65.734932909999998</v>
      </c>
      <c r="AC215">
        <v>26.635387720000001</v>
      </c>
      <c r="AD215">
        <v>66.872953659999993</v>
      </c>
      <c r="AE215" t="s">
        <v>93</v>
      </c>
      <c r="AF215" t="s">
        <v>543</v>
      </c>
      <c r="AG215" t="s">
        <v>39</v>
      </c>
      <c r="AH215" t="s">
        <v>74</v>
      </c>
      <c r="AI215" t="s">
        <v>62</v>
      </c>
      <c r="AJ215">
        <v>6776.33</v>
      </c>
    </row>
    <row r="216" spans="1:36" x14ac:dyDescent="0.35">
      <c r="A216" s="1">
        <v>39387</v>
      </c>
      <c r="B216">
        <v>2007</v>
      </c>
      <c r="C216" t="str">
        <f>TEXT(data[[#This Row],[Month]],"MMMM")</f>
        <v>November</v>
      </c>
      <c r="D216">
        <v>23312.320230000001</v>
      </c>
      <c r="E216">
        <v>50</v>
      </c>
      <c r="F216">
        <v>0</v>
      </c>
      <c r="G216" t="s">
        <v>42</v>
      </c>
      <c r="H216" t="s">
        <v>48</v>
      </c>
      <c r="I216">
        <v>3496.8480340000001</v>
      </c>
      <c r="J216">
        <v>0</v>
      </c>
      <c r="K216">
        <v>711.44432870000003</v>
      </c>
      <c r="L216">
        <v>3366.6538009999999</v>
      </c>
      <c r="M216">
        <v>1227.0429389999999</v>
      </c>
      <c r="N216">
        <v>889.19534599999997</v>
      </c>
      <c r="O216">
        <v>597.30479400000002</v>
      </c>
      <c r="P216">
        <v>1476.5825130000001</v>
      </c>
      <c r="Q216">
        <v>794.99250019999999</v>
      </c>
      <c r="R216">
        <v>0</v>
      </c>
      <c r="S216">
        <v>257.59955489999999</v>
      </c>
      <c r="T216">
        <v>5.0313339969999999</v>
      </c>
      <c r="U216">
        <v>1172.920693</v>
      </c>
      <c r="V216">
        <v>10494.656419999999</v>
      </c>
      <c r="W216">
        <v>982.79801410000005</v>
      </c>
      <c r="X216">
        <v>179.7014465</v>
      </c>
      <c r="Y216">
        <v>185.9771768</v>
      </c>
      <c r="Z216">
        <v>110.947783</v>
      </c>
      <c r="AA216">
        <v>233.74357939999999</v>
      </c>
      <c r="AB216">
        <v>36.624188969999999</v>
      </c>
      <c r="AC216">
        <v>0</v>
      </c>
      <c r="AD216">
        <v>61.268982250000001</v>
      </c>
      <c r="AE216" t="s">
        <v>544</v>
      </c>
      <c r="AF216" t="s">
        <v>398</v>
      </c>
      <c r="AG216" t="s">
        <v>39</v>
      </c>
      <c r="AH216" t="s">
        <v>40</v>
      </c>
      <c r="AI216" t="s">
        <v>144</v>
      </c>
      <c r="AJ216">
        <v>571.87</v>
      </c>
    </row>
    <row r="217" spans="1:36" x14ac:dyDescent="0.35">
      <c r="A217" s="1">
        <v>39417</v>
      </c>
      <c r="B217">
        <v>2007</v>
      </c>
      <c r="C217" t="str">
        <f>TEXT(data[[#This Row],[Month]],"MMMM")</f>
        <v>December</v>
      </c>
      <c r="D217">
        <v>55057.20624</v>
      </c>
      <c r="E217">
        <v>47</v>
      </c>
      <c r="F217">
        <v>0</v>
      </c>
      <c r="G217" t="s">
        <v>47</v>
      </c>
      <c r="H217" t="s">
        <v>43</v>
      </c>
      <c r="I217">
        <v>11011.44125</v>
      </c>
      <c r="J217">
        <v>6175.1589199999999</v>
      </c>
      <c r="K217">
        <v>1194.4830810000001</v>
      </c>
      <c r="L217">
        <v>6759.5000300000002</v>
      </c>
      <c r="M217">
        <v>3972.314089</v>
      </c>
      <c r="N217">
        <v>1816.075049</v>
      </c>
      <c r="O217">
        <v>2450.1203860000001</v>
      </c>
      <c r="P217">
        <v>3334.674528</v>
      </c>
      <c r="Q217">
        <v>2078.2665919999999</v>
      </c>
      <c r="R217">
        <v>0</v>
      </c>
      <c r="S217">
        <v>782.5804756</v>
      </c>
      <c r="T217">
        <v>10.830033800000001</v>
      </c>
      <c r="U217">
        <v>5962.7140429999999</v>
      </c>
      <c r="V217">
        <v>15482.591839999999</v>
      </c>
      <c r="W217">
        <v>1288.7231449999999</v>
      </c>
      <c r="X217">
        <v>419.7683773</v>
      </c>
      <c r="Y217">
        <v>244.3029449</v>
      </c>
      <c r="Z217">
        <v>707.46974390000003</v>
      </c>
      <c r="AA217">
        <v>726.05056590000004</v>
      </c>
      <c r="AB217">
        <v>8.6347404260000005</v>
      </c>
      <c r="AC217">
        <v>0</v>
      </c>
      <c r="AD217">
        <v>104.1402259</v>
      </c>
      <c r="AE217" t="s">
        <v>545</v>
      </c>
      <c r="AF217" t="s">
        <v>546</v>
      </c>
      <c r="AG217" t="s">
        <v>39</v>
      </c>
      <c r="AH217" t="s">
        <v>40</v>
      </c>
      <c r="AI217" t="s">
        <v>547</v>
      </c>
      <c r="AJ217">
        <v>7038.45</v>
      </c>
    </row>
    <row r="218" spans="1:36" x14ac:dyDescent="0.35">
      <c r="A218" s="1">
        <v>39448</v>
      </c>
      <c r="B218">
        <v>2008</v>
      </c>
      <c r="C218" t="str">
        <f>TEXT(data[[#This Row],[Month]],"MMMM")</f>
        <v>January</v>
      </c>
      <c r="D218">
        <v>16166.4355</v>
      </c>
      <c r="E218">
        <v>59</v>
      </c>
      <c r="F218">
        <v>4</v>
      </c>
      <c r="G218" t="s">
        <v>56</v>
      </c>
      <c r="H218" t="s">
        <v>48</v>
      </c>
      <c r="I218">
        <v>2424.9653250000001</v>
      </c>
      <c r="J218">
        <v>1735.4594340000001</v>
      </c>
      <c r="K218">
        <v>789.87773010000001</v>
      </c>
      <c r="L218">
        <v>2256.4161060000001</v>
      </c>
      <c r="M218">
        <v>1096.1369549999999</v>
      </c>
      <c r="N218">
        <v>516.64841879999994</v>
      </c>
      <c r="O218">
        <v>654.18156929999998</v>
      </c>
      <c r="P218">
        <v>980.78044120000004</v>
      </c>
      <c r="Q218">
        <v>789.52256729999999</v>
      </c>
      <c r="R218">
        <v>1441.6242239999999</v>
      </c>
      <c r="S218">
        <v>266.4427599</v>
      </c>
      <c r="T218">
        <v>9.9508396559999994</v>
      </c>
      <c r="U218">
        <v>1608.696074</v>
      </c>
      <c r="V218">
        <v>3214.3799669999999</v>
      </c>
      <c r="W218">
        <v>280.27882390000002</v>
      </c>
      <c r="X218">
        <v>206.74473510000001</v>
      </c>
      <c r="Y218">
        <v>48.041917220000002</v>
      </c>
      <c r="Z218">
        <v>160.52148819999999</v>
      </c>
      <c r="AA218">
        <v>240.0576274</v>
      </c>
      <c r="AB218">
        <v>9.6611457919999992</v>
      </c>
      <c r="AC218">
        <v>5.4697029339999998</v>
      </c>
      <c r="AD218">
        <v>41.265676380000002</v>
      </c>
      <c r="AE218" t="s">
        <v>548</v>
      </c>
      <c r="AF218" t="s">
        <v>398</v>
      </c>
      <c r="AG218" t="s">
        <v>39</v>
      </c>
      <c r="AH218" t="s">
        <v>74</v>
      </c>
      <c r="AI218" t="s">
        <v>549</v>
      </c>
      <c r="AJ218">
        <v>3583.7</v>
      </c>
    </row>
    <row r="219" spans="1:36" x14ac:dyDescent="0.35">
      <c r="A219" s="1">
        <v>39479</v>
      </c>
      <c r="B219">
        <v>2008</v>
      </c>
      <c r="C219" t="str">
        <f>TEXT(data[[#This Row],[Month]],"MMMM")</f>
        <v>February</v>
      </c>
      <c r="D219">
        <v>24822.301329999998</v>
      </c>
      <c r="E219">
        <v>25</v>
      </c>
      <c r="F219">
        <v>0</v>
      </c>
      <c r="G219" t="s">
        <v>47</v>
      </c>
      <c r="H219" t="s">
        <v>43</v>
      </c>
      <c r="I219">
        <v>4964.460266</v>
      </c>
      <c r="J219">
        <v>0</v>
      </c>
      <c r="K219">
        <v>1169.29925</v>
      </c>
      <c r="L219">
        <v>2856.5600140000001</v>
      </c>
      <c r="M219">
        <v>1523.110604</v>
      </c>
      <c r="N219">
        <v>1077.5490609999999</v>
      </c>
      <c r="O219">
        <v>1225.5657470000001</v>
      </c>
      <c r="P219">
        <v>1769.501694</v>
      </c>
      <c r="Q219">
        <v>839.52023919999999</v>
      </c>
      <c r="R219">
        <v>0</v>
      </c>
      <c r="S219">
        <v>267.7529121</v>
      </c>
      <c r="T219">
        <v>5.6915874689999999</v>
      </c>
      <c r="U219">
        <v>1412.7829919999999</v>
      </c>
      <c r="V219">
        <v>9128.9815419999995</v>
      </c>
      <c r="W219">
        <v>161.01455870000001</v>
      </c>
      <c r="X219">
        <v>446.10293969999998</v>
      </c>
      <c r="Y219">
        <v>274.71217949999999</v>
      </c>
      <c r="Z219">
        <v>232.1549334</v>
      </c>
      <c r="AA219">
        <v>413.90832949999998</v>
      </c>
      <c r="AB219">
        <v>37.455376630000004</v>
      </c>
      <c r="AC219">
        <v>0</v>
      </c>
      <c r="AD219">
        <v>75.369135659999998</v>
      </c>
      <c r="AE219" t="s">
        <v>113</v>
      </c>
      <c r="AF219" t="s">
        <v>550</v>
      </c>
      <c r="AG219" t="s">
        <v>39</v>
      </c>
      <c r="AH219" t="s">
        <v>54</v>
      </c>
      <c r="AI219" t="s">
        <v>127</v>
      </c>
      <c r="AJ219">
        <v>4148.55</v>
      </c>
    </row>
    <row r="220" spans="1:36" x14ac:dyDescent="0.35">
      <c r="A220" s="1">
        <v>39508</v>
      </c>
      <c r="B220">
        <v>2008</v>
      </c>
      <c r="C220" t="str">
        <f>TEXT(data[[#This Row],[Month]],"MMMM")</f>
        <v>March</v>
      </c>
      <c r="D220">
        <v>20346.45191</v>
      </c>
      <c r="E220">
        <v>47</v>
      </c>
      <c r="F220">
        <v>3</v>
      </c>
      <c r="G220" t="s">
        <v>47</v>
      </c>
      <c r="H220" t="s">
        <v>43</v>
      </c>
      <c r="I220">
        <v>4069.2903820000001</v>
      </c>
      <c r="J220">
        <v>1385.935142</v>
      </c>
      <c r="K220">
        <v>413.28988700000002</v>
      </c>
      <c r="L220">
        <v>2979.9458140000002</v>
      </c>
      <c r="M220">
        <v>1344.529681</v>
      </c>
      <c r="N220">
        <v>665.467356</v>
      </c>
      <c r="O220">
        <v>769.32798809999997</v>
      </c>
      <c r="P220">
        <v>1275.776699</v>
      </c>
      <c r="Q220">
        <v>971.18691009999998</v>
      </c>
      <c r="R220">
        <v>1233.249538</v>
      </c>
      <c r="S220">
        <v>436.03358450000002</v>
      </c>
      <c r="T220">
        <v>8.5748403829999997</v>
      </c>
      <c r="U220">
        <v>1744.6757749999999</v>
      </c>
      <c r="V220">
        <v>4802.4189290000004</v>
      </c>
      <c r="W220">
        <v>376.0400535</v>
      </c>
      <c r="X220">
        <v>189.5204966</v>
      </c>
      <c r="Y220">
        <v>145.5012323</v>
      </c>
      <c r="Z220">
        <v>77.535311829999998</v>
      </c>
      <c r="AA220">
        <v>306.52866940000001</v>
      </c>
      <c r="AB220">
        <v>31.97215301</v>
      </c>
      <c r="AC220">
        <v>2.4562802010000002</v>
      </c>
      <c r="AD220">
        <v>69.84210392</v>
      </c>
      <c r="AE220" t="s">
        <v>551</v>
      </c>
      <c r="AF220" t="s">
        <v>552</v>
      </c>
      <c r="AG220" t="s">
        <v>39</v>
      </c>
      <c r="AH220" t="s">
        <v>40</v>
      </c>
      <c r="AI220" t="s">
        <v>553</v>
      </c>
      <c r="AJ220">
        <v>8227.42</v>
      </c>
    </row>
    <row r="221" spans="1:36" x14ac:dyDescent="0.35">
      <c r="A221" s="1">
        <v>39539</v>
      </c>
      <c r="B221">
        <v>2008</v>
      </c>
      <c r="C221" t="str">
        <f>TEXT(data[[#This Row],[Month]],"MMMM")</f>
        <v>April</v>
      </c>
      <c r="D221">
        <v>32030.76007</v>
      </c>
      <c r="E221">
        <v>56</v>
      </c>
      <c r="F221">
        <v>0</v>
      </c>
      <c r="G221" t="s">
        <v>47</v>
      </c>
      <c r="H221" t="s">
        <v>36</v>
      </c>
      <c r="I221">
        <v>9609.2280200000005</v>
      </c>
      <c r="J221">
        <v>0</v>
      </c>
      <c r="K221">
        <v>1474.832504</v>
      </c>
      <c r="L221">
        <v>3318.5725459999999</v>
      </c>
      <c r="M221">
        <v>2334.4440169999998</v>
      </c>
      <c r="N221">
        <v>1246.721796</v>
      </c>
      <c r="O221">
        <v>1086.7043779999999</v>
      </c>
      <c r="P221">
        <v>2450.045482</v>
      </c>
      <c r="Q221">
        <v>1144.3267639999999</v>
      </c>
      <c r="R221">
        <v>0</v>
      </c>
      <c r="S221">
        <v>689.84501680000005</v>
      </c>
      <c r="T221">
        <v>8.5712746709999994</v>
      </c>
      <c r="U221">
        <v>2745.4444250000001</v>
      </c>
      <c r="V221">
        <v>8676.0395420000004</v>
      </c>
      <c r="W221">
        <v>950.12794710000003</v>
      </c>
      <c r="X221">
        <v>673.33529339999995</v>
      </c>
      <c r="Y221">
        <v>121.4832665</v>
      </c>
      <c r="Z221">
        <v>266.91472099999999</v>
      </c>
      <c r="AA221">
        <v>600.28486150000003</v>
      </c>
      <c r="AB221">
        <v>14.095375560000001</v>
      </c>
      <c r="AC221">
        <v>0</v>
      </c>
      <c r="AD221">
        <v>64.158950169999997</v>
      </c>
      <c r="AE221" t="s">
        <v>554</v>
      </c>
      <c r="AF221" t="s">
        <v>555</v>
      </c>
      <c r="AG221" t="s">
        <v>39</v>
      </c>
      <c r="AH221" t="s">
        <v>74</v>
      </c>
      <c r="AI221" t="s">
        <v>78</v>
      </c>
      <c r="AJ221">
        <v>9196.69</v>
      </c>
    </row>
    <row r="222" spans="1:36" x14ac:dyDescent="0.35">
      <c r="A222" s="1">
        <v>39569</v>
      </c>
      <c r="B222">
        <v>2008</v>
      </c>
      <c r="C222" t="str">
        <f>TEXT(data[[#This Row],[Month]],"MMMM")</f>
        <v>May</v>
      </c>
      <c r="D222">
        <v>191124.34460000001</v>
      </c>
      <c r="E222">
        <v>26</v>
      </c>
      <c r="F222">
        <v>1</v>
      </c>
      <c r="G222" t="s">
        <v>42</v>
      </c>
      <c r="H222" t="s">
        <v>43</v>
      </c>
      <c r="I222">
        <v>38224.868920000001</v>
      </c>
      <c r="J222">
        <v>0</v>
      </c>
      <c r="K222">
        <v>6791.8223420000004</v>
      </c>
      <c r="L222">
        <v>27502.856680000001</v>
      </c>
      <c r="M222">
        <v>10227.66188</v>
      </c>
      <c r="N222">
        <v>7509.4680040000003</v>
      </c>
      <c r="O222">
        <v>4391.7671650000002</v>
      </c>
      <c r="P222">
        <v>11965.89034</v>
      </c>
      <c r="Q222">
        <v>8101.2906000000003</v>
      </c>
      <c r="R222">
        <v>14097.624470000001</v>
      </c>
      <c r="S222">
        <v>3779.0703440000002</v>
      </c>
      <c r="T222">
        <v>23.483771770000001</v>
      </c>
      <c r="U222">
        <v>44883.204870000001</v>
      </c>
      <c r="V222">
        <v>58532.023840000002</v>
      </c>
      <c r="W222">
        <v>5719.7055559999999</v>
      </c>
      <c r="X222">
        <v>616.62354029999995</v>
      </c>
      <c r="Y222">
        <v>717.19612740000002</v>
      </c>
      <c r="Z222">
        <v>641.11814890000005</v>
      </c>
      <c r="AA222">
        <v>3077.083239</v>
      </c>
      <c r="AB222">
        <v>8.6327452529999995</v>
      </c>
      <c r="AC222">
        <v>670.1124959</v>
      </c>
      <c r="AD222">
        <v>359.88340190000002</v>
      </c>
      <c r="AE222" t="s">
        <v>556</v>
      </c>
      <c r="AF222" t="s">
        <v>557</v>
      </c>
      <c r="AG222" t="s">
        <v>39</v>
      </c>
      <c r="AH222" t="s">
        <v>40</v>
      </c>
      <c r="AI222" t="s">
        <v>519</v>
      </c>
      <c r="AJ222">
        <v>2897.03</v>
      </c>
    </row>
    <row r="223" spans="1:36" x14ac:dyDescent="0.35">
      <c r="A223" s="1">
        <v>39600</v>
      </c>
      <c r="B223">
        <v>2008</v>
      </c>
      <c r="C223" t="str">
        <f>TEXT(data[[#This Row],[Month]],"MMMM")</f>
        <v>June</v>
      </c>
      <c r="D223">
        <v>6735.4540740000002</v>
      </c>
      <c r="E223">
        <v>50</v>
      </c>
      <c r="F223">
        <v>2</v>
      </c>
      <c r="G223" t="s">
        <v>35</v>
      </c>
      <c r="H223" t="s">
        <v>43</v>
      </c>
      <c r="I223">
        <v>1347.090815</v>
      </c>
      <c r="J223">
        <v>1284.26774</v>
      </c>
      <c r="K223">
        <v>236.7643798</v>
      </c>
      <c r="L223">
        <v>786.42160369999999</v>
      </c>
      <c r="M223">
        <v>390.23974379999999</v>
      </c>
      <c r="N223">
        <v>213.4076087</v>
      </c>
      <c r="O223">
        <v>271.2025572</v>
      </c>
      <c r="P223">
        <v>530.15406519999999</v>
      </c>
      <c r="Q223">
        <v>220.49559120000001</v>
      </c>
      <c r="R223">
        <v>405.04567709999998</v>
      </c>
      <c r="S223">
        <v>191.00529760000001</v>
      </c>
      <c r="T223">
        <v>6.083962122</v>
      </c>
      <c r="U223">
        <v>409.7824746</v>
      </c>
      <c r="V223">
        <v>859.3589948</v>
      </c>
      <c r="W223">
        <v>203.55140499999999</v>
      </c>
      <c r="X223">
        <v>58.519069379999998</v>
      </c>
      <c r="Y223">
        <v>58.59838379</v>
      </c>
      <c r="Z223">
        <v>46.319313909999998</v>
      </c>
      <c r="AA223">
        <v>63.795755229999997</v>
      </c>
      <c r="AB223">
        <v>10.34381701</v>
      </c>
      <c r="AC223">
        <v>11.7160159</v>
      </c>
      <c r="AD223">
        <v>38.166781219999997</v>
      </c>
      <c r="AE223" t="s">
        <v>558</v>
      </c>
      <c r="AF223" t="s">
        <v>559</v>
      </c>
      <c r="AG223" t="s">
        <v>39</v>
      </c>
      <c r="AH223" t="s">
        <v>54</v>
      </c>
      <c r="AI223" t="s">
        <v>249</v>
      </c>
      <c r="AJ223">
        <v>9614.94</v>
      </c>
    </row>
    <row r="224" spans="1:36" x14ac:dyDescent="0.35">
      <c r="A224" s="1">
        <v>39630</v>
      </c>
      <c r="B224">
        <v>2008</v>
      </c>
      <c r="C224" t="str">
        <f>TEXT(data[[#This Row],[Month]],"MMMM")</f>
        <v>July</v>
      </c>
      <c r="D224">
        <v>51946.042410000002</v>
      </c>
      <c r="E224">
        <v>60</v>
      </c>
      <c r="F224">
        <v>0</v>
      </c>
      <c r="G224" t="s">
        <v>35</v>
      </c>
      <c r="H224" t="s">
        <v>43</v>
      </c>
      <c r="I224">
        <v>10389.208479999999</v>
      </c>
      <c r="J224">
        <v>0</v>
      </c>
      <c r="K224">
        <v>1299.7642579999999</v>
      </c>
      <c r="L224">
        <v>5206.0807679999998</v>
      </c>
      <c r="M224">
        <v>3191.0264179999999</v>
      </c>
      <c r="N224">
        <v>1147.01253</v>
      </c>
      <c r="O224">
        <v>1400.9997900000001</v>
      </c>
      <c r="P224">
        <v>3957.2775059999999</v>
      </c>
      <c r="Q224">
        <v>2389.6223789999999</v>
      </c>
      <c r="R224">
        <v>0</v>
      </c>
      <c r="S224">
        <v>1331.9624020000001</v>
      </c>
      <c r="T224">
        <v>14.423485319999999</v>
      </c>
      <c r="U224">
        <v>7492.4298040000003</v>
      </c>
      <c r="V224">
        <v>21633.087879999999</v>
      </c>
      <c r="W224">
        <v>1406.5137380000001</v>
      </c>
      <c r="X224">
        <v>345.74189310000003</v>
      </c>
      <c r="Y224">
        <v>169.7620435</v>
      </c>
      <c r="Z224">
        <v>146.0545827</v>
      </c>
      <c r="AA224">
        <v>852.24598309999999</v>
      </c>
      <c r="AB224">
        <v>51.223989680000003</v>
      </c>
      <c r="AC224">
        <v>0</v>
      </c>
      <c r="AD224">
        <v>383.77464850000001</v>
      </c>
      <c r="AE224" t="s">
        <v>560</v>
      </c>
      <c r="AF224" t="s">
        <v>561</v>
      </c>
      <c r="AG224" t="s">
        <v>39</v>
      </c>
      <c r="AH224" t="s">
        <v>74</v>
      </c>
      <c r="AI224" t="s">
        <v>146</v>
      </c>
      <c r="AJ224">
        <v>7311.1</v>
      </c>
    </row>
    <row r="225" spans="1:36" x14ac:dyDescent="0.35">
      <c r="A225" s="1">
        <v>39661</v>
      </c>
      <c r="B225">
        <v>2008</v>
      </c>
      <c r="C225" t="str">
        <f>TEXT(data[[#This Row],[Month]],"MMMM")</f>
        <v>August</v>
      </c>
      <c r="D225">
        <v>8256.6974630000004</v>
      </c>
      <c r="E225">
        <v>46</v>
      </c>
      <c r="F225">
        <v>0</v>
      </c>
      <c r="G225" t="s">
        <v>35</v>
      </c>
      <c r="H225" t="s">
        <v>43</v>
      </c>
      <c r="I225">
        <v>1651.3394929999999</v>
      </c>
      <c r="J225">
        <v>0</v>
      </c>
      <c r="K225">
        <v>213.854761</v>
      </c>
      <c r="L225">
        <v>948.42892300000005</v>
      </c>
      <c r="M225">
        <v>594.25274779999995</v>
      </c>
      <c r="N225">
        <v>186.0960953</v>
      </c>
      <c r="O225">
        <v>214.27363159999999</v>
      </c>
      <c r="P225">
        <v>459.32900749999999</v>
      </c>
      <c r="Q225">
        <v>260.65491120000002</v>
      </c>
      <c r="R225">
        <v>0</v>
      </c>
      <c r="S225">
        <v>195.69530180000001</v>
      </c>
      <c r="T225">
        <v>9.610567284</v>
      </c>
      <c r="U225">
        <v>793.51546510000003</v>
      </c>
      <c r="V225">
        <v>3532.7725909999999</v>
      </c>
      <c r="W225">
        <v>108.3526706</v>
      </c>
      <c r="X225">
        <v>80.829107039999997</v>
      </c>
      <c r="Y225">
        <v>40.337050300000001</v>
      </c>
      <c r="Z225">
        <v>11.95909346</v>
      </c>
      <c r="AA225">
        <v>31.09066078</v>
      </c>
      <c r="AB225">
        <v>5.7943446449999998</v>
      </c>
      <c r="AC225">
        <v>0</v>
      </c>
      <c r="AD225">
        <v>33.808331539999998</v>
      </c>
      <c r="AE225" t="s">
        <v>337</v>
      </c>
      <c r="AF225" t="s">
        <v>562</v>
      </c>
      <c r="AG225" t="s">
        <v>39</v>
      </c>
      <c r="AH225" t="s">
        <v>74</v>
      </c>
      <c r="AI225" t="s">
        <v>127</v>
      </c>
      <c r="AJ225">
        <v>6895.11</v>
      </c>
    </row>
    <row r="226" spans="1:36" x14ac:dyDescent="0.35">
      <c r="A226" s="1">
        <v>39692</v>
      </c>
      <c r="B226">
        <v>2008</v>
      </c>
      <c r="C226" t="str">
        <f>TEXT(data[[#This Row],[Month]],"MMMM")</f>
        <v>September</v>
      </c>
      <c r="D226">
        <v>20566.260409999999</v>
      </c>
      <c r="E226">
        <v>48</v>
      </c>
      <c r="F226">
        <v>1</v>
      </c>
      <c r="G226" t="s">
        <v>47</v>
      </c>
      <c r="H226" t="s">
        <v>43</v>
      </c>
      <c r="I226">
        <v>4113.2520830000003</v>
      </c>
      <c r="J226">
        <v>2530.9863150000001</v>
      </c>
      <c r="K226">
        <v>584.64830089999998</v>
      </c>
      <c r="L226">
        <v>2890.7961759999998</v>
      </c>
      <c r="M226">
        <v>1584.755909</v>
      </c>
      <c r="N226">
        <v>939.80506209999999</v>
      </c>
      <c r="O226">
        <v>557.36957470000004</v>
      </c>
      <c r="P226">
        <v>1590.2665489999999</v>
      </c>
      <c r="Q226">
        <v>923.30358079999996</v>
      </c>
      <c r="R226">
        <v>1133.7968000000001</v>
      </c>
      <c r="S226">
        <v>392.28399000000002</v>
      </c>
      <c r="T226">
        <v>6.2049436529999999</v>
      </c>
      <c r="U226">
        <v>1276.1248700000001</v>
      </c>
      <c r="V226">
        <v>3324.9960729999998</v>
      </c>
      <c r="W226">
        <v>703.49117209999997</v>
      </c>
      <c r="X226">
        <v>164.1504754</v>
      </c>
      <c r="Y226">
        <v>53.632806590000001</v>
      </c>
      <c r="Z226">
        <v>129.14736210000001</v>
      </c>
      <c r="AA226">
        <v>277.27697540000003</v>
      </c>
      <c r="AB226">
        <v>28.032854029999999</v>
      </c>
      <c r="AC226">
        <v>21.698236619999999</v>
      </c>
      <c r="AD226">
        <v>93.759521289999995</v>
      </c>
      <c r="AE226" t="s">
        <v>563</v>
      </c>
      <c r="AF226" t="s">
        <v>564</v>
      </c>
      <c r="AG226" t="s">
        <v>39</v>
      </c>
      <c r="AH226" t="s">
        <v>74</v>
      </c>
      <c r="AI226" t="s">
        <v>531</v>
      </c>
      <c r="AJ226">
        <v>623.16</v>
      </c>
    </row>
    <row r="227" spans="1:36" x14ac:dyDescent="0.35">
      <c r="A227" s="1">
        <v>39722</v>
      </c>
      <c r="B227">
        <v>2008</v>
      </c>
      <c r="C227" t="str">
        <f>TEXT(data[[#This Row],[Month]],"MMMM")</f>
        <v>October</v>
      </c>
      <c r="D227">
        <v>71690.472540000002</v>
      </c>
      <c r="E227">
        <v>20</v>
      </c>
      <c r="F227">
        <v>1</v>
      </c>
      <c r="G227" t="s">
        <v>56</v>
      </c>
      <c r="H227" t="s">
        <v>43</v>
      </c>
      <c r="I227">
        <v>14338.094510000001</v>
      </c>
      <c r="J227">
        <v>0</v>
      </c>
      <c r="K227">
        <v>2629.9354830000002</v>
      </c>
      <c r="L227">
        <v>7512.6941729999999</v>
      </c>
      <c r="M227">
        <v>5590.8158830000002</v>
      </c>
      <c r="N227">
        <v>1885.000172</v>
      </c>
      <c r="O227">
        <v>1989.765386</v>
      </c>
      <c r="P227">
        <v>4107.4244909999998</v>
      </c>
      <c r="Q227">
        <v>2192.6055670000001</v>
      </c>
      <c r="R227">
        <v>4617.8918400000002</v>
      </c>
      <c r="S227">
        <v>1522.8182079999999</v>
      </c>
      <c r="T227">
        <v>14.368921950000001</v>
      </c>
      <c r="U227">
        <v>10301.14804</v>
      </c>
      <c r="V227">
        <v>25303.42683</v>
      </c>
      <c r="W227">
        <v>1256.214097</v>
      </c>
      <c r="X227">
        <v>574.75075059999995</v>
      </c>
      <c r="Y227">
        <v>259.89834389999999</v>
      </c>
      <c r="Z227">
        <v>369.56790530000001</v>
      </c>
      <c r="AA227">
        <v>715.47556320000001</v>
      </c>
      <c r="AB227">
        <v>107.899174</v>
      </c>
      <c r="AC227">
        <v>78.675846919999998</v>
      </c>
      <c r="AD227">
        <v>184.42765259999999</v>
      </c>
      <c r="AE227" t="s">
        <v>565</v>
      </c>
      <c r="AF227" t="s">
        <v>566</v>
      </c>
      <c r="AG227" t="s">
        <v>39</v>
      </c>
      <c r="AH227" t="s">
        <v>74</v>
      </c>
      <c r="AI227" t="s">
        <v>567</v>
      </c>
      <c r="AJ227">
        <v>4012.68</v>
      </c>
    </row>
    <row r="228" spans="1:36" x14ac:dyDescent="0.35">
      <c r="A228" s="1">
        <v>39753</v>
      </c>
      <c r="B228">
        <v>2008</v>
      </c>
      <c r="C228" t="str">
        <f>TEXT(data[[#This Row],[Month]],"MMMM")</f>
        <v>November</v>
      </c>
      <c r="D228">
        <v>31583.075669999998</v>
      </c>
      <c r="E228">
        <v>55</v>
      </c>
      <c r="F228">
        <v>0</v>
      </c>
      <c r="G228" t="s">
        <v>47</v>
      </c>
      <c r="H228" t="s">
        <v>48</v>
      </c>
      <c r="I228">
        <v>4737.4613499999996</v>
      </c>
      <c r="J228">
        <v>4933.5492770000001</v>
      </c>
      <c r="K228">
        <v>1089.087262</v>
      </c>
      <c r="L228">
        <v>4207.1388239999997</v>
      </c>
      <c r="M228">
        <v>1939.4021190000001</v>
      </c>
      <c r="N228">
        <v>1354.6928849999999</v>
      </c>
      <c r="O228">
        <v>1388.344996</v>
      </c>
      <c r="P228">
        <v>1395.727427</v>
      </c>
      <c r="Q228">
        <v>1484.9576609999999</v>
      </c>
      <c r="R228">
        <v>0</v>
      </c>
      <c r="S228">
        <v>733.91043860000002</v>
      </c>
      <c r="T228">
        <v>7.6845634069999997</v>
      </c>
      <c r="U228">
        <v>2427.021475</v>
      </c>
      <c r="V228">
        <v>8318.8034260000004</v>
      </c>
      <c r="W228">
        <v>249.51962209999999</v>
      </c>
      <c r="X228">
        <v>439.16571440000001</v>
      </c>
      <c r="Y228">
        <v>247.4471254</v>
      </c>
      <c r="Z228">
        <v>288.98359529999999</v>
      </c>
      <c r="AA228">
        <v>224.25796199999999</v>
      </c>
      <c r="AB228">
        <v>53.9421429</v>
      </c>
      <c r="AC228">
        <v>0</v>
      </c>
      <c r="AD228">
        <v>120.67044919999999</v>
      </c>
      <c r="AE228" t="s">
        <v>568</v>
      </c>
      <c r="AF228" t="s">
        <v>569</v>
      </c>
      <c r="AG228" t="s">
        <v>39</v>
      </c>
      <c r="AH228" t="s">
        <v>74</v>
      </c>
      <c r="AI228" t="s">
        <v>78</v>
      </c>
      <c r="AJ228">
        <v>4830.67</v>
      </c>
    </row>
    <row r="229" spans="1:36" x14ac:dyDescent="0.35">
      <c r="A229" s="1">
        <v>39783</v>
      </c>
      <c r="B229">
        <v>2008</v>
      </c>
      <c r="C229" t="str">
        <f>TEXT(data[[#This Row],[Month]],"MMMM")</f>
        <v>December</v>
      </c>
      <c r="D229">
        <v>12667.017390000001</v>
      </c>
      <c r="E229">
        <v>28</v>
      </c>
      <c r="F229">
        <v>3</v>
      </c>
      <c r="G229" t="s">
        <v>47</v>
      </c>
      <c r="H229" t="s">
        <v>48</v>
      </c>
      <c r="I229">
        <v>1900.052608</v>
      </c>
      <c r="J229">
        <v>932.95369310000001</v>
      </c>
      <c r="K229">
        <v>358.31443209999998</v>
      </c>
      <c r="L229">
        <v>1807.667582</v>
      </c>
      <c r="M229">
        <v>807.29529179999997</v>
      </c>
      <c r="N229">
        <v>302.61028709999999</v>
      </c>
      <c r="O229">
        <v>441.79671880000001</v>
      </c>
      <c r="P229">
        <v>636.92696920000003</v>
      </c>
      <c r="Q229">
        <v>631.60502910000002</v>
      </c>
      <c r="R229">
        <v>1224.5750829999999</v>
      </c>
      <c r="S229">
        <v>162.71966520000001</v>
      </c>
      <c r="T229">
        <v>9.7360544240000007</v>
      </c>
      <c r="U229">
        <v>1233.267707</v>
      </c>
      <c r="V229">
        <v>3460.5000300000002</v>
      </c>
      <c r="W229">
        <v>285.26103110000003</v>
      </c>
      <c r="X229">
        <v>139.45959920000001</v>
      </c>
      <c r="Y229">
        <v>48.557953759999997</v>
      </c>
      <c r="Z229">
        <v>74.824119159999995</v>
      </c>
      <c r="AA229">
        <v>184.49565709999999</v>
      </c>
      <c r="AB229">
        <v>14.713748170000001</v>
      </c>
      <c r="AC229">
        <v>59.872684030000002</v>
      </c>
      <c r="AD229">
        <v>35.298561919999997</v>
      </c>
      <c r="AE229" t="s">
        <v>570</v>
      </c>
      <c r="AF229" t="s">
        <v>571</v>
      </c>
      <c r="AG229" t="s">
        <v>39</v>
      </c>
      <c r="AH229" t="s">
        <v>40</v>
      </c>
      <c r="AI229" t="s">
        <v>208</v>
      </c>
      <c r="AJ229">
        <v>5646.51</v>
      </c>
    </row>
    <row r="230" spans="1:36" x14ac:dyDescent="0.35">
      <c r="A230" s="1">
        <v>39814</v>
      </c>
      <c r="B230">
        <v>2009</v>
      </c>
      <c r="C230" t="str">
        <f>TEXT(data[[#This Row],[Month]],"MMMM")</f>
        <v>January</v>
      </c>
      <c r="D230">
        <v>16927.75215</v>
      </c>
      <c r="E230">
        <v>22</v>
      </c>
      <c r="F230">
        <v>0</v>
      </c>
      <c r="G230" t="s">
        <v>35</v>
      </c>
      <c r="H230" t="s">
        <v>43</v>
      </c>
      <c r="I230">
        <v>3385.5504299999998</v>
      </c>
      <c r="J230">
        <v>0</v>
      </c>
      <c r="K230">
        <v>747.88458749999995</v>
      </c>
      <c r="L230">
        <v>1954.3243190000001</v>
      </c>
      <c r="M230">
        <v>1307.1411049999999</v>
      </c>
      <c r="N230">
        <v>817.83349280000004</v>
      </c>
      <c r="O230">
        <v>789.83081100000004</v>
      </c>
      <c r="P230">
        <v>828.40577559999997</v>
      </c>
      <c r="Q230">
        <v>690.50974310000004</v>
      </c>
      <c r="R230">
        <v>0</v>
      </c>
      <c r="S230">
        <v>481.3825152</v>
      </c>
      <c r="T230">
        <v>9.9578067069999996</v>
      </c>
      <c r="U230">
        <v>1685.6328390000001</v>
      </c>
      <c r="V230">
        <v>5924.8893719999996</v>
      </c>
      <c r="W230">
        <v>367.07921049999999</v>
      </c>
      <c r="X230">
        <v>192.6367802</v>
      </c>
      <c r="Y230">
        <v>145.1686267</v>
      </c>
      <c r="Z230">
        <v>63.376955610000003</v>
      </c>
      <c r="AA230">
        <v>104.46582189999999</v>
      </c>
      <c r="AB230">
        <v>4.1253389880000002</v>
      </c>
      <c r="AC230">
        <v>0</v>
      </c>
      <c r="AD230">
        <v>78.668831490000002</v>
      </c>
      <c r="AE230" t="s">
        <v>39</v>
      </c>
      <c r="AF230" t="s">
        <v>572</v>
      </c>
      <c r="AG230" t="s">
        <v>39</v>
      </c>
      <c r="AH230" t="s">
        <v>54</v>
      </c>
      <c r="AI230" t="s">
        <v>573</v>
      </c>
      <c r="AJ230">
        <v>7012.79</v>
      </c>
    </row>
    <row r="231" spans="1:36" x14ac:dyDescent="0.35">
      <c r="A231" s="1">
        <v>39845</v>
      </c>
      <c r="B231">
        <v>2009</v>
      </c>
      <c r="C231" t="str">
        <f>TEXT(data[[#This Row],[Month]],"MMMM")</f>
        <v>February</v>
      </c>
      <c r="D231">
        <v>51669.90898</v>
      </c>
      <c r="E231">
        <v>48</v>
      </c>
      <c r="F231">
        <v>3</v>
      </c>
      <c r="G231" t="s">
        <v>35</v>
      </c>
      <c r="H231" t="s">
        <v>48</v>
      </c>
      <c r="I231">
        <v>7750.4863480000004</v>
      </c>
      <c r="J231">
        <v>0</v>
      </c>
      <c r="K231">
        <v>1578.4378019999999</v>
      </c>
      <c r="L231">
        <v>6299.4865490000002</v>
      </c>
      <c r="M231">
        <v>2670.1441890000001</v>
      </c>
      <c r="N231">
        <v>1200.730597</v>
      </c>
      <c r="O231">
        <v>2372.6042729999999</v>
      </c>
      <c r="P231">
        <v>2799.9277820000002</v>
      </c>
      <c r="Q231">
        <v>2433.8240070000002</v>
      </c>
      <c r="R231">
        <v>3594.3416099999999</v>
      </c>
      <c r="S231">
        <v>820.79610019999996</v>
      </c>
      <c r="T231">
        <v>12.91550473</v>
      </c>
      <c r="U231">
        <v>6673.4295410000004</v>
      </c>
      <c r="V231">
        <v>20149.129730000001</v>
      </c>
      <c r="W231">
        <v>1158.0949310000001</v>
      </c>
      <c r="X231">
        <v>243.3312894</v>
      </c>
      <c r="Y231">
        <v>142.0961317</v>
      </c>
      <c r="Z231">
        <v>135.87820110000001</v>
      </c>
      <c r="AA231">
        <v>811.11560399999996</v>
      </c>
      <c r="AB231">
        <v>72.598394619999993</v>
      </c>
      <c r="AC231">
        <v>2.3695743629999999</v>
      </c>
      <c r="AD231">
        <v>55.311887130000002</v>
      </c>
      <c r="AE231" t="s">
        <v>574</v>
      </c>
      <c r="AF231" t="s">
        <v>575</v>
      </c>
      <c r="AG231" t="s">
        <v>39</v>
      </c>
      <c r="AH231" t="s">
        <v>54</v>
      </c>
      <c r="AI231" t="s">
        <v>121</v>
      </c>
      <c r="AJ231">
        <v>9165.27</v>
      </c>
    </row>
    <row r="232" spans="1:36" x14ac:dyDescent="0.35">
      <c r="A232" s="1">
        <v>39873</v>
      </c>
      <c r="B232">
        <v>2009</v>
      </c>
      <c r="C232" t="str">
        <f>TEXT(data[[#This Row],[Month]],"MMMM")</f>
        <v>March</v>
      </c>
      <c r="D232">
        <v>16724.991139999998</v>
      </c>
      <c r="E232">
        <v>37</v>
      </c>
      <c r="F232">
        <v>2</v>
      </c>
      <c r="G232" t="s">
        <v>42</v>
      </c>
      <c r="H232" t="s">
        <v>43</v>
      </c>
      <c r="I232">
        <v>3344.9982279999999</v>
      </c>
      <c r="J232">
        <v>0</v>
      </c>
      <c r="K232">
        <v>433.28534660000003</v>
      </c>
      <c r="L232">
        <v>1682.7253470000001</v>
      </c>
      <c r="M232">
        <v>1204.383975</v>
      </c>
      <c r="N232">
        <v>339.1967272</v>
      </c>
      <c r="O232">
        <v>553.21835940000005</v>
      </c>
      <c r="P232">
        <v>1169.7948759999999</v>
      </c>
      <c r="Q232">
        <v>636.55294909999998</v>
      </c>
      <c r="R232">
        <v>1184.296713</v>
      </c>
      <c r="S232">
        <v>279.25226249999997</v>
      </c>
      <c r="T232">
        <v>9.2640458910000003</v>
      </c>
      <c r="U232">
        <v>1549.4108550000001</v>
      </c>
      <c r="V232">
        <v>5897.2863559999996</v>
      </c>
      <c r="W232">
        <v>341.9702585</v>
      </c>
      <c r="X232">
        <v>185.37991339999999</v>
      </c>
      <c r="Y232">
        <v>70.237633450000004</v>
      </c>
      <c r="Z232">
        <v>163.88147599999999</v>
      </c>
      <c r="AA232">
        <v>338.4207452</v>
      </c>
      <c r="AB232">
        <v>0.28918980799999999</v>
      </c>
      <c r="AC232">
        <v>35.662371030000003</v>
      </c>
      <c r="AD232">
        <v>79.335304160000007</v>
      </c>
      <c r="AE232" t="s">
        <v>576</v>
      </c>
      <c r="AF232" t="s">
        <v>577</v>
      </c>
      <c r="AG232" t="s">
        <v>39</v>
      </c>
      <c r="AH232" t="s">
        <v>54</v>
      </c>
      <c r="AI232" t="s">
        <v>118</v>
      </c>
      <c r="AJ232">
        <v>6221.68</v>
      </c>
    </row>
    <row r="233" spans="1:36" x14ac:dyDescent="0.35">
      <c r="A233" s="1">
        <v>39904</v>
      </c>
      <c r="B233">
        <v>2009</v>
      </c>
      <c r="C233" t="str">
        <f>TEXT(data[[#This Row],[Month]],"MMMM")</f>
        <v>April</v>
      </c>
      <c r="D233">
        <v>35671.935290000001</v>
      </c>
      <c r="E233">
        <v>21</v>
      </c>
      <c r="F233">
        <v>4</v>
      </c>
      <c r="G233" t="s">
        <v>47</v>
      </c>
      <c r="H233" t="s">
        <v>43</v>
      </c>
      <c r="I233">
        <v>7134.3870580000003</v>
      </c>
      <c r="J233">
        <v>4670.6156890000002</v>
      </c>
      <c r="K233">
        <v>1155.965651</v>
      </c>
      <c r="L233">
        <v>3954.658774</v>
      </c>
      <c r="M233">
        <v>2421.3275309999999</v>
      </c>
      <c r="N233">
        <v>1520.687351</v>
      </c>
      <c r="O233">
        <v>1070.6537060000001</v>
      </c>
      <c r="P233">
        <v>2715.8079130000001</v>
      </c>
      <c r="Q233">
        <v>1653.591361</v>
      </c>
      <c r="R233">
        <v>3532.242694</v>
      </c>
      <c r="S233">
        <v>892.62499939999998</v>
      </c>
      <c r="T233">
        <v>9.734540226</v>
      </c>
      <c r="U233">
        <v>3472.4988899999998</v>
      </c>
      <c r="V233">
        <v>4949.3725619999996</v>
      </c>
      <c r="W233">
        <v>957.14187960000004</v>
      </c>
      <c r="X233">
        <v>218.5994172</v>
      </c>
      <c r="Y233">
        <v>135.83815759999999</v>
      </c>
      <c r="Z233">
        <v>119.3380114</v>
      </c>
      <c r="AA233">
        <v>274.68231479999997</v>
      </c>
      <c r="AB233">
        <v>9.6122053009999995</v>
      </c>
      <c r="AC233">
        <v>148.92108110000001</v>
      </c>
      <c r="AD233">
        <v>186.23070970000001</v>
      </c>
      <c r="AE233" t="s">
        <v>578</v>
      </c>
      <c r="AF233" t="s">
        <v>579</v>
      </c>
      <c r="AG233" t="s">
        <v>39</v>
      </c>
      <c r="AH233" t="s">
        <v>40</v>
      </c>
      <c r="AI233" t="s">
        <v>346</v>
      </c>
      <c r="AJ233">
        <v>4341.37</v>
      </c>
    </row>
    <row r="234" spans="1:36" x14ac:dyDescent="0.35">
      <c r="A234" s="1">
        <v>39934</v>
      </c>
      <c r="B234">
        <v>2009</v>
      </c>
      <c r="C234" t="str">
        <f>TEXT(data[[#This Row],[Month]],"MMMM")</f>
        <v>May</v>
      </c>
      <c r="D234">
        <v>31113.905879999998</v>
      </c>
      <c r="E234">
        <v>25</v>
      </c>
      <c r="F234">
        <v>2</v>
      </c>
      <c r="G234" t="s">
        <v>42</v>
      </c>
      <c r="H234" t="s">
        <v>36</v>
      </c>
      <c r="I234">
        <v>9334.1717630000003</v>
      </c>
      <c r="J234">
        <v>0</v>
      </c>
      <c r="K234">
        <v>1281.175549</v>
      </c>
      <c r="L234">
        <v>3419.805738</v>
      </c>
      <c r="M234">
        <v>1725.7522300000001</v>
      </c>
      <c r="N234">
        <v>1447.4125320000001</v>
      </c>
      <c r="O234">
        <v>936.44316990000004</v>
      </c>
      <c r="P234">
        <v>1763.212544</v>
      </c>
      <c r="Q234">
        <v>1464.7188490000001</v>
      </c>
      <c r="R234">
        <v>2741.3836350000001</v>
      </c>
      <c r="S234">
        <v>472.50622609999999</v>
      </c>
      <c r="T234">
        <v>7.263048113</v>
      </c>
      <c r="U234">
        <v>2259.8179540000001</v>
      </c>
      <c r="V234">
        <v>6527.323641</v>
      </c>
      <c r="W234">
        <v>258.40938319999998</v>
      </c>
      <c r="X234">
        <v>209.5325531</v>
      </c>
      <c r="Y234">
        <v>100.57616609999999</v>
      </c>
      <c r="Z234">
        <v>177.65524210000001</v>
      </c>
      <c r="AA234">
        <v>315.83700870000001</v>
      </c>
      <c r="AB234">
        <v>2.6249791259999999</v>
      </c>
      <c r="AC234">
        <v>68.794411100000005</v>
      </c>
      <c r="AD234">
        <v>54.870749940000003</v>
      </c>
      <c r="AE234" t="s">
        <v>580</v>
      </c>
      <c r="AF234" t="s">
        <v>581</v>
      </c>
      <c r="AG234" t="s">
        <v>39</v>
      </c>
      <c r="AH234" t="s">
        <v>74</v>
      </c>
      <c r="AI234" t="s">
        <v>582</v>
      </c>
      <c r="AJ234">
        <v>5466.6</v>
      </c>
    </row>
    <row r="235" spans="1:36" x14ac:dyDescent="0.35">
      <c r="A235" s="1">
        <v>39965</v>
      </c>
      <c r="B235">
        <v>2009</v>
      </c>
      <c r="C235" t="str">
        <f>TEXT(data[[#This Row],[Month]],"MMMM")</f>
        <v>June</v>
      </c>
      <c r="D235">
        <v>17812.7965</v>
      </c>
      <c r="E235">
        <v>59</v>
      </c>
      <c r="F235">
        <v>0</v>
      </c>
      <c r="G235" t="s">
        <v>42</v>
      </c>
      <c r="H235" t="s">
        <v>48</v>
      </c>
      <c r="I235">
        <v>2671.9194750000001</v>
      </c>
      <c r="J235">
        <v>0</v>
      </c>
      <c r="K235">
        <v>529.21288340000001</v>
      </c>
      <c r="L235">
        <v>2526.0776209999999</v>
      </c>
      <c r="M235">
        <v>1318.417614</v>
      </c>
      <c r="N235">
        <v>566.97167030000003</v>
      </c>
      <c r="O235">
        <v>419.883914</v>
      </c>
      <c r="P235">
        <v>1019.211648</v>
      </c>
      <c r="Q235">
        <v>535.03965960000005</v>
      </c>
      <c r="R235">
        <v>0</v>
      </c>
      <c r="S235">
        <v>430.28844980000002</v>
      </c>
      <c r="T235">
        <v>7.6521673190000001</v>
      </c>
      <c r="U235">
        <v>1363.0649920000001</v>
      </c>
      <c r="V235">
        <v>7795.7735659999998</v>
      </c>
      <c r="W235">
        <v>445.69526380000002</v>
      </c>
      <c r="X235">
        <v>290.27229199999999</v>
      </c>
      <c r="Y235">
        <v>41.955812109999997</v>
      </c>
      <c r="Z235">
        <v>68.329397020000002</v>
      </c>
      <c r="AA235">
        <v>175.54850709999999</v>
      </c>
      <c r="AB235">
        <v>12.209565919999999</v>
      </c>
      <c r="AC235">
        <v>0</v>
      </c>
      <c r="AD235">
        <v>100.80838660000001</v>
      </c>
      <c r="AE235" t="s">
        <v>583</v>
      </c>
      <c r="AF235" t="s">
        <v>584</v>
      </c>
      <c r="AG235" t="s">
        <v>39</v>
      </c>
      <c r="AH235" t="s">
        <v>54</v>
      </c>
      <c r="AI235" t="s">
        <v>585</v>
      </c>
      <c r="AJ235">
        <v>678.94</v>
      </c>
    </row>
    <row r="236" spans="1:36" x14ac:dyDescent="0.35">
      <c r="A236" s="1">
        <v>39995</v>
      </c>
      <c r="B236">
        <v>2009</v>
      </c>
      <c r="C236" t="str">
        <f>TEXT(data[[#This Row],[Month]],"MMMM")</f>
        <v>July</v>
      </c>
      <c r="D236">
        <v>166726.15119999999</v>
      </c>
      <c r="E236">
        <v>52</v>
      </c>
      <c r="F236">
        <v>0</v>
      </c>
      <c r="G236" t="s">
        <v>42</v>
      </c>
      <c r="H236" t="s">
        <v>43</v>
      </c>
      <c r="I236">
        <v>33345.230230000001</v>
      </c>
      <c r="J236">
        <v>0</v>
      </c>
      <c r="K236">
        <v>4927.9718489999996</v>
      </c>
      <c r="L236">
        <v>24109.883290000002</v>
      </c>
      <c r="M236">
        <v>8711.6226000000006</v>
      </c>
      <c r="N236">
        <v>3477.7121940000002</v>
      </c>
      <c r="O236">
        <v>6363.0013010000002</v>
      </c>
      <c r="P236">
        <v>7421.9909690000004</v>
      </c>
      <c r="Q236">
        <v>7505.1343770000003</v>
      </c>
      <c r="R236">
        <v>0</v>
      </c>
      <c r="S236">
        <v>2325.6879290000002</v>
      </c>
      <c r="T236">
        <v>24.594754999999999</v>
      </c>
      <c r="U236">
        <v>41005.88841</v>
      </c>
      <c r="V236">
        <v>68537.916429999997</v>
      </c>
      <c r="W236">
        <v>1729.714162</v>
      </c>
      <c r="X236">
        <v>695.05493650000005</v>
      </c>
      <c r="Y236">
        <v>746.68146279999996</v>
      </c>
      <c r="Z236">
        <v>1682.1951429999999</v>
      </c>
      <c r="AA236">
        <v>1723.485085</v>
      </c>
      <c r="AB236">
        <v>176.27993559999999</v>
      </c>
      <c r="AC236">
        <v>0</v>
      </c>
      <c r="AD236">
        <v>664.5044312</v>
      </c>
      <c r="AE236" t="s">
        <v>586</v>
      </c>
      <c r="AF236" t="s">
        <v>587</v>
      </c>
      <c r="AG236" t="s">
        <v>39</v>
      </c>
      <c r="AH236" t="s">
        <v>54</v>
      </c>
      <c r="AI236" t="s">
        <v>588</v>
      </c>
      <c r="AJ236">
        <v>2682.48</v>
      </c>
    </row>
    <row r="237" spans="1:36" x14ac:dyDescent="0.35">
      <c r="A237" s="1">
        <v>40026</v>
      </c>
      <c r="B237">
        <v>2009</v>
      </c>
      <c r="C237" t="str">
        <f>TEXT(data[[#This Row],[Month]],"MMMM")</f>
        <v>August</v>
      </c>
      <c r="D237">
        <v>49815.819759999998</v>
      </c>
      <c r="E237">
        <v>30</v>
      </c>
      <c r="F237">
        <v>3</v>
      </c>
      <c r="G237" t="s">
        <v>35</v>
      </c>
      <c r="H237" t="s">
        <v>36</v>
      </c>
      <c r="I237">
        <v>14944.745929999999</v>
      </c>
      <c r="J237">
        <v>8298.1100160000005</v>
      </c>
      <c r="K237">
        <v>1169.3629530000001</v>
      </c>
      <c r="L237">
        <v>6322.1098739999998</v>
      </c>
      <c r="M237">
        <v>2678.8601939999999</v>
      </c>
      <c r="N237">
        <v>2280.7679640000001</v>
      </c>
      <c r="O237">
        <v>1076.039033</v>
      </c>
      <c r="P237">
        <v>3269.1407650000001</v>
      </c>
      <c r="Q237">
        <v>1606.0869439999999</v>
      </c>
      <c r="R237">
        <v>3826.11256</v>
      </c>
      <c r="S237">
        <v>589.45377150000002</v>
      </c>
      <c r="T237">
        <v>13.005117139999999</v>
      </c>
      <c r="U237">
        <v>3755.0297609999998</v>
      </c>
      <c r="V237">
        <v>3755.0297609999998</v>
      </c>
      <c r="W237">
        <v>1062.246797</v>
      </c>
      <c r="X237">
        <v>602.27260809999996</v>
      </c>
      <c r="Y237">
        <v>608.16335800000002</v>
      </c>
      <c r="Z237">
        <v>64.569399349999998</v>
      </c>
      <c r="AA237">
        <v>510.17609759999999</v>
      </c>
      <c r="AB237">
        <v>74.328637180000001</v>
      </c>
      <c r="AC237">
        <v>108.7129711</v>
      </c>
      <c r="AD237">
        <v>82.860280250000002</v>
      </c>
      <c r="AE237" t="s">
        <v>589</v>
      </c>
      <c r="AF237" t="s">
        <v>590</v>
      </c>
      <c r="AG237" t="s">
        <v>39</v>
      </c>
      <c r="AH237" t="s">
        <v>74</v>
      </c>
      <c r="AI237" t="s">
        <v>519</v>
      </c>
      <c r="AJ237">
        <v>4031.8</v>
      </c>
    </row>
    <row r="238" spans="1:36" x14ac:dyDescent="0.35">
      <c r="A238" s="1">
        <v>40057</v>
      </c>
      <c r="B238">
        <v>2009</v>
      </c>
      <c r="C238" t="str">
        <f>TEXT(data[[#This Row],[Month]],"MMMM")</f>
        <v>September</v>
      </c>
      <c r="D238">
        <v>5936.283786</v>
      </c>
      <c r="E238">
        <v>22</v>
      </c>
      <c r="F238">
        <v>1</v>
      </c>
      <c r="G238" t="s">
        <v>42</v>
      </c>
      <c r="H238" t="s">
        <v>43</v>
      </c>
      <c r="I238">
        <v>1187.2567570000001</v>
      </c>
      <c r="J238">
        <v>0</v>
      </c>
      <c r="K238">
        <v>136.8258931</v>
      </c>
      <c r="L238">
        <v>766.41237049999995</v>
      </c>
      <c r="M238">
        <v>394.52123890000001</v>
      </c>
      <c r="N238">
        <v>179.40587880000001</v>
      </c>
      <c r="O238">
        <v>253.40154089999999</v>
      </c>
      <c r="P238">
        <v>320.59502129999998</v>
      </c>
      <c r="Q238">
        <v>220.39609490000001</v>
      </c>
      <c r="R238">
        <v>399.07561459999999</v>
      </c>
      <c r="S238">
        <v>145.8131008</v>
      </c>
      <c r="T238">
        <v>9.6329924990000002</v>
      </c>
      <c r="U238">
        <v>571.84177179999995</v>
      </c>
      <c r="V238">
        <v>1932.580275</v>
      </c>
      <c r="W238">
        <v>72.751425440000006</v>
      </c>
      <c r="X238">
        <v>101.02495279999999</v>
      </c>
      <c r="Y238">
        <v>24.946557800000001</v>
      </c>
      <c r="Z238">
        <v>33.576283979999999</v>
      </c>
      <c r="AA238">
        <v>69.837289609999999</v>
      </c>
      <c r="AB238">
        <v>2.3388524450000001</v>
      </c>
      <c r="AC238">
        <v>17.438455430000001</v>
      </c>
      <c r="AD238">
        <v>19.304337969999999</v>
      </c>
      <c r="AE238" t="s">
        <v>591</v>
      </c>
      <c r="AF238" t="s">
        <v>592</v>
      </c>
      <c r="AG238" t="s">
        <v>39</v>
      </c>
      <c r="AH238" t="s">
        <v>54</v>
      </c>
      <c r="AI238" t="s">
        <v>593</v>
      </c>
      <c r="AJ238">
        <v>2057.67</v>
      </c>
    </row>
    <row r="239" spans="1:36" x14ac:dyDescent="0.35">
      <c r="A239" s="1">
        <v>40087</v>
      </c>
      <c r="B239">
        <v>2009</v>
      </c>
      <c r="C239" t="str">
        <f>TEXT(data[[#This Row],[Month]],"MMMM")</f>
        <v>October</v>
      </c>
      <c r="D239">
        <v>34825.881560000002</v>
      </c>
      <c r="E239">
        <v>57</v>
      </c>
      <c r="F239">
        <v>3</v>
      </c>
      <c r="G239" t="s">
        <v>47</v>
      </c>
      <c r="H239" t="s">
        <v>43</v>
      </c>
      <c r="I239">
        <v>6965.1763129999999</v>
      </c>
      <c r="J239">
        <v>0</v>
      </c>
      <c r="K239">
        <v>1002.589826</v>
      </c>
      <c r="L239">
        <v>3598.766408</v>
      </c>
      <c r="M239">
        <v>2062.8341949999999</v>
      </c>
      <c r="N239">
        <v>1692.5264990000001</v>
      </c>
      <c r="O239">
        <v>827.20335269999998</v>
      </c>
      <c r="P239">
        <v>1493.1381710000001</v>
      </c>
      <c r="Q239">
        <v>1420.6143199999999</v>
      </c>
      <c r="R239">
        <v>2906.8108480000001</v>
      </c>
      <c r="S239">
        <v>353.22837520000002</v>
      </c>
      <c r="T239">
        <v>5.3519651120000002</v>
      </c>
      <c r="U239">
        <v>1863.8690309999999</v>
      </c>
      <c r="V239">
        <v>12502.993259999999</v>
      </c>
      <c r="W239">
        <v>1052.083496</v>
      </c>
      <c r="X239">
        <v>556.24179270000002</v>
      </c>
      <c r="Y239">
        <v>478.16270750000001</v>
      </c>
      <c r="Z239">
        <v>208.1637048</v>
      </c>
      <c r="AA239">
        <v>354.10317959999998</v>
      </c>
      <c r="AB239">
        <v>38.743478330000002</v>
      </c>
      <c r="AC239">
        <v>33.641348149999999</v>
      </c>
      <c r="AD239">
        <v>37.514564120000003</v>
      </c>
      <c r="AE239" t="s">
        <v>594</v>
      </c>
      <c r="AF239" t="s">
        <v>595</v>
      </c>
      <c r="AG239" t="s">
        <v>39</v>
      </c>
      <c r="AH239" t="s">
        <v>74</v>
      </c>
      <c r="AI239" t="s">
        <v>203</v>
      </c>
      <c r="AJ239">
        <v>8336.08</v>
      </c>
    </row>
    <row r="240" spans="1:36" x14ac:dyDescent="0.35">
      <c r="A240" s="1">
        <v>40118</v>
      </c>
      <c r="B240">
        <v>2009</v>
      </c>
      <c r="C240" t="str">
        <f>TEXT(data[[#This Row],[Month]],"MMMM")</f>
        <v>November</v>
      </c>
      <c r="D240">
        <v>17668.231739999999</v>
      </c>
      <c r="E240">
        <v>36</v>
      </c>
      <c r="F240">
        <v>1</v>
      </c>
      <c r="G240" t="s">
        <v>42</v>
      </c>
      <c r="H240" t="s">
        <v>48</v>
      </c>
      <c r="I240">
        <v>2650.2347610000002</v>
      </c>
      <c r="J240">
        <v>0</v>
      </c>
      <c r="K240">
        <v>734.78167540000004</v>
      </c>
      <c r="L240">
        <v>2257.3465420000002</v>
      </c>
      <c r="M240">
        <v>940.38115019999998</v>
      </c>
      <c r="N240">
        <v>774.79185859999996</v>
      </c>
      <c r="O240">
        <v>776.57784400000003</v>
      </c>
      <c r="P240">
        <v>1352.0520710000001</v>
      </c>
      <c r="Q240">
        <v>724.32393939999997</v>
      </c>
      <c r="R240">
        <v>1038.10995</v>
      </c>
      <c r="S240">
        <v>360.0374362</v>
      </c>
      <c r="T240">
        <v>8.1502032179999997</v>
      </c>
      <c r="U240">
        <v>1439.9967919999999</v>
      </c>
      <c r="V240">
        <v>6059.5945089999996</v>
      </c>
      <c r="W240">
        <v>663.42938249999997</v>
      </c>
      <c r="X240">
        <v>161.829093</v>
      </c>
      <c r="Y240">
        <v>103.3730984</v>
      </c>
      <c r="Z240">
        <v>182.312625</v>
      </c>
      <c r="AA240">
        <v>163.8346621</v>
      </c>
      <c r="AB240">
        <v>14.76854625</v>
      </c>
      <c r="AC240">
        <v>10.67514589</v>
      </c>
      <c r="AD240">
        <v>57.070881839999998</v>
      </c>
      <c r="AE240" t="s">
        <v>596</v>
      </c>
      <c r="AF240" t="s">
        <v>108</v>
      </c>
      <c r="AG240" t="s">
        <v>39</v>
      </c>
      <c r="AH240" t="s">
        <v>74</v>
      </c>
      <c r="AI240" t="s">
        <v>414</v>
      </c>
      <c r="AJ240">
        <v>1613.58</v>
      </c>
    </row>
    <row r="241" spans="1:36" x14ac:dyDescent="0.35">
      <c r="A241" s="1">
        <v>40148</v>
      </c>
      <c r="B241">
        <v>2009</v>
      </c>
      <c r="C241" t="str">
        <f>TEXT(data[[#This Row],[Month]],"MMMM")</f>
        <v>December</v>
      </c>
      <c r="D241">
        <v>59331.718769999999</v>
      </c>
      <c r="E241">
        <v>35</v>
      </c>
      <c r="F241">
        <v>1</v>
      </c>
      <c r="G241" t="s">
        <v>35</v>
      </c>
      <c r="H241" t="s">
        <v>43</v>
      </c>
      <c r="I241">
        <v>11866.34375</v>
      </c>
      <c r="J241">
        <v>8287.8040369999999</v>
      </c>
      <c r="K241">
        <v>2143.9683180000002</v>
      </c>
      <c r="L241">
        <v>6693.549454</v>
      </c>
      <c r="M241">
        <v>4211.9360200000001</v>
      </c>
      <c r="N241">
        <v>2230.9376630000002</v>
      </c>
      <c r="O241">
        <v>2728.9363830000002</v>
      </c>
      <c r="P241">
        <v>2738.0176430000001</v>
      </c>
      <c r="Q241">
        <v>2163.9236299999998</v>
      </c>
      <c r="R241">
        <v>3977.061025</v>
      </c>
      <c r="S241">
        <v>1684.30801</v>
      </c>
      <c r="T241">
        <v>12.627723870000001</v>
      </c>
      <c r="U241">
        <v>7492.2456149999998</v>
      </c>
      <c r="V241">
        <v>10604.93283</v>
      </c>
      <c r="W241">
        <v>1237.7173310000001</v>
      </c>
      <c r="X241">
        <v>529.73624480000001</v>
      </c>
      <c r="Y241">
        <v>618.84608409999998</v>
      </c>
      <c r="Z241">
        <v>554.76449279999997</v>
      </c>
      <c r="AA241">
        <v>299.96323699999999</v>
      </c>
      <c r="AB241">
        <v>8.1283699729999999</v>
      </c>
      <c r="AC241">
        <v>43.396614820000003</v>
      </c>
      <c r="AD241">
        <v>236.96203700000001</v>
      </c>
      <c r="AE241" t="s">
        <v>597</v>
      </c>
      <c r="AF241" t="s">
        <v>423</v>
      </c>
      <c r="AG241" t="s">
        <v>39</v>
      </c>
      <c r="AH241" t="s">
        <v>54</v>
      </c>
      <c r="AI241" t="s">
        <v>598</v>
      </c>
      <c r="AJ241">
        <v>8053.84</v>
      </c>
    </row>
    <row r="242" spans="1:36" x14ac:dyDescent="0.35">
      <c r="A242" s="1">
        <v>40179</v>
      </c>
      <c r="B242">
        <v>2010</v>
      </c>
      <c r="C242" t="str">
        <f>TEXT(data[[#This Row],[Month]],"MMMM")</f>
        <v>January</v>
      </c>
      <c r="D242">
        <v>15913.70664</v>
      </c>
      <c r="E242">
        <v>50</v>
      </c>
      <c r="F242">
        <v>1</v>
      </c>
      <c r="G242" t="s">
        <v>47</v>
      </c>
      <c r="H242" t="s">
        <v>43</v>
      </c>
      <c r="I242">
        <v>3182.741329</v>
      </c>
      <c r="J242">
        <v>0</v>
      </c>
      <c r="K242">
        <v>712.11065099999996</v>
      </c>
      <c r="L242">
        <v>1895.183403</v>
      </c>
      <c r="M242">
        <v>871.41806269999995</v>
      </c>
      <c r="N242">
        <v>654.12134790000005</v>
      </c>
      <c r="O242">
        <v>488.39519030000002</v>
      </c>
      <c r="P242">
        <v>800.91833970000005</v>
      </c>
      <c r="Q242">
        <v>613.46432230000005</v>
      </c>
      <c r="R242">
        <v>1151.3677319999999</v>
      </c>
      <c r="S242">
        <v>296.82112660000001</v>
      </c>
      <c r="T242">
        <v>7.8291397280000004</v>
      </c>
      <c r="U242">
        <v>1245.9063289999999</v>
      </c>
      <c r="V242">
        <v>5247.1651389999997</v>
      </c>
      <c r="W242">
        <v>506.99908909999999</v>
      </c>
      <c r="X242">
        <v>216.91262370000001</v>
      </c>
      <c r="Y242">
        <v>172.40816269999999</v>
      </c>
      <c r="Z242">
        <v>103.32516750000001</v>
      </c>
      <c r="AA242">
        <v>240.096982</v>
      </c>
      <c r="AB242">
        <v>28.530413880000001</v>
      </c>
      <c r="AC242">
        <v>47.292761970000001</v>
      </c>
      <c r="AD242">
        <v>59.624529129999999</v>
      </c>
      <c r="AE242" t="s">
        <v>69</v>
      </c>
      <c r="AF242" t="s">
        <v>599</v>
      </c>
      <c r="AG242" t="s">
        <v>39</v>
      </c>
      <c r="AH242" t="s">
        <v>40</v>
      </c>
      <c r="AI242" t="s">
        <v>600</v>
      </c>
      <c r="AJ242">
        <v>5513.58</v>
      </c>
    </row>
    <row r="243" spans="1:36" x14ac:dyDescent="0.35">
      <c r="A243" s="1">
        <v>40210</v>
      </c>
      <c r="B243">
        <v>2010</v>
      </c>
      <c r="C243" t="str">
        <f>TEXT(data[[#This Row],[Month]],"MMMM")</f>
        <v>February</v>
      </c>
      <c r="D243">
        <v>27368.92453</v>
      </c>
      <c r="E243">
        <v>21</v>
      </c>
      <c r="F243">
        <v>1</v>
      </c>
      <c r="G243" t="s">
        <v>47</v>
      </c>
      <c r="H243" t="s">
        <v>43</v>
      </c>
      <c r="I243">
        <v>5473.7849059999999</v>
      </c>
      <c r="J243">
        <v>2927.8876529999998</v>
      </c>
      <c r="K243">
        <v>1137.141046</v>
      </c>
      <c r="L243">
        <v>3378.008495</v>
      </c>
      <c r="M243">
        <v>2173.4224599999998</v>
      </c>
      <c r="N243">
        <v>1064.272299</v>
      </c>
      <c r="O243">
        <v>974.09849959999997</v>
      </c>
      <c r="P243">
        <v>1227.613983</v>
      </c>
      <c r="Q243">
        <v>1146.9947259999999</v>
      </c>
      <c r="R243">
        <v>2451.0546960000001</v>
      </c>
      <c r="S243">
        <v>640.90738480000005</v>
      </c>
      <c r="T243">
        <v>5.1148755469999996</v>
      </c>
      <c r="U243">
        <v>1399.886428</v>
      </c>
      <c r="V243">
        <v>4773.7383790000004</v>
      </c>
      <c r="W243">
        <v>187.1478176</v>
      </c>
      <c r="X243">
        <v>386.4148591</v>
      </c>
      <c r="Y243">
        <v>109.7543148</v>
      </c>
      <c r="Z243">
        <v>97.907052210000003</v>
      </c>
      <c r="AA243">
        <v>157.90194</v>
      </c>
      <c r="AB243">
        <v>8.0223109659999992</v>
      </c>
      <c r="AC243">
        <v>33.157268109999997</v>
      </c>
      <c r="AD243">
        <v>113.0937217</v>
      </c>
      <c r="AE243" t="s">
        <v>601</v>
      </c>
      <c r="AF243" t="s">
        <v>602</v>
      </c>
      <c r="AG243" t="s">
        <v>39</v>
      </c>
      <c r="AH243" t="s">
        <v>74</v>
      </c>
      <c r="AI243" t="s">
        <v>603</v>
      </c>
      <c r="AJ243">
        <v>6656.94</v>
      </c>
    </row>
    <row r="244" spans="1:36" x14ac:dyDescent="0.35">
      <c r="A244" s="1">
        <v>40238</v>
      </c>
      <c r="B244">
        <v>2010</v>
      </c>
      <c r="C244" t="str">
        <f>TEXT(data[[#This Row],[Month]],"MMMM")</f>
        <v>March</v>
      </c>
      <c r="D244">
        <v>44933.661119999997</v>
      </c>
      <c r="E244">
        <v>35</v>
      </c>
      <c r="F244">
        <v>0</v>
      </c>
      <c r="G244" t="s">
        <v>56</v>
      </c>
      <c r="H244" t="s">
        <v>43</v>
      </c>
      <c r="I244">
        <v>8986.7322249999997</v>
      </c>
      <c r="J244">
        <v>0</v>
      </c>
      <c r="K244">
        <v>1758.2882979999999</v>
      </c>
      <c r="L244">
        <v>5805.2689620000001</v>
      </c>
      <c r="M244">
        <v>3510.590291</v>
      </c>
      <c r="N244">
        <v>1864.168179</v>
      </c>
      <c r="O244">
        <v>1188.899169</v>
      </c>
      <c r="P244">
        <v>2462.9198849999998</v>
      </c>
      <c r="Q244">
        <v>2174.4648050000001</v>
      </c>
      <c r="R244">
        <v>0</v>
      </c>
      <c r="S244">
        <v>531.59414019999997</v>
      </c>
      <c r="T244">
        <v>11.29972967</v>
      </c>
      <c r="U244">
        <v>5077.3822360000004</v>
      </c>
      <c r="V244">
        <v>16650.73517</v>
      </c>
      <c r="W244">
        <v>305.25315130000001</v>
      </c>
      <c r="X244">
        <v>1009.923361</v>
      </c>
      <c r="Y244">
        <v>360.21293259999999</v>
      </c>
      <c r="Z244">
        <v>95.480706650000002</v>
      </c>
      <c r="AA244">
        <v>161.45756969999999</v>
      </c>
      <c r="AB244">
        <v>28.877358109999999</v>
      </c>
      <c r="AC244">
        <v>0</v>
      </c>
      <c r="AD244">
        <v>146.0949952</v>
      </c>
      <c r="AE244" t="s">
        <v>425</v>
      </c>
      <c r="AF244" t="s">
        <v>604</v>
      </c>
      <c r="AG244" t="s">
        <v>39</v>
      </c>
      <c r="AH244" t="s">
        <v>40</v>
      </c>
      <c r="AI244" t="s">
        <v>519</v>
      </c>
      <c r="AJ244">
        <v>1799.82</v>
      </c>
    </row>
    <row r="245" spans="1:36" x14ac:dyDescent="0.35">
      <c r="A245" s="1">
        <v>40269</v>
      </c>
      <c r="B245">
        <v>2010</v>
      </c>
      <c r="C245" t="str">
        <f>TEXT(data[[#This Row],[Month]],"MMMM")</f>
        <v>April</v>
      </c>
      <c r="D245">
        <v>59967.427329999999</v>
      </c>
      <c r="E245">
        <v>63</v>
      </c>
      <c r="F245">
        <v>4</v>
      </c>
      <c r="G245" t="s">
        <v>35</v>
      </c>
      <c r="H245" t="s">
        <v>36</v>
      </c>
      <c r="I245">
        <v>17990.228200000001</v>
      </c>
      <c r="J245">
        <v>0</v>
      </c>
      <c r="K245">
        <v>1456.1603210000001</v>
      </c>
      <c r="L245">
        <v>7536.7587629999998</v>
      </c>
      <c r="M245">
        <v>3727.4745160000002</v>
      </c>
      <c r="N245">
        <v>2141.8753139999999</v>
      </c>
      <c r="O245">
        <v>2096.7437209999998</v>
      </c>
      <c r="P245">
        <v>4414.6039460000002</v>
      </c>
      <c r="Q245">
        <v>2141.575558</v>
      </c>
      <c r="R245">
        <v>3827.8702899999998</v>
      </c>
      <c r="S245">
        <v>1683.7353700000001</v>
      </c>
      <c r="T245">
        <v>13.085484109999999</v>
      </c>
      <c r="U245">
        <v>7847.0281729999997</v>
      </c>
      <c r="V245">
        <v>12950.401330000001</v>
      </c>
      <c r="W245">
        <v>692.23540939999998</v>
      </c>
      <c r="X245">
        <v>888.9109694</v>
      </c>
      <c r="Y245">
        <v>116.9089499</v>
      </c>
      <c r="Z245">
        <v>175.8724172</v>
      </c>
      <c r="AA245">
        <v>1273.26505</v>
      </c>
      <c r="AB245">
        <v>50.485218279999998</v>
      </c>
      <c r="AC245">
        <v>146.3565394</v>
      </c>
      <c r="AD245">
        <v>233.9547489</v>
      </c>
      <c r="AE245" t="s">
        <v>605</v>
      </c>
      <c r="AF245" t="s">
        <v>606</v>
      </c>
      <c r="AG245" t="s">
        <v>39</v>
      </c>
      <c r="AH245" t="s">
        <v>74</v>
      </c>
      <c r="AI245" t="s">
        <v>121</v>
      </c>
      <c r="AJ245">
        <v>6367.25</v>
      </c>
    </row>
    <row r="246" spans="1:36" x14ac:dyDescent="0.35">
      <c r="A246" s="1">
        <v>40299</v>
      </c>
      <c r="B246">
        <v>2010</v>
      </c>
      <c r="C246" t="str">
        <f>TEXT(data[[#This Row],[Month]],"MMMM")</f>
        <v>May</v>
      </c>
      <c r="D246">
        <v>11484.06309</v>
      </c>
      <c r="E246">
        <v>41</v>
      </c>
      <c r="F246">
        <v>4</v>
      </c>
      <c r="G246" t="s">
        <v>56</v>
      </c>
      <c r="H246" t="s">
        <v>43</v>
      </c>
      <c r="I246">
        <v>2296.8126179999999</v>
      </c>
      <c r="J246">
        <v>0</v>
      </c>
      <c r="K246">
        <v>544.9085857</v>
      </c>
      <c r="L246">
        <v>1219.6252569999999</v>
      </c>
      <c r="M246">
        <v>831.64517209999997</v>
      </c>
      <c r="N246">
        <v>433.12472179999997</v>
      </c>
      <c r="O246">
        <v>414.86356460000002</v>
      </c>
      <c r="P246">
        <v>665.98015969999994</v>
      </c>
      <c r="Q246">
        <v>424.82060840000003</v>
      </c>
      <c r="R246">
        <v>809.94408309999994</v>
      </c>
      <c r="S246">
        <v>153.43031139999999</v>
      </c>
      <c r="T246">
        <v>9.6273922679999995</v>
      </c>
      <c r="U246">
        <v>1105.615802</v>
      </c>
      <c r="V246">
        <v>3688.9080079999999</v>
      </c>
      <c r="W246">
        <v>343.74239879999999</v>
      </c>
      <c r="X246">
        <v>139.8646942</v>
      </c>
      <c r="Y246">
        <v>88.834971199999998</v>
      </c>
      <c r="Z246">
        <v>26.601158179999999</v>
      </c>
      <c r="AA246">
        <v>115.88757339999999</v>
      </c>
      <c r="AB246">
        <v>15.01401019</v>
      </c>
      <c r="AC246">
        <v>39.412760200000001</v>
      </c>
      <c r="AD246">
        <v>42.314073030000003</v>
      </c>
      <c r="AE246" t="s">
        <v>607</v>
      </c>
      <c r="AF246" t="s">
        <v>156</v>
      </c>
      <c r="AG246" t="s">
        <v>39</v>
      </c>
      <c r="AH246" t="s">
        <v>54</v>
      </c>
      <c r="AI246" t="s">
        <v>83</v>
      </c>
      <c r="AJ246">
        <v>3187.51</v>
      </c>
    </row>
    <row r="247" spans="1:36" x14ac:dyDescent="0.35">
      <c r="A247" s="1">
        <v>40330</v>
      </c>
      <c r="B247">
        <v>2010</v>
      </c>
      <c r="C247" t="str">
        <f>TEXT(data[[#This Row],[Month]],"MMMM")</f>
        <v>June</v>
      </c>
      <c r="D247">
        <v>22956.391469999999</v>
      </c>
      <c r="E247">
        <v>60</v>
      </c>
      <c r="F247">
        <v>2</v>
      </c>
      <c r="G247" t="s">
        <v>35</v>
      </c>
      <c r="H247" t="s">
        <v>48</v>
      </c>
      <c r="I247">
        <v>3443.4587200000001</v>
      </c>
      <c r="J247">
        <v>0</v>
      </c>
      <c r="K247">
        <v>479.59257309999998</v>
      </c>
      <c r="L247">
        <v>2856.0284409999999</v>
      </c>
      <c r="M247">
        <v>1703.5027600000001</v>
      </c>
      <c r="N247">
        <v>788.88428529999999</v>
      </c>
      <c r="O247">
        <v>506.68152470000001</v>
      </c>
      <c r="P247">
        <v>1148.7391889999999</v>
      </c>
      <c r="Q247">
        <v>720.5714567</v>
      </c>
      <c r="R247">
        <v>2018.4089839999999</v>
      </c>
      <c r="S247">
        <v>367.14936729999999</v>
      </c>
      <c r="T247">
        <v>9.6035733630000006</v>
      </c>
      <c r="U247">
        <v>2204.6338959999998</v>
      </c>
      <c r="V247">
        <v>8923.3741659999996</v>
      </c>
      <c r="W247">
        <v>588.16718270000001</v>
      </c>
      <c r="X247">
        <v>324.01411030000003</v>
      </c>
      <c r="Y247">
        <v>48.186190850000003</v>
      </c>
      <c r="Z247">
        <v>94.318742740000005</v>
      </c>
      <c r="AA247">
        <v>311.86053470000002</v>
      </c>
      <c r="AB247">
        <v>16.416310719999998</v>
      </c>
      <c r="AC247">
        <v>44.866830059999998</v>
      </c>
      <c r="AD247">
        <v>31.28912042</v>
      </c>
      <c r="AE247" t="s">
        <v>608</v>
      </c>
      <c r="AF247" t="s">
        <v>609</v>
      </c>
      <c r="AG247" t="s">
        <v>39</v>
      </c>
      <c r="AH247" t="s">
        <v>74</v>
      </c>
      <c r="AI247" t="s">
        <v>51</v>
      </c>
      <c r="AJ247">
        <v>7273.09</v>
      </c>
    </row>
    <row r="248" spans="1:36" x14ac:dyDescent="0.35">
      <c r="A248" s="1">
        <v>40360</v>
      </c>
      <c r="B248">
        <v>2010</v>
      </c>
      <c r="C248" t="str">
        <f>TEXT(data[[#This Row],[Month]],"MMMM")</f>
        <v>July</v>
      </c>
      <c r="D248">
        <v>20516.739890000001</v>
      </c>
      <c r="E248">
        <v>46</v>
      </c>
      <c r="F248">
        <v>2</v>
      </c>
      <c r="G248" t="s">
        <v>35</v>
      </c>
      <c r="H248" t="s">
        <v>36</v>
      </c>
      <c r="I248">
        <v>6155.0219660000002</v>
      </c>
      <c r="J248">
        <v>0</v>
      </c>
      <c r="K248">
        <v>999.70094259999996</v>
      </c>
      <c r="L248">
        <v>2336.1342079999999</v>
      </c>
      <c r="M248">
        <v>1369.9122150000001</v>
      </c>
      <c r="N248">
        <v>641.8411231</v>
      </c>
      <c r="O248">
        <v>593.28668760000005</v>
      </c>
      <c r="P248">
        <v>1497.5628369999999</v>
      </c>
      <c r="Q248">
        <v>637.27033649999998</v>
      </c>
      <c r="R248">
        <v>1564.8660640000001</v>
      </c>
      <c r="S248">
        <v>485.87804720000003</v>
      </c>
      <c r="T248">
        <v>5.394589517</v>
      </c>
      <c r="U248">
        <v>1106.793899</v>
      </c>
      <c r="V248">
        <v>4235.2654590000002</v>
      </c>
      <c r="W248">
        <v>376.32632169999999</v>
      </c>
      <c r="X248">
        <v>302.72068810000002</v>
      </c>
      <c r="Y248">
        <v>153.79533069999999</v>
      </c>
      <c r="Z248">
        <v>111.06112210000001</v>
      </c>
      <c r="AA248">
        <v>214.05006599999999</v>
      </c>
      <c r="AB248">
        <v>30.996164480000001</v>
      </c>
      <c r="AC248">
        <v>57.930742180000003</v>
      </c>
      <c r="AD248">
        <v>65.704906550000004</v>
      </c>
      <c r="AE248" t="s">
        <v>610</v>
      </c>
      <c r="AF248" t="s">
        <v>611</v>
      </c>
      <c r="AG248" t="s">
        <v>39</v>
      </c>
      <c r="AH248" t="s">
        <v>54</v>
      </c>
      <c r="AI248" t="s">
        <v>59</v>
      </c>
      <c r="AJ248">
        <v>4049.5</v>
      </c>
    </row>
    <row r="249" spans="1:36" x14ac:dyDescent="0.35">
      <c r="A249" s="1">
        <v>40391</v>
      </c>
      <c r="B249">
        <v>2010</v>
      </c>
      <c r="C249" t="str">
        <f>TEXT(data[[#This Row],[Month]],"MMMM")</f>
        <v>August</v>
      </c>
      <c r="D249">
        <v>17788.176510000001</v>
      </c>
      <c r="E249">
        <v>48</v>
      </c>
      <c r="F249">
        <v>2</v>
      </c>
      <c r="G249" t="s">
        <v>35</v>
      </c>
      <c r="H249" t="s">
        <v>48</v>
      </c>
      <c r="I249">
        <v>2668.2264770000002</v>
      </c>
      <c r="J249">
        <v>0</v>
      </c>
      <c r="K249">
        <v>784.53937229999997</v>
      </c>
      <c r="L249">
        <v>2557.4263689999998</v>
      </c>
      <c r="M249">
        <v>1321.846622</v>
      </c>
      <c r="N249">
        <v>371.94595770000001</v>
      </c>
      <c r="O249">
        <v>860.52057730000001</v>
      </c>
      <c r="P249">
        <v>1111.1821749999999</v>
      </c>
      <c r="Q249">
        <v>677.86140150000006</v>
      </c>
      <c r="R249">
        <v>1200.1457949999999</v>
      </c>
      <c r="S249">
        <v>381.9276299</v>
      </c>
      <c r="T249">
        <v>5.6783169439999996</v>
      </c>
      <c r="U249">
        <v>1010.069041</v>
      </c>
      <c r="V249">
        <v>5852.554134</v>
      </c>
      <c r="W249">
        <v>755.91815540000005</v>
      </c>
      <c r="X249">
        <v>367.141479</v>
      </c>
      <c r="Y249">
        <v>73.569104370000005</v>
      </c>
      <c r="Z249">
        <v>167.60605100000001</v>
      </c>
      <c r="AA249">
        <v>205.38400909999999</v>
      </c>
      <c r="AB249">
        <v>13.39712063</v>
      </c>
      <c r="AC249">
        <v>57.724425099999998</v>
      </c>
      <c r="AD249">
        <v>48.584402109999999</v>
      </c>
      <c r="AE249" t="s">
        <v>612</v>
      </c>
      <c r="AF249" t="s">
        <v>613</v>
      </c>
      <c r="AG249" t="s">
        <v>39</v>
      </c>
      <c r="AH249" t="s">
        <v>54</v>
      </c>
      <c r="AI249" t="s">
        <v>249</v>
      </c>
      <c r="AJ249">
        <v>9696.6299999999992</v>
      </c>
    </row>
    <row r="250" spans="1:36" x14ac:dyDescent="0.35">
      <c r="A250" s="1">
        <v>40422</v>
      </c>
      <c r="B250">
        <v>2010</v>
      </c>
      <c r="C250" t="str">
        <f>TEXT(data[[#This Row],[Month]],"MMMM")</f>
        <v>September</v>
      </c>
      <c r="D250">
        <v>123169.416</v>
      </c>
      <c r="E250">
        <v>45</v>
      </c>
      <c r="F250">
        <v>3</v>
      </c>
      <c r="G250" t="s">
        <v>56</v>
      </c>
      <c r="H250" t="s">
        <v>43</v>
      </c>
      <c r="I250">
        <v>24633.88321</v>
      </c>
      <c r="J250">
        <v>0</v>
      </c>
      <c r="K250">
        <v>3395.60493</v>
      </c>
      <c r="L250">
        <v>13313.547689999999</v>
      </c>
      <c r="M250">
        <v>9097.6321850000004</v>
      </c>
      <c r="N250">
        <v>2859.8404340000002</v>
      </c>
      <c r="O250">
        <v>4474.9297450000004</v>
      </c>
      <c r="P250">
        <v>6300.6234439999998</v>
      </c>
      <c r="Q250">
        <v>4329.2751870000002</v>
      </c>
      <c r="R250">
        <v>10008.73576</v>
      </c>
      <c r="S250">
        <v>3164.9027019999999</v>
      </c>
      <c r="T250">
        <v>21.242757019999999</v>
      </c>
      <c r="U250">
        <v>26164.57977</v>
      </c>
      <c r="V250">
        <v>41590.440759999998</v>
      </c>
      <c r="W250">
        <v>1140.474555</v>
      </c>
      <c r="X250">
        <v>2474.5691270000002</v>
      </c>
      <c r="Y250">
        <v>340.98447160000001</v>
      </c>
      <c r="Z250">
        <v>732.45616610000002</v>
      </c>
      <c r="AA250">
        <v>1578.238971</v>
      </c>
      <c r="AB250">
        <v>150.54863929999999</v>
      </c>
      <c r="AC250">
        <v>33.071533610000003</v>
      </c>
      <c r="AD250">
        <v>643.60378419999995</v>
      </c>
      <c r="AE250" t="s">
        <v>614</v>
      </c>
      <c r="AF250" t="s">
        <v>615</v>
      </c>
      <c r="AG250" t="s">
        <v>39</v>
      </c>
      <c r="AH250" t="s">
        <v>54</v>
      </c>
      <c r="AI250" t="s">
        <v>51</v>
      </c>
      <c r="AJ250">
        <v>9677.24</v>
      </c>
    </row>
    <row r="251" spans="1:36" x14ac:dyDescent="0.35">
      <c r="A251" s="1">
        <v>40452</v>
      </c>
      <c r="B251">
        <v>2010</v>
      </c>
      <c r="C251" t="str">
        <f>TEXT(data[[#This Row],[Month]],"MMMM")</f>
        <v>October</v>
      </c>
      <c r="D251">
        <v>41478.812319999997</v>
      </c>
      <c r="E251">
        <v>26</v>
      </c>
      <c r="F251">
        <v>2</v>
      </c>
      <c r="G251" t="s">
        <v>42</v>
      </c>
      <c r="H251" t="s">
        <v>36</v>
      </c>
      <c r="I251">
        <v>12443.643700000001</v>
      </c>
      <c r="J251">
        <v>5899.9076729999997</v>
      </c>
      <c r="K251">
        <v>2055.8950570000002</v>
      </c>
      <c r="L251">
        <v>5502.8718749999998</v>
      </c>
      <c r="M251">
        <v>3302.8356659999999</v>
      </c>
      <c r="N251">
        <v>959.8907974</v>
      </c>
      <c r="O251">
        <v>943.05993100000001</v>
      </c>
      <c r="P251">
        <v>2612.1454090000002</v>
      </c>
      <c r="Q251">
        <v>1251.66758</v>
      </c>
      <c r="R251">
        <v>3978.1884610000002</v>
      </c>
      <c r="S251">
        <v>1241.7510380000001</v>
      </c>
      <c r="T251">
        <v>14.948068019999999</v>
      </c>
      <c r="U251">
        <v>1286.9551369999999</v>
      </c>
      <c r="V251">
        <v>1286.9551369999999</v>
      </c>
      <c r="W251">
        <v>327.8546834</v>
      </c>
      <c r="X251">
        <v>328.77342850000002</v>
      </c>
      <c r="Y251">
        <v>157.86683769999999</v>
      </c>
      <c r="Z251">
        <v>69.210656520000001</v>
      </c>
      <c r="AA251">
        <v>565.21234270000002</v>
      </c>
      <c r="AB251">
        <v>36.315476150000002</v>
      </c>
      <c r="AC251">
        <v>91.808667049999997</v>
      </c>
      <c r="AD251">
        <v>319.15064089999998</v>
      </c>
      <c r="AE251" t="s">
        <v>616</v>
      </c>
      <c r="AF251" t="s">
        <v>617</v>
      </c>
      <c r="AG251" t="s">
        <v>39</v>
      </c>
      <c r="AH251" t="s">
        <v>40</v>
      </c>
      <c r="AI251" t="s">
        <v>59</v>
      </c>
      <c r="AJ251">
        <v>7294.36</v>
      </c>
    </row>
    <row r="252" spans="1:36" x14ac:dyDescent="0.35">
      <c r="A252" s="1">
        <v>40483</v>
      </c>
      <c r="B252">
        <v>2010</v>
      </c>
      <c r="C252" t="str">
        <f>TEXT(data[[#This Row],[Month]],"MMMM")</f>
        <v>November</v>
      </c>
      <c r="D252">
        <v>10940.70479</v>
      </c>
      <c r="E252">
        <v>62</v>
      </c>
      <c r="F252">
        <v>2</v>
      </c>
      <c r="G252" t="s">
        <v>35</v>
      </c>
      <c r="H252" t="s">
        <v>36</v>
      </c>
      <c r="I252">
        <v>3282.2114369999999</v>
      </c>
      <c r="J252">
        <v>2180.852234</v>
      </c>
      <c r="K252">
        <v>365.96305089999998</v>
      </c>
      <c r="L252">
        <v>1532.6954579999999</v>
      </c>
      <c r="M252">
        <v>641.84605759999999</v>
      </c>
      <c r="N252">
        <v>376.432863</v>
      </c>
      <c r="O252">
        <v>400.27091999999999</v>
      </c>
      <c r="P252">
        <v>649.54138120000005</v>
      </c>
      <c r="Q252">
        <v>337.10916700000001</v>
      </c>
      <c r="R252">
        <v>1085.88149</v>
      </c>
      <c r="S252">
        <v>113.7053628</v>
      </c>
      <c r="T252">
        <v>9.0003372200000005</v>
      </c>
      <c r="U252">
        <v>0</v>
      </c>
      <c r="V252">
        <v>-25.804631730000001</v>
      </c>
      <c r="W252">
        <v>94.787326570000005</v>
      </c>
      <c r="X252">
        <v>192.21210020000001</v>
      </c>
      <c r="Y252">
        <v>86.165464270000001</v>
      </c>
      <c r="Z252">
        <v>39.601358679999997</v>
      </c>
      <c r="AA252">
        <v>121.2301356</v>
      </c>
      <c r="AB252">
        <v>8.7553696429999999</v>
      </c>
      <c r="AC252">
        <v>34.286842649999997</v>
      </c>
      <c r="AD252">
        <v>32.051752569999998</v>
      </c>
      <c r="AE252" t="s">
        <v>618</v>
      </c>
      <c r="AF252" t="s">
        <v>619</v>
      </c>
      <c r="AG252" t="s">
        <v>39</v>
      </c>
      <c r="AH252" t="s">
        <v>74</v>
      </c>
      <c r="AI252" t="s">
        <v>369</v>
      </c>
      <c r="AJ252">
        <v>2646.45</v>
      </c>
    </row>
    <row r="253" spans="1:36" x14ac:dyDescent="0.35">
      <c r="A253" s="1">
        <v>40513</v>
      </c>
      <c r="B253">
        <v>2010</v>
      </c>
      <c r="C253" t="str">
        <f>TEXT(data[[#This Row],[Month]],"MMMM")</f>
        <v>December</v>
      </c>
      <c r="D253">
        <v>62520.027119999999</v>
      </c>
      <c r="E253">
        <v>43</v>
      </c>
      <c r="F253">
        <v>2</v>
      </c>
      <c r="G253" t="s">
        <v>47</v>
      </c>
      <c r="H253" t="s">
        <v>36</v>
      </c>
      <c r="I253">
        <v>18756.008140000002</v>
      </c>
      <c r="J253">
        <v>0</v>
      </c>
      <c r="K253">
        <v>2759.494134</v>
      </c>
      <c r="L253">
        <v>6507.2142180000001</v>
      </c>
      <c r="M253">
        <v>4771.0931979999996</v>
      </c>
      <c r="N253">
        <v>2732.0686759999999</v>
      </c>
      <c r="O253">
        <v>2483.7798459999999</v>
      </c>
      <c r="P253">
        <v>4370.2669219999998</v>
      </c>
      <c r="Q253">
        <v>2878.5843359999999</v>
      </c>
      <c r="R253">
        <v>3627.4162609999998</v>
      </c>
      <c r="S253">
        <v>1106.0445729999999</v>
      </c>
      <c r="T253">
        <v>13.769338530000001</v>
      </c>
      <c r="U253">
        <v>8608.5941810000004</v>
      </c>
      <c r="V253">
        <v>12528.05682</v>
      </c>
      <c r="W253">
        <v>613.16160930000001</v>
      </c>
      <c r="X253">
        <v>262.51203120000002</v>
      </c>
      <c r="Y253">
        <v>620.90016089999995</v>
      </c>
      <c r="Z253">
        <v>604.03815139999995</v>
      </c>
      <c r="AA253">
        <v>725.27501310000002</v>
      </c>
      <c r="AB253">
        <v>32.744401490000001</v>
      </c>
      <c r="AC253">
        <v>99.166390210000003</v>
      </c>
      <c r="AD253">
        <v>153.57165950000001</v>
      </c>
      <c r="AE253" t="s">
        <v>620</v>
      </c>
      <c r="AF253" t="s">
        <v>621</v>
      </c>
      <c r="AG253" t="s">
        <v>39</v>
      </c>
      <c r="AH253" t="s">
        <v>74</v>
      </c>
      <c r="AI253" t="s">
        <v>218</v>
      </c>
      <c r="AJ253">
        <v>2295.6999999999998</v>
      </c>
    </row>
    <row r="254" spans="1:36" x14ac:dyDescent="0.35">
      <c r="A254" s="1">
        <v>40544</v>
      </c>
      <c r="B254">
        <v>2011</v>
      </c>
      <c r="C254" t="str">
        <f>TEXT(data[[#This Row],[Month]],"MMMM")</f>
        <v>January</v>
      </c>
      <c r="D254">
        <v>163845.24249999999</v>
      </c>
      <c r="E254">
        <v>64</v>
      </c>
      <c r="F254">
        <v>0</v>
      </c>
      <c r="G254" t="s">
        <v>47</v>
      </c>
      <c r="H254" t="s">
        <v>43</v>
      </c>
      <c r="I254">
        <v>32769.048510000001</v>
      </c>
      <c r="J254">
        <v>0</v>
      </c>
      <c r="K254">
        <v>7858.7728420000003</v>
      </c>
      <c r="L254">
        <v>20945.938399999999</v>
      </c>
      <c r="M254">
        <v>11481.587020000001</v>
      </c>
      <c r="N254">
        <v>6663.4744780000001</v>
      </c>
      <c r="O254">
        <v>5321.5956640000004</v>
      </c>
      <c r="P254">
        <v>9468.1175800000001</v>
      </c>
      <c r="Q254">
        <v>7183.4354350000003</v>
      </c>
      <c r="R254">
        <v>0</v>
      </c>
      <c r="S254">
        <v>3156.654845</v>
      </c>
      <c r="T254">
        <v>21.92593192</v>
      </c>
      <c r="U254">
        <v>35924.59633</v>
      </c>
      <c r="V254">
        <v>58996.617769999997</v>
      </c>
      <c r="W254">
        <v>1399.153957</v>
      </c>
      <c r="X254">
        <v>1350.217175</v>
      </c>
      <c r="Y254">
        <v>919.29226970000002</v>
      </c>
      <c r="Z254">
        <v>426.5340228</v>
      </c>
      <c r="AA254">
        <v>597.43919089999997</v>
      </c>
      <c r="AB254">
        <v>166.11928800000001</v>
      </c>
      <c r="AC254">
        <v>0</v>
      </c>
      <c r="AD254">
        <v>202.5971754</v>
      </c>
      <c r="AE254" t="s">
        <v>400</v>
      </c>
      <c r="AF254" t="s">
        <v>622</v>
      </c>
      <c r="AG254" t="s">
        <v>39</v>
      </c>
      <c r="AH254" t="s">
        <v>74</v>
      </c>
      <c r="AI254" t="s">
        <v>369</v>
      </c>
      <c r="AJ254">
        <v>5971.15</v>
      </c>
    </row>
    <row r="255" spans="1:36" x14ac:dyDescent="0.35">
      <c r="A255" s="1">
        <v>40575</v>
      </c>
      <c r="B255">
        <v>2011</v>
      </c>
      <c r="C255" t="str">
        <f>TEXT(data[[#This Row],[Month]],"MMMM")</f>
        <v>February</v>
      </c>
      <c r="D255">
        <v>68523.009229999996</v>
      </c>
      <c r="E255">
        <v>19</v>
      </c>
      <c r="F255">
        <v>2</v>
      </c>
      <c r="G255" t="s">
        <v>35</v>
      </c>
      <c r="H255" t="s">
        <v>36</v>
      </c>
      <c r="I255">
        <v>20556.902770000001</v>
      </c>
      <c r="J255">
        <v>0</v>
      </c>
      <c r="K255">
        <v>2393.4605099999999</v>
      </c>
      <c r="L255">
        <v>7661.3693380000004</v>
      </c>
      <c r="M255">
        <v>3782.2690499999999</v>
      </c>
      <c r="N255">
        <v>1795.8945510000001</v>
      </c>
      <c r="O255">
        <v>3005.4224399999998</v>
      </c>
      <c r="P255">
        <v>5460.1390510000001</v>
      </c>
      <c r="Q255">
        <v>2778.379629</v>
      </c>
      <c r="R255">
        <v>6102.9571919999998</v>
      </c>
      <c r="S255">
        <v>814.12007259999996</v>
      </c>
      <c r="T255">
        <v>12.03639203</v>
      </c>
      <c r="U255">
        <v>8247.6980230000008</v>
      </c>
      <c r="V255">
        <v>14172.09463</v>
      </c>
      <c r="W255">
        <v>1817.27792</v>
      </c>
      <c r="X255">
        <v>1083.0366100000001</v>
      </c>
      <c r="Y255">
        <v>345.71149889999998</v>
      </c>
      <c r="Z255">
        <v>386.9975215</v>
      </c>
      <c r="AA255">
        <v>1103.359256</v>
      </c>
      <c r="AB255">
        <v>56.641614650000001</v>
      </c>
      <c r="AC255">
        <v>302.31063699999999</v>
      </c>
      <c r="AD255">
        <v>102.2690676</v>
      </c>
      <c r="AE255" t="s">
        <v>623</v>
      </c>
      <c r="AF255" t="s">
        <v>624</v>
      </c>
      <c r="AG255" t="s">
        <v>39</v>
      </c>
      <c r="AH255" t="s">
        <v>74</v>
      </c>
      <c r="AI255" t="s">
        <v>127</v>
      </c>
      <c r="AJ255">
        <v>2748.46</v>
      </c>
    </row>
    <row r="256" spans="1:36" x14ac:dyDescent="0.35">
      <c r="A256" s="1">
        <v>40603</v>
      </c>
      <c r="B256">
        <v>2011</v>
      </c>
      <c r="C256" t="str">
        <f>TEXT(data[[#This Row],[Month]],"MMMM")</f>
        <v>March</v>
      </c>
      <c r="D256">
        <v>8896.8867210000008</v>
      </c>
      <c r="E256">
        <v>23</v>
      </c>
      <c r="F256">
        <v>4</v>
      </c>
      <c r="G256" t="s">
        <v>35</v>
      </c>
      <c r="H256" t="s">
        <v>36</v>
      </c>
      <c r="I256">
        <v>2669.0660160000002</v>
      </c>
      <c r="J256">
        <v>1355.8919109999999</v>
      </c>
      <c r="K256">
        <v>343.42814140000002</v>
      </c>
      <c r="L256">
        <v>971.97623239999996</v>
      </c>
      <c r="M256">
        <v>487.38843220000001</v>
      </c>
      <c r="N256">
        <v>380.90612759999999</v>
      </c>
      <c r="O256">
        <v>379.3978826</v>
      </c>
      <c r="P256">
        <v>441.3779543</v>
      </c>
      <c r="Q256">
        <v>417.91509939999997</v>
      </c>
      <c r="R256">
        <v>875.18486129999997</v>
      </c>
      <c r="S256">
        <v>152.9960155</v>
      </c>
      <c r="T256">
        <v>5.0471753640000001</v>
      </c>
      <c r="U256">
        <v>421.35804719999999</v>
      </c>
      <c r="V256">
        <v>421.35804719999999</v>
      </c>
      <c r="W256">
        <v>199.43527399999999</v>
      </c>
      <c r="X256">
        <v>88.923186009999995</v>
      </c>
      <c r="Y256">
        <v>49.873276949999997</v>
      </c>
      <c r="Z256">
        <v>81.49014545</v>
      </c>
      <c r="AA256">
        <v>106.2661155</v>
      </c>
      <c r="AB256">
        <v>10.37049654</v>
      </c>
      <c r="AC256">
        <v>32.935152700000003</v>
      </c>
      <c r="AD256">
        <v>41.022734870000001</v>
      </c>
      <c r="AE256" t="s">
        <v>625</v>
      </c>
      <c r="AF256" t="s">
        <v>626</v>
      </c>
      <c r="AG256" t="s">
        <v>39</v>
      </c>
      <c r="AH256" t="s">
        <v>40</v>
      </c>
      <c r="AI256" t="s">
        <v>627</v>
      </c>
      <c r="AJ256">
        <v>5357.6</v>
      </c>
    </row>
    <row r="257" spans="1:36" x14ac:dyDescent="0.35">
      <c r="A257" s="1">
        <v>40634</v>
      </c>
      <c r="B257">
        <v>2011</v>
      </c>
      <c r="C257" t="str">
        <f>TEXT(data[[#This Row],[Month]],"MMMM")</f>
        <v>April</v>
      </c>
      <c r="D257">
        <v>20364.844870000001</v>
      </c>
      <c r="E257">
        <v>46</v>
      </c>
      <c r="F257">
        <v>0</v>
      </c>
      <c r="G257" t="s">
        <v>35</v>
      </c>
      <c r="H257" t="s">
        <v>43</v>
      </c>
      <c r="I257">
        <v>4072.968973</v>
      </c>
      <c r="J257">
        <v>0</v>
      </c>
      <c r="K257">
        <v>807.30069089999995</v>
      </c>
      <c r="L257">
        <v>2279.2186710000001</v>
      </c>
      <c r="M257">
        <v>1499.3496270000001</v>
      </c>
      <c r="N257">
        <v>945.93333399999995</v>
      </c>
      <c r="O257">
        <v>557.51570630000003</v>
      </c>
      <c r="P257">
        <v>1275.150155</v>
      </c>
      <c r="Q257">
        <v>619.10343690000002</v>
      </c>
      <c r="R257">
        <v>0</v>
      </c>
      <c r="S257">
        <v>567.19769780000001</v>
      </c>
      <c r="T257">
        <v>6.2423092789999997</v>
      </c>
      <c r="U257">
        <v>1271.2366010000001</v>
      </c>
      <c r="V257">
        <v>7741.106573</v>
      </c>
      <c r="W257">
        <v>651.78069860000005</v>
      </c>
      <c r="X257">
        <v>363.85708419999997</v>
      </c>
      <c r="Y257">
        <v>205.68281999999999</v>
      </c>
      <c r="Z257">
        <v>165.76129940000001</v>
      </c>
      <c r="AA257">
        <v>345.64634030000002</v>
      </c>
      <c r="AB257">
        <v>8.8727164310000006</v>
      </c>
      <c r="AC257">
        <v>0</v>
      </c>
      <c r="AD257">
        <v>129.15207409999999</v>
      </c>
      <c r="AE257" t="s">
        <v>628</v>
      </c>
      <c r="AF257" t="s">
        <v>629</v>
      </c>
      <c r="AG257" t="s">
        <v>39</v>
      </c>
      <c r="AH257" t="s">
        <v>74</v>
      </c>
      <c r="AI257" t="s">
        <v>519</v>
      </c>
      <c r="AJ257">
        <v>7874.39</v>
      </c>
    </row>
    <row r="258" spans="1:36" x14ac:dyDescent="0.35">
      <c r="A258" s="1">
        <v>40664</v>
      </c>
      <c r="B258">
        <v>2011</v>
      </c>
      <c r="C258" t="str">
        <f>TEXT(data[[#This Row],[Month]],"MMMM")</f>
        <v>May</v>
      </c>
      <c r="D258">
        <v>82659.214070000002</v>
      </c>
      <c r="E258">
        <v>43</v>
      </c>
      <c r="F258">
        <v>1</v>
      </c>
      <c r="G258" t="s">
        <v>42</v>
      </c>
      <c r="H258" t="s">
        <v>43</v>
      </c>
      <c r="I258">
        <v>16531.842809999998</v>
      </c>
      <c r="J258">
        <v>0</v>
      </c>
      <c r="K258">
        <v>3100.0276520000002</v>
      </c>
      <c r="L258">
        <v>9655.6100019999994</v>
      </c>
      <c r="M258">
        <v>5144.7712270000002</v>
      </c>
      <c r="N258">
        <v>2608.3457370000001</v>
      </c>
      <c r="O258">
        <v>2828.2117400000002</v>
      </c>
      <c r="P258">
        <v>4313.1812739999996</v>
      </c>
      <c r="Q258">
        <v>3990.4698320000002</v>
      </c>
      <c r="R258">
        <v>8259.4691199999997</v>
      </c>
      <c r="S258">
        <v>1228.8139470000001</v>
      </c>
      <c r="T258">
        <v>10.68460604</v>
      </c>
      <c r="U258">
        <v>8831.8113799999992</v>
      </c>
      <c r="V258">
        <v>24998.470720000001</v>
      </c>
      <c r="W258">
        <v>2829.2742290000001</v>
      </c>
      <c r="X258">
        <v>1466.3400360000001</v>
      </c>
      <c r="Y258">
        <v>314.6538741</v>
      </c>
      <c r="Z258">
        <v>734.40760580000006</v>
      </c>
      <c r="AA258">
        <v>451.90580820000002</v>
      </c>
      <c r="AB258">
        <v>8.3504318850000008</v>
      </c>
      <c r="AC258">
        <v>133.9367786</v>
      </c>
      <c r="AD258">
        <v>158.79595520000001</v>
      </c>
      <c r="AE258" t="s">
        <v>630</v>
      </c>
      <c r="AF258" t="s">
        <v>631</v>
      </c>
      <c r="AG258" t="s">
        <v>39</v>
      </c>
      <c r="AH258" t="s">
        <v>54</v>
      </c>
      <c r="AI258" t="s">
        <v>127</v>
      </c>
      <c r="AJ258">
        <v>1763.8</v>
      </c>
    </row>
    <row r="259" spans="1:36" x14ac:dyDescent="0.35">
      <c r="A259" s="1">
        <v>40695</v>
      </c>
      <c r="B259">
        <v>2011</v>
      </c>
      <c r="C259" t="str">
        <f>TEXT(data[[#This Row],[Month]],"MMMM")</f>
        <v>June</v>
      </c>
      <c r="D259">
        <v>17031.452969999998</v>
      </c>
      <c r="E259">
        <v>45</v>
      </c>
      <c r="F259">
        <v>3</v>
      </c>
      <c r="G259" t="s">
        <v>35</v>
      </c>
      <c r="H259" t="s">
        <v>43</v>
      </c>
      <c r="I259">
        <v>3406.2905940000001</v>
      </c>
      <c r="J259">
        <v>0</v>
      </c>
      <c r="K259">
        <v>435.48747159999999</v>
      </c>
      <c r="L259">
        <v>2416.3043090000001</v>
      </c>
      <c r="M259">
        <v>1299.5885929999999</v>
      </c>
      <c r="N259">
        <v>660.85166349999997</v>
      </c>
      <c r="O259">
        <v>641.22907039999996</v>
      </c>
      <c r="P259">
        <v>1170.057836</v>
      </c>
      <c r="Q259">
        <v>828.11582439999995</v>
      </c>
      <c r="R259">
        <v>1461.7194050000001</v>
      </c>
      <c r="S259">
        <v>470.34471330000002</v>
      </c>
      <c r="T259">
        <v>5.0259812669999997</v>
      </c>
      <c r="U259">
        <v>855.99763570000005</v>
      </c>
      <c r="V259">
        <v>4241.4634889999998</v>
      </c>
      <c r="W259">
        <v>150.58127260000001</v>
      </c>
      <c r="X259">
        <v>388.40856250000002</v>
      </c>
      <c r="Y259">
        <v>80.606546410000007</v>
      </c>
      <c r="Z259">
        <v>80.037505949999996</v>
      </c>
      <c r="AA259">
        <v>140.55565240000001</v>
      </c>
      <c r="AB259">
        <v>3.2506556309999999</v>
      </c>
      <c r="AC259">
        <v>41.366124620000001</v>
      </c>
      <c r="AD259">
        <v>118.1036458</v>
      </c>
      <c r="AE259" t="s">
        <v>632</v>
      </c>
      <c r="AF259" t="s">
        <v>633</v>
      </c>
      <c r="AG259" t="s">
        <v>39</v>
      </c>
      <c r="AH259" t="s">
        <v>74</v>
      </c>
      <c r="AI259" t="s">
        <v>634</v>
      </c>
      <c r="AJ259">
        <v>4103.55</v>
      </c>
    </row>
    <row r="260" spans="1:36" x14ac:dyDescent="0.35">
      <c r="A260" s="1">
        <v>40725</v>
      </c>
      <c r="B260">
        <v>2011</v>
      </c>
      <c r="C260" t="str">
        <f>TEXT(data[[#This Row],[Month]],"MMMM")</f>
        <v>July</v>
      </c>
      <c r="D260">
        <v>42787.7961</v>
      </c>
      <c r="E260">
        <v>24</v>
      </c>
      <c r="F260">
        <v>0</v>
      </c>
      <c r="G260" t="s">
        <v>42</v>
      </c>
      <c r="H260" t="s">
        <v>36</v>
      </c>
      <c r="I260">
        <v>12836.338830000001</v>
      </c>
      <c r="J260">
        <v>5368.5084100000004</v>
      </c>
      <c r="K260">
        <v>1230.4738950000001</v>
      </c>
      <c r="L260">
        <v>4943.5971600000003</v>
      </c>
      <c r="M260">
        <v>2799.376745</v>
      </c>
      <c r="N260">
        <v>1588.1485520000001</v>
      </c>
      <c r="O260">
        <v>1850.302111</v>
      </c>
      <c r="P260">
        <v>3231.868156</v>
      </c>
      <c r="Q260">
        <v>1433.7230569999999</v>
      </c>
      <c r="R260">
        <v>0</v>
      </c>
      <c r="S260">
        <v>800.04182089999995</v>
      </c>
      <c r="T260">
        <v>12.391709029999999</v>
      </c>
      <c r="U260">
        <v>5302.1391919999996</v>
      </c>
      <c r="V260">
        <v>6705.417367</v>
      </c>
      <c r="W260">
        <v>497.53575610000001</v>
      </c>
      <c r="X260">
        <v>654.16695849999996</v>
      </c>
      <c r="Y260">
        <v>311.15012519999999</v>
      </c>
      <c r="Z260">
        <v>224.69651099999999</v>
      </c>
      <c r="AA260">
        <v>861.74045090000004</v>
      </c>
      <c r="AB260">
        <v>64.313595239999998</v>
      </c>
      <c r="AC260">
        <v>0</v>
      </c>
      <c r="AD260">
        <v>158.36987260000001</v>
      </c>
      <c r="AE260" t="s">
        <v>635</v>
      </c>
      <c r="AF260" t="s">
        <v>636</v>
      </c>
      <c r="AG260" t="s">
        <v>39</v>
      </c>
      <c r="AH260" t="s">
        <v>54</v>
      </c>
      <c r="AI260" t="s">
        <v>130</v>
      </c>
      <c r="AJ260">
        <v>4768.6099999999997</v>
      </c>
    </row>
    <row r="261" spans="1:36" x14ac:dyDescent="0.35">
      <c r="A261" s="1">
        <v>40756</v>
      </c>
      <c r="B261">
        <v>2011</v>
      </c>
      <c r="C261" t="str">
        <f>TEXT(data[[#This Row],[Month]],"MMMM")</f>
        <v>August</v>
      </c>
      <c r="D261">
        <v>55751.517200000002</v>
      </c>
      <c r="E261">
        <v>51</v>
      </c>
      <c r="F261">
        <v>0</v>
      </c>
      <c r="G261" t="s">
        <v>42</v>
      </c>
      <c r="H261" t="s">
        <v>36</v>
      </c>
      <c r="I261">
        <v>16725.455160000001</v>
      </c>
      <c r="J261">
        <v>9940.8627180000003</v>
      </c>
      <c r="K261">
        <v>1294.403092</v>
      </c>
      <c r="L261">
        <v>8324.7013700000007</v>
      </c>
      <c r="M261">
        <v>3301.8255039999999</v>
      </c>
      <c r="N261">
        <v>2655.3742860000002</v>
      </c>
      <c r="O261">
        <v>1772.1830419999999</v>
      </c>
      <c r="P261">
        <v>3382.3198200000002</v>
      </c>
      <c r="Q261">
        <v>1942.1852859999999</v>
      </c>
      <c r="R261">
        <v>0</v>
      </c>
      <c r="S261">
        <v>598.59279749999996</v>
      </c>
      <c r="T261">
        <v>13.90746135</v>
      </c>
      <c r="U261">
        <v>5813.6141289999996</v>
      </c>
      <c r="V261">
        <v>5813.6141289999996</v>
      </c>
      <c r="W261">
        <v>1231.5821269999999</v>
      </c>
      <c r="X261">
        <v>306.39172730000001</v>
      </c>
      <c r="Y261">
        <v>168.4491237</v>
      </c>
      <c r="Z261">
        <v>373.92151159999997</v>
      </c>
      <c r="AA261">
        <v>749.5111905</v>
      </c>
      <c r="AB261">
        <v>16.002617189999999</v>
      </c>
      <c r="AC261">
        <v>0</v>
      </c>
      <c r="AD261">
        <v>152.85806339999999</v>
      </c>
      <c r="AE261" t="s">
        <v>637</v>
      </c>
      <c r="AF261" t="s">
        <v>638</v>
      </c>
      <c r="AG261" t="s">
        <v>39</v>
      </c>
      <c r="AH261" t="s">
        <v>54</v>
      </c>
      <c r="AI261" t="s">
        <v>316</v>
      </c>
      <c r="AJ261">
        <v>8694.26</v>
      </c>
    </row>
    <row r="262" spans="1:36" x14ac:dyDescent="0.35">
      <c r="A262" s="1">
        <v>40787</v>
      </c>
      <c r="B262">
        <v>2011</v>
      </c>
      <c r="C262" t="str">
        <f>TEXT(data[[#This Row],[Month]],"MMMM")</f>
        <v>September</v>
      </c>
      <c r="D262">
        <v>14291.32921</v>
      </c>
      <c r="E262">
        <v>62</v>
      </c>
      <c r="F262">
        <v>4</v>
      </c>
      <c r="G262" t="s">
        <v>35</v>
      </c>
      <c r="H262" t="s">
        <v>43</v>
      </c>
      <c r="I262">
        <v>2858.2658419999998</v>
      </c>
      <c r="J262">
        <v>0</v>
      </c>
      <c r="K262">
        <v>472.61846100000002</v>
      </c>
      <c r="L262">
        <v>1435.3000360000001</v>
      </c>
      <c r="M262">
        <v>1080.6400900000001</v>
      </c>
      <c r="N262">
        <v>636.67195579999998</v>
      </c>
      <c r="O262">
        <v>481.59954199999999</v>
      </c>
      <c r="P262">
        <v>624.25013939999997</v>
      </c>
      <c r="Q262">
        <v>550.45830550000005</v>
      </c>
      <c r="R262">
        <v>1025.998337</v>
      </c>
      <c r="S262">
        <v>286.07426470000001</v>
      </c>
      <c r="T262">
        <v>6.2193062479999996</v>
      </c>
      <c r="U262">
        <v>888.82153049999999</v>
      </c>
      <c r="V262">
        <v>4839.4522370000004</v>
      </c>
      <c r="W262">
        <v>294.75180260000002</v>
      </c>
      <c r="X262">
        <v>140.98657220000001</v>
      </c>
      <c r="Y262">
        <v>172.03580059999999</v>
      </c>
      <c r="Z262">
        <v>137.10849429999999</v>
      </c>
      <c r="AA262">
        <v>41.290025470000003</v>
      </c>
      <c r="AB262">
        <v>2.7339550099999999</v>
      </c>
      <c r="AC262">
        <v>37.218429569999998</v>
      </c>
      <c r="AD262">
        <v>33.452847650000002</v>
      </c>
      <c r="AE262" t="s">
        <v>639</v>
      </c>
      <c r="AF262" t="s">
        <v>423</v>
      </c>
      <c r="AG262" t="s">
        <v>39</v>
      </c>
      <c r="AH262" t="s">
        <v>74</v>
      </c>
      <c r="AI262" t="s">
        <v>640</v>
      </c>
      <c r="AJ262">
        <v>9264.51</v>
      </c>
    </row>
    <row r="263" spans="1:36" x14ac:dyDescent="0.35">
      <c r="A263" s="1">
        <v>40817</v>
      </c>
      <c r="B263">
        <v>2011</v>
      </c>
      <c r="C263" t="str">
        <f>TEXT(data[[#This Row],[Month]],"MMMM")</f>
        <v>October</v>
      </c>
      <c r="D263">
        <v>28604.873250000001</v>
      </c>
      <c r="E263">
        <v>27</v>
      </c>
      <c r="F263">
        <v>2</v>
      </c>
      <c r="G263" t="s">
        <v>35</v>
      </c>
      <c r="H263" t="s">
        <v>43</v>
      </c>
      <c r="I263">
        <v>5720.9746510000004</v>
      </c>
      <c r="J263">
        <v>0</v>
      </c>
      <c r="K263">
        <v>731.08814010000003</v>
      </c>
      <c r="L263">
        <v>4035.7134120000001</v>
      </c>
      <c r="M263">
        <v>2214.4279419999998</v>
      </c>
      <c r="N263">
        <v>665.49951320000002</v>
      </c>
      <c r="O263">
        <v>709.03651820000005</v>
      </c>
      <c r="P263">
        <v>1412.0715319999999</v>
      </c>
      <c r="Q263">
        <v>1129.2130110000001</v>
      </c>
      <c r="R263">
        <v>1854.9062469999999</v>
      </c>
      <c r="S263">
        <v>557.3464199</v>
      </c>
      <c r="T263">
        <v>6.324614457</v>
      </c>
      <c r="U263">
        <v>1809.1479489999999</v>
      </c>
      <c r="V263">
        <v>9574.5958680000003</v>
      </c>
      <c r="W263">
        <v>1179.4773250000001</v>
      </c>
      <c r="X263">
        <v>212.9850381</v>
      </c>
      <c r="Y263">
        <v>74.086250910000004</v>
      </c>
      <c r="Z263">
        <v>151.79237800000001</v>
      </c>
      <c r="AA263">
        <v>208.61192779999999</v>
      </c>
      <c r="AB263">
        <v>37.219042420000001</v>
      </c>
      <c r="AC263">
        <v>24.328950899999999</v>
      </c>
      <c r="AD263">
        <v>80.136143599999997</v>
      </c>
      <c r="AE263" t="s">
        <v>641</v>
      </c>
      <c r="AF263" t="s">
        <v>642</v>
      </c>
      <c r="AG263" t="s">
        <v>39</v>
      </c>
      <c r="AH263" t="s">
        <v>74</v>
      </c>
      <c r="AI263" t="s">
        <v>112</v>
      </c>
      <c r="AJ263">
        <v>8831.58</v>
      </c>
    </row>
    <row r="264" spans="1:36" x14ac:dyDescent="0.35">
      <c r="A264" s="1">
        <v>40848</v>
      </c>
      <c r="B264">
        <v>2011</v>
      </c>
      <c r="C264" t="str">
        <f>TEXT(data[[#This Row],[Month]],"MMMM")</f>
        <v>November</v>
      </c>
      <c r="D264">
        <v>2243.8283900000001</v>
      </c>
      <c r="E264">
        <v>58</v>
      </c>
      <c r="F264">
        <v>1</v>
      </c>
      <c r="G264" t="s">
        <v>42</v>
      </c>
      <c r="H264" t="s">
        <v>43</v>
      </c>
      <c r="I264">
        <v>448.76567799999998</v>
      </c>
      <c r="J264">
        <v>270.6687852</v>
      </c>
      <c r="K264">
        <v>56.670256639999998</v>
      </c>
      <c r="L264">
        <v>241.45703789999999</v>
      </c>
      <c r="M264">
        <v>144.2318923</v>
      </c>
      <c r="N264">
        <v>112.1114584</v>
      </c>
      <c r="O264">
        <v>45.421468750000003</v>
      </c>
      <c r="P264">
        <v>103.62237620000001</v>
      </c>
      <c r="Q264">
        <v>96.201771149999999</v>
      </c>
      <c r="R264">
        <v>139.08664139999999</v>
      </c>
      <c r="S264">
        <v>46.856286760000003</v>
      </c>
      <c r="T264">
        <v>8.782774023</v>
      </c>
      <c r="U264">
        <v>197.07037700000001</v>
      </c>
      <c r="V264">
        <v>538.73473720000004</v>
      </c>
      <c r="W264">
        <v>40.349851430000001</v>
      </c>
      <c r="X264">
        <v>14.27263995</v>
      </c>
      <c r="Y264">
        <v>19.340803910000002</v>
      </c>
      <c r="Z264">
        <v>9.3401603519999998</v>
      </c>
      <c r="AA264">
        <v>28.43837357</v>
      </c>
      <c r="AB264">
        <v>4.3219105750000004</v>
      </c>
      <c r="AC264">
        <v>2.1352898850000002</v>
      </c>
      <c r="AD264">
        <v>13.26025394</v>
      </c>
      <c r="AE264" t="s">
        <v>643</v>
      </c>
      <c r="AF264" t="s">
        <v>644</v>
      </c>
      <c r="AG264" t="s">
        <v>39</v>
      </c>
      <c r="AH264" t="s">
        <v>74</v>
      </c>
      <c r="AI264" t="s">
        <v>645</v>
      </c>
      <c r="AJ264">
        <v>6774.45</v>
      </c>
    </row>
    <row r="265" spans="1:36" x14ac:dyDescent="0.35">
      <c r="A265" s="1">
        <v>40878</v>
      </c>
      <c r="B265">
        <v>2011</v>
      </c>
      <c r="C265" t="str">
        <f>TEXT(data[[#This Row],[Month]],"MMMM")</f>
        <v>December</v>
      </c>
      <c r="D265">
        <v>13219.424069999999</v>
      </c>
      <c r="E265">
        <v>57</v>
      </c>
      <c r="F265">
        <v>4</v>
      </c>
      <c r="G265" t="s">
        <v>56</v>
      </c>
      <c r="H265" t="s">
        <v>43</v>
      </c>
      <c r="I265">
        <v>2643.884814</v>
      </c>
      <c r="J265">
        <v>0</v>
      </c>
      <c r="K265">
        <v>310.1572286</v>
      </c>
      <c r="L265">
        <v>1831.3120120000001</v>
      </c>
      <c r="M265">
        <v>855.14440769999999</v>
      </c>
      <c r="N265">
        <v>623.10697379999999</v>
      </c>
      <c r="O265">
        <v>602.04146760000003</v>
      </c>
      <c r="P265">
        <v>734.93409599999995</v>
      </c>
      <c r="Q265">
        <v>432.29865480000001</v>
      </c>
      <c r="R265">
        <v>845.96035810000001</v>
      </c>
      <c r="S265">
        <v>209.23921129999999</v>
      </c>
      <c r="T265">
        <v>5.8634227010000002</v>
      </c>
      <c r="U265">
        <v>775.11071200000004</v>
      </c>
      <c r="V265">
        <v>4131.3448479999997</v>
      </c>
      <c r="W265">
        <v>417.23810709999998</v>
      </c>
      <c r="X265">
        <v>234.49847740000001</v>
      </c>
      <c r="Y265">
        <v>86.761241940000005</v>
      </c>
      <c r="Z265">
        <v>118.21632580000001</v>
      </c>
      <c r="AA265">
        <v>153.95941640000001</v>
      </c>
      <c r="AB265">
        <v>9.3913862469999998</v>
      </c>
      <c r="AC265">
        <v>29.570445119999999</v>
      </c>
      <c r="AD265">
        <v>24.239372410000001</v>
      </c>
      <c r="AE265" t="s">
        <v>646</v>
      </c>
      <c r="AF265" t="s">
        <v>647</v>
      </c>
      <c r="AG265" t="s">
        <v>39</v>
      </c>
      <c r="AH265" t="s">
        <v>74</v>
      </c>
      <c r="AI265" t="s">
        <v>68</v>
      </c>
      <c r="AJ265">
        <v>9506.65</v>
      </c>
    </row>
    <row r="266" spans="1:36" x14ac:dyDescent="0.35">
      <c r="A266" s="1">
        <v>40909</v>
      </c>
      <c r="B266">
        <v>2012</v>
      </c>
      <c r="C266" t="str">
        <f>TEXT(data[[#This Row],[Month]],"MMMM")</f>
        <v>January</v>
      </c>
      <c r="D266">
        <v>24511.511409999999</v>
      </c>
      <c r="E266">
        <v>64</v>
      </c>
      <c r="F266">
        <v>4</v>
      </c>
      <c r="G266" t="s">
        <v>42</v>
      </c>
      <c r="H266" t="s">
        <v>48</v>
      </c>
      <c r="I266">
        <v>3676.7267109999998</v>
      </c>
      <c r="J266">
        <v>0</v>
      </c>
      <c r="K266">
        <v>801.44420419999994</v>
      </c>
      <c r="L266">
        <v>3227.601905</v>
      </c>
      <c r="M266">
        <v>1898.6828129999999</v>
      </c>
      <c r="N266">
        <v>551.0234438</v>
      </c>
      <c r="O266">
        <v>874.43775330000005</v>
      </c>
      <c r="P266">
        <v>1936.2370550000001</v>
      </c>
      <c r="Q266">
        <v>925.97763280000004</v>
      </c>
      <c r="R266">
        <v>1235.507104</v>
      </c>
      <c r="S266">
        <v>407.84467310000002</v>
      </c>
      <c r="T266">
        <v>8.6033972330000008</v>
      </c>
      <c r="U266">
        <v>2108.822694</v>
      </c>
      <c r="V266">
        <v>8976.028112</v>
      </c>
      <c r="W266">
        <v>949.55926399999998</v>
      </c>
      <c r="X266">
        <v>296.94624870000001</v>
      </c>
      <c r="Y266">
        <v>87.932939160000004</v>
      </c>
      <c r="Z266">
        <v>184.69939389999999</v>
      </c>
      <c r="AA266">
        <v>420.81553559999998</v>
      </c>
      <c r="AB266">
        <v>5.4788105439999999</v>
      </c>
      <c r="AC266">
        <v>22.053443680000001</v>
      </c>
      <c r="AD266">
        <v>73.202357489999997</v>
      </c>
      <c r="AE266" t="s">
        <v>648</v>
      </c>
      <c r="AF266" t="s">
        <v>649</v>
      </c>
      <c r="AG266" t="s">
        <v>39</v>
      </c>
      <c r="AH266" t="s">
        <v>40</v>
      </c>
      <c r="AI266" t="s">
        <v>51</v>
      </c>
      <c r="AJ266">
        <v>5212.8</v>
      </c>
    </row>
    <row r="267" spans="1:36" x14ac:dyDescent="0.35">
      <c r="A267" s="1">
        <v>40940</v>
      </c>
      <c r="B267">
        <v>2012</v>
      </c>
      <c r="C267" t="str">
        <f>TEXT(data[[#This Row],[Month]],"MMMM")</f>
        <v>February</v>
      </c>
      <c r="D267">
        <v>11055.973120000001</v>
      </c>
      <c r="E267">
        <v>39</v>
      </c>
      <c r="F267">
        <v>0</v>
      </c>
      <c r="G267" t="s">
        <v>47</v>
      </c>
      <c r="H267" t="s">
        <v>36</v>
      </c>
      <c r="I267">
        <v>3316.791937</v>
      </c>
      <c r="J267">
        <v>0</v>
      </c>
      <c r="K267">
        <v>251.8296019</v>
      </c>
      <c r="L267">
        <v>1432.8060399999999</v>
      </c>
      <c r="M267">
        <v>665.80108299999995</v>
      </c>
      <c r="N267">
        <v>542.88830949999999</v>
      </c>
      <c r="O267">
        <v>473.27921359999999</v>
      </c>
      <c r="P267">
        <v>830.92174020000004</v>
      </c>
      <c r="Q267">
        <v>349.73613779999999</v>
      </c>
      <c r="R267">
        <v>0</v>
      </c>
      <c r="S267">
        <v>186.45554619999999</v>
      </c>
      <c r="T267">
        <v>9.6425964109999995</v>
      </c>
      <c r="U267">
        <v>1066.082868</v>
      </c>
      <c r="V267">
        <v>3005.463514</v>
      </c>
      <c r="W267">
        <v>151.8007839</v>
      </c>
      <c r="X267">
        <v>165.25127570000001</v>
      </c>
      <c r="Y267">
        <v>151.96259850000001</v>
      </c>
      <c r="Z267">
        <v>27.504011670000001</v>
      </c>
      <c r="AA267">
        <v>86.688642889999997</v>
      </c>
      <c r="AB267">
        <v>7.6551113390000003</v>
      </c>
      <c r="AC267">
        <v>0</v>
      </c>
      <c r="AD267">
        <v>34.612536540000001</v>
      </c>
      <c r="AE267" t="s">
        <v>650</v>
      </c>
      <c r="AF267" t="s">
        <v>528</v>
      </c>
      <c r="AG267" t="s">
        <v>39</v>
      </c>
      <c r="AH267" t="s">
        <v>74</v>
      </c>
      <c r="AI267" t="s">
        <v>651</v>
      </c>
      <c r="AJ267">
        <v>5807.54</v>
      </c>
    </row>
    <row r="268" spans="1:36" x14ac:dyDescent="0.35">
      <c r="A268" s="1">
        <v>40969</v>
      </c>
      <c r="B268">
        <v>2012</v>
      </c>
      <c r="C268" t="str">
        <f>TEXT(data[[#This Row],[Month]],"MMMM")</f>
        <v>March</v>
      </c>
      <c r="D268">
        <v>110733.5012</v>
      </c>
      <c r="E268">
        <v>44</v>
      </c>
      <c r="F268">
        <v>1</v>
      </c>
      <c r="G268" t="s">
        <v>35</v>
      </c>
      <c r="H268" t="s">
        <v>43</v>
      </c>
      <c r="I268">
        <v>22146.700250000002</v>
      </c>
      <c r="J268">
        <v>0</v>
      </c>
      <c r="K268">
        <v>4638.1679279999998</v>
      </c>
      <c r="L268">
        <v>12241.45192</v>
      </c>
      <c r="M268">
        <v>7647.5522369999999</v>
      </c>
      <c r="N268">
        <v>2366.3771449999999</v>
      </c>
      <c r="O268">
        <v>3606.5975739999999</v>
      </c>
      <c r="P268">
        <v>8122.2497430000003</v>
      </c>
      <c r="Q268">
        <v>4252.9357040000004</v>
      </c>
      <c r="R268">
        <v>8898.5128989999994</v>
      </c>
      <c r="S268">
        <v>3185.454205</v>
      </c>
      <c r="T268">
        <v>19.734742350000001</v>
      </c>
      <c r="U268">
        <v>21852.971160000001</v>
      </c>
      <c r="V268">
        <v>33627.501640000002</v>
      </c>
      <c r="W268">
        <v>831.64165690000004</v>
      </c>
      <c r="X268">
        <v>1109.0288909999999</v>
      </c>
      <c r="Y268">
        <v>174.647998</v>
      </c>
      <c r="Z268">
        <v>451.60385559999997</v>
      </c>
      <c r="AA268">
        <v>736.27617199999997</v>
      </c>
      <c r="AB268">
        <v>53.940571089999999</v>
      </c>
      <c r="AC268">
        <v>155.10779579999999</v>
      </c>
      <c r="AD268">
        <v>901.85899610000001</v>
      </c>
      <c r="AE268" t="s">
        <v>652</v>
      </c>
      <c r="AF268" t="s">
        <v>114</v>
      </c>
      <c r="AG268" t="s">
        <v>39</v>
      </c>
      <c r="AH268" t="s">
        <v>74</v>
      </c>
      <c r="AI268" t="s">
        <v>118</v>
      </c>
      <c r="AJ268">
        <v>3429.68</v>
      </c>
    </row>
    <row r="269" spans="1:36" x14ac:dyDescent="0.35">
      <c r="A269" s="1">
        <v>41000</v>
      </c>
      <c r="B269">
        <v>2012</v>
      </c>
      <c r="C269" t="str">
        <f>TEXT(data[[#This Row],[Month]],"MMMM")</f>
        <v>April</v>
      </c>
      <c r="D269">
        <v>9555.1882509999996</v>
      </c>
      <c r="E269">
        <v>56</v>
      </c>
      <c r="F269">
        <v>4</v>
      </c>
      <c r="G269" t="s">
        <v>56</v>
      </c>
      <c r="H269" t="s">
        <v>43</v>
      </c>
      <c r="I269">
        <v>1911.03765</v>
      </c>
      <c r="J269">
        <v>0</v>
      </c>
      <c r="K269">
        <v>449.1255117</v>
      </c>
      <c r="L269">
        <v>1292.736879</v>
      </c>
      <c r="M269">
        <v>490.11524009999999</v>
      </c>
      <c r="N269">
        <v>418.9939382</v>
      </c>
      <c r="O269">
        <v>302.1748273</v>
      </c>
      <c r="P269">
        <v>703.08701859999996</v>
      </c>
      <c r="Q269">
        <v>350.19761080000001</v>
      </c>
      <c r="R269">
        <v>669.30248610000001</v>
      </c>
      <c r="S269">
        <v>156.2454008</v>
      </c>
      <c r="T269">
        <v>5.4822243750000004</v>
      </c>
      <c r="U269">
        <v>523.83685930000001</v>
      </c>
      <c r="V269">
        <v>2812.1716879999999</v>
      </c>
      <c r="W269">
        <v>175.14692969999999</v>
      </c>
      <c r="X269">
        <v>39.098075540000004</v>
      </c>
      <c r="Y269">
        <v>111.5035675</v>
      </c>
      <c r="Z269">
        <v>38.612035499999998</v>
      </c>
      <c r="AA269">
        <v>149.83707749999999</v>
      </c>
      <c r="AB269">
        <v>3.2764212960000001</v>
      </c>
      <c r="AC269">
        <v>33.227656039999999</v>
      </c>
      <c r="AD269">
        <v>23.786699129999999</v>
      </c>
      <c r="AE269" t="s">
        <v>480</v>
      </c>
      <c r="AF269" t="s">
        <v>653</v>
      </c>
      <c r="AG269" t="s">
        <v>39</v>
      </c>
      <c r="AH269" t="s">
        <v>74</v>
      </c>
      <c r="AI269" t="s">
        <v>144</v>
      </c>
      <c r="AJ269">
        <v>3538.51</v>
      </c>
    </row>
    <row r="270" spans="1:36" x14ac:dyDescent="0.35">
      <c r="A270" s="1">
        <v>41030</v>
      </c>
      <c r="B270">
        <v>2012</v>
      </c>
      <c r="C270" t="str">
        <f>TEXT(data[[#This Row],[Month]],"MMMM")</f>
        <v>May</v>
      </c>
      <c r="D270">
        <v>21097.65279</v>
      </c>
      <c r="E270">
        <v>39</v>
      </c>
      <c r="F270">
        <v>3</v>
      </c>
      <c r="G270" t="s">
        <v>56</v>
      </c>
      <c r="H270" t="s">
        <v>36</v>
      </c>
      <c r="I270">
        <v>6329.295838</v>
      </c>
      <c r="J270">
        <v>0</v>
      </c>
      <c r="K270">
        <v>620.23269059999996</v>
      </c>
      <c r="L270">
        <v>2634.070815</v>
      </c>
      <c r="M270">
        <v>1687.239096</v>
      </c>
      <c r="N270">
        <v>813.3727136</v>
      </c>
      <c r="O270">
        <v>1037.697195</v>
      </c>
      <c r="P270">
        <v>1114.5045230000001</v>
      </c>
      <c r="Q270">
        <v>752.66299040000001</v>
      </c>
      <c r="R270">
        <v>1815.9354499999999</v>
      </c>
      <c r="S270">
        <v>424.55722500000002</v>
      </c>
      <c r="T270">
        <v>5.3843419179999996</v>
      </c>
      <c r="U270">
        <v>1135.9697630000001</v>
      </c>
      <c r="V270">
        <v>3868.0842560000001</v>
      </c>
      <c r="W270">
        <v>395.34996630000001</v>
      </c>
      <c r="X270">
        <v>89.899297480000001</v>
      </c>
      <c r="Y270">
        <v>177.990891</v>
      </c>
      <c r="Z270">
        <v>81.874685029999995</v>
      </c>
      <c r="AA270">
        <v>328.8438653</v>
      </c>
      <c r="AB270">
        <v>36.308601099999997</v>
      </c>
      <c r="AC270">
        <v>66.582936559999993</v>
      </c>
      <c r="AD270">
        <v>41.807717969999999</v>
      </c>
      <c r="AE270" t="s">
        <v>654</v>
      </c>
      <c r="AF270" t="s">
        <v>655</v>
      </c>
      <c r="AG270" t="s">
        <v>39</v>
      </c>
      <c r="AH270" t="s">
        <v>54</v>
      </c>
      <c r="AI270" t="s">
        <v>656</v>
      </c>
      <c r="AJ270">
        <v>298.24</v>
      </c>
    </row>
    <row r="271" spans="1:36" x14ac:dyDescent="0.35">
      <c r="A271" s="1">
        <v>41061</v>
      </c>
      <c r="B271">
        <v>2012</v>
      </c>
      <c r="C271" t="str">
        <f>TEXT(data[[#This Row],[Month]],"MMMM")</f>
        <v>June</v>
      </c>
      <c r="D271">
        <v>33307.741370000003</v>
      </c>
      <c r="E271">
        <v>36</v>
      </c>
      <c r="F271">
        <v>3</v>
      </c>
      <c r="G271" t="s">
        <v>35</v>
      </c>
      <c r="H271" t="s">
        <v>43</v>
      </c>
      <c r="I271">
        <v>6661.5482739999998</v>
      </c>
      <c r="J271">
        <v>0</v>
      </c>
      <c r="K271">
        <v>1504.9285010000001</v>
      </c>
      <c r="L271">
        <v>4866.842079</v>
      </c>
      <c r="M271">
        <v>1800.732804</v>
      </c>
      <c r="N271">
        <v>1113.5370350000001</v>
      </c>
      <c r="O271">
        <v>1582.6959039999999</v>
      </c>
      <c r="P271">
        <v>2326.781802</v>
      </c>
      <c r="Q271">
        <v>1388.7142859999999</v>
      </c>
      <c r="R271">
        <v>2169.8040150000002</v>
      </c>
      <c r="S271">
        <v>683.82834749999995</v>
      </c>
      <c r="T271">
        <v>5.5437323479999998</v>
      </c>
      <c r="U271">
        <v>1846.492033</v>
      </c>
      <c r="V271">
        <v>9208.3283210000009</v>
      </c>
      <c r="W271">
        <v>1247.0196129999999</v>
      </c>
      <c r="X271">
        <v>320.6866637</v>
      </c>
      <c r="Y271">
        <v>271.10757130000002</v>
      </c>
      <c r="Z271">
        <v>278.95153169999998</v>
      </c>
      <c r="AA271">
        <v>501.19502990000001</v>
      </c>
      <c r="AB271">
        <v>31.421675650000001</v>
      </c>
      <c r="AC271">
        <v>6.2962294620000003</v>
      </c>
      <c r="AD271">
        <v>122.5830514</v>
      </c>
      <c r="AE271" t="s">
        <v>657</v>
      </c>
      <c r="AF271" t="s">
        <v>658</v>
      </c>
      <c r="AG271" t="s">
        <v>39</v>
      </c>
      <c r="AH271" t="s">
        <v>54</v>
      </c>
      <c r="AI271" t="s">
        <v>600</v>
      </c>
      <c r="AJ271">
        <v>5077.8500000000004</v>
      </c>
    </row>
    <row r="272" spans="1:36" x14ac:dyDescent="0.35">
      <c r="A272" s="1">
        <v>41091</v>
      </c>
      <c r="B272">
        <v>2012</v>
      </c>
      <c r="C272" t="str">
        <f>TEXT(data[[#This Row],[Month]],"MMMM")</f>
        <v>July</v>
      </c>
      <c r="D272">
        <v>95032.221990000005</v>
      </c>
      <c r="E272">
        <v>53</v>
      </c>
      <c r="F272">
        <v>4</v>
      </c>
      <c r="G272" t="s">
        <v>56</v>
      </c>
      <c r="H272" t="s">
        <v>36</v>
      </c>
      <c r="I272">
        <v>28509.6666</v>
      </c>
      <c r="J272">
        <v>0</v>
      </c>
      <c r="K272">
        <v>3579.7347669999999</v>
      </c>
      <c r="L272">
        <v>10529.65215</v>
      </c>
      <c r="M272">
        <v>5258.6290950000002</v>
      </c>
      <c r="N272">
        <v>2248.251303</v>
      </c>
      <c r="O272">
        <v>3586.8997880000002</v>
      </c>
      <c r="P272">
        <v>3858.9201979999998</v>
      </c>
      <c r="Q272">
        <v>3137.3060949999999</v>
      </c>
      <c r="R272">
        <v>6602.4633880000001</v>
      </c>
      <c r="S272">
        <v>1239.114656</v>
      </c>
      <c r="T272">
        <v>10.24663739</v>
      </c>
      <c r="U272">
        <v>9737.6071909999991</v>
      </c>
      <c r="V272">
        <v>26481.58395</v>
      </c>
      <c r="W272">
        <v>2939.4670040000001</v>
      </c>
      <c r="X272">
        <v>379.9157945</v>
      </c>
      <c r="Y272">
        <v>237.86229890000001</v>
      </c>
      <c r="Z272">
        <v>436.21114039999998</v>
      </c>
      <c r="AA272">
        <v>920.59854189999999</v>
      </c>
      <c r="AB272">
        <v>64.633634049999998</v>
      </c>
      <c r="AC272">
        <v>235.83420570000001</v>
      </c>
      <c r="AD272">
        <v>157.2479117</v>
      </c>
      <c r="AE272" t="s">
        <v>659</v>
      </c>
      <c r="AF272" t="s">
        <v>660</v>
      </c>
      <c r="AG272" t="s">
        <v>39</v>
      </c>
      <c r="AH272" t="s">
        <v>40</v>
      </c>
      <c r="AI272" t="s">
        <v>661</v>
      </c>
      <c r="AJ272">
        <v>8723.33</v>
      </c>
    </row>
    <row r="273" spans="1:36" x14ac:dyDescent="0.35">
      <c r="A273" s="1">
        <v>41122</v>
      </c>
      <c r="B273">
        <v>2012</v>
      </c>
      <c r="C273" t="str">
        <f>TEXT(data[[#This Row],[Month]],"MMMM")</f>
        <v>August</v>
      </c>
      <c r="D273">
        <v>9511.5577150000008</v>
      </c>
      <c r="E273">
        <v>26</v>
      </c>
      <c r="F273">
        <v>0</v>
      </c>
      <c r="G273" t="s">
        <v>47</v>
      </c>
      <c r="H273" t="s">
        <v>43</v>
      </c>
      <c r="I273">
        <v>1902.311543</v>
      </c>
      <c r="J273">
        <v>0</v>
      </c>
      <c r="K273">
        <v>306.04769640000001</v>
      </c>
      <c r="L273">
        <v>1363.0853</v>
      </c>
      <c r="M273">
        <v>519.35804780000001</v>
      </c>
      <c r="N273">
        <v>310.64622709999998</v>
      </c>
      <c r="O273">
        <v>273.67432200000002</v>
      </c>
      <c r="P273">
        <v>519.35519139999997</v>
      </c>
      <c r="Q273">
        <v>377.07080180000003</v>
      </c>
      <c r="R273">
        <v>0</v>
      </c>
      <c r="S273">
        <v>276.12437740000001</v>
      </c>
      <c r="T273">
        <v>9.7788599260000009</v>
      </c>
      <c r="U273">
        <v>930.12190580000004</v>
      </c>
      <c r="V273">
        <v>3663.8842079999999</v>
      </c>
      <c r="W273">
        <v>319.95184599999999</v>
      </c>
      <c r="X273">
        <v>94.196149989999995</v>
      </c>
      <c r="Y273">
        <v>19.82188391</v>
      </c>
      <c r="Z273">
        <v>42.538065889999999</v>
      </c>
      <c r="AA273">
        <v>120.9586621</v>
      </c>
      <c r="AB273">
        <v>2.8108208669999999</v>
      </c>
      <c r="AC273">
        <v>0</v>
      </c>
      <c r="AD273">
        <v>57.00009953</v>
      </c>
      <c r="AE273" t="s">
        <v>662</v>
      </c>
      <c r="AF273" t="s">
        <v>663</v>
      </c>
      <c r="AG273" t="s">
        <v>39</v>
      </c>
      <c r="AH273" t="s">
        <v>54</v>
      </c>
      <c r="AI273" t="s">
        <v>121</v>
      </c>
      <c r="AJ273">
        <v>162.38</v>
      </c>
    </row>
    <row r="274" spans="1:36" x14ac:dyDescent="0.35">
      <c r="A274" s="1">
        <v>41153</v>
      </c>
      <c r="B274">
        <v>2012</v>
      </c>
      <c r="C274" t="str">
        <f>TEXT(data[[#This Row],[Month]],"MMMM")</f>
        <v>September</v>
      </c>
      <c r="D274">
        <v>76075.660910000006</v>
      </c>
      <c r="E274">
        <v>36</v>
      </c>
      <c r="F274">
        <v>3</v>
      </c>
      <c r="G274" t="s">
        <v>35</v>
      </c>
      <c r="H274" t="s">
        <v>36</v>
      </c>
      <c r="I274">
        <v>22822.698270000001</v>
      </c>
      <c r="J274">
        <v>8963.6997539999993</v>
      </c>
      <c r="K274">
        <v>3375.2434579999999</v>
      </c>
      <c r="L274">
        <v>10433.011500000001</v>
      </c>
      <c r="M274">
        <v>3911.0203040000001</v>
      </c>
      <c r="N274">
        <v>2232.6402240000002</v>
      </c>
      <c r="O274">
        <v>3261.1332499999999</v>
      </c>
      <c r="P274">
        <v>5097.0291699999998</v>
      </c>
      <c r="Q274">
        <v>2825.9755009999999</v>
      </c>
      <c r="R274">
        <v>7104.9647580000001</v>
      </c>
      <c r="S274">
        <v>1532.686013</v>
      </c>
      <c r="T274">
        <v>10.751631639999999</v>
      </c>
      <c r="U274">
        <v>4515.5587089999999</v>
      </c>
      <c r="V274">
        <v>4515.5587089999999</v>
      </c>
      <c r="W274">
        <v>758.3408316</v>
      </c>
      <c r="X274">
        <v>310.60759189999999</v>
      </c>
      <c r="Y274">
        <v>417.39341250000001</v>
      </c>
      <c r="Z274">
        <v>543.16222430000005</v>
      </c>
      <c r="AA274">
        <v>974.8713553</v>
      </c>
      <c r="AB274">
        <v>2.6037024209999999</v>
      </c>
      <c r="AC274">
        <v>347.68955410000001</v>
      </c>
      <c r="AD274">
        <v>222.39107970000001</v>
      </c>
      <c r="AE274" t="s">
        <v>664</v>
      </c>
      <c r="AF274" t="s">
        <v>665</v>
      </c>
      <c r="AG274" t="s">
        <v>39</v>
      </c>
      <c r="AH274" t="s">
        <v>40</v>
      </c>
      <c r="AI274" t="s">
        <v>666</v>
      </c>
      <c r="AJ274">
        <v>813.37</v>
      </c>
    </row>
    <row r="275" spans="1:36" x14ac:dyDescent="0.35">
      <c r="A275" s="1">
        <v>41183</v>
      </c>
      <c r="B275">
        <v>2012</v>
      </c>
      <c r="C275" t="str">
        <f>TEXT(data[[#This Row],[Month]],"MMMM")</f>
        <v>October</v>
      </c>
      <c r="D275">
        <v>30246.601480000001</v>
      </c>
      <c r="E275">
        <v>19</v>
      </c>
      <c r="F275">
        <v>0</v>
      </c>
      <c r="G275" t="s">
        <v>42</v>
      </c>
      <c r="H275" t="s">
        <v>48</v>
      </c>
      <c r="I275">
        <v>4536.9902220000004</v>
      </c>
      <c r="J275">
        <v>0</v>
      </c>
      <c r="K275">
        <v>1319.7886080000001</v>
      </c>
      <c r="L275">
        <v>3167.9486040000002</v>
      </c>
      <c r="M275">
        <v>2216.3307829999999</v>
      </c>
      <c r="N275">
        <v>1437.403286</v>
      </c>
      <c r="O275">
        <v>908.55882069999996</v>
      </c>
      <c r="P275">
        <v>1475.655119</v>
      </c>
      <c r="Q275">
        <v>951.21869570000001</v>
      </c>
      <c r="R275">
        <v>0</v>
      </c>
      <c r="S275">
        <v>644.83947790000002</v>
      </c>
      <c r="T275">
        <v>6.1878724399999996</v>
      </c>
      <c r="U275">
        <v>1871.6211169999999</v>
      </c>
      <c r="V275">
        <v>13587.86787</v>
      </c>
      <c r="W275">
        <v>418.84707179999998</v>
      </c>
      <c r="X275">
        <v>218.08911380000001</v>
      </c>
      <c r="Y275">
        <v>322.16471180000002</v>
      </c>
      <c r="Z275">
        <v>182.7869743</v>
      </c>
      <c r="AA275">
        <v>294.55712979999998</v>
      </c>
      <c r="AB275">
        <v>37.069853680000001</v>
      </c>
      <c r="AC275">
        <v>0</v>
      </c>
      <c r="AD275">
        <v>65.342290230000003</v>
      </c>
      <c r="AE275" t="s">
        <v>667</v>
      </c>
      <c r="AF275" t="s">
        <v>668</v>
      </c>
      <c r="AG275" t="s">
        <v>39</v>
      </c>
      <c r="AH275" t="s">
        <v>74</v>
      </c>
      <c r="AI275" t="s">
        <v>600</v>
      </c>
      <c r="AJ275">
        <v>1725.69</v>
      </c>
    </row>
    <row r="276" spans="1:36" x14ac:dyDescent="0.35">
      <c r="A276" s="1">
        <v>41214</v>
      </c>
      <c r="B276">
        <v>2012</v>
      </c>
      <c r="C276" t="str">
        <f>TEXT(data[[#This Row],[Month]],"MMMM")</f>
        <v>November</v>
      </c>
      <c r="D276">
        <v>13680.75993</v>
      </c>
      <c r="E276">
        <v>45</v>
      </c>
      <c r="F276">
        <v>2</v>
      </c>
      <c r="G276" t="s">
        <v>35</v>
      </c>
      <c r="H276" t="s">
        <v>36</v>
      </c>
      <c r="I276">
        <v>4104.2279779999999</v>
      </c>
      <c r="J276">
        <v>0</v>
      </c>
      <c r="K276">
        <v>659.54797159999998</v>
      </c>
      <c r="L276">
        <v>1731.225336</v>
      </c>
      <c r="M276">
        <v>869.00312799999995</v>
      </c>
      <c r="N276">
        <v>472.34565780000003</v>
      </c>
      <c r="O276">
        <v>374.44615379999999</v>
      </c>
      <c r="P276">
        <v>691.73272999999995</v>
      </c>
      <c r="Q276">
        <v>529.06916839999997</v>
      </c>
      <c r="R276">
        <v>989.10047789999999</v>
      </c>
      <c r="S276">
        <v>327.19013619999998</v>
      </c>
      <c r="T276">
        <v>5.758115954</v>
      </c>
      <c r="U276">
        <v>787.7540199</v>
      </c>
      <c r="V276">
        <v>2932.871189</v>
      </c>
      <c r="W276">
        <v>506.5725453</v>
      </c>
      <c r="X276">
        <v>201.56633930000001</v>
      </c>
      <c r="Y276">
        <v>134.559304</v>
      </c>
      <c r="Z276">
        <v>45.350008420000002</v>
      </c>
      <c r="AA276">
        <v>159.27700569999999</v>
      </c>
      <c r="AB276">
        <v>1.814856378</v>
      </c>
      <c r="AC276">
        <v>40.934547899999998</v>
      </c>
      <c r="AD276">
        <v>82.807919440000006</v>
      </c>
      <c r="AE276" t="s">
        <v>177</v>
      </c>
      <c r="AF276" t="s">
        <v>669</v>
      </c>
      <c r="AG276" t="s">
        <v>39</v>
      </c>
      <c r="AH276" t="s">
        <v>74</v>
      </c>
      <c r="AI276" t="s">
        <v>670</v>
      </c>
      <c r="AJ276">
        <v>7726.31</v>
      </c>
    </row>
    <row r="277" spans="1:36" x14ac:dyDescent="0.35">
      <c r="A277" s="1">
        <v>41244</v>
      </c>
      <c r="B277">
        <v>2012</v>
      </c>
      <c r="C277" t="str">
        <f>TEXT(data[[#This Row],[Month]],"MMMM")</f>
        <v>December</v>
      </c>
      <c r="D277">
        <v>43418.26309</v>
      </c>
      <c r="E277">
        <v>56</v>
      </c>
      <c r="F277">
        <v>2</v>
      </c>
      <c r="G277" t="s">
        <v>47</v>
      </c>
      <c r="H277" t="s">
        <v>43</v>
      </c>
      <c r="I277">
        <v>8683.6526180000001</v>
      </c>
      <c r="J277">
        <v>0</v>
      </c>
      <c r="K277">
        <v>2093.588256</v>
      </c>
      <c r="L277">
        <v>5857.2676629999996</v>
      </c>
      <c r="M277">
        <v>2777.0750050000001</v>
      </c>
      <c r="N277">
        <v>1344.960493</v>
      </c>
      <c r="O277">
        <v>903.7161122</v>
      </c>
      <c r="P277">
        <v>2902.6772820000001</v>
      </c>
      <c r="Q277">
        <v>2155.6974570000002</v>
      </c>
      <c r="R277">
        <v>3940.4078119999999</v>
      </c>
      <c r="S277">
        <v>490.30489260000002</v>
      </c>
      <c r="T277">
        <v>14.676786740000001</v>
      </c>
      <c r="U277">
        <v>6372.4058789999999</v>
      </c>
      <c r="V277">
        <v>12268.915499999999</v>
      </c>
      <c r="W277">
        <v>1717.9686240000001</v>
      </c>
      <c r="X277">
        <v>521.49746640000001</v>
      </c>
      <c r="Y277">
        <v>117.308933</v>
      </c>
      <c r="Z277">
        <v>51.701146129999998</v>
      </c>
      <c r="AA277">
        <v>799.38762510000004</v>
      </c>
      <c r="AB277">
        <v>34.82245116</v>
      </c>
      <c r="AC277">
        <v>32.100521520000001</v>
      </c>
      <c r="AD277">
        <v>143.52263719999999</v>
      </c>
      <c r="AE277" t="s">
        <v>671</v>
      </c>
      <c r="AF277" t="s">
        <v>672</v>
      </c>
      <c r="AG277" t="s">
        <v>39</v>
      </c>
      <c r="AH277" t="s">
        <v>74</v>
      </c>
      <c r="AI277" t="s">
        <v>263</v>
      </c>
      <c r="AJ277">
        <v>7378.32</v>
      </c>
    </row>
    <row r="278" spans="1:36" x14ac:dyDescent="0.35">
      <c r="A278" s="1">
        <v>41275</v>
      </c>
      <c r="B278">
        <v>2013</v>
      </c>
      <c r="C278" t="str">
        <f>TEXT(data[[#This Row],[Month]],"MMMM")</f>
        <v>January</v>
      </c>
      <c r="D278">
        <v>35178.853109999996</v>
      </c>
      <c r="E278">
        <v>39</v>
      </c>
      <c r="F278">
        <v>0</v>
      </c>
      <c r="G278" t="s">
        <v>56</v>
      </c>
      <c r="H278" t="s">
        <v>36</v>
      </c>
      <c r="I278">
        <v>10553.655930000001</v>
      </c>
      <c r="J278">
        <v>4700.7042709999996</v>
      </c>
      <c r="K278">
        <v>1439.4060589999999</v>
      </c>
      <c r="L278">
        <v>3659.8146379999998</v>
      </c>
      <c r="M278">
        <v>2785.523623</v>
      </c>
      <c r="N278">
        <v>1215.1335999999999</v>
      </c>
      <c r="O278">
        <v>1415.17561</v>
      </c>
      <c r="P278">
        <v>2183.428731</v>
      </c>
      <c r="Q278">
        <v>1444.616886</v>
      </c>
      <c r="R278">
        <v>0</v>
      </c>
      <c r="S278">
        <v>785.693264</v>
      </c>
      <c r="T278">
        <v>8.6552151100000003</v>
      </c>
      <c r="U278">
        <v>3044.8054099999999</v>
      </c>
      <c r="V278">
        <v>4995.7004939999997</v>
      </c>
      <c r="W278">
        <v>452.52313420000002</v>
      </c>
      <c r="X278">
        <v>174.30962740000001</v>
      </c>
      <c r="Y278">
        <v>66.495658789999993</v>
      </c>
      <c r="Z278">
        <v>242.85160239999999</v>
      </c>
      <c r="AA278">
        <v>294.19005729999998</v>
      </c>
      <c r="AB278">
        <v>71.27951315</v>
      </c>
      <c r="AC278">
        <v>0</v>
      </c>
      <c r="AD278">
        <v>125.749698</v>
      </c>
      <c r="AE278" t="s">
        <v>673</v>
      </c>
      <c r="AF278" t="s">
        <v>234</v>
      </c>
      <c r="AG278" t="s">
        <v>39</v>
      </c>
      <c r="AH278" t="s">
        <v>74</v>
      </c>
      <c r="AI278" t="s">
        <v>59</v>
      </c>
      <c r="AJ278">
        <v>9721.57</v>
      </c>
    </row>
    <row r="279" spans="1:36" x14ac:dyDescent="0.35">
      <c r="A279" s="1">
        <v>41306</v>
      </c>
      <c r="B279">
        <v>2013</v>
      </c>
      <c r="C279" t="str">
        <f>TEXT(data[[#This Row],[Month]],"MMMM")</f>
        <v>February</v>
      </c>
      <c r="D279">
        <v>18560.281230000001</v>
      </c>
      <c r="E279">
        <v>23</v>
      </c>
      <c r="F279">
        <v>4</v>
      </c>
      <c r="G279" t="s">
        <v>35</v>
      </c>
      <c r="H279" t="s">
        <v>36</v>
      </c>
      <c r="I279">
        <v>5568.0843699999996</v>
      </c>
      <c r="J279">
        <v>1819.9040030000001</v>
      </c>
      <c r="K279">
        <v>879.32324310000001</v>
      </c>
      <c r="L279">
        <v>2196.403538</v>
      </c>
      <c r="M279">
        <v>1050.046196</v>
      </c>
      <c r="N279">
        <v>708.08483239999998</v>
      </c>
      <c r="O279">
        <v>406.43231520000001</v>
      </c>
      <c r="P279">
        <v>1224.2316579999999</v>
      </c>
      <c r="Q279">
        <v>772.59307390000004</v>
      </c>
      <c r="R279">
        <v>1342.742929</v>
      </c>
      <c r="S279">
        <v>331.26296350000001</v>
      </c>
      <c r="T279">
        <v>6.2461927169999996</v>
      </c>
      <c r="U279">
        <v>1159.310935</v>
      </c>
      <c r="V279">
        <v>2261.1721120000002</v>
      </c>
      <c r="W279">
        <v>160.03888610000001</v>
      </c>
      <c r="X279">
        <v>147.64539550000001</v>
      </c>
      <c r="Y279">
        <v>119.3945396</v>
      </c>
      <c r="Z279">
        <v>55.18092626</v>
      </c>
      <c r="AA279">
        <v>85.728755669999998</v>
      </c>
      <c r="AB279">
        <v>10.352252330000001</v>
      </c>
      <c r="AC279">
        <v>47.262877539999998</v>
      </c>
      <c r="AD279">
        <v>85.418920180000001</v>
      </c>
      <c r="AE279" t="s">
        <v>119</v>
      </c>
      <c r="AF279" t="s">
        <v>674</v>
      </c>
      <c r="AG279" t="s">
        <v>39</v>
      </c>
      <c r="AH279" t="s">
        <v>74</v>
      </c>
      <c r="AI279" t="s">
        <v>675</v>
      </c>
      <c r="AJ279">
        <v>4718.08</v>
      </c>
    </row>
    <row r="280" spans="1:36" x14ac:dyDescent="0.35">
      <c r="A280" s="1">
        <v>41334</v>
      </c>
      <c r="B280">
        <v>2013</v>
      </c>
      <c r="C280" t="str">
        <f>TEXT(data[[#This Row],[Month]],"MMMM")</f>
        <v>March</v>
      </c>
      <c r="D280">
        <v>31722.907360000001</v>
      </c>
      <c r="E280">
        <v>64</v>
      </c>
      <c r="F280">
        <v>2</v>
      </c>
      <c r="G280" t="s">
        <v>47</v>
      </c>
      <c r="H280" t="s">
        <v>43</v>
      </c>
      <c r="I280">
        <v>6344.5814730000002</v>
      </c>
      <c r="J280">
        <v>1926.190701</v>
      </c>
      <c r="K280">
        <v>686.64181310000004</v>
      </c>
      <c r="L280">
        <v>4376.0299510000004</v>
      </c>
      <c r="M280">
        <v>1639.902484</v>
      </c>
      <c r="N280">
        <v>1368.9568569999999</v>
      </c>
      <c r="O280">
        <v>745.59057589999998</v>
      </c>
      <c r="P280">
        <v>2001.505629</v>
      </c>
      <c r="Q280">
        <v>997.55943330000002</v>
      </c>
      <c r="R280">
        <v>2350.7362149999999</v>
      </c>
      <c r="S280">
        <v>566.88183170000002</v>
      </c>
      <c r="T280">
        <v>5.7844417720000001</v>
      </c>
      <c r="U280">
        <v>1834.993105</v>
      </c>
      <c r="V280">
        <v>8718.3304000000007</v>
      </c>
      <c r="W280">
        <v>1111.335896</v>
      </c>
      <c r="X280">
        <v>255.90572349999999</v>
      </c>
      <c r="Y280">
        <v>246.85595430000001</v>
      </c>
      <c r="Z280">
        <v>146.44567889999999</v>
      </c>
      <c r="AA280">
        <v>505.10838430000001</v>
      </c>
      <c r="AB280">
        <v>28.20605986</v>
      </c>
      <c r="AC280">
        <v>49.170276139999999</v>
      </c>
      <c r="AD280">
        <v>145.39798049999999</v>
      </c>
      <c r="AE280" t="s">
        <v>676</v>
      </c>
      <c r="AF280" t="s">
        <v>123</v>
      </c>
      <c r="AG280" t="s">
        <v>39</v>
      </c>
      <c r="AH280" t="s">
        <v>40</v>
      </c>
      <c r="AI280" t="s">
        <v>258</v>
      </c>
      <c r="AJ280">
        <v>836.41</v>
      </c>
    </row>
    <row r="281" spans="1:36" x14ac:dyDescent="0.35">
      <c r="A281" s="1">
        <v>41365</v>
      </c>
      <c r="B281">
        <v>2013</v>
      </c>
      <c r="C281" t="str">
        <f>TEXT(data[[#This Row],[Month]],"MMMM")</f>
        <v>April</v>
      </c>
      <c r="D281">
        <v>22041.92902</v>
      </c>
      <c r="E281">
        <v>24</v>
      </c>
      <c r="F281">
        <v>2</v>
      </c>
      <c r="G281" t="s">
        <v>42</v>
      </c>
      <c r="H281" t="s">
        <v>43</v>
      </c>
      <c r="I281">
        <v>4408.3858049999999</v>
      </c>
      <c r="J281">
        <v>0</v>
      </c>
      <c r="K281">
        <v>566.3216165</v>
      </c>
      <c r="L281">
        <v>2691.518345</v>
      </c>
      <c r="M281">
        <v>1504.1211929999999</v>
      </c>
      <c r="N281">
        <v>620.36625189999995</v>
      </c>
      <c r="O281">
        <v>1006.130751</v>
      </c>
      <c r="P281">
        <v>1718.9724510000001</v>
      </c>
      <c r="Q281">
        <v>797.74312859999998</v>
      </c>
      <c r="R281">
        <v>2120.4479649999998</v>
      </c>
      <c r="S281">
        <v>648.01459150000005</v>
      </c>
      <c r="T281">
        <v>9.438535409</v>
      </c>
      <c r="U281">
        <v>2080.4352760000002</v>
      </c>
      <c r="V281">
        <v>5959.9069250000002</v>
      </c>
      <c r="W281">
        <v>486.36333309999998</v>
      </c>
      <c r="X281">
        <v>407.02752950000001</v>
      </c>
      <c r="Y281">
        <v>179.45448049999999</v>
      </c>
      <c r="Z281">
        <v>259.80306999999999</v>
      </c>
      <c r="AA281">
        <v>150.53496340000001</v>
      </c>
      <c r="AB281">
        <v>4.6873474420000001</v>
      </c>
      <c r="AC281">
        <v>93.200129140000001</v>
      </c>
      <c r="AD281">
        <v>70.457077389999995</v>
      </c>
      <c r="AE281" t="s">
        <v>499</v>
      </c>
      <c r="AF281" t="s">
        <v>677</v>
      </c>
      <c r="AG281" t="s">
        <v>39</v>
      </c>
      <c r="AH281" t="s">
        <v>74</v>
      </c>
      <c r="AI281" t="s">
        <v>678</v>
      </c>
      <c r="AJ281">
        <v>6523.3</v>
      </c>
    </row>
    <row r="282" spans="1:36" x14ac:dyDescent="0.35">
      <c r="A282" s="1">
        <v>41395</v>
      </c>
      <c r="B282">
        <v>2013</v>
      </c>
      <c r="C282" t="str">
        <f>TEXT(data[[#This Row],[Month]],"MMMM")</f>
        <v>May</v>
      </c>
      <c r="D282">
        <v>32851.95506</v>
      </c>
      <c r="E282">
        <v>23</v>
      </c>
      <c r="F282">
        <v>3</v>
      </c>
      <c r="G282" t="s">
        <v>47</v>
      </c>
      <c r="H282" t="s">
        <v>43</v>
      </c>
      <c r="I282">
        <v>6570.391012</v>
      </c>
      <c r="J282">
        <v>0</v>
      </c>
      <c r="K282">
        <v>958.8057311</v>
      </c>
      <c r="L282">
        <v>3630.1376620000001</v>
      </c>
      <c r="M282">
        <v>2076.402732</v>
      </c>
      <c r="N282">
        <v>931.56178569999997</v>
      </c>
      <c r="O282">
        <v>1170.447514</v>
      </c>
      <c r="P282">
        <v>2586.5574649999999</v>
      </c>
      <c r="Q282">
        <v>1368.7862929999999</v>
      </c>
      <c r="R282">
        <v>2727.66273</v>
      </c>
      <c r="S282">
        <v>913.67947130000005</v>
      </c>
      <c r="T282">
        <v>6.6344594890000002</v>
      </c>
      <c r="U282">
        <v>2179.5496499999999</v>
      </c>
      <c r="V282">
        <v>9917.5226629999997</v>
      </c>
      <c r="W282">
        <v>904.43702610000003</v>
      </c>
      <c r="X282">
        <v>503.93464139999998</v>
      </c>
      <c r="Y282">
        <v>148.41568910000001</v>
      </c>
      <c r="Z282">
        <v>222.98506470000001</v>
      </c>
      <c r="AA282">
        <v>610.23641710000004</v>
      </c>
      <c r="AB282">
        <v>53.958935580000002</v>
      </c>
      <c r="AC282">
        <v>121.83141380000001</v>
      </c>
      <c r="AD282">
        <v>170.8996971</v>
      </c>
      <c r="AE282" t="s">
        <v>679</v>
      </c>
      <c r="AF282" t="s">
        <v>680</v>
      </c>
      <c r="AG282" t="s">
        <v>39</v>
      </c>
      <c r="AH282" t="s">
        <v>74</v>
      </c>
      <c r="AI282" t="s">
        <v>197</v>
      </c>
      <c r="AJ282">
        <v>7610.07</v>
      </c>
    </row>
    <row r="283" spans="1:36" x14ac:dyDescent="0.35">
      <c r="A283" s="1">
        <v>41426</v>
      </c>
      <c r="B283">
        <v>2013</v>
      </c>
      <c r="C283" t="str">
        <f>TEXT(data[[#This Row],[Month]],"MMMM")</f>
        <v>June</v>
      </c>
      <c r="D283">
        <v>50952.912470000003</v>
      </c>
      <c r="E283">
        <v>50</v>
      </c>
      <c r="F283">
        <v>4</v>
      </c>
      <c r="G283" t="s">
        <v>35</v>
      </c>
      <c r="H283" t="s">
        <v>43</v>
      </c>
      <c r="I283">
        <v>10190.582490000001</v>
      </c>
      <c r="J283">
        <v>0</v>
      </c>
      <c r="K283">
        <v>2230.9068360000001</v>
      </c>
      <c r="L283">
        <v>5492.4638999999997</v>
      </c>
      <c r="M283">
        <v>2855.2372719999998</v>
      </c>
      <c r="N283">
        <v>2424.5709109999998</v>
      </c>
      <c r="O283">
        <v>1235.537521</v>
      </c>
      <c r="P283">
        <v>2581.3593409999999</v>
      </c>
      <c r="Q283">
        <v>1955.267376</v>
      </c>
      <c r="R283">
        <v>3760.446023</v>
      </c>
      <c r="S283">
        <v>1397.9711440000001</v>
      </c>
      <c r="T283">
        <v>14.19902924</v>
      </c>
      <c r="U283">
        <v>7234.8189400000001</v>
      </c>
      <c r="V283">
        <v>16828.569650000001</v>
      </c>
      <c r="W283">
        <v>853.91913250000005</v>
      </c>
      <c r="X283">
        <v>700.65650249999999</v>
      </c>
      <c r="Y283">
        <v>636.56261670000004</v>
      </c>
      <c r="Z283">
        <v>276.9718201</v>
      </c>
      <c r="AA283">
        <v>401.7782474</v>
      </c>
      <c r="AB283">
        <v>17.71081379</v>
      </c>
      <c r="AC283">
        <v>132.89372349999999</v>
      </c>
      <c r="AD283">
        <v>293.46012739999998</v>
      </c>
      <c r="AE283" t="s">
        <v>681</v>
      </c>
      <c r="AF283" t="s">
        <v>682</v>
      </c>
      <c r="AG283" t="s">
        <v>39</v>
      </c>
      <c r="AH283" t="s">
        <v>40</v>
      </c>
      <c r="AI283" t="s">
        <v>683</v>
      </c>
      <c r="AJ283">
        <v>1457.35</v>
      </c>
    </row>
    <row r="284" spans="1:36" x14ac:dyDescent="0.35">
      <c r="A284" s="1">
        <v>41456</v>
      </c>
      <c r="B284">
        <v>2013</v>
      </c>
      <c r="C284" t="str">
        <f>TEXT(data[[#This Row],[Month]],"MMMM")</f>
        <v>July</v>
      </c>
      <c r="D284">
        <v>106698.8985</v>
      </c>
      <c r="E284">
        <v>31</v>
      </c>
      <c r="F284">
        <v>0</v>
      </c>
      <c r="G284" t="s">
        <v>47</v>
      </c>
      <c r="H284" t="s">
        <v>48</v>
      </c>
      <c r="I284">
        <v>16004.834769999999</v>
      </c>
      <c r="J284">
        <v>0</v>
      </c>
      <c r="K284">
        <v>2271.6969399999998</v>
      </c>
      <c r="L284">
        <v>15086.722750000001</v>
      </c>
      <c r="M284">
        <v>6855.2846689999997</v>
      </c>
      <c r="N284">
        <v>3528.3085369999999</v>
      </c>
      <c r="O284">
        <v>2649.5200329999998</v>
      </c>
      <c r="P284">
        <v>6972.3268669999998</v>
      </c>
      <c r="Q284">
        <v>3710.395712</v>
      </c>
      <c r="R284">
        <v>0</v>
      </c>
      <c r="S284">
        <v>2946.9067479999999</v>
      </c>
      <c r="T284">
        <v>17.85188376</v>
      </c>
      <c r="U284">
        <v>19047.763319999998</v>
      </c>
      <c r="V284">
        <v>46672.901440000001</v>
      </c>
      <c r="W284">
        <v>2910.630541</v>
      </c>
      <c r="X284">
        <v>1948.683826</v>
      </c>
      <c r="Y284">
        <v>1003.664176</v>
      </c>
      <c r="Z284">
        <v>695.87151589999996</v>
      </c>
      <c r="AA284">
        <v>1559.2861809999999</v>
      </c>
      <c r="AB284">
        <v>21.22561245</v>
      </c>
      <c r="AC284">
        <v>0</v>
      </c>
      <c r="AD284">
        <v>489.97044</v>
      </c>
      <c r="AE284" t="s">
        <v>684</v>
      </c>
      <c r="AF284" t="s">
        <v>685</v>
      </c>
      <c r="AG284" t="s">
        <v>39</v>
      </c>
      <c r="AH284" t="s">
        <v>40</v>
      </c>
      <c r="AI284" t="s">
        <v>221</v>
      </c>
      <c r="AJ284">
        <v>4026.19</v>
      </c>
    </row>
    <row r="285" spans="1:36" x14ac:dyDescent="0.35">
      <c r="A285" s="1">
        <v>41487</v>
      </c>
      <c r="B285">
        <v>2013</v>
      </c>
      <c r="C285" t="str">
        <f>TEXT(data[[#This Row],[Month]],"MMMM")</f>
        <v>August</v>
      </c>
      <c r="D285">
        <v>11144.487520000001</v>
      </c>
      <c r="E285">
        <v>18</v>
      </c>
      <c r="F285">
        <v>2</v>
      </c>
      <c r="G285" t="s">
        <v>42</v>
      </c>
      <c r="H285" t="s">
        <v>43</v>
      </c>
      <c r="I285">
        <v>2228.8975030000001</v>
      </c>
      <c r="J285">
        <v>0</v>
      </c>
      <c r="K285">
        <v>476.2882702</v>
      </c>
      <c r="L285">
        <v>1151.688285</v>
      </c>
      <c r="M285">
        <v>619.91934460000004</v>
      </c>
      <c r="N285">
        <v>366.91184809999999</v>
      </c>
      <c r="O285">
        <v>503.03822830000001</v>
      </c>
      <c r="P285">
        <v>696.54059570000004</v>
      </c>
      <c r="Q285">
        <v>348.3509631</v>
      </c>
      <c r="R285">
        <v>736.33830350000005</v>
      </c>
      <c r="S285">
        <v>242.53748239999999</v>
      </c>
      <c r="T285">
        <v>8.1028962730000007</v>
      </c>
      <c r="U285">
        <v>903.02626369999996</v>
      </c>
      <c r="V285">
        <v>3773.9766930000001</v>
      </c>
      <c r="W285">
        <v>283.50813360000001</v>
      </c>
      <c r="X285">
        <v>169.99019469999999</v>
      </c>
      <c r="Y285">
        <v>23.974232600000001</v>
      </c>
      <c r="Z285">
        <v>104.879181</v>
      </c>
      <c r="AA285">
        <v>200.08542209999999</v>
      </c>
      <c r="AB285">
        <v>4.6538753719999999</v>
      </c>
      <c r="AC285">
        <v>14.68202015</v>
      </c>
      <c r="AD285">
        <v>30.589097850000002</v>
      </c>
      <c r="AE285" t="s">
        <v>686</v>
      </c>
      <c r="AF285" t="s">
        <v>687</v>
      </c>
      <c r="AG285" t="s">
        <v>39</v>
      </c>
      <c r="AH285" t="s">
        <v>54</v>
      </c>
      <c r="AI285" t="s">
        <v>103</v>
      </c>
      <c r="AJ285">
        <v>2327.35</v>
      </c>
    </row>
    <row r="286" spans="1:36" x14ac:dyDescent="0.35">
      <c r="A286" s="1">
        <v>41518</v>
      </c>
      <c r="B286">
        <v>2013</v>
      </c>
      <c r="C286" t="str">
        <f>TEXT(data[[#This Row],[Month]],"MMMM")</f>
        <v>September</v>
      </c>
      <c r="D286">
        <v>165277.2028</v>
      </c>
      <c r="E286">
        <v>42</v>
      </c>
      <c r="F286">
        <v>4</v>
      </c>
      <c r="G286" t="s">
        <v>35</v>
      </c>
      <c r="H286" t="s">
        <v>36</v>
      </c>
      <c r="I286">
        <v>49583.16085</v>
      </c>
      <c r="J286">
        <v>17611.839800000002</v>
      </c>
      <c r="K286">
        <v>6630.1555090000002</v>
      </c>
      <c r="L286">
        <v>17532.046539999999</v>
      </c>
      <c r="M286">
        <v>13004.98705</v>
      </c>
      <c r="N286">
        <v>7163.813725</v>
      </c>
      <c r="O286">
        <v>5048.7691329999998</v>
      </c>
      <c r="P286">
        <v>6954.5932599999996</v>
      </c>
      <c r="Q286">
        <v>6353.4943819999999</v>
      </c>
      <c r="R286">
        <v>14568.403050000001</v>
      </c>
      <c r="S286">
        <v>2484.1360199999999</v>
      </c>
      <c r="T286">
        <v>19.996152649999999</v>
      </c>
      <c r="U286">
        <v>18341.803510000002</v>
      </c>
      <c r="V286">
        <v>18341.803510000002</v>
      </c>
      <c r="W286">
        <v>3974.8285900000001</v>
      </c>
      <c r="X286">
        <v>2423.2803600000002</v>
      </c>
      <c r="Y286">
        <v>873.76698629999999</v>
      </c>
      <c r="Z286">
        <v>1386.044791</v>
      </c>
      <c r="AA286">
        <v>498.64248420000001</v>
      </c>
      <c r="AB286">
        <v>199.9590307</v>
      </c>
      <c r="AC286">
        <v>250.53450000000001</v>
      </c>
      <c r="AD286">
        <v>293.15730580000002</v>
      </c>
      <c r="AE286" t="s">
        <v>688</v>
      </c>
      <c r="AF286" t="s">
        <v>689</v>
      </c>
      <c r="AG286" t="s">
        <v>39</v>
      </c>
      <c r="AH286" t="s">
        <v>74</v>
      </c>
      <c r="AI286" t="s">
        <v>690</v>
      </c>
      <c r="AJ286">
        <v>673.79</v>
      </c>
    </row>
    <row r="287" spans="1:36" x14ac:dyDescent="0.35">
      <c r="A287" s="1">
        <v>41548</v>
      </c>
      <c r="B287">
        <v>2013</v>
      </c>
      <c r="C287" t="str">
        <f>TEXT(data[[#This Row],[Month]],"MMMM")</f>
        <v>October</v>
      </c>
      <c r="D287">
        <v>6293.5615969999999</v>
      </c>
      <c r="E287">
        <v>23</v>
      </c>
      <c r="F287">
        <v>2</v>
      </c>
      <c r="G287" t="s">
        <v>56</v>
      </c>
      <c r="H287" t="s">
        <v>48</v>
      </c>
      <c r="I287">
        <v>944.03423950000001</v>
      </c>
      <c r="J287">
        <v>0</v>
      </c>
      <c r="K287">
        <v>291.62128719999998</v>
      </c>
      <c r="L287">
        <v>892.63033600000006</v>
      </c>
      <c r="M287">
        <v>483.62768540000002</v>
      </c>
      <c r="N287">
        <v>171.08941279999999</v>
      </c>
      <c r="O287">
        <v>276.96407959999999</v>
      </c>
      <c r="P287">
        <v>285.8384484</v>
      </c>
      <c r="Q287">
        <v>293.28634820000002</v>
      </c>
      <c r="R287">
        <v>352.2534531</v>
      </c>
      <c r="S287">
        <v>115.4514154</v>
      </c>
      <c r="T287">
        <v>8.3517529069999998</v>
      </c>
      <c r="U287">
        <v>525.6227136</v>
      </c>
      <c r="V287">
        <v>2186.7648909999998</v>
      </c>
      <c r="W287">
        <v>114.1972954</v>
      </c>
      <c r="X287">
        <v>119.93711690000001</v>
      </c>
      <c r="Y287">
        <v>17.553610989999999</v>
      </c>
      <c r="Z287">
        <v>82.370570799999996</v>
      </c>
      <c r="AA287">
        <v>63.009920430000001</v>
      </c>
      <c r="AB287">
        <v>8.6917101730000006</v>
      </c>
      <c r="AC287">
        <v>1.230833697</v>
      </c>
      <c r="AD287">
        <v>17.327830079999998</v>
      </c>
      <c r="AE287" t="s">
        <v>131</v>
      </c>
      <c r="AF287" t="s">
        <v>562</v>
      </c>
      <c r="AG287" t="s">
        <v>39</v>
      </c>
      <c r="AH287" t="s">
        <v>74</v>
      </c>
      <c r="AI287" t="s">
        <v>51</v>
      </c>
      <c r="AJ287">
        <v>4019.34</v>
      </c>
    </row>
    <row r="288" spans="1:36" x14ac:dyDescent="0.35">
      <c r="A288" s="1">
        <v>41579</v>
      </c>
      <c r="B288">
        <v>2013</v>
      </c>
      <c r="C288" t="str">
        <f>TEXT(data[[#This Row],[Month]],"MMMM")</f>
        <v>November</v>
      </c>
      <c r="D288">
        <v>26569.642530000001</v>
      </c>
      <c r="E288">
        <v>45</v>
      </c>
      <c r="F288">
        <v>3</v>
      </c>
      <c r="G288" t="s">
        <v>35</v>
      </c>
      <c r="H288" t="s">
        <v>48</v>
      </c>
      <c r="I288">
        <v>3985.446379</v>
      </c>
      <c r="J288">
        <v>0</v>
      </c>
      <c r="K288">
        <v>569.01839010000003</v>
      </c>
      <c r="L288">
        <v>3548.802334</v>
      </c>
      <c r="M288">
        <v>1745.1500189999999</v>
      </c>
      <c r="N288">
        <v>675.79925530000003</v>
      </c>
      <c r="O288">
        <v>866.33688210000003</v>
      </c>
      <c r="P288">
        <v>1470.874135</v>
      </c>
      <c r="Q288">
        <v>1222.8374550000001</v>
      </c>
      <c r="R288">
        <v>2229.9077729999999</v>
      </c>
      <c r="S288">
        <v>503.86340159999997</v>
      </c>
      <c r="T288">
        <v>6.8062577339999999</v>
      </c>
      <c r="U288">
        <v>1808.3983490000001</v>
      </c>
      <c r="V288">
        <v>9751.6065010000002</v>
      </c>
      <c r="W288">
        <v>973.34445630000005</v>
      </c>
      <c r="X288">
        <v>421.99730820000002</v>
      </c>
      <c r="Y288">
        <v>123.1012431</v>
      </c>
      <c r="Z288">
        <v>57.745781909999998</v>
      </c>
      <c r="AA288">
        <v>403.87663259999999</v>
      </c>
      <c r="AB288">
        <v>8.3424110089999992</v>
      </c>
      <c r="AC288">
        <v>83.946633790000007</v>
      </c>
      <c r="AD288">
        <v>130.09133739999999</v>
      </c>
      <c r="AE288" t="s">
        <v>691</v>
      </c>
      <c r="AF288" t="s">
        <v>692</v>
      </c>
      <c r="AG288" t="s">
        <v>39</v>
      </c>
      <c r="AH288" t="s">
        <v>74</v>
      </c>
      <c r="AI288" t="s">
        <v>124</v>
      </c>
      <c r="AJ288">
        <v>742.79</v>
      </c>
    </row>
    <row r="289" spans="1:36" x14ac:dyDescent="0.35">
      <c r="A289" s="1">
        <v>41609</v>
      </c>
      <c r="B289">
        <v>2013</v>
      </c>
      <c r="C289" t="str">
        <f>TEXT(data[[#This Row],[Month]],"MMMM")</f>
        <v>December</v>
      </c>
      <c r="D289">
        <v>48031.216670000002</v>
      </c>
      <c r="E289">
        <v>35</v>
      </c>
      <c r="F289">
        <v>4</v>
      </c>
      <c r="G289" t="s">
        <v>42</v>
      </c>
      <c r="H289" t="s">
        <v>43</v>
      </c>
      <c r="I289">
        <v>9606.2433340000007</v>
      </c>
      <c r="J289">
        <v>0</v>
      </c>
      <c r="K289">
        <v>1856.0898629999999</v>
      </c>
      <c r="L289">
        <v>5368.7748949999996</v>
      </c>
      <c r="M289">
        <v>3048.992326</v>
      </c>
      <c r="N289">
        <v>2141.6706319999998</v>
      </c>
      <c r="O289">
        <v>1042.18569</v>
      </c>
      <c r="P289">
        <v>2537.2546659999998</v>
      </c>
      <c r="Q289">
        <v>2031.3623279999999</v>
      </c>
      <c r="R289">
        <v>3661.1254739999999</v>
      </c>
      <c r="S289">
        <v>590.07952709999995</v>
      </c>
      <c r="T289">
        <v>10.7454655</v>
      </c>
      <c r="U289">
        <v>5161.1778180000001</v>
      </c>
      <c r="V289">
        <v>16147.43794</v>
      </c>
      <c r="W289">
        <v>1512.8242729999999</v>
      </c>
      <c r="X289">
        <v>480.66730810000001</v>
      </c>
      <c r="Y289">
        <v>501.33429660000002</v>
      </c>
      <c r="Z289">
        <v>101.1817174</v>
      </c>
      <c r="AA289">
        <v>430.91571770000002</v>
      </c>
      <c r="AB289">
        <v>43.746477110000001</v>
      </c>
      <c r="AC289">
        <v>91.417767690000005</v>
      </c>
      <c r="AD289">
        <v>134.18779409999999</v>
      </c>
      <c r="AE289" t="s">
        <v>693</v>
      </c>
      <c r="AF289" t="s">
        <v>694</v>
      </c>
      <c r="AG289" t="s">
        <v>39</v>
      </c>
      <c r="AH289" t="s">
        <v>54</v>
      </c>
      <c r="AI289" t="s">
        <v>218</v>
      </c>
      <c r="AJ289">
        <v>2336.2800000000002</v>
      </c>
    </row>
    <row r="290" spans="1:36" x14ac:dyDescent="0.35">
      <c r="A290" s="1">
        <v>41640</v>
      </c>
      <c r="B290">
        <v>2014</v>
      </c>
      <c r="C290" t="str">
        <f>TEXT(data[[#This Row],[Month]],"MMMM")</f>
        <v>January</v>
      </c>
      <c r="D290">
        <v>37561.923929999997</v>
      </c>
      <c r="E290">
        <v>44</v>
      </c>
      <c r="F290">
        <v>1</v>
      </c>
      <c r="G290" t="s">
        <v>42</v>
      </c>
      <c r="H290" t="s">
        <v>36</v>
      </c>
      <c r="I290">
        <v>11268.57718</v>
      </c>
      <c r="J290">
        <v>0</v>
      </c>
      <c r="K290">
        <v>863.77518650000002</v>
      </c>
      <c r="L290">
        <v>4068.0937880000001</v>
      </c>
      <c r="M290">
        <v>2195.4658460000001</v>
      </c>
      <c r="N290">
        <v>1222.2341879999999</v>
      </c>
      <c r="O290">
        <v>1183.166344</v>
      </c>
      <c r="P290">
        <v>1960.1112009999999</v>
      </c>
      <c r="Q290">
        <v>1432.870034</v>
      </c>
      <c r="R290">
        <v>3713.7822179999998</v>
      </c>
      <c r="S290">
        <v>969.65541059999998</v>
      </c>
      <c r="T290">
        <v>7.428320866</v>
      </c>
      <c r="U290">
        <v>2790.220233</v>
      </c>
      <c r="V290">
        <v>8684.1925329999995</v>
      </c>
      <c r="W290">
        <v>1145.095264</v>
      </c>
      <c r="X290">
        <v>375.33973479999997</v>
      </c>
      <c r="Y290">
        <v>205.50236129999999</v>
      </c>
      <c r="Z290">
        <v>230.1743797</v>
      </c>
      <c r="AA290">
        <v>405.464178</v>
      </c>
      <c r="AB290">
        <v>49.909240750000002</v>
      </c>
      <c r="AC290">
        <v>164.74966749999999</v>
      </c>
      <c r="AD290">
        <v>273.06762070000002</v>
      </c>
      <c r="AE290" t="s">
        <v>695</v>
      </c>
      <c r="AF290" t="s">
        <v>696</v>
      </c>
      <c r="AG290" t="s">
        <v>39</v>
      </c>
      <c r="AH290" t="s">
        <v>74</v>
      </c>
      <c r="AI290" t="s">
        <v>59</v>
      </c>
      <c r="AJ290">
        <v>640.83000000000004</v>
      </c>
    </row>
    <row r="291" spans="1:36" x14ac:dyDescent="0.35">
      <c r="A291" s="1">
        <v>41671</v>
      </c>
      <c r="B291">
        <v>2014</v>
      </c>
      <c r="C291" t="str">
        <f>TEXT(data[[#This Row],[Month]],"MMMM")</f>
        <v>February</v>
      </c>
      <c r="D291">
        <v>18229.438109999999</v>
      </c>
      <c r="E291">
        <v>19</v>
      </c>
      <c r="F291">
        <v>3</v>
      </c>
      <c r="G291" t="s">
        <v>35</v>
      </c>
      <c r="H291" t="s">
        <v>36</v>
      </c>
      <c r="I291">
        <v>5468.8314319999999</v>
      </c>
      <c r="J291">
        <v>0</v>
      </c>
      <c r="K291">
        <v>395.42798470000002</v>
      </c>
      <c r="L291">
        <v>1925.1034569999999</v>
      </c>
      <c r="M291">
        <v>1307.2199049999999</v>
      </c>
      <c r="N291">
        <v>684.43934009999998</v>
      </c>
      <c r="O291">
        <v>791.65570760000003</v>
      </c>
      <c r="P291">
        <v>864.76200589999996</v>
      </c>
      <c r="Q291">
        <v>810.27685489999999</v>
      </c>
      <c r="R291">
        <v>1711.9081739999999</v>
      </c>
      <c r="S291">
        <v>298.05819750000001</v>
      </c>
      <c r="T291">
        <v>5.8024894500000004</v>
      </c>
      <c r="U291">
        <v>1057.761223</v>
      </c>
      <c r="V291">
        <v>3971.7550489999999</v>
      </c>
      <c r="W291">
        <v>356.39527800000002</v>
      </c>
      <c r="X291">
        <v>272.6525216</v>
      </c>
      <c r="Y291">
        <v>88.729229779999997</v>
      </c>
      <c r="Z291">
        <v>115.0464738</v>
      </c>
      <c r="AA291">
        <v>83.242424159999999</v>
      </c>
      <c r="AB291">
        <v>0.92550966400000001</v>
      </c>
      <c r="AC291">
        <v>83.65858704</v>
      </c>
      <c r="AD291">
        <v>33.558802460000003</v>
      </c>
      <c r="AE291" t="s">
        <v>697</v>
      </c>
      <c r="AF291" t="s">
        <v>246</v>
      </c>
      <c r="AG291" t="s">
        <v>39</v>
      </c>
      <c r="AH291" t="s">
        <v>54</v>
      </c>
      <c r="AI291" t="s">
        <v>346</v>
      </c>
      <c r="AJ291">
        <v>6735.79</v>
      </c>
    </row>
    <row r="292" spans="1:36" x14ac:dyDescent="0.35">
      <c r="A292" s="1">
        <v>41699</v>
      </c>
      <c r="B292">
        <v>2014</v>
      </c>
      <c r="C292" t="str">
        <f>TEXT(data[[#This Row],[Month]],"MMMM")</f>
        <v>March</v>
      </c>
      <c r="D292">
        <v>25398.740379999999</v>
      </c>
      <c r="E292">
        <v>57</v>
      </c>
      <c r="F292">
        <v>0</v>
      </c>
      <c r="G292" t="s">
        <v>42</v>
      </c>
      <c r="H292" t="s">
        <v>43</v>
      </c>
      <c r="I292">
        <v>5079.7480759999999</v>
      </c>
      <c r="J292">
        <v>0</v>
      </c>
      <c r="K292">
        <v>1229.9919159999999</v>
      </c>
      <c r="L292">
        <v>2601.3101470000001</v>
      </c>
      <c r="M292">
        <v>1374.947729</v>
      </c>
      <c r="N292">
        <v>564.44359780000002</v>
      </c>
      <c r="O292">
        <v>1264.9363880000001</v>
      </c>
      <c r="P292">
        <v>2004.9266339999999</v>
      </c>
      <c r="Q292">
        <v>1108.4440059999999</v>
      </c>
      <c r="R292">
        <v>0</v>
      </c>
      <c r="S292">
        <v>535.54549669999994</v>
      </c>
      <c r="T292">
        <v>9.061352737</v>
      </c>
      <c r="U292">
        <v>2301.4694559999998</v>
      </c>
      <c r="V292">
        <v>9634.446387</v>
      </c>
      <c r="W292">
        <v>139.2428476</v>
      </c>
      <c r="X292">
        <v>325.86447820000001</v>
      </c>
      <c r="Y292">
        <v>70.484035219999996</v>
      </c>
      <c r="Z292">
        <v>270.81448760000001</v>
      </c>
      <c r="AA292">
        <v>339.3826249</v>
      </c>
      <c r="AB292">
        <v>14.175757089999999</v>
      </c>
      <c r="AC292">
        <v>0</v>
      </c>
      <c r="AD292">
        <v>106.1875969</v>
      </c>
      <c r="AE292" t="s">
        <v>698</v>
      </c>
      <c r="AF292" t="s">
        <v>699</v>
      </c>
      <c r="AG292" t="s">
        <v>39</v>
      </c>
      <c r="AH292" t="s">
        <v>74</v>
      </c>
      <c r="AI292" t="s">
        <v>319</v>
      </c>
      <c r="AJ292">
        <v>3047.64</v>
      </c>
    </row>
    <row r="293" spans="1:36" x14ac:dyDescent="0.35">
      <c r="A293" s="1">
        <v>41730</v>
      </c>
      <c r="B293">
        <v>2014</v>
      </c>
      <c r="C293" t="str">
        <f>TEXT(data[[#This Row],[Month]],"MMMM")</f>
        <v>April</v>
      </c>
      <c r="D293">
        <v>20222.515940000001</v>
      </c>
      <c r="E293">
        <v>38</v>
      </c>
      <c r="F293">
        <v>4</v>
      </c>
      <c r="G293" t="s">
        <v>47</v>
      </c>
      <c r="H293" t="s">
        <v>43</v>
      </c>
      <c r="I293">
        <v>4044.5031869999998</v>
      </c>
      <c r="J293">
        <v>3226.616657</v>
      </c>
      <c r="K293">
        <v>539.36754759999997</v>
      </c>
      <c r="L293">
        <v>2235.7337900000002</v>
      </c>
      <c r="M293">
        <v>1458.6559629999999</v>
      </c>
      <c r="N293">
        <v>701.33468330000005</v>
      </c>
      <c r="O293">
        <v>473.03457329999998</v>
      </c>
      <c r="P293">
        <v>1517.949404</v>
      </c>
      <c r="Q293">
        <v>713.71235279999996</v>
      </c>
      <c r="R293">
        <v>1425.974483</v>
      </c>
      <c r="S293">
        <v>546.5735416</v>
      </c>
      <c r="T293">
        <v>6.684193724</v>
      </c>
      <c r="U293">
        <v>1351.712141</v>
      </c>
      <c r="V293">
        <v>3339.059753</v>
      </c>
      <c r="W293">
        <v>267.50671569999997</v>
      </c>
      <c r="X293">
        <v>82.295415660000003</v>
      </c>
      <c r="Y293">
        <v>45.976644270000001</v>
      </c>
      <c r="Z293">
        <v>91.079140839999994</v>
      </c>
      <c r="AA293">
        <v>343.4404184</v>
      </c>
      <c r="AB293">
        <v>30.332697199999998</v>
      </c>
      <c r="AC293">
        <v>47.634978459999999</v>
      </c>
      <c r="AD293">
        <v>47.364654219999998</v>
      </c>
      <c r="AE293" t="s">
        <v>499</v>
      </c>
      <c r="AF293" t="s">
        <v>700</v>
      </c>
      <c r="AG293" t="s">
        <v>39</v>
      </c>
      <c r="AH293" t="s">
        <v>74</v>
      </c>
      <c r="AI293" t="s">
        <v>701</v>
      </c>
      <c r="AJ293">
        <v>1097.1400000000001</v>
      </c>
    </row>
    <row r="294" spans="1:36" x14ac:dyDescent="0.35">
      <c r="A294" s="1">
        <v>41760</v>
      </c>
      <c r="B294">
        <v>2014</v>
      </c>
      <c r="C294" t="str">
        <f>TEXT(data[[#This Row],[Month]],"MMMM")</f>
        <v>May</v>
      </c>
      <c r="D294">
        <v>18722.117450000002</v>
      </c>
      <c r="E294">
        <v>40</v>
      </c>
      <c r="F294">
        <v>2</v>
      </c>
      <c r="G294" t="s">
        <v>47</v>
      </c>
      <c r="H294" t="s">
        <v>36</v>
      </c>
      <c r="I294">
        <v>5616.6352340000003</v>
      </c>
      <c r="J294">
        <v>2305.336632</v>
      </c>
      <c r="K294">
        <v>480.66653680000002</v>
      </c>
      <c r="L294">
        <v>2590.7706109999999</v>
      </c>
      <c r="M294">
        <v>1192.2582640000001</v>
      </c>
      <c r="N294">
        <v>554.48245459999998</v>
      </c>
      <c r="O294">
        <v>473.39015799999999</v>
      </c>
      <c r="P294">
        <v>786.89297280000005</v>
      </c>
      <c r="Q294">
        <v>777.19889620000004</v>
      </c>
      <c r="R294">
        <v>1452.0939800000001</v>
      </c>
      <c r="S294">
        <v>212.74586930000001</v>
      </c>
      <c r="T294">
        <v>8.1089062129999991</v>
      </c>
      <c r="U294">
        <v>1518.1589449999999</v>
      </c>
      <c r="V294">
        <v>2279.6458379999999</v>
      </c>
      <c r="W294">
        <v>747.43782499999998</v>
      </c>
      <c r="X294">
        <v>291.96158819999999</v>
      </c>
      <c r="Y294">
        <v>111.1815498</v>
      </c>
      <c r="Z294">
        <v>92.622681049999997</v>
      </c>
      <c r="AA294">
        <v>119.4430148</v>
      </c>
      <c r="AB294">
        <v>27.43563997</v>
      </c>
      <c r="AC294">
        <v>23.96043482</v>
      </c>
      <c r="AD294">
        <v>58.492066530000002</v>
      </c>
      <c r="AE294" t="s">
        <v>702</v>
      </c>
      <c r="AF294" t="s">
        <v>703</v>
      </c>
      <c r="AG294" t="s">
        <v>39</v>
      </c>
      <c r="AH294" t="s">
        <v>40</v>
      </c>
      <c r="AI294" t="s">
        <v>573</v>
      </c>
      <c r="AJ294">
        <v>811.85</v>
      </c>
    </row>
    <row r="295" spans="1:36" x14ac:dyDescent="0.35">
      <c r="A295" s="1">
        <v>41791</v>
      </c>
      <c r="B295">
        <v>2014</v>
      </c>
      <c r="C295" t="str">
        <f>TEXT(data[[#This Row],[Month]],"MMMM")</f>
        <v>June</v>
      </c>
      <c r="D295">
        <v>59197.485079999999</v>
      </c>
      <c r="E295">
        <v>19</v>
      </c>
      <c r="F295">
        <v>4</v>
      </c>
      <c r="G295" t="s">
        <v>56</v>
      </c>
      <c r="H295" t="s">
        <v>43</v>
      </c>
      <c r="I295">
        <v>11839.497020000001</v>
      </c>
      <c r="J295">
        <v>10548.948770000001</v>
      </c>
      <c r="K295">
        <v>2737.3921460000001</v>
      </c>
      <c r="L295">
        <v>7739.247327</v>
      </c>
      <c r="M295">
        <v>3963.4045630000001</v>
      </c>
      <c r="N295">
        <v>2048.0341720000001</v>
      </c>
      <c r="O295">
        <v>2888.7680439999999</v>
      </c>
      <c r="P295">
        <v>4729.5549760000004</v>
      </c>
      <c r="Q295">
        <v>2861.1834439999998</v>
      </c>
      <c r="R295">
        <v>5223.3333590000002</v>
      </c>
      <c r="S295">
        <v>1005.480785</v>
      </c>
      <c r="T295">
        <v>11.31442646</v>
      </c>
      <c r="U295">
        <v>3612.6404769999999</v>
      </c>
      <c r="V295">
        <v>3612.6404769999999</v>
      </c>
      <c r="W295">
        <v>1564.065212</v>
      </c>
      <c r="X295">
        <v>534.30183009999996</v>
      </c>
      <c r="Y295">
        <v>404.6878375</v>
      </c>
      <c r="Z295">
        <v>181.57991799999999</v>
      </c>
      <c r="AA295">
        <v>452.84097989999998</v>
      </c>
      <c r="AB295">
        <v>54.386815929999997</v>
      </c>
      <c r="AC295">
        <v>7.2315178900000001</v>
      </c>
      <c r="AD295">
        <v>178.74616789999999</v>
      </c>
      <c r="AE295" t="s">
        <v>704</v>
      </c>
      <c r="AF295" t="s">
        <v>705</v>
      </c>
      <c r="AG295" t="s">
        <v>39</v>
      </c>
      <c r="AH295" t="s">
        <v>40</v>
      </c>
      <c r="AI295" t="s">
        <v>118</v>
      </c>
      <c r="AJ295">
        <v>8816.36</v>
      </c>
    </row>
    <row r="296" spans="1:36" x14ac:dyDescent="0.35">
      <c r="A296" s="1">
        <v>41821</v>
      </c>
      <c r="B296">
        <v>2014</v>
      </c>
      <c r="C296" t="str">
        <f>TEXT(data[[#This Row],[Month]],"MMMM")</f>
        <v>July</v>
      </c>
      <c r="D296">
        <v>39917.298269999999</v>
      </c>
      <c r="E296">
        <v>33</v>
      </c>
      <c r="F296">
        <v>0</v>
      </c>
      <c r="G296" t="s">
        <v>35</v>
      </c>
      <c r="H296" t="s">
        <v>36</v>
      </c>
      <c r="I296">
        <v>11975.189479999999</v>
      </c>
      <c r="J296">
        <v>3086.6723219999999</v>
      </c>
      <c r="K296">
        <v>1172.5926320000001</v>
      </c>
      <c r="L296">
        <v>5426.4515019999999</v>
      </c>
      <c r="M296">
        <v>2819.4592680000001</v>
      </c>
      <c r="N296">
        <v>1578.716015</v>
      </c>
      <c r="O296">
        <v>1866.263612</v>
      </c>
      <c r="P296">
        <v>1639.826562</v>
      </c>
      <c r="Q296">
        <v>1468.934043</v>
      </c>
      <c r="R296">
        <v>0</v>
      </c>
      <c r="S296">
        <v>1121.701339</v>
      </c>
      <c r="T296">
        <v>6.5131434910000001</v>
      </c>
      <c r="U296">
        <v>2599.8709140000001</v>
      </c>
      <c r="V296">
        <v>7761.4914920000001</v>
      </c>
      <c r="W296">
        <v>970.33963210000002</v>
      </c>
      <c r="X296">
        <v>230.25176020000001</v>
      </c>
      <c r="Y296">
        <v>366.93931839999999</v>
      </c>
      <c r="Z296">
        <v>392.3794686</v>
      </c>
      <c r="AA296">
        <v>135.10399799999999</v>
      </c>
      <c r="AB296">
        <v>68.505015029999996</v>
      </c>
      <c r="AC296">
        <v>0</v>
      </c>
      <c r="AD296">
        <v>110.55501169999999</v>
      </c>
      <c r="AE296" t="s">
        <v>147</v>
      </c>
      <c r="AF296" t="s">
        <v>706</v>
      </c>
      <c r="AG296" t="s">
        <v>39</v>
      </c>
      <c r="AH296" t="s">
        <v>54</v>
      </c>
      <c r="AI296" t="s">
        <v>103</v>
      </c>
      <c r="AJ296">
        <v>7567.05</v>
      </c>
    </row>
    <row r="297" spans="1:36" x14ac:dyDescent="0.35">
      <c r="A297" s="1">
        <v>41852</v>
      </c>
      <c r="B297">
        <v>2014</v>
      </c>
      <c r="C297" t="str">
        <f>TEXT(data[[#This Row],[Month]],"MMMM")</f>
        <v>August</v>
      </c>
      <c r="D297">
        <v>17233.750599999999</v>
      </c>
      <c r="E297">
        <v>21</v>
      </c>
      <c r="F297">
        <v>4</v>
      </c>
      <c r="G297" t="s">
        <v>56</v>
      </c>
      <c r="H297" t="s">
        <v>48</v>
      </c>
      <c r="I297">
        <v>2585.06259</v>
      </c>
      <c r="J297">
        <v>1435.7266279999999</v>
      </c>
      <c r="K297">
        <v>782.71613460000003</v>
      </c>
      <c r="L297">
        <v>2562.4698899999999</v>
      </c>
      <c r="M297">
        <v>1239.164352</v>
      </c>
      <c r="N297">
        <v>441.1695742</v>
      </c>
      <c r="O297">
        <v>691.24679130000004</v>
      </c>
      <c r="P297">
        <v>751.56181960000004</v>
      </c>
      <c r="Q297">
        <v>531.27127640000003</v>
      </c>
      <c r="R297">
        <v>915.63786389999996</v>
      </c>
      <c r="S297">
        <v>239.78897370000001</v>
      </c>
      <c r="T297">
        <v>5.0244288450000001</v>
      </c>
      <c r="U297">
        <v>865.89753640000004</v>
      </c>
      <c r="V297">
        <v>5057.9347079999998</v>
      </c>
      <c r="W297">
        <v>494.8070007</v>
      </c>
      <c r="X297">
        <v>237.4705213</v>
      </c>
      <c r="Y297">
        <v>77.444905559999995</v>
      </c>
      <c r="Z297">
        <v>97.904667040000007</v>
      </c>
      <c r="AA297">
        <v>103.9453197</v>
      </c>
      <c r="AB297">
        <v>23.155965309999999</v>
      </c>
      <c r="AC297">
        <v>31.284638749999999</v>
      </c>
      <c r="AD297">
        <v>55.602061929999998</v>
      </c>
      <c r="AE297" t="s">
        <v>386</v>
      </c>
      <c r="AF297" t="s">
        <v>707</v>
      </c>
      <c r="AG297" t="s">
        <v>39</v>
      </c>
      <c r="AH297" t="s">
        <v>54</v>
      </c>
      <c r="AI297" t="s">
        <v>656</v>
      </c>
      <c r="AJ297">
        <v>8184.4</v>
      </c>
    </row>
    <row r="298" spans="1:36" x14ac:dyDescent="0.35">
      <c r="A298" s="1">
        <v>41883</v>
      </c>
      <c r="B298">
        <v>2014</v>
      </c>
      <c r="C298" t="str">
        <f>TEXT(data[[#This Row],[Month]],"MMMM")</f>
        <v>September</v>
      </c>
      <c r="D298">
        <v>61613.270779999999</v>
      </c>
      <c r="E298">
        <v>51</v>
      </c>
      <c r="F298">
        <v>2</v>
      </c>
      <c r="G298" t="s">
        <v>47</v>
      </c>
      <c r="H298" t="s">
        <v>43</v>
      </c>
      <c r="I298">
        <v>12322.65416</v>
      </c>
      <c r="J298">
        <v>9035.3739060000007</v>
      </c>
      <c r="K298">
        <v>2471.0310599999998</v>
      </c>
      <c r="L298">
        <v>7475.2356470000004</v>
      </c>
      <c r="M298">
        <v>4337.8834189999998</v>
      </c>
      <c r="N298">
        <v>2088.8581100000001</v>
      </c>
      <c r="O298">
        <v>1939.5190459999999</v>
      </c>
      <c r="P298">
        <v>4086.9583550000002</v>
      </c>
      <c r="Q298">
        <v>2732.9673440000001</v>
      </c>
      <c r="R298">
        <v>4963.7791070000003</v>
      </c>
      <c r="S298">
        <v>1191.053271</v>
      </c>
      <c r="T298">
        <v>10.011535670000001</v>
      </c>
      <c r="U298">
        <v>6168.4345830000002</v>
      </c>
      <c r="V298">
        <v>8967.9573529999998</v>
      </c>
      <c r="W298">
        <v>943.81430469999998</v>
      </c>
      <c r="X298">
        <v>776.09199479999995</v>
      </c>
      <c r="Y298">
        <v>259.45797599999997</v>
      </c>
      <c r="Z298">
        <v>494.81015860000002</v>
      </c>
      <c r="AA298">
        <v>714.07782039999995</v>
      </c>
      <c r="AB298">
        <v>23.462028719999999</v>
      </c>
      <c r="AC298">
        <v>167.25727749999999</v>
      </c>
      <c r="AD298">
        <v>208.16771969999999</v>
      </c>
      <c r="AE298" t="s">
        <v>708</v>
      </c>
      <c r="AF298" t="s">
        <v>709</v>
      </c>
      <c r="AG298" t="s">
        <v>39</v>
      </c>
      <c r="AH298" t="s">
        <v>74</v>
      </c>
      <c r="AI298" t="s">
        <v>645</v>
      </c>
      <c r="AJ298">
        <v>9823.19</v>
      </c>
    </row>
    <row r="299" spans="1:36" x14ac:dyDescent="0.35">
      <c r="A299" s="1">
        <v>41913</v>
      </c>
      <c r="B299">
        <v>2014</v>
      </c>
      <c r="C299" t="str">
        <f>TEXT(data[[#This Row],[Month]],"MMMM")</f>
        <v>October</v>
      </c>
      <c r="D299">
        <v>38360.834280000003</v>
      </c>
      <c r="E299">
        <v>22</v>
      </c>
      <c r="F299">
        <v>3</v>
      </c>
      <c r="G299" t="s">
        <v>56</v>
      </c>
      <c r="H299" t="s">
        <v>48</v>
      </c>
      <c r="I299">
        <v>5754.1251410000004</v>
      </c>
      <c r="J299">
        <v>0</v>
      </c>
      <c r="K299">
        <v>985.39071409999997</v>
      </c>
      <c r="L299">
        <v>5611.2793439999996</v>
      </c>
      <c r="M299">
        <v>2272.6614650000001</v>
      </c>
      <c r="N299">
        <v>1726.265639</v>
      </c>
      <c r="O299">
        <v>1537.9703930000001</v>
      </c>
      <c r="P299">
        <v>1786.3909200000001</v>
      </c>
      <c r="Q299">
        <v>1894.9771430000001</v>
      </c>
      <c r="R299">
        <v>3296.5106259999998</v>
      </c>
      <c r="S299">
        <v>755.49187600000005</v>
      </c>
      <c r="T299">
        <v>5.2597049040000003</v>
      </c>
      <c r="U299">
        <v>2017.666682</v>
      </c>
      <c r="V299">
        <v>12739.77101</v>
      </c>
      <c r="W299">
        <v>369.99842260000003</v>
      </c>
      <c r="X299">
        <v>243.37157260000001</v>
      </c>
      <c r="Y299">
        <v>333.41200780000003</v>
      </c>
      <c r="Z299">
        <v>365.56428119999998</v>
      </c>
      <c r="AA299">
        <v>122.7205093</v>
      </c>
      <c r="AB299">
        <v>73.053706969999993</v>
      </c>
      <c r="AC299">
        <v>141.19801279999999</v>
      </c>
      <c r="AD299">
        <v>197.10231630000001</v>
      </c>
      <c r="AE299" t="s">
        <v>710</v>
      </c>
      <c r="AF299" t="s">
        <v>711</v>
      </c>
      <c r="AG299" t="s">
        <v>39</v>
      </c>
      <c r="AH299" t="s">
        <v>40</v>
      </c>
      <c r="AI299" t="s">
        <v>712</v>
      </c>
      <c r="AJ299">
        <v>1125.6400000000001</v>
      </c>
    </row>
    <row r="300" spans="1:36" x14ac:dyDescent="0.35">
      <c r="A300" s="1">
        <v>41944</v>
      </c>
      <c r="B300">
        <v>2014</v>
      </c>
      <c r="C300" t="str">
        <f>TEXT(data[[#This Row],[Month]],"MMMM")</f>
        <v>November</v>
      </c>
      <c r="D300">
        <v>57482.874960000001</v>
      </c>
      <c r="E300">
        <v>51</v>
      </c>
      <c r="F300">
        <v>3</v>
      </c>
      <c r="G300" t="s">
        <v>42</v>
      </c>
      <c r="H300" t="s">
        <v>43</v>
      </c>
      <c r="I300">
        <v>11496.574989999999</v>
      </c>
      <c r="J300">
        <v>0</v>
      </c>
      <c r="K300">
        <v>2045.643548</v>
      </c>
      <c r="L300">
        <v>5969.4196899999997</v>
      </c>
      <c r="M300">
        <v>3131.2404489999999</v>
      </c>
      <c r="N300">
        <v>1715.0983200000001</v>
      </c>
      <c r="O300">
        <v>1350.8927799999999</v>
      </c>
      <c r="P300">
        <v>2655.0609140000001</v>
      </c>
      <c r="Q300">
        <v>2439.5253389999998</v>
      </c>
      <c r="R300">
        <v>3885.4416839999999</v>
      </c>
      <c r="S300">
        <v>842.48382179999999</v>
      </c>
      <c r="T300">
        <v>10.88130076</v>
      </c>
      <c r="U300">
        <v>6254.8845110000002</v>
      </c>
      <c r="V300">
        <v>21951.493429999999</v>
      </c>
      <c r="W300">
        <v>1462.691877</v>
      </c>
      <c r="X300">
        <v>450.11150809999998</v>
      </c>
      <c r="Y300">
        <v>343.37478060000001</v>
      </c>
      <c r="Z300">
        <v>314.280462</v>
      </c>
      <c r="AA300">
        <v>396.81472109999999</v>
      </c>
      <c r="AB300">
        <v>40.895375010000002</v>
      </c>
      <c r="AC300">
        <v>34.282682540000003</v>
      </c>
      <c r="AD300">
        <v>205.16065710000001</v>
      </c>
      <c r="AE300" t="s">
        <v>370</v>
      </c>
      <c r="AF300" t="s">
        <v>713</v>
      </c>
      <c r="AG300" t="s">
        <v>39</v>
      </c>
      <c r="AH300" t="s">
        <v>74</v>
      </c>
      <c r="AI300" t="s">
        <v>714</v>
      </c>
      <c r="AJ300">
        <v>1080.51</v>
      </c>
    </row>
    <row r="301" spans="1:36" x14ac:dyDescent="0.35">
      <c r="A301" s="1">
        <v>41974</v>
      </c>
      <c r="B301">
        <v>2014</v>
      </c>
      <c r="C301" t="str">
        <f>TEXT(data[[#This Row],[Month]],"MMMM")</f>
        <v>December</v>
      </c>
      <c r="D301">
        <v>49645.137750000002</v>
      </c>
      <c r="E301">
        <v>39</v>
      </c>
      <c r="F301">
        <v>2</v>
      </c>
      <c r="G301" t="s">
        <v>35</v>
      </c>
      <c r="H301" t="s">
        <v>43</v>
      </c>
      <c r="I301">
        <v>9929.0275500000007</v>
      </c>
      <c r="J301">
        <v>8577.1716199999992</v>
      </c>
      <c r="K301">
        <v>1977.206015</v>
      </c>
      <c r="L301">
        <v>6921.1697430000004</v>
      </c>
      <c r="M301">
        <v>2926.2645910000001</v>
      </c>
      <c r="N301">
        <v>1207.8300360000001</v>
      </c>
      <c r="O301">
        <v>1092.1816200000001</v>
      </c>
      <c r="P301">
        <v>2338.2209590000002</v>
      </c>
      <c r="Q301">
        <v>2210.2259760000002</v>
      </c>
      <c r="R301">
        <v>3464.071003</v>
      </c>
      <c r="S301">
        <v>1218.443266</v>
      </c>
      <c r="T301">
        <v>12.955291880000001</v>
      </c>
      <c r="U301">
        <v>6431.6724979999999</v>
      </c>
      <c r="V301">
        <v>7783.3253720000002</v>
      </c>
      <c r="W301">
        <v>1325.0429160000001</v>
      </c>
      <c r="X301">
        <v>388.48744110000001</v>
      </c>
      <c r="Y301">
        <v>205.1500494</v>
      </c>
      <c r="Z301">
        <v>297.08455070000002</v>
      </c>
      <c r="AA301">
        <v>668.25688830000001</v>
      </c>
      <c r="AB301">
        <v>37.39689053</v>
      </c>
      <c r="AC301">
        <v>161.62256170000001</v>
      </c>
      <c r="AD301">
        <v>328.71928709999997</v>
      </c>
      <c r="AE301" t="s">
        <v>715</v>
      </c>
      <c r="AF301" t="s">
        <v>716</v>
      </c>
      <c r="AG301" t="s">
        <v>39</v>
      </c>
      <c r="AH301" t="s">
        <v>74</v>
      </c>
      <c r="AI301" t="s">
        <v>51</v>
      </c>
      <c r="AJ301">
        <v>8008.43</v>
      </c>
    </row>
    <row r="302" spans="1:36" x14ac:dyDescent="0.35">
      <c r="A302" s="1">
        <v>42005</v>
      </c>
      <c r="B302">
        <v>2015</v>
      </c>
      <c r="C302" t="str">
        <f>TEXT(data[[#This Row],[Month]],"MMMM")</f>
        <v>January</v>
      </c>
      <c r="D302">
        <v>15456.0633</v>
      </c>
      <c r="E302">
        <v>63</v>
      </c>
      <c r="F302">
        <v>1</v>
      </c>
      <c r="G302" t="s">
        <v>35</v>
      </c>
      <c r="H302" t="s">
        <v>36</v>
      </c>
      <c r="I302">
        <v>4636.8189899999998</v>
      </c>
      <c r="J302">
        <v>0</v>
      </c>
      <c r="K302">
        <v>644.28277849999995</v>
      </c>
      <c r="L302">
        <v>2026.073367</v>
      </c>
      <c r="M302">
        <v>853.72820090000005</v>
      </c>
      <c r="N302">
        <v>531.78848340000002</v>
      </c>
      <c r="O302">
        <v>692.51908690000005</v>
      </c>
      <c r="P302">
        <v>1235.033318</v>
      </c>
      <c r="Q302">
        <v>627.09484250000003</v>
      </c>
      <c r="R302">
        <v>1077.1441110000001</v>
      </c>
      <c r="S302">
        <v>279.55425309999998</v>
      </c>
      <c r="T302">
        <v>5.1176060039999998</v>
      </c>
      <c r="U302">
        <v>790.98042339999995</v>
      </c>
      <c r="V302">
        <v>2852.0258680000002</v>
      </c>
      <c r="W302">
        <v>137.18361279999999</v>
      </c>
      <c r="X302">
        <v>164.48922680000001</v>
      </c>
      <c r="Y302">
        <v>76.875299549999994</v>
      </c>
      <c r="Z302">
        <v>138.10056470000001</v>
      </c>
      <c r="AA302">
        <v>151.09012369999999</v>
      </c>
      <c r="AB302">
        <v>25.14714627</v>
      </c>
      <c r="AC302">
        <v>34.782739200000002</v>
      </c>
      <c r="AD302">
        <v>68.569804809999994</v>
      </c>
      <c r="AE302" t="s">
        <v>717</v>
      </c>
      <c r="AF302" t="s">
        <v>718</v>
      </c>
      <c r="AG302" t="s">
        <v>39</v>
      </c>
      <c r="AH302" t="s">
        <v>54</v>
      </c>
      <c r="AI302" t="s">
        <v>127</v>
      </c>
      <c r="AJ302">
        <v>7867.3</v>
      </c>
    </row>
    <row r="303" spans="1:36" x14ac:dyDescent="0.35">
      <c r="A303" s="1">
        <v>42036</v>
      </c>
      <c r="B303">
        <v>2015</v>
      </c>
      <c r="C303" t="str">
        <f>TEXT(data[[#This Row],[Month]],"MMMM")</f>
        <v>February</v>
      </c>
      <c r="D303">
        <v>19164.364699999998</v>
      </c>
      <c r="E303">
        <v>37</v>
      </c>
      <c r="F303">
        <v>1</v>
      </c>
      <c r="G303" t="s">
        <v>35</v>
      </c>
      <c r="H303" t="s">
        <v>43</v>
      </c>
      <c r="I303">
        <v>3832.8729410000001</v>
      </c>
      <c r="J303">
        <v>2957.5658530000001</v>
      </c>
      <c r="K303">
        <v>660.37651129999995</v>
      </c>
      <c r="L303">
        <v>2528.9035349999999</v>
      </c>
      <c r="M303">
        <v>1452.319898</v>
      </c>
      <c r="N303">
        <v>424.21248320000001</v>
      </c>
      <c r="O303">
        <v>603.04138230000001</v>
      </c>
      <c r="P303">
        <v>1137.0051100000001</v>
      </c>
      <c r="Q303">
        <v>694.45219429999997</v>
      </c>
      <c r="R303">
        <v>1716.835425</v>
      </c>
      <c r="S303">
        <v>523.25976560000004</v>
      </c>
      <c r="T303">
        <v>8.5578272010000003</v>
      </c>
      <c r="U303">
        <v>1640.053216</v>
      </c>
      <c r="V303">
        <v>2633.5196059999998</v>
      </c>
      <c r="W303">
        <v>498.86134980000003</v>
      </c>
      <c r="X303">
        <v>148.1175508</v>
      </c>
      <c r="Y303">
        <v>56.531856249999997</v>
      </c>
      <c r="Z303">
        <v>132.1012351</v>
      </c>
      <c r="AA303">
        <v>147.19336079999999</v>
      </c>
      <c r="AB303">
        <v>1.752871676</v>
      </c>
      <c r="AC303">
        <v>58.0780703</v>
      </c>
      <c r="AD303">
        <v>66.082764479999994</v>
      </c>
      <c r="AE303" t="s">
        <v>719</v>
      </c>
      <c r="AF303" t="s">
        <v>720</v>
      </c>
      <c r="AG303" t="s">
        <v>39</v>
      </c>
      <c r="AH303" t="s">
        <v>74</v>
      </c>
      <c r="AI303" t="s">
        <v>721</v>
      </c>
      <c r="AJ303">
        <v>193.36</v>
      </c>
    </row>
    <row r="304" spans="1:36" x14ac:dyDescent="0.35">
      <c r="A304" s="1">
        <v>42064</v>
      </c>
      <c r="B304">
        <v>2015</v>
      </c>
      <c r="C304" t="str">
        <f>TEXT(data[[#This Row],[Month]],"MMMM")</f>
        <v>March</v>
      </c>
      <c r="D304">
        <v>54545.339090000001</v>
      </c>
      <c r="E304">
        <v>56</v>
      </c>
      <c r="F304">
        <v>3</v>
      </c>
      <c r="G304" t="s">
        <v>47</v>
      </c>
      <c r="H304" t="s">
        <v>36</v>
      </c>
      <c r="I304">
        <v>16363.60173</v>
      </c>
      <c r="J304">
        <v>6360.0593410000001</v>
      </c>
      <c r="K304">
        <v>1671.955919</v>
      </c>
      <c r="L304">
        <v>5459.5534870000001</v>
      </c>
      <c r="M304">
        <v>2833.7179169999999</v>
      </c>
      <c r="N304">
        <v>1309.17812</v>
      </c>
      <c r="O304">
        <v>2300.6080499999998</v>
      </c>
      <c r="P304">
        <v>3370.899774</v>
      </c>
      <c r="Q304">
        <v>2395.5897409999998</v>
      </c>
      <c r="R304">
        <v>5229.574192</v>
      </c>
      <c r="S304">
        <v>659.6828759</v>
      </c>
      <c r="T304">
        <v>13.32548778</v>
      </c>
      <c r="U304">
        <v>6590.9179480000003</v>
      </c>
      <c r="V304">
        <v>6590.9179480000003</v>
      </c>
      <c r="W304">
        <v>1480.186066</v>
      </c>
      <c r="X304">
        <v>714.90618989999996</v>
      </c>
      <c r="Y304">
        <v>163.6220481</v>
      </c>
      <c r="Z304">
        <v>343.26046769999999</v>
      </c>
      <c r="AA304">
        <v>873.49429190000001</v>
      </c>
      <c r="AB304">
        <v>22.841715300000001</v>
      </c>
      <c r="AC304">
        <v>200.6222056</v>
      </c>
      <c r="AD304">
        <v>52.584870010000003</v>
      </c>
      <c r="AE304" t="s">
        <v>722</v>
      </c>
      <c r="AF304" t="s">
        <v>723</v>
      </c>
      <c r="AG304" t="s">
        <v>39</v>
      </c>
      <c r="AH304" t="s">
        <v>54</v>
      </c>
      <c r="AI304" t="s">
        <v>661</v>
      </c>
      <c r="AJ304">
        <v>7812.75</v>
      </c>
    </row>
    <row r="305" spans="1:36" x14ac:dyDescent="0.35">
      <c r="A305" s="1">
        <v>42095</v>
      </c>
      <c r="B305">
        <v>2015</v>
      </c>
      <c r="C305" t="str">
        <f>TEXT(data[[#This Row],[Month]],"MMMM")</f>
        <v>April</v>
      </c>
      <c r="D305">
        <v>48886.124029999999</v>
      </c>
      <c r="E305">
        <v>64</v>
      </c>
      <c r="F305">
        <v>0</v>
      </c>
      <c r="G305" t="s">
        <v>42</v>
      </c>
      <c r="H305" t="s">
        <v>48</v>
      </c>
      <c r="I305">
        <v>7332.9186040000004</v>
      </c>
      <c r="J305">
        <v>0</v>
      </c>
      <c r="K305">
        <v>2369.3287230000001</v>
      </c>
      <c r="L305">
        <v>5385.7132160000001</v>
      </c>
      <c r="M305">
        <v>3283.086323</v>
      </c>
      <c r="N305">
        <v>1264.6342179999999</v>
      </c>
      <c r="O305">
        <v>1486.05465</v>
      </c>
      <c r="P305">
        <v>3230.0307499999999</v>
      </c>
      <c r="Q305">
        <v>1572.0777599999999</v>
      </c>
      <c r="R305">
        <v>0</v>
      </c>
      <c r="S305">
        <v>686.3698114</v>
      </c>
      <c r="T305">
        <v>14.524049270000001</v>
      </c>
      <c r="U305">
        <v>7100.2447419999999</v>
      </c>
      <c r="V305">
        <v>22275.909970000001</v>
      </c>
      <c r="W305">
        <v>1358.53646</v>
      </c>
      <c r="X305">
        <v>350.076054</v>
      </c>
      <c r="Y305">
        <v>178.65982339999999</v>
      </c>
      <c r="Z305">
        <v>277.53868160000002</v>
      </c>
      <c r="AA305">
        <v>868.17839309999999</v>
      </c>
      <c r="AB305">
        <v>4.0178862750000004</v>
      </c>
      <c r="AC305">
        <v>0</v>
      </c>
      <c r="AD305">
        <v>115.9227151</v>
      </c>
      <c r="AE305" t="s">
        <v>724</v>
      </c>
      <c r="AF305" t="s">
        <v>725</v>
      </c>
      <c r="AG305" t="s">
        <v>39</v>
      </c>
      <c r="AH305" t="s">
        <v>54</v>
      </c>
      <c r="AI305" t="s">
        <v>726</v>
      </c>
      <c r="AJ305">
        <v>7320.97</v>
      </c>
    </row>
    <row r="306" spans="1:36" x14ac:dyDescent="0.35">
      <c r="A306" s="1">
        <v>42125</v>
      </c>
      <c r="B306">
        <v>2015</v>
      </c>
      <c r="C306" t="str">
        <f>TEXT(data[[#This Row],[Month]],"MMMM")</f>
        <v>May</v>
      </c>
      <c r="D306">
        <v>29502.532480000002</v>
      </c>
      <c r="E306">
        <v>30</v>
      </c>
      <c r="F306">
        <v>4</v>
      </c>
      <c r="G306" t="s">
        <v>47</v>
      </c>
      <c r="H306" t="s">
        <v>36</v>
      </c>
      <c r="I306">
        <v>8850.7597440000009</v>
      </c>
      <c r="J306">
        <v>5383.8386259999997</v>
      </c>
      <c r="K306">
        <v>959.5130087</v>
      </c>
      <c r="L306">
        <v>4357.2318050000003</v>
      </c>
      <c r="M306">
        <v>2291.6793600000001</v>
      </c>
      <c r="N306">
        <v>1395.309908</v>
      </c>
      <c r="O306">
        <v>1415.621607</v>
      </c>
      <c r="P306">
        <v>2200.098203</v>
      </c>
      <c r="Q306">
        <v>1019.347819</v>
      </c>
      <c r="R306">
        <v>2657.0107419999999</v>
      </c>
      <c r="S306">
        <v>358.45732720000001</v>
      </c>
      <c r="T306">
        <v>8.0596917080000008</v>
      </c>
      <c r="U306">
        <v>0</v>
      </c>
      <c r="V306">
        <v>-1386.3356699999999</v>
      </c>
      <c r="W306">
        <v>1264.7143410000001</v>
      </c>
      <c r="X306">
        <v>324.699817</v>
      </c>
      <c r="Y306">
        <v>254.2797898</v>
      </c>
      <c r="Z306">
        <v>244.13346110000001</v>
      </c>
      <c r="AA306">
        <v>604.88961340000003</v>
      </c>
      <c r="AB306">
        <v>24.83924163</v>
      </c>
      <c r="AC306">
        <v>90.011656450000004</v>
      </c>
      <c r="AD306">
        <v>89.713188180000003</v>
      </c>
      <c r="AE306" t="s">
        <v>406</v>
      </c>
      <c r="AF306" t="s">
        <v>727</v>
      </c>
      <c r="AG306" t="s">
        <v>39</v>
      </c>
      <c r="AH306" t="s">
        <v>54</v>
      </c>
      <c r="AI306" t="s">
        <v>258</v>
      </c>
      <c r="AJ306">
        <v>6338.31</v>
      </c>
    </row>
    <row r="307" spans="1:36" x14ac:dyDescent="0.35">
      <c r="A307" s="1">
        <v>42156</v>
      </c>
      <c r="B307">
        <v>2015</v>
      </c>
      <c r="C307" t="str">
        <f>TEXT(data[[#This Row],[Month]],"MMMM")</f>
        <v>June</v>
      </c>
      <c r="D307">
        <v>32952.241580000002</v>
      </c>
      <c r="E307">
        <v>61</v>
      </c>
      <c r="F307">
        <v>2</v>
      </c>
      <c r="G307" t="s">
        <v>42</v>
      </c>
      <c r="H307" t="s">
        <v>48</v>
      </c>
      <c r="I307">
        <v>4942.8362370000004</v>
      </c>
      <c r="J307">
        <v>0</v>
      </c>
      <c r="K307">
        <v>1343.2042140000001</v>
      </c>
      <c r="L307">
        <v>4368.1001210000004</v>
      </c>
      <c r="M307">
        <v>2610.621991</v>
      </c>
      <c r="N307">
        <v>1317.194499</v>
      </c>
      <c r="O307">
        <v>1538.0391</v>
      </c>
      <c r="P307">
        <v>1910.328851</v>
      </c>
      <c r="Q307">
        <v>1349.077792</v>
      </c>
      <c r="R307">
        <v>2123.2055310000001</v>
      </c>
      <c r="S307">
        <v>342.29840719999999</v>
      </c>
      <c r="T307">
        <v>5.1524523860000002</v>
      </c>
      <c r="U307">
        <v>1697.848557</v>
      </c>
      <c r="V307">
        <v>11107.33484</v>
      </c>
      <c r="W307">
        <v>655.02856929999996</v>
      </c>
      <c r="X307">
        <v>734.49831329999995</v>
      </c>
      <c r="Y307">
        <v>363.40634</v>
      </c>
      <c r="Z307">
        <v>445.43976830000003</v>
      </c>
      <c r="AA307">
        <v>530.94778810000003</v>
      </c>
      <c r="AB307">
        <v>30.92037461</v>
      </c>
      <c r="AC307">
        <v>6.0142434959999997</v>
      </c>
      <c r="AD307">
        <v>64.961717109999995</v>
      </c>
      <c r="AE307" t="s">
        <v>728</v>
      </c>
      <c r="AF307" t="s">
        <v>729</v>
      </c>
      <c r="AG307" t="s">
        <v>39</v>
      </c>
      <c r="AH307" t="s">
        <v>54</v>
      </c>
      <c r="AI307" t="s">
        <v>59</v>
      </c>
      <c r="AJ307">
        <v>4861.0200000000004</v>
      </c>
    </row>
    <row r="308" spans="1:36" x14ac:dyDescent="0.35">
      <c r="A308" s="1">
        <v>42186</v>
      </c>
      <c r="B308">
        <v>2015</v>
      </c>
      <c r="C308" t="str">
        <f>TEXT(data[[#This Row],[Month]],"MMMM")</f>
        <v>July</v>
      </c>
      <c r="D308">
        <v>83373.398719999997</v>
      </c>
      <c r="E308">
        <v>51</v>
      </c>
      <c r="F308">
        <v>0</v>
      </c>
      <c r="G308" t="s">
        <v>42</v>
      </c>
      <c r="H308" t="s">
        <v>43</v>
      </c>
      <c r="I308">
        <v>16674.67974</v>
      </c>
      <c r="J308">
        <v>12616.37278</v>
      </c>
      <c r="K308">
        <v>3761.124217</v>
      </c>
      <c r="L308">
        <v>12151.651830000001</v>
      </c>
      <c r="M308">
        <v>6383.4767089999996</v>
      </c>
      <c r="N308">
        <v>1866.8276390000001</v>
      </c>
      <c r="O308">
        <v>3203.8094110000002</v>
      </c>
      <c r="P308">
        <v>4453.5219889999998</v>
      </c>
      <c r="Q308">
        <v>3769.9459259999999</v>
      </c>
      <c r="R308">
        <v>0</v>
      </c>
      <c r="S308">
        <v>1035.727607</v>
      </c>
      <c r="T308">
        <v>12.327112359999999</v>
      </c>
      <c r="U308">
        <v>10277.53254</v>
      </c>
      <c r="V308">
        <v>17456.260869999998</v>
      </c>
      <c r="W308">
        <v>1648.6445900000001</v>
      </c>
      <c r="X308">
        <v>1789.5421080000001</v>
      </c>
      <c r="Y308">
        <v>139.5201763</v>
      </c>
      <c r="Z308">
        <v>396.21228230000003</v>
      </c>
      <c r="AA308">
        <v>339.36603789999998</v>
      </c>
      <c r="AB308">
        <v>44.28340721</v>
      </c>
      <c r="AC308">
        <v>0</v>
      </c>
      <c r="AD308">
        <v>84.149863510000003</v>
      </c>
      <c r="AE308" t="s">
        <v>730</v>
      </c>
      <c r="AF308" t="s">
        <v>731</v>
      </c>
      <c r="AG308" t="s">
        <v>39</v>
      </c>
      <c r="AH308" t="s">
        <v>40</v>
      </c>
      <c r="AI308" t="s">
        <v>124</v>
      </c>
      <c r="AJ308">
        <v>1650.7</v>
      </c>
    </row>
    <row r="309" spans="1:36" x14ac:dyDescent="0.35">
      <c r="A309" s="1">
        <v>42217</v>
      </c>
      <c r="B309">
        <v>2015</v>
      </c>
      <c r="C309" t="str">
        <f>TEXT(data[[#This Row],[Month]],"MMMM")</f>
        <v>August</v>
      </c>
      <c r="D309">
        <v>18689.09634</v>
      </c>
      <c r="E309">
        <v>61</v>
      </c>
      <c r="F309">
        <v>4</v>
      </c>
      <c r="G309" t="s">
        <v>35</v>
      </c>
      <c r="H309" t="s">
        <v>36</v>
      </c>
      <c r="I309">
        <v>5606.7289030000002</v>
      </c>
      <c r="J309">
        <v>3274.7600160000002</v>
      </c>
      <c r="K309">
        <v>468.44467850000001</v>
      </c>
      <c r="L309">
        <v>2001.326568</v>
      </c>
      <c r="M309">
        <v>1214.9445679999999</v>
      </c>
      <c r="N309">
        <v>524.81880550000005</v>
      </c>
      <c r="O309">
        <v>741.85634530000004</v>
      </c>
      <c r="P309">
        <v>747.75415550000002</v>
      </c>
      <c r="Q309">
        <v>576.62262669999996</v>
      </c>
      <c r="R309">
        <v>1001.776701</v>
      </c>
      <c r="S309">
        <v>556.22447160000002</v>
      </c>
      <c r="T309">
        <v>7.0973699889999997</v>
      </c>
      <c r="U309">
        <v>1326.434315</v>
      </c>
      <c r="V309">
        <v>1973.8385049999999</v>
      </c>
      <c r="W309">
        <v>472.50403249999999</v>
      </c>
      <c r="X309">
        <v>340.91114010000001</v>
      </c>
      <c r="Y309">
        <v>41.066038380000002</v>
      </c>
      <c r="Z309">
        <v>53.869587289999998</v>
      </c>
      <c r="AA309">
        <v>100.6719848</v>
      </c>
      <c r="AB309">
        <v>4.6615318559999999</v>
      </c>
      <c r="AC309">
        <v>8.8436990919999996</v>
      </c>
      <c r="AD309">
        <v>54.847225119999997</v>
      </c>
      <c r="AE309" t="s">
        <v>650</v>
      </c>
      <c r="AF309" t="s">
        <v>732</v>
      </c>
      <c r="AG309" t="s">
        <v>39</v>
      </c>
      <c r="AH309" t="s">
        <v>40</v>
      </c>
      <c r="AI309" t="s">
        <v>144</v>
      </c>
      <c r="AJ309">
        <v>181.33</v>
      </c>
    </row>
    <row r="310" spans="1:36" x14ac:dyDescent="0.35">
      <c r="A310" s="1">
        <v>42248</v>
      </c>
      <c r="B310">
        <v>2015</v>
      </c>
      <c r="C310" t="str">
        <f>TEXT(data[[#This Row],[Month]],"MMMM")</f>
        <v>September</v>
      </c>
      <c r="D310">
        <v>46473.176030000002</v>
      </c>
      <c r="E310">
        <v>23</v>
      </c>
      <c r="F310">
        <v>3</v>
      </c>
      <c r="G310" t="s">
        <v>47</v>
      </c>
      <c r="H310" t="s">
        <v>43</v>
      </c>
      <c r="I310">
        <v>9294.6352060000008</v>
      </c>
      <c r="J310">
        <v>0</v>
      </c>
      <c r="K310">
        <v>1602.75909</v>
      </c>
      <c r="L310">
        <v>5910.4890960000002</v>
      </c>
      <c r="M310">
        <v>3179.3133189999999</v>
      </c>
      <c r="N310">
        <v>2280.2334770000002</v>
      </c>
      <c r="O310">
        <v>1831.3511570000001</v>
      </c>
      <c r="P310">
        <v>2060.6507430000001</v>
      </c>
      <c r="Q310">
        <v>1795.156663</v>
      </c>
      <c r="R310">
        <v>3444.3057180000001</v>
      </c>
      <c r="S310">
        <v>1150.120909</v>
      </c>
      <c r="T310">
        <v>10.57953359</v>
      </c>
      <c r="U310">
        <v>4916.64527</v>
      </c>
      <c r="V310">
        <v>13924.16065</v>
      </c>
      <c r="W310">
        <v>932.31979439999998</v>
      </c>
      <c r="X310">
        <v>349.79023269999999</v>
      </c>
      <c r="Y310">
        <v>492.09430459999999</v>
      </c>
      <c r="Z310">
        <v>316.32359000000002</v>
      </c>
      <c r="AA310">
        <v>510.36752389999998</v>
      </c>
      <c r="AB310">
        <v>75.441029</v>
      </c>
      <c r="AC310">
        <v>135.60243410000001</v>
      </c>
      <c r="AD310">
        <v>203.45296060000001</v>
      </c>
      <c r="AE310" t="s">
        <v>733</v>
      </c>
      <c r="AF310" t="s">
        <v>734</v>
      </c>
      <c r="AG310" t="s">
        <v>39</v>
      </c>
      <c r="AH310" t="s">
        <v>40</v>
      </c>
      <c r="AI310" t="s">
        <v>65</v>
      </c>
      <c r="AJ310">
        <v>4579.34</v>
      </c>
    </row>
    <row r="311" spans="1:36" x14ac:dyDescent="0.35">
      <c r="A311" s="1">
        <v>42278</v>
      </c>
      <c r="B311">
        <v>2015</v>
      </c>
      <c r="C311" t="str">
        <f>TEXT(data[[#This Row],[Month]],"MMMM")</f>
        <v>October</v>
      </c>
      <c r="D311">
        <v>25519.510050000001</v>
      </c>
      <c r="E311">
        <v>46</v>
      </c>
      <c r="F311">
        <v>2</v>
      </c>
      <c r="G311" t="s">
        <v>56</v>
      </c>
      <c r="H311" t="s">
        <v>43</v>
      </c>
      <c r="I311">
        <v>5103.9020099999998</v>
      </c>
      <c r="J311">
        <v>0</v>
      </c>
      <c r="K311">
        <v>933.08145000000002</v>
      </c>
      <c r="L311">
        <v>2875.8182099999999</v>
      </c>
      <c r="M311">
        <v>1389.026271</v>
      </c>
      <c r="N311">
        <v>1201.6663100000001</v>
      </c>
      <c r="O311">
        <v>560.20482460000005</v>
      </c>
      <c r="P311">
        <v>1575.679918</v>
      </c>
      <c r="Q311">
        <v>854.33141920000003</v>
      </c>
      <c r="R311">
        <v>2155.0790109999998</v>
      </c>
      <c r="S311">
        <v>491.04514160000002</v>
      </c>
      <c r="T311">
        <v>7.2394046410000001</v>
      </c>
      <c r="U311">
        <v>1847.460595</v>
      </c>
      <c r="V311">
        <v>8379.6754870000004</v>
      </c>
      <c r="W311">
        <v>430.20717660000003</v>
      </c>
      <c r="X311">
        <v>207.23266039999999</v>
      </c>
      <c r="Y311">
        <v>74.710054319999998</v>
      </c>
      <c r="Z311">
        <v>49.977006639999999</v>
      </c>
      <c r="AA311">
        <v>414.52745909999999</v>
      </c>
      <c r="AB311">
        <v>36.333495880000001</v>
      </c>
      <c r="AC311">
        <v>13.408636469999999</v>
      </c>
      <c r="AD311">
        <v>46.47413332</v>
      </c>
      <c r="AE311" t="s">
        <v>735</v>
      </c>
      <c r="AF311" t="s">
        <v>736</v>
      </c>
      <c r="AG311" t="s">
        <v>39</v>
      </c>
      <c r="AH311" t="s">
        <v>40</v>
      </c>
      <c r="AI311" t="s">
        <v>424</v>
      </c>
      <c r="AJ311">
        <v>4973.7</v>
      </c>
    </row>
    <row r="312" spans="1:36" x14ac:dyDescent="0.35">
      <c r="A312" s="1">
        <v>42309</v>
      </c>
      <c r="B312">
        <v>2015</v>
      </c>
      <c r="C312" t="str">
        <f>TEXT(data[[#This Row],[Month]],"MMMM")</f>
        <v>November</v>
      </c>
      <c r="D312">
        <v>25205.252850000001</v>
      </c>
      <c r="E312">
        <v>50</v>
      </c>
      <c r="F312">
        <v>0</v>
      </c>
      <c r="G312" t="s">
        <v>56</v>
      </c>
      <c r="H312" t="s">
        <v>43</v>
      </c>
      <c r="I312">
        <v>5041.050569</v>
      </c>
      <c r="J312">
        <v>4677.5562060000002</v>
      </c>
      <c r="K312">
        <v>935.16442600000005</v>
      </c>
      <c r="L312">
        <v>3740.9295689999999</v>
      </c>
      <c r="M312">
        <v>1420.58061</v>
      </c>
      <c r="N312">
        <v>514.44992239999999</v>
      </c>
      <c r="O312">
        <v>1119.4517840000001</v>
      </c>
      <c r="P312">
        <v>1973.52332</v>
      </c>
      <c r="Q312">
        <v>792.12017300000002</v>
      </c>
      <c r="R312">
        <v>0</v>
      </c>
      <c r="S312">
        <v>457.6075141</v>
      </c>
      <c r="T312">
        <v>7.79797166</v>
      </c>
      <c r="U312">
        <v>1965.498474</v>
      </c>
      <c r="V312">
        <v>4532.8187529999996</v>
      </c>
      <c r="W312">
        <v>781.19389420000005</v>
      </c>
      <c r="X312">
        <v>233.05003139999999</v>
      </c>
      <c r="Y312">
        <v>62.092846979999997</v>
      </c>
      <c r="Z312">
        <v>247.74226730000001</v>
      </c>
      <c r="AA312">
        <v>193.16818369999999</v>
      </c>
      <c r="AB312">
        <v>34.175659629999998</v>
      </c>
      <c r="AC312">
        <v>0</v>
      </c>
      <c r="AD312">
        <v>45.727393970000001</v>
      </c>
      <c r="AE312" t="s">
        <v>737</v>
      </c>
      <c r="AF312" t="s">
        <v>738</v>
      </c>
      <c r="AG312" t="s">
        <v>39</v>
      </c>
      <c r="AH312" t="s">
        <v>74</v>
      </c>
      <c r="AI312" t="s">
        <v>588</v>
      </c>
      <c r="AJ312">
        <v>3956.91</v>
      </c>
    </row>
    <row r="313" spans="1:36" x14ac:dyDescent="0.35">
      <c r="A313" s="1">
        <v>42339</v>
      </c>
      <c r="B313">
        <v>2015</v>
      </c>
      <c r="C313" t="str">
        <f>TEXT(data[[#This Row],[Month]],"MMMM")</f>
        <v>December</v>
      </c>
      <c r="D313">
        <v>72256.252519999995</v>
      </c>
      <c r="E313">
        <v>18</v>
      </c>
      <c r="F313">
        <v>4</v>
      </c>
      <c r="G313" t="s">
        <v>35</v>
      </c>
      <c r="H313" t="s">
        <v>36</v>
      </c>
      <c r="I313">
        <v>21676.875749999999</v>
      </c>
      <c r="J313">
        <v>0</v>
      </c>
      <c r="K313">
        <v>1768.175694</v>
      </c>
      <c r="L313">
        <v>9993.7648140000001</v>
      </c>
      <c r="M313">
        <v>4092.1114980000002</v>
      </c>
      <c r="N313">
        <v>2087.9284910000001</v>
      </c>
      <c r="O313">
        <v>3180.2588489999998</v>
      </c>
      <c r="P313">
        <v>4481.4987090000004</v>
      </c>
      <c r="Q313">
        <v>2347.5666620000002</v>
      </c>
      <c r="R313">
        <v>6138.7687800000003</v>
      </c>
      <c r="S313">
        <v>1887.761399</v>
      </c>
      <c r="T313">
        <v>12.297420369999999</v>
      </c>
      <c r="U313">
        <v>8885.6551149999996</v>
      </c>
      <c r="V313">
        <v>14601.541859999999</v>
      </c>
      <c r="W313">
        <v>1971.2481769999999</v>
      </c>
      <c r="X313">
        <v>1037.649441</v>
      </c>
      <c r="Y313">
        <v>418.07380310000002</v>
      </c>
      <c r="Z313">
        <v>586.77513469999997</v>
      </c>
      <c r="AA313">
        <v>671.97396130000004</v>
      </c>
      <c r="AB313">
        <v>84.823340439999996</v>
      </c>
      <c r="AC313">
        <v>108.4554041</v>
      </c>
      <c r="AD313">
        <v>552.74882609999997</v>
      </c>
      <c r="AE313" t="s">
        <v>739</v>
      </c>
      <c r="AF313" t="s">
        <v>69</v>
      </c>
      <c r="AG313" t="s">
        <v>39</v>
      </c>
      <c r="AH313" t="s">
        <v>40</v>
      </c>
      <c r="AI313" t="s">
        <v>740</v>
      </c>
      <c r="AJ313">
        <v>4700.1899999999996</v>
      </c>
    </row>
    <row r="314" spans="1:36" x14ac:dyDescent="0.35">
      <c r="A314" s="1">
        <v>42370</v>
      </c>
      <c r="B314">
        <v>2016</v>
      </c>
      <c r="C314" t="str">
        <f>TEXT(data[[#This Row],[Month]],"MMMM")</f>
        <v>January</v>
      </c>
      <c r="D314">
        <v>58063.106419999996</v>
      </c>
      <c r="E314">
        <v>64</v>
      </c>
      <c r="F314">
        <v>3</v>
      </c>
      <c r="G314" t="s">
        <v>47</v>
      </c>
      <c r="H314" t="s">
        <v>36</v>
      </c>
      <c r="I314">
        <v>17418.931929999999</v>
      </c>
      <c r="J314">
        <v>0</v>
      </c>
      <c r="K314">
        <v>1206.383206</v>
      </c>
      <c r="L314">
        <v>8610.3812039999993</v>
      </c>
      <c r="M314">
        <v>3834.2386540000002</v>
      </c>
      <c r="N314">
        <v>2398.5889269999998</v>
      </c>
      <c r="O314">
        <v>2611.5866959999998</v>
      </c>
      <c r="P314">
        <v>4468.7539290000004</v>
      </c>
      <c r="Q314">
        <v>2210.569133</v>
      </c>
      <c r="R314">
        <v>3352.3687239999999</v>
      </c>
      <c r="S314">
        <v>1366.749912</v>
      </c>
      <c r="T314">
        <v>12.16090382</v>
      </c>
      <c r="U314">
        <v>7060.998525</v>
      </c>
      <c r="V314">
        <v>10584.554109999999</v>
      </c>
      <c r="W314">
        <v>2397.3220759999999</v>
      </c>
      <c r="X314">
        <v>946.76950739999995</v>
      </c>
      <c r="Y314">
        <v>166.55119120000001</v>
      </c>
      <c r="Z314">
        <v>577.24872960000005</v>
      </c>
      <c r="AA314">
        <v>1094.3931600000001</v>
      </c>
      <c r="AB314">
        <v>12.77448264</v>
      </c>
      <c r="AC314">
        <v>135.50510550000001</v>
      </c>
      <c r="AD314">
        <v>321.1585523</v>
      </c>
      <c r="AE314" t="s">
        <v>741</v>
      </c>
      <c r="AF314" t="s">
        <v>742</v>
      </c>
      <c r="AG314" t="s">
        <v>39</v>
      </c>
      <c r="AH314" t="s">
        <v>40</v>
      </c>
      <c r="AI314" t="s">
        <v>62</v>
      </c>
      <c r="AJ314">
        <v>7161.46</v>
      </c>
    </row>
    <row r="315" spans="1:36" x14ac:dyDescent="0.35">
      <c r="A315" s="1">
        <v>42401</v>
      </c>
      <c r="B315">
        <v>2016</v>
      </c>
      <c r="C315" t="str">
        <f>TEXT(data[[#This Row],[Month]],"MMMM")</f>
        <v>February</v>
      </c>
      <c r="D315">
        <v>57512.659599999999</v>
      </c>
      <c r="E315">
        <v>24</v>
      </c>
      <c r="F315">
        <v>3</v>
      </c>
      <c r="G315" t="s">
        <v>42</v>
      </c>
      <c r="H315" t="s">
        <v>43</v>
      </c>
      <c r="I315">
        <v>11502.531919999999</v>
      </c>
      <c r="J315">
        <v>0</v>
      </c>
      <c r="K315">
        <v>2297.7488170000001</v>
      </c>
      <c r="L315">
        <v>5845.9507620000004</v>
      </c>
      <c r="M315">
        <v>3832.0745000000002</v>
      </c>
      <c r="N315">
        <v>1959.147371</v>
      </c>
      <c r="O315">
        <v>1549.7813120000001</v>
      </c>
      <c r="P315">
        <v>4467.2945209999998</v>
      </c>
      <c r="Q315">
        <v>2443.344396</v>
      </c>
      <c r="R315">
        <v>5187.9877800000004</v>
      </c>
      <c r="S315">
        <v>1343.165393</v>
      </c>
      <c r="T315">
        <v>12.6884382</v>
      </c>
      <c r="U315">
        <v>7297.458267</v>
      </c>
      <c r="V315">
        <v>17083.632819999999</v>
      </c>
      <c r="W315">
        <v>1735.0262640000001</v>
      </c>
      <c r="X315">
        <v>825.761484</v>
      </c>
      <c r="Y315">
        <v>156.46188660000001</v>
      </c>
      <c r="Z315">
        <v>217.1375386</v>
      </c>
      <c r="AA315">
        <v>320.2393447</v>
      </c>
      <c r="AB315">
        <v>34.497809189999998</v>
      </c>
      <c r="AC315">
        <v>220.25753710000001</v>
      </c>
      <c r="AD315">
        <v>270.91200959999998</v>
      </c>
      <c r="AE315" t="s">
        <v>743</v>
      </c>
      <c r="AF315" t="s">
        <v>744</v>
      </c>
      <c r="AG315" t="s">
        <v>39</v>
      </c>
      <c r="AH315" t="s">
        <v>40</v>
      </c>
      <c r="AI315" t="s">
        <v>745</v>
      </c>
      <c r="AJ315">
        <v>647.49</v>
      </c>
    </row>
    <row r="316" spans="1:36" x14ac:dyDescent="0.35">
      <c r="A316" s="1">
        <v>42430</v>
      </c>
      <c r="B316">
        <v>2016</v>
      </c>
      <c r="C316" t="str">
        <f>TEXT(data[[#This Row],[Month]],"MMMM")</f>
        <v>March</v>
      </c>
      <c r="D316">
        <v>85249.344530000002</v>
      </c>
      <c r="E316">
        <v>39</v>
      </c>
      <c r="F316">
        <v>4</v>
      </c>
      <c r="G316" t="s">
        <v>35</v>
      </c>
      <c r="H316" t="s">
        <v>43</v>
      </c>
      <c r="I316">
        <v>17049.868910000001</v>
      </c>
      <c r="J316">
        <v>11038.96817</v>
      </c>
      <c r="K316">
        <v>3294.2354030000001</v>
      </c>
      <c r="L316">
        <v>9484.3118709999999</v>
      </c>
      <c r="M316">
        <v>4815.6223799999998</v>
      </c>
      <c r="N316">
        <v>3568.4985059999999</v>
      </c>
      <c r="O316">
        <v>3514.8553069999998</v>
      </c>
      <c r="P316">
        <v>3685.644393</v>
      </c>
      <c r="Q316">
        <v>3915.093707</v>
      </c>
      <c r="R316">
        <v>6818.8988980000004</v>
      </c>
      <c r="S316">
        <v>2397.9183979999998</v>
      </c>
      <c r="T316">
        <v>13.172717219999999</v>
      </c>
      <c r="U316">
        <v>11229.65509</v>
      </c>
      <c r="V316">
        <v>15665.428599999999</v>
      </c>
      <c r="W316">
        <v>1828.9235839999999</v>
      </c>
      <c r="X316">
        <v>334.8089013</v>
      </c>
      <c r="Y316">
        <v>348.31886320000001</v>
      </c>
      <c r="Z316">
        <v>398.50436539999998</v>
      </c>
      <c r="AA316">
        <v>558.23266960000001</v>
      </c>
      <c r="AB316">
        <v>28.80624332</v>
      </c>
      <c r="AC316">
        <v>112.24916899999999</v>
      </c>
      <c r="AD316">
        <v>584.08355830000005</v>
      </c>
      <c r="AE316" t="s">
        <v>746</v>
      </c>
      <c r="AF316" t="s">
        <v>747</v>
      </c>
      <c r="AG316" t="s">
        <v>39</v>
      </c>
      <c r="AH316" t="s">
        <v>54</v>
      </c>
      <c r="AI316" t="s">
        <v>645</v>
      </c>
      <c r="AJ316">
        <v>3612.35</v>
      </c>
    </row>
    <row r="317" spans="1:36" x14ac:dyDescent="0.35">
      <c r="A317" s="1">
        <v>42461</v>
      </c>
      <c r="B317">
        <v>2016</v>
      </c>
      <c r="C317" t="str">
        <f>TEXT(data[[#This Row],[Month]],"MMMM")</f>
        <v>April</v>
      </c>
      <c r="D317">
        <v>30508.351170000002</v>
      </c>
      <c r="E317">
        <v>49</v>
      </c>
      <c r="F317">
        <v>1</v>
      </c>
      <c r="G317" t="s">
        <v>56</v>
      </c>
      <c r="H317" t="s">
        <v>48</v>
      </c>
      <c r="I317">
        <v>4576.2526749999997</v>
      </c>
      <c r="J317">
        <v>4217.8199640000003</v>
      </c>
      <c r="K317">
        <v>1251.0208439999999</v>
      </c>
      <c r="L317">
        <v>4447.086722</v>
      </c>
      <c r="M317">
        <v>1699.6211410000001</v>
      </c>
      <c r="N317">
        <v>1495.4220780000001</v>
      </c>
      <c r="O317">
        <v>1246.9148299999999</v>
      </c>
      <c r="P317">
        <v>2168.6793739999998</v>
      </c>
      <c r="Q317">
        <v>1324.087123</v>
      </c>
      <c r="R317">
        <v>2454.7984580000002</v>
      </c>
      <c r="S317">
        <v>521.20666800000004</v>
      </c>
      <c r="T317">
        <v>7.0573347399999999</v>
      </c>
      <c r="U317">
        <v>2153.076466</v>
      </c>
      <c r="V317">
        <v>5105.4412920000004</v>
      </c>
      <c r="W317">
        <v>359.53227429999998</v>
      </c>
      <c r="X317">
        <v>103.5576318</v>
      </c>
      <c r="Y317">
        <v>358.8339666</v>
      </c>
      <c r="Z317">
        <v>245.8741291</v>
      </c>
      <c r="AA317">
        <v>461.6980934</v>
      </c>
      <c r="AB317">
        <v>49.19767727</v>
      </c>
      <c r="AC317">
        <v>107.4976897</v>
      </c>
      <c r="AD317">
        <v>140.04588949999999</v>
      </c>
      <c r="AE317" t="s">
        <v>748</v>
      </c>
      <c r="AF317" t="s">
        <v>674</v>
      </c>
      <c r="AG317" t="s">
        <v>39</v>
      </c>
      <c r="AH317" t="s">
        <v>40</v>
      </c>
      <c r="AI317" t="s">
        <v>749</v>
      </c>
      <c r="AJ317">
        <v>8047.84</v>
      </c>
    </row>
    <row r="318" spans="1:36" x14ac:dyDescent="0.35">
      <c r="A318" s="1">
        <v>42491</v>
      </c>
      <c r="B318">
        <v>2016</v>
      </c>
      <c r="C318" t="str">
        <f>TEXT(data[[#This Row],[Month]],"MMMM")</f>
        <v>May</v>
      </c>
      <c r="D318">
        <v>51767.356059999998</v>
      </c>
      <c r="E318">
        <v>31</v>
      </c>
      <c r="F318">
        <v>1</v>
      </c>
      <c r="G318" t="s">
        <v>56</v>
      </c>
      <c r="H318" t="s">
        <v>43</v>
      </c>
      <c r="I318">
        <v>10353.47121</v>
      </c>
      <c r="J318">
        <v>7766.8286950000002</v>
      </c>
      <c r="K318">
        <v>1381.731317</v>
      </c>
      <c r="L318">
        <v>5587.8330809999998</v>
      </c>
      <c r="M318">
        <v>3760.4379079999999</v>
      </c>
      <c r="N318">
        <v>1353.616297</v>
      </c>
      <c r="O318">
        <v>1503.255322</v>
      </c>
      <c r="P318">
        <v>2808.8776469999998</v>
      </c>
      <c r="Q318">
        <v>2090.8757110000001</v>
      </c>
      <c r="R318">
        <v>4334.1466469999996</v>
      </c>
      <c r="S318">
        <v>1015.0048870000001</v>
      </c>
      <c r="T318">
        <v>13.02999587</v>
      </c>
      <c r="U318">
        <v>6745.2843579999999</v>
      </c>
      <c r="V318">
        <v>9811.2773350000007</v>
      </c>
      <c r="W318">
        <v>992.93958350000003</v>
      </c>
      <c r="X318">
        <v>314.350191</v>
      </c>
      <c r="Y318">
        <v>120.24699510000001</v>
      </c>
      <c r="Z318">
        <v>334.3454959</v>
      </c>
      <c r="AA318">
        <v>606.1904558</v>
      </c>
      <c r="AB318">
        <v>17.227118820000001</v>
      </c>
      <c r="AC318">
        <v>98.284355140000002</v>
      </c>
      <c r="AD318">
        <v>95.236645289999998</v>
      </c>
      <c r="AE318" t="s">
        <v>750</v>
      </c>
      <c r="AF318" t="s">
        <v>751</v>
      </c>
      <c r="AG318" t="s">
        <v>39</v>
      </c>
      <c r="AH318" t="s">
        <v>40</v>
      </c>
      <c r="AI318" t="s">
        <v>121</v>
      </c>
      <c r="AJ318">
        <v>8373.52</v>
      </c>
    </row>
    <row r="319" spans="1:36" x14ac:dyDescent="0.35">
      <c r="A319" s="1">
        <v>42522</v>
      </c>
      <c r="B319">
        <v>2016</v>
      </c>
      <c r="C319" t="str">
        <f>TEXT(data[[#This Row],[Month]],"MMMM")</f>
        <v>June</v>
      </c>
      <c r="D319">
        <v>23405.80284</v>
      </c>
      <c r="E319">
        <v>41</v>
      </c>
      <c r="F319">
        <v>4</v>
      </c>
      <c r="G319" t="s">
        <v>42</v>
      </c>
      <c r="H319" t="s">
        <v>36</v>
      </c>
      <c r="I319">
        <v>7021.7408530000002</v>
      </c>
      <c r="J319">
        <v>4583.9051319999999</v>
      </c>
      <c r="K319">
        <v>705.2552306</v>
      </c>
      <c r="L319">
        <v>3127.6789279999998</v>
      </c>
      <c r="M319">
        <v>1343.4797129999999</v>
      </c>
      <c r="N319">
        <v>645.82383000000004</v>
      </c>
      <c r="O319">
        <v>822.49000590000003</v>
      </c>
      <c r="P319">
        <v>1812.8843750000001</v>
      </c>
      <c r="Q319">
        <v>872.03076080000005</v>
      </c>
      <c r="R319">
        <v>1817.415526</v>
      </c>
      <c r="S319">
        <v>364.18053459999999</v>
      </c>
      <c r="T319">
        <v>6.7908687939999997</v>
      </c>
      <c r="U319">
        <v>288.91795509999997</v>
      </c>
      <c r="V319">
        <v>288.91795509999997</v>
      </c>
      <c r="W319">
        <v>638.0560322</v>
      </c>
      <c r="X319">
        <v>397.41989100000001</v>
      </c>
      <c r="Y319">
        <v>133.01947699999999</v>
      </c>
      <c r="Z319">
        <v>62.662732470000002</v>
      </c>
      <c r="AA319">
        <v>135.53581869999999</v>
      </c>
      <c r="AB319">
        <v>35.443398500000001</v>
      </c>
      <c r="AC319">
        <v>36.80162164</v>
      </c>
      <c r="AD319">
        <v>79.795922059999995</v>
      </c>
      <c r="AE319" t="s">
        <v>752</v>
      </c>
      <c r="AF319" t="s">
        <v>753</v>
      </c>
      <c r="AG319" t="s">
        <v>39</v>
      </c>
      <c r="AH319" t="s">
        <v>40</v>
      </c>
      <c r="AI319" t="s">
        <v>68</v>
      </c>
      <c r="AJ319">
        <v>2453.7199999999998</v>
      </c>
    </row>
    <row r="320" spans="1:36" x14ac:dyDescent="0.35">
      <c r="A320" s="1">
        <v>42552</v>
      </c>
      <c r="B320">
        <v>2016</v>
      </c>
      <c r="C320" t="str">
        <f>TEXT(data[[#This Row],[Month]],"MMMM")</f>
        <v>July</v>
      </c>
      <c r="D320">
        <v>38881.962870000003</v>
      </c>
      <c r="E320">
        <v>36</v>
      </c>
      <c r="F320">
        <v>4</v>
      </c>
      <c r="G320" t="s">
        <v>47</v>
      </c>
      <c r="H320" t="s">
        <v>36</v>
      </c>
      <c r="I320">
        <v>11664.58886</v>
      </c>
      <c r="J320">
        <v>0</v>
      </c>
      <c r="K320">
        <v>1442.998593</v>
      </c>
      <c r="L320">
        <v>5685.692223</v>
      </c>
      <c r="M320">
        <v>2625.1531839999998</v>
      </c>
      <c r="N320">
        <v>1802.830187</v>
      </c>
      <c r="O320">
        <v>1007.7434500000001</v>
      </c>
      <c r="P320">
        <v>3061.85709</v>
      </c>
      <c r="Q320">
        <v>1596.9055109999999</v>
      </c>
      <c r="R320">
        <v>2354.0890760000002</v>
      </c>
      <c r="S320">
        <v>1009.99779</v>
      </c>
      <c r="T320">
        <v>7.1974781979999998</v>
      </c>
      <c r="U320">
        <v>2798.5208010000001</v>
      </c>
      <c r="V320">
        <v>6630.1069049999996</v>
      </c>
      <c r="W320">
        <v>1031.624399</v>
      </c>
      <c r="X320">
        <v>225.92226539999999</v>
      </c>
      <c r="Y320">
        <v>473.17971269999998</v>
      </c>
      <c r="Z320">
        <v>239.9696409</v>
      </c>
      <c r="AA320">
        <v>305.2191813</v>
      </c>
      <c r="AB320">
        <v>74.59212574</v>
      </c>
      <c r="AC320">
        <v>4.2700996010000001</v>
      </c>
      <c r="AD320">
        <v>258.56500690000001</v>
      </c>
      <c r="AE320" t="s">
        <v>754</v>
      </c>
      <c r="AF320" t="s">
        <v>755</v>
      </c>
      <c r="AG320" t="s">
        <v>39</v>
      </c>
      <c r="AH320" t="s">
        <v>74</v>
      </c>
      <c r="AI320" t="s">
        <v>124</v>
      </c>
      <c r="AJ320">
        <v>3604.46</v>
      </c>
    </row>
    <row r="321" spans="1:36" x14ac:dyDescent="0.35">
      <c r="A321" s="1">
        <v>42583</v>
      </c>
      <c r="B321">
        <v>2016</v>
      </c>
      <c r="C321" t="str">
        <f>TEXT(data[[#This Row],[Month]],"MMMM")</f>
        <v>August</v>
      </c>
      <c r="D321">
        <v>27033.664919999999</v>
      </c>
      <c r="E321">
        <v>44</v>
      </c>
      <c r="F321">
        <v>4</v>
      </c>
      <c r="G321" t="s">
        <v>56</v>
      </c>
      <c r="H321" t="s">
        <v>36</v>
      </c>
      <c r="I321">
        <v>8110.0994760000003</v>
      </c>
      <c r="J321">
        <v>4620.0158339999998</v>
      </c>
      <c r="K321">
        <v>587.45802949999995</v>
      </c>
      <c r="L321">
        <v>2719.5263599999998</v>
      </c>
      <c r="M321">
        <v>1519.7725310000001</v>
      </c>
      <c r="N321">
        <v>542.030754</v>
      </c>
      <c r="O321">
        <v>918.27049980000004</v>
      </c>
      <c r="P321">
        <v>1203.3530490000001</v>
      </c>
      <c r="Q321">
        <v>1141.2252590000001</v>
      </c>
      <c r="R321">
        <v>1865.6934020000001</v>
      </c>
      <c r="S321">
        <v>490.8345779</v>
      </c>
      <c r="T321">
        <v>6.5113086920000001</v>
      </c>
      <c r="U321">
        <v>1760.2453740000001</v>
      </c>
      <c r="V321">
        <v>3315.3851479999998</v>
      </c>
      <c r="W321">
        <v>702.29716870000004</v>
      </c>
      <c r="X321">
        <v>440.5692287</v>
      </c>
      <c r="Y321">
        <v>146.0549944</v>
      </c>
      <c r="Z321">
        <v>266.85350360000001</v>
      </c>
      <c r="AA321">
        <v>65.905760619999995</v>
      </c>
      <c r="AB321">
        <v>46.085161100000001</v>
      </c>
      <c r="AC321">
        <v>79.569853409999993</v>
      </c>
      <c r="AD321">
        <v>25.409709410000001</v>
      </c>
      <c r="AE321" t="s">
        <v>756</v>
      </c>
      <c r="AF321" t="s">
        <v>64</v>
      </c>
      <c r="AG321" t="s">
        <v>39</v>
      </c>
      <c r="AH321" t="s">
        <v>74</v>
      </c>
      <c r="AI321" t="s">
        <v>757</v>
      </c>
      <c r="AJ321">
        <v>8583.17</v>
      </c>
    </row>
    <row r="322" spans="1:36" x14ac:dyDescent="0.35">
      <c r="A322" s="1">
        <v>42614</v>
      </c>
      <c r="B322">
        <v>2016</v>
      </c>
      <c r="C322" t="str">
        <f>TEXT(data[[#This Row],[Month]],"MMMM")</f>
        <v>September</v>
      </c>
      <c r="D322">
        <v>32420.604230000001</v>
      </c>
      <c r="E322">
        <v>40</v>
      </c>
      <c r="F322">
        <v>3</v>
      </c>
      <c r="G322" t="s">
        <v>47</v>
      </c>
      <c r="H322" t="s">
        <v>43</v>
      </c>
      <c r="I322">
        <v>6484.1208459999998</v>
      </c>
      <c r="J322">
        <v>1790.8979360000001</v>
      </c>
      <c r="K322">
        <v>849.25539530000003</v>
      </c>
      <c r="L322">
        <v>4109.5630389999997</v>
      </c>
      <c r="M322">
        <v>2116.4777770000001</v>
      </c>
      <c r="N322">
        <v>1085.387397</v>
      </c>
      <c r="O322">
        <v>813.47936809999999</v>
      </c>
      <c r="P322">
        <v>1329.623947</v>
      </c>
      <c r="Q322">
        <v>1368.837307</v>
      </c>
      <c r="R322">
        <v>2260.6980290000001</v>
      </c>
      <c r="S322">
        <v>788.24483859999998</v>
      </c>
      <c r="T322">
        <v>8.5103763089999998</v>
      </c>
      <c r="U322">
        <v>2759.1154219999999</v>
      </c>
      <c r="V322">
        <v>9424.0183479999996</v>
      </c>
      <c r="W322">
        <v>941.93858260000002</v>
      </c>
      <c r="X322">
        <v>228.0398964</v>
      </c>
      <c r="Y322">
        <v>124.50737530000001</v>
      </c>
      <c r="Z322">
        <v>205.93052839999999</v>
      </c>
      <c r="AA322">
        <v>238.78545579999999</v>
      </c>
      <c r="AB322">
        <v>13.59036145</v>
      </c>
      <c r="AC322">
        <v>44.18000791</v>
      </c>
      <c r="AD322">
        <v>67.762470949999994</v>
      </c>
      <c r="AE322" t="s">
        <v>758</v>
      </c>
      <c r="AF322" t="s">
        <v>759</v>
      </c>
      <c r="AG322" t="s">
        <v>39</v>
      </c>
      <c r="AH322" t="s">
        <v>40</v>
      </c>
      <c r="AI322" t="s">
        <v>109</v>
      </c>
      <c r="AJ322">
        <v>8552.26</v>
      </c>
    </row>
    <row r="323" spans="1:36" x14ac:dyDescent="0.35">
      <c r="A323" s="1">
        <v>42644</v>
      </c>
      <c r="B323">
        <v>2016</v>
      </c>
      <c r="C323" t="str">
        <f>TEXT(data[[#This Row],[Month]],"MMMM")</f>
        <v>October</v>
      </c>
      <c r="D323">
        <v>48294.7569</v>
      </c>
      <c r="E323">
        <v>62</v>
      </c>
      <c r="F323">
        <v>2</v>
      </c>
      <c r="G323" t="s">
        <v>47</v>
      </c>
      <c r="H323" t="s">
        <v>48</v>
      </c>
      <c r="I323">
        <v>7244.2135349999999</v>
      </c>
      <c r="J323">
        <v>5523.9604449999997</v>
      </c>
      <c r="K323">
        <v>2242.0294680000002</v>
      </c>
      <c r="L323">
        <v>6297.0637109999998</v>
      </c>
      <c r="M323">
        <v>3313.9415399999998</v>
      </c>
      <c r="N323">
        <v>1406.0914029999999</v>
      </c>
      <c r="O323">
        <v>2098.6729169999999</v>
      </c>
      <c r="P323">
        <v>2105.9075929999999</v>
      </c>
      <c r="Q323">
        <v>2061.8526849999998</v>
      </c>
      <c r="R323">
        <v>3658.5603930000002</v>
      </c>
      <c r="S323">
        <v>900.48115189999999</v>
      </c>
      <c r="T323">
        <v>12.672200650000001</v>
      </c>
      <c r="U323">
        <v>6120.0084960000004</v>
      </c>
      <c r="V323">
        <v>11441.98206</v>
      </c>
      <c r="W323">
        <v>365.23247529999998</v>
      </c>
      <c r="X323">
        <v>273.8575811</v>
      </c>
      <c r="Y323">
        <v>231.54487549999999</v>
      </c>
      <c r="Z323">
        <v>546.87632759999997</v>
      </c>
      <c r="AA323">
        <v>466.34104339999999</v>
      </c>
      <c r="AB323">
        <v>102.0460271</v>
      </c>
      <c r="AC323">
        <v>170.7747948</v>
      </c>
      <c r="AD323">
        <v>234.93924369999999</v>
      </c>
      <c r="AE323" t="s">
        <v>760</v>
      </c>
      <c r="AF323" t="s">
        <v>761</v>
      </c>
      <c r="AG323" t="s">
        <v>39</v>
      </c>
      <c r="AH323" t="s">
        <v>54</v>
      </c>
      <c r="AI323" t="s">
        <v>762</v>
      </c>
      <c r="AJ323">
        <v>3029.37</v>
      </c>
    </row>
    <row r="324" spans="1:36" x14ac:dyDescent="0.35">
      <c r="A324" s="1">
        <v>42675</v>
      </c>
      <c r="B324">
        <v>2016</v>
      </c>
      <c r="C324" t="str">
        <f>TEXT(data[[#This Row],[Month]],"MMMM")</f>
        <v>November</v>
      </c>
      <c r="D324">
        <v>15589.862059999999</v>
      </c>
      <c r="E324">
        <v>38</v>
      </c>
      <c r="F324">
        <v>3</v>
      </c>
      <c r="G324" t="s">
        <v>56</v>
      </c>
      <c r="H324" t="s">
        <v>43</v>
      </c>
      <c r="I324">
        <v>3117.9724120000001</v>
      </c>
      <c r="J324">
        <v>2810.9246450000001</v>
      </c>
      <c r="K324">
        <v>383.91280690000002</v>
      </c>
      <c r="L324">
        <v>2162.8576579999999</v>
      </c>
      <c r="M324">
        <v>1236.138565</v>
      </c>
      <c r="N324">
        <v>715.28541429999996</v>
      </c>
      <c r="O324">
        <v>352.76766800000001</v>
      </c>
      <c r="P324">
        <v>936.22046620000003</v>
      </c>
      <c r="Q324">
        <v>508.5958751</v>
      </c>
      <c r="R324">
        <v>1465.9118989999999</v>
      </c>
      <c r="S324">
        <v>225.3713152</v>
      </c>
      <c r="T324">
        <v>7.7260405759999999</v>
      </c>
      <c r="U324">
        <v>1204.4790680000001</v>
      </c>
      <c r="V324">
        <v>1673.9033360000001</v>
      </c>
      <c r="W324">
        <v>610.37531209999997</v>
      </c>
      <c r="X324">
        <v>68.386613010000005</v>
      </c>
      <c r="Y324">
        <v>107.721493</v>
      </c>
      <c r="Z324">
        <v>103.6911972</v>
      </c>
      <c r="AA324">
        <v>67.568674889999997</v>
      </c>
      <c r="AB324">
        <v>22.904091260000001</v>
      </c>
      <c r="AC324">
        <v>38.441431389999998</v>
      </c>
      <c r="AD324">
        <v>13.4275447</v>
      </c>
      <c r="AE324" t="s">
        <v>763</v>
      </c>
      <c r="AF324" t="s">
        <v>764</v>
      </c>
      <c r="AG324" t="s">
        <v>39</v>
      </c>
      <c r="AH324" t="s">
        <v>40</v>
      </c>
      <c r="AI324" t="s">
        <v>157</v>
      </c>
      <c r="AJ324">
        <v>1555.78</v>
      </c>
    </row>
    <row r="325" spans="1:36" x14ac:dyDescent="0.35">
      <c r="A325" s="1">
        <v>42705</v>
      </c>
      <c r="B325">
        <v>2016</v>
      </c>
      <c r="C325" t="str">
        <f>TEXT(data[[#This Row],[Month]],"MMMM")</f>
        <v>December</v>
      </c>
      <c r="D325">
        <v>159989.34229999999</v>
      </c>
      <c r="E325">
        <v>61</v>
      </c>
      <c r="F325">
        <v>3</v>
      </c>
      <c r="G325" t="s">
        <v>56</v>
      </c>
      <c r="H325" t="s">
        <v>43</v>
      </c>
      <c r="I325">
        <v>31997.868450000002</v>
      </c>
      <c r="J325">
        <v>0</v>
      </c>
      <c r="K325">
        <v>3987.8367720000001</v>
      </c>
      <c r="L325">
        <v>22200.591929999999</v>
      </c>
      <c r="M325">
        <v>8562.9163179999996</v>
      </c>
      <c r="N325">
        <v>5176.26541</v>
      </c>
      <c r="O325">
        <v>4689.3114660000001</v>
      </c>
      <c r="P325">
        <v>7470.2994550000003</v>
      </c>
      <c r="Q325">
        <v>7555.064222</v>
      </c>
      <c r="R325">
        <v>15057.0391</v>
      </c>
      <c r="S325">
        <v>4673.2147020000002</v>
      </c>
      <c r="T325">
        <v>16.280272360000001</v>
      </c>
      <c r="U325">
        <v>26046.700659999999</v>
      </c>
      <c r="V325">
        <v>48618.934439999997</v>
      </c>
      <c r="W325">
        <v>2343.1107919999999</v>
      </c>
      <c r="X325">
        <v>1861.487355</v>
      </c>
      <c r="Y325">
        <v>1149.8193920000001</v>
      </c>
      <c r="Z325">
        <v>873.62343350000003</v>
      </c>
      <c r="AA325">
        <v>2133.9795779999999</v>
      </c>
      <c r="AB325">
        <v>330.1558417</v>
      </c>
      <c r="AC325">
        <v>656.46276929999999</v>
      </c>
      <c r="AD325">
        <v>1210.290172</v>
      </c>
      <c r="AE325" t="s">
        <v>765</v>
      </c>
      <c r="AF325" t="s">
        <v>766</v>
      </c>
      <c r="AG325" t="s">
        <v>39</v>
      </c>
      <c r="AH325" t="s">
        <v>54</v>
      </c>
      <c r="AI325" t="s">
        <v>767</v>
      </c>
      <c r="AJ325">
        <v>7069.52</v>
      </c>
    </row>
    <row r="326" spans="1:36" x14ac:dyDescent="0.35">
      <c r="A326" s="1">
        <v>42736</v>
      </c>
      <c r="B326">
        <v>2017</v>
      </c>
      <c r="C326" t="str">
        <f>TEXT(data[[#This Row],[Month]],"MMMM")</f>
        <v>January</v>
      </c>
      <c r="D326">
        <v>13415.134050000001</v>
      </c>
      <c r="E326">
        <v>46</v>
      </c>
      <c r="F326">
        <v>1</v>
      </c>
      <c r="G326" t="s">
        <v>35</v>
      </c>
      <c r="H326" t="s">
        <v>36</v>
      </c>
      <c r="I326">
        <v>4024.540215</v>
      </c>
      <c r="J326">
        <v>0</v>
      </c>
      <c r="K326">
        <v>558.51158129999999</v>
      </c>
      <c r="L326">
        <v>1710.524574</v>
      </c>
      <c r="M326">
        <v>954.70025199999998</v>
      </c>
      <c r="N326">
        <v>462.74836049999999</v>
      </c>
      <c r="O326">
        <v>510.73372519999998</v>
      </c>
      <c r="P326">
        <v>536.94907780000005</v>
      </c>
      <c r="Q326">
        <v>471.80672980000003</v>
      </c>
      <c r="R326">
        <v>1235.8098030000001</v>
      </c>
      <c r="S326">
        <v>278.5566043</v>
      </c>
      <c r="T326">
        <v>5.627398189</v>
      </c>
      <c r="U326">
        <v>754.92301069999996</v>
      </c>
      <c r="V326">
        <v>2670.2531269999999</v>
      </c>
      <c r="W326">
        <v>227.9036811</v>
      </c>
      <c r="X326">
        <v>135.8739386</v>
      </c>
      <c r="Y326">
        <v>67.296980149999996</v>
      </c>
      <c r="Z326">
        <v>50.259301739999998</v>
      </c>
      <c r="AA326">
        <v>35.169604849999999</v>
      </c>
      <c r="AB326">
        <v>7.68693925</v>
      </c>
      <c r="AC326">
        <v>53.731032300000003</v>
      </c>
      <c r="AD326">
        <v>56.915031249999998</v>
      </c>
      <c r="AE326" t="s">
        <v>768</v>
      </c>
      <c r="AF326" t="s">
        <v>769</v>
      </c>
      <c r="AG326" t="s">
        <v>39</v>
      </c>
      <c r="AH326" t="s">
        <v>74</v>
      </c>
      <c r="AI326" t="s">
        <v>65</v>
      </c>
      <c r="AJ326">
        <v>1127.69</v>
      </c>
    </row>
    <row r="327" spans="1:36" x14ac:dyDescent="0.35">
      <c r="A327" s="1">
        <v>42767</v>
      </c>
      <c r="B327">
        <v>2017</v>
      </c>
      <c r="C327" t="str">
        <f>TEXT(data[[#This Row],[Month]],"MMMM")</f>
        <v>February</v>
      </c>
      <c r="D327">
        <v>11357.13853</v>
      </c>
      <c r="E327">
        <v>18</v>
      </c>
      <c r="F327">
        <v>4</v>
      </c>
      <c r="G327" t="s">
        <v>47</v>
      </c>
      <c r="H327" t="s">
        <v>48</v>
      </c>
      <c r="I327">
        <v>1703.5707789999999</v>
      </c>
      <c r="J327">
        <v>629.82318869999995</v>
      </c>
      <c r="K327">
        <v>528.1552365</v>
      </c>
      <c r="L327">
        <v>1638.79377</v>
      </c>
      <c r="M327">
        <v>818.04521409999995</v>
      </c>
      <c r="N327">
        <v>466.07451809999998</v>
      </c>
      <c r="O327">
        <v>461.89501610000002</v>
      </c>
      <c r="P327">
        <v>881.34610599999996</v>
      </c>
      <c r="Q327">
        <v>560.20821709999996</v>
      </c>
      <c r="R327">
        <v>593.10509430000002</v>
      </c>
      <c r="S327">
        <v>129.13908409999999</v>
      </c>
      <c r="T327">
        <v>7.7548860460000002</v>
      </c>
      <c r="U327">
        <v>880.73315090000006</v>
      </c>
      <c r="V327">
        <v>2946.9823040000001</v>
      </c>
      <c r="W327">
        <v>314.94978120000002</v>
      </c>
      <c r="X327">
        <v>208.2315792</v>
      </c>
      <c r="Y327">
        <v>121.6959741</v>
      </c>
      <c r="Z327">
        <v>103.8132191</v>
      </c>
      <c r="AA327">
        <v>59.709392700000002</v>
      </c>
      <c r="AB327">
        <v>1.8505982080000001</v>
      </c>
      <c r="AC327">
        <v>7.6284596870000003</v>
      </c>
      <c r="AD327">
        <v>30.884948390000002</v>
      </c>
      <c r="AE327" t="s">
        <v>770</v>
      </c>
      <c r="AF327" t="s">
        <v>771</v>
      </c>
      <c r="AG327" t="s">
        <v>39</v>
      </c>
      <c r="AH327" t="s">
        <v>54</v>
      </c>
      <c r="AI327" t="s">
        <v>772</v>
      </c>
      <c r="AJ327">
        <v>433.9</v>
      </c>
    </row>
    <row r="328" spans="1:36" x14ac:dyDescent="0.35">
      <c r="A328" s="1">
        <v>42795</v>
      </c>
      <c r="B328">
        <v>2017</v>
      </c>
      <c r="C328" t="str">
        <f>TEXT(data[[#This Row],[Month]],"MMMM")</f>
        <v>March</v>
      </c>
      <c r="D328">
        <v>75768.760760000005</v>
      </c>
      <c r="E328">
        <v>48</v>
      </c>
      <c r="F328">
        <v>3</v>
      </c>
      <c r="G328" t="s">
        <v>35</v>
      </c>
      <c r="H328" t="s">
        <v>36</v>
      </c>
      <c r="I328">
        <v>22730.628229999998</v>
      </c>
      <c r="J328">
        <v>0</v>
      </c>
      <c r="K328">
        <v>3722.4190549999998</v>
      </c>
      <c r="L328">
        <v>8576.5170830000006</v>
      </c>
      <c r="M328">
        <v>4293.6939300000004</v>
      </c>
      <c r="N328">
        <v>2487.42733</v>
      </c>
      <c r="O328">
        <v>3736.410519</v>
      </c>
      <c r="P328">
        <v>5323.0951569999997</v>
      </c>
      <c r="Q328">
        <v>3013.3124499999999</v>
      </c>
      <c r="R328">
        <v>6699.6800949999997</v>
      </c>
      <c r="S328">
        <v>953.54765659999998</v>
      </c>
      <c r="T328">
        <v>13.188691199999999</v>
      </c>
      <c r="U328">
        <v>9992.9078840000002</v>
      </c>
      <c r="V328">
        <v>14232.02925</v>
      </c>
      <c r="W328">
        <v>804.79480950000004</v>
      </c>
      <c r="X328">
        <v>1279.772653</v>
      </c>
      <c r="Y328">
        <v>731.11057330000006</v>
      </c>
      <c r="Z328">
        <v>910.74396590000003</v>
      </c>
      <c r="AA328">
        <v>1342.8739399999999</v>
      </c>
      <c r="AB328">
        <v>13.874255379999999</v>
      </c>
      <c r="AC328">
        <v>13.278058639999999</v>
      </c>
      <c r="AD328">
        <v>248.1814995</v>
      </c>
      <c r="AE328" t="s">
        <v>773</v>
      </c>
      <c r="AF328" t="s">
        <v>774</v>
      </c>
      <c r="AG328" t="s">
        <v>39</v>
      </c>
      <c r="AH328" t="s">
        <v>54</v>
      </c>
      <c r="AI328" t="s">
        <v>249</v>
      </c>
      <c r="AJ328">
        <v>9994.1</v>
      </c>
    </row>
    <row r="329" spans="1:36" x14ac:dyDescent="0.35">
      <c r="A329" s="1">
        <v>42826</v>
      </c>
      <c r="B329">
        <v>2017</v>
      </c>
      <c r="C329" t="str">
        <f>TEXT(data[[#This Row],[Month]],"MMMM")</f>
        <v>April</v>
      </c>
      <c r="D329">
        <v>56516.212099999997</v>
      </c>
      <c r="E329">
        <v>44</v>
      </c>
      <c r="F329">
        <v>3</v>
      </c>
      <c r="G329" t="s">
        <v>47</v>
      </c>
      <c r="H329" t="s">
        <v>48</v>
      </c>
      <c r="I329">
        <v>8477.4318149999999</v>
      </c>
      <c r="J329">
        <v>0</v>
      </c>
      <c r="K329">
        <v>2548.2806919999998</v>
      </c>
      <c r="L329">
        <v>6818.0797270000003</v>
      </c>
      <c r="M329">
        <v>3513.8279170000001</v>
      </c>
      <c r="N329">
        <v>1640.018444</v>
      </c>
      <c r="O329">
        <v>1632.9246820000001</v>
      </c>
      <c r="P329">
        <v>3069.013774</v>
      </c>
      <c r="Q329">
        <v>2030.8947330000001</v>
      </c>
      <c r="R329">
        <v>5521.8024599999999</v>
      </c>
      <c r="S329">
        <v>1235.114384</v>
      </c>
      <c r="T329">
        <v>13.74565868</v>
      </c>
      <c r="U329">
        <v>7768.5256120000004</v>
      </c>
      <c r="V329">
        <v>20028.823469999999</v>
      </c>
      <c r="W329">
        <v>768.75386660000004</v>
      </c>
      <c r="X329">
        <v>708.15520200000003</v>
      </c>
      <c r="Y329">
        <v>456.2747541</v>
      </c>
      <c r="Z329">
        <v>465.47034680000002</v>
      </c>
      <c r="AA329">
        <v>396.54958249999999</v>
      </c>
      <c r="AB329">
        <v>34.059112929999998</v>
      </c>
      <c r="AC329">
        <v>43.910373999999997</v>
      </c>
      <c r="AD329">
        <v>220.07935570000001</v>
      </c>
      <c r="AE329" t="s">
        <v>775</v>
      </c>
      <c r="AF329" t="s">
        <v>776</v>
      </c>
      <c r="AG329" t="s">
        <v>39</v>
      </c>
      <c r="AH329" t="s">
        <v>54</v>
      </c>
      <c r="AI329" t="s">
        <v>103</v>
      </c>
      <c r="AJ329">
        <v>445.26</v>
      </c>
    </row>
    <row r="330" spans="1:36" x14ac:dyDescent="0.35">
      <c r="A330" s="1">
        <v>42856</v>
      </c>
      <c r="B330">
        <v>2017</v>
      </c>
      <c r="C330" t="str">
        <f>TEXT(data[[#This Row],[Month]],"MMMM")</f>
        <v>May</v>
      </c>
      <c r="D330">
        <v>49426.82215</v>
      </c>
      <c r="E330">
        <v>61</v>
      </c>
      <c r="F330">
        <v>4</v>
      </c>
      <c r="G330" t="s">
        <v>56</v>
      </c>
      <c r="H330" t="s">
        <v>36</v>
      </c>
      <c r="I330">
        <v>14828.04664</v>
      </c>
      <c r="J330">
        <v>0</v>
      </c>
      <c r="K330">
        <v>2044.812097</v>
      </c>
      <c r="L330">
        <v>6582.4689070000004</v>
      </c>
      <c r="M330">
        <v>3522.9411049999999</v>
      </c>
      <c r="N330">
        <v>1522.1014709999999</v>
      </c>
      <c r="O330">
        <v>2249.6553479999998</v>
      </c>
      <c r="P330">
        <v>3825.6203829999999</v>
      </c>
      <c r="Q330">
        <v>2358.4220650000002</v>
      </c>
      <c r="R330">
        <v>3390.383554</v>
      </c>
      <c r="S330">
        <v>705.80115269999999</v>
      </c>
      <c r="T330">
        <v>12.058145939999999</v>
      </c>
      <c r="U330">
        <v>5959.9583490000005</v>
      </c>
      <c r="V330">
        <v>8396.5694220000005</v>
      </c>
      <c r="W330">
        <v>1462.98217</v>
      </c>
      <c r="X330">
        <v>749.09740810000005</v>
      </c>
      <c r="Y330">
        <v>385.97033149999999</v>
      </c>
      <c r="Z330">
        <v>558.38211249999995</v>
      </c>
      <c r="AA330">
        <v>434.12414899999999</v>
      </c>
      <c r="AB330">
        <v>80.260268929999995</v>
      </c>
      <c r="AC330">
        <v>45.912374759999999</v>
      </c>
      <c r="AD330">
        <v>70.279307549999999</v>
      </c>
      <c r="AE330" t="s">
        <v>442</v>
      </c>
      <c r="AF330" t="s">
        <v>777</v>
      </c>
      <c r="AG330" t="s">
        <v>39</v>
      </c>
      <c r="AH330" t="s">
        <v>74</v>
      </c>
      <c r="AI330" t="s">
        <v>778</v>
      </c>
      <c r="AJ330">
        <v>3450.07</v>
      </c>
    </row>
    <row r="331" spans="1:36" x14ac:dyDescent="0.35">
      <c r="A331" s="1">
        <v>42887</v>
      </c>
      <c r="B331">
        <v>2017</v>
      </c>
      <c r="C331" t="str">
        <f>TEXT(data[[#This Row],[Month]],"MMMM")</f>
        <v>June</v>
      </c>
      <c r="D331">
        <v>49594.194920000002</v>
      </c>
      <c r="E331">
        <v>53</v>
      </c>
      <c r="F331">
        <v>2</v>
      </c>
      <c r="G331" t="s">
        <v>47</v>
      </c>
      <c r="H331" t="s">
        <v>36</v>
      </c>
      <c r="I331">
        <v>14878.25848</v>
      </c>
      <c r="J331">
        <v>7168.0553879999998</v>
      </c>
      <c r="K331">
        <v>2310.4563469999998</v>
      </c>
      <c r="L331">
        <v>6956.8696639999998</v>
      </c>
      <c r="M331">
        <v>3538.578446</v>
      </c>
      <c r="N331">
        <v>2283.219458</v>
      </c>
      <c r="O331">
        <v>1670.0204879999999</v>
      </c>
      <c r="P331">
        <v>2471.671284</v>
      </c>
      <c r="Q331">
        <v>2312.27549</v>
      </c>
      <c r="R331">
        <v>4079.2779650000002</v>
      </c>
      <c r="S331">
        <v>1161.578456</v>
      </c>
      <c r="T331">
        <v>12.92307594</v>
      </c>
      <c r="U331">
        <v>763.93346020000001</v>
      </c>
      <c r="V331">
        <v>763.93346020000001</v>
      </c>
      <c r="W331">
        <v>1134.5698070000001</v>
      </c>
      <c r="X331">
        <v>205.58988769999999</v>
      </c>
      <c r="Y331">
        <v>416.11681970000001</v>
      </c>
      <c r="Z331">
        <v>197.9301935</v>
      </c>
      <c r="AA331">
        <v>324.46927260000001</v>
      </c>
      <c r="AB331">
        <v>75.770377699999997</v>
      </c>
      <c r="AC331">
        <v>167.66119190000001</v>
      </c>
      <c r="AD331">
        <v>294.8266868</v>
      </c>
      <c r="AE331" t="s">
        <v>697</v>
      </c>
      <c r="AF331" t="s">
        <v>636</v>
      </c>
      <c r="AG331" t="s">
        <v>39</v>
      </c>
      <c r="AH331" t="s">
        <v>74</v>
      </c>
      <c r="AI331" t="s">
        <v>100</v>
      </c>
      <c r="AJ331">
        <v>9159.1299999999992</v>
      </c>
    </row>
    <row r="332" spans="1:36" x14ac:dyDescent="0.35">
      <c r="A332" s="1">
        <v>42917</v>
      </c>
      <c r="B332">
        <v>2017</v>
      </c>
      <c r="C332" t="str">
        <f>TEXT(data[[#This Row],[Month]],"MMMM")</f>
        <v>July</v>
      </c>
      <c r="D332">
        <v>29707.512599999998</v>
      </c>
      <c r="E332">
        <v>44</v>
      </c>
      <c r="F332">
        <v>1</v>
      </c>
      <c r="G332" t="s">
        <v>35</v>
      </c>
      <c r="H332" t="s">
        <v>43</v>
      </c>
      <c r="I332">
        <v>5941.50252</v>
      </c>
      <c r="J332">
        <v>5696.4384609999997</v>
      </c>
      <c r="K332">
        <v>1040.830418</v>
      </c>
      <c r="L332">
        <v>3471.3837699999999</v>
      </c>
      <c r="M332">
        <v>1931.871414</v>
      </c>
      <c r="N332">
        <v>915.63627789999998</v>
      </c>
      <c r="O332">
        <v>738.26221499999997</v>
      </c>
      <c r="P332">
        <v>1331.4647809999999</v>
      </c>
      <c r="Q332">
        <v>1475.127236</v>
      </c>
      <c r="R332">
        <v>2477.1501760000001</v>
      </c>
      <c r="S332">
        <v>494.97595080000002</v>
      </c>
      <c r="T332">
        <v>5.9588469469999996</v>
      </c>
      <c r="U332">
        <v>1770.2252080000001</v>
      </c>
      <c r="V332">
        <v>4192.8693819999999</v>
      </c>
      <c r="W332">
        <v>747.72868879999999</v>
      </c>
      <c r="X332">
        <v>536.92011230000003</v>
      </c>
      <c r="Y332">
        <v>131.83260340000001</v>
      </c>
      <c r="Z332">
        <v>217.7682107</v>
      </c>
      <c r="AA332">
        <v>369.1362345</v>
      </c>
      <c r="AB332">
        <v>16.652341270000001</v>
      </c>
      <c r="AC332">
        <v>120.5258249</v>
      </c>
      <c r="AD332">
        <v>139.4053625</v>
      </c>
      <c r="AE332" t="s">
        <v>779</v>
      </c>
      <c r="AF332" t="s">
        <v>780</v>
      </c>
      <c r="AG332" t="s">
        <v>39</v>
      </c>
      <c r="AH332" t="s">
        <v>74</v>
      </c>
      <c r="AI332" t="s">
        <v>781</v>
      </c>
      <c r="AJ332">
        <v>6210.63</v>
      </c>
    </row>
    <row r="333" spans="1:36" x14ac:dyDescent="0.35">
      <c r="A333" s="1">
        <v>42948</v>
      </c>
      <c r="B333">
        <v>2017</v>
      </c>
      <c r="C333" t="str">
        <f>TEXT(data[[#This Row],[Month]],"MMMM")</f>
        <v>August</v>
      </c>
      <c r="D333">
        <v>14634.67751</v>
      </c>
      <c r="E333">
        <v>32</v>
      </c>
      <c r="F333">
        <v>0</v>
      </c>
      <c r="G333" t="s">
        <v>47</v>
      </c>
      <c r="H333" t="s">
        <v>36</v>
      </c>
      <c r="I333">
        <v>4390.4032530000004</v>
      </c>
      <c r="J333">
        <v>0</v>
      </c>
      <c r="K333">
        <v>420.62004889999997</v>
      </c>
      <c r="L333">
        <v>1716.2335860000001</v>
      </c>
      <c r="M333">
        <v>1037.9528359999999</v>
      </c>
      <c r="N333">
        <v>682.17802400000005</v>
      </c>
      <c r="O333">
        <v>312.86798720000002</v>
      </c>
      <c r="P333">
        <v>591.11225390000004</v>
      </c>
      <c r="Q333">
        <v>591.25429680000002</v>
      </c>
      <c r="R333">
        <v>0</v>
      </c>
      <c r="S333">
        <v>173.56706819999999</v>
      </c>
      <c r="T333">
        <v>8.8915621120000008</v>
      </c>
      <c r="U333">
        <v>1301.2514410000001</v>
      </c>
      <c r="V333">
        <v>4718.4881569999998</v>
      </c>
      <c r="W333">
        <v>228.89344510000001</v>
      </c>
      <c r="X333">
        <v>201.20753429999999</v>
      </c>
      <c r="Y333">
        <v>188.79039760000001</v>
      </c>
      <c r="Z333">
        <v>78.435244109999999</v>
      </c>
      <c r="AA333">
        <v>154.37896269999999</v>
      </c>
      <c r="AB333">
        <v>0.23848619500000001</v>
      </c>
      <c r="AC333">
        <v>0</v>
      </c>
      <c r="AD333">
        <v>41.88230712</v>
      </c>
      <c r="AE333" t="s">
        <v>782</v>
      </c>
      <c r="AF333" t="s">
        <v>783</v>
      </c>
      <c r="AG333" t="s">
        <v>39</v>
      </c>
      <c r="AH333" t="s">
        <v>40</v>
      </c>
      <c r="AI333" t="s">
        <v>784</v>
      </c>
      <c r="AJ333">
        <v>2934.22</v>
      </c>
    </row>
    <row r="334" spans="1:36" x14ac:dyDescent="0.35">
      <c r="A334" s="1">
        <v>42979</v>
      </c>
      <c r="B334">
        <v>2017</v>
      </c>
      <c r="C334" t="str">
        <f>TEXT(data[[#This Row],[Month]],"MMMM")</f>
        <v>September</v>
      </c>
      <c r="D334">
        <v>31875.60642</v>
      </c>
      <c r="E334">
        <v>42</v>
      </c>
      <c r="F334">
        <v>3</v>
      </c>
      <c r="G334" t="s">
        <v>56</v>
      </c>
      <c r="H334" t="s">
        <v>43</v>
      </c>
      <c r="I334">
        <v>6375.1212839999998</v>
      </c>
      <c r="J334">
        <v>0</v>
      </c>
      <c r="K334">
        <v>1326.189478</v>
      </c>
      <c r="L334">
        <v>3928.7982579999998</v>
      </c>
      <c r="M334">
        <v>2112.6180450000002</v>
      </c>
      <c r="N334">
        <v>817.29553429999999</v>
      </c>
      <c r="O334">
        <v>1369.864916</v>
      </c>
      <c r="P334">
        <v>1684.6268</v>
      </c>
      <c r="Q334">
        <v>1162.308614</v>
      </c>
      <c r="R334">
        <v>1679.0442210000001</v>
      </c>
      <c r="S334">
        <v>646.41768160000004</v>
      </c>
      <c r="T334">
        <v>6.4263755690000002</v>
      </c>
      <c r="U334">
        <v>2048.446183</v>
      </c>
      <c r="V334">
        <v>10773.32159</v>
      </c>
      <c r="W334">
        <v>734.31310699999995</v>
      </c>
      <c r="X334">
        <v>145.3070213</v>
      </c>
      <c r="Y334">
        <v>62.396185559999999</v>
      </c>
      <c r="Z334">
        <v>303.40178800000001</v>
      </c>
      <c r="AA334">
        <v>279.5929557</v>
      </c>
      <c r="AB334">
        <v>44.412203939999998</v>
      </c>
      <c r="AC334">
        <v>17.728235720000001</v>
      </c>
      <c r="AD334">
        <v>188.38513699999999</v>
      </c>
      <c r="AE334" t="s">
        <v>785</v>
      </c>
      <c r="AF334" t="s">
        <v>786</v>
      </c>
      <c r="AG334" t="s">
        <v>39</v>
      </c>
      <c r="AH334" t="s">
        <v>40</v>
      </c>
      <c r="AI334" t="s">
        <v>346</v>
      </c>
      <c r="AJ334">
        <v>7404.19</v>
      </c>
    </row>
    <row r="335" spans="1:36" x14ac:dyDescent="0.35">
      <c r="A335" s="1">
        <v>43009</v>
      </c>
      <c r="B335">
        <v>2017</v>
      </c>
      <c r="C335" t="str">
        <f>TEXT(data[[#This Row],[Month]],"MMMM")</f>
        <v>October</v>
      </c>
      <c r="D335">
        <v>17452.240089999999</v>
      </c>
      <c r="E335">
        <v>32</v>
      </c>
      <c r="F335">
        <v>2</v>
      </c>
      <c r="G335" t="s">
        <v>35</v>
      </c>
      <c r="H335" t="s">
        <v>43</v>
      </c>
      <c r="I335">
        <v>3490.448018</v>
      </c>
      <c r="J335">
        <v>0</v>
      </c>
      <c r="K335">
        <v>562.01029819999997</v>
      </c>
      <c r="L335">
        <v>1996.5312349999999</v>
      </c>
      <c r="M335">
        <v>933.46916620000002</v>
      </c>
      <c r="N335">
        <v>863.78352310000002</v>
      </c>
      <c r="O335">
        <v>722.05685570000003</v>
      </c>
      <c r="P335">
        <v>1294.756052</v>
      </c>
      <c r="Q335">
        <v>574.2690599</v>
      </c>
      <c r="R335">
        <v>1626.3600650000001</v>
      </c>
      <c r="S335">
        <v>514.57250069999998</v>
      </c>
      <c r="T335">
        <v>5.2882873410000002</v>
      </c>
      <c r="U335">
        <v>922.92460359999995</v>
      </c>
      <c r="V335">
        <v>4873.9833179999996</v>
      </c>
      <c r="W335">
        <v>512.03322330000003</v>
      </c>
      <c r="X335">
        <v>118.2753572</v>
      </c>
      <c r="Y335">
        <v>66.573290009999994</v>
      </c>
      <c r="Z335">
        <v>98.879372200000006</v>
      </c>
      <c r="AA335">
        <v>220.42140420000001</v>
      </c>
      <c r="AB335">
        <v>23.869877779999999</v>
      </c>
      <c r="AC335">
        <v>28.877807820000001</v>
      </c>
      <c r="AD335">
        <v>62.172327420000002</v>
      </c>
      <c r="AE335" t="s">
        <v>787</v>
      </c>
      <c r="AF335" t="s">
        <v>788</v>
      </c>
      <c r="AG335" t="s">
        <v>39</v>
      </c>
      <c r="AH335" t="s">
        <v>74</v>
      </c>
      <c r="AI335" t="s">
        <v>789</v>
      </c>
      <c r="AJ335">
        <v>8357.14</v>
      </c>
    </row>
    <row r="336" spans="1:36" x14ac:dyDescent="0.35">
      <c r="A336" s="1">
        <v>43040</v>
      </c>
      <c r="B336">
        <v>2017</v>
      </c>
      <c r="C336" t="str">
        <f>TEXT(data[[#This Row],[Month]],"MMMM")</f>
        <v>November</v>
      </c>
      <c r="D336">
        <v>65450.436950000003</v>
      </c>
      <c r="E336">
        <v>57</v>
      </c>
      <c r="F336">
        <v>0</v>
      </c>
      <c r="G336" t="s">
        <v>47</v>
      </c>
      <c r="H336" t="s">
        <v>43</v>
      </c>
      <c r="I336">
        <v>13090.087390000001</v>
      </c>
      <c r="J336">
        <v>6334.5430589999996</v>
      </c>
      <c r="K336">
        <v>2047.8298689999999</v>
      </c>
      <c r="L336">
        <v>7645.9893700000002</v>
      </c>
      <c r="M336">
        <v>4798.8695879999996</v>
      </c>
      <c r="N336">
        <v>3049.3738360000002</v>
      </c>
      <c r="O336">
        <v>2322.4595180000001</v>
      </c>
      <c r="P336">
        <v>3686.6342370000002</v>
      </c>
      <c r="Q336">
        <v>2050.976435</v>
      </c>
      <c r="R336">
        <v>0</v>
      </c>
      <c r="S336">
        <v>1342.718785</v>
      </c>
      <c r="T336">
        <v>13.098861810000001</v>
      </c>
      <c r="U336">
        <v>8573.2622879999999</v>
      </c>
      <c r="V336">
        <v>19080.954860000002</v>
      </c>
      <c r="W336">
        <v>511.95198909999999</v>
      </c>
      <c r="X336">
        <v>820.24401220000004</v>
      </c>
      <c r="Y336">
        <v>504.81455549999998</v>
      </c>
      <c r="Z336">
        <v>618.85235739999996</v>
      </c>
      <c r="AA336">
        <v>819.65815950000001</v>
      </c>
      <c r="AB336">
        <v>15.195494030000001</v>
      </c>
      <c r="AC336">
        <v>0</v>
      </c>
      <c r="AD336">
        <v>288.4061327</v>
      </c>
      <c r="AE336" t="s">
        <v>790</v>
      </c>
      <c r="AF336" t="s">
        <v>791</v>
      </c>
      <c r="AG336" t="s">
        <v>39</v>
      </c>
      <c r="AH336" t="s">
        <v>74</v>
      </c>
      <c r="AI336" t="s">
        <v>144</v>
      </c>
      <c r="AJ336">
        <v>3211.28</v>
      </c>
    </row>
    <row r="337" spans="1:36" x14ac:dyDescent="0.35">
      <c r="A337" s="1">
        <v>43070</v>
      </c>
      <c r="B337">
        <v>2017</v>
      </c>
      <c r="C337" t="str">
        <f>TEXT(data[[#This Row],[Month]],"MMMM")</f>
        <v>December</v>
      </c>
      <c r="D337">
        <v>26670.32373</v>
      </c>
      <c r="E337">
        <v>36</v>
      </c>
      <c r="F337">
        <v>4</v>
      </c>
      <c r="G337" t="s">
        <v>47</v>
      </c>
      <c r="H337" t="s">
        <v>43</v>
      </c>
      <c r="I337">
        <v>5334.064746</v>
      </c>
      <c r="J337">
        <v>0</v>
      </c>
      <c r="K337">
        <v>874.08734660000005</v>
      </c>
      <c r="L337">
        <v>3505.6330509999998</v>
      </c>
      <c r="M337">
        <v>1543.0684329999999</v>
      </c>
      <c r="N337">
        <v>1229.4856669999999</v>
      </c>
      <c r="O337">
        <v>921.16884679999998</v>
      </c>
      <c r="P337">
        <v>1448.2413340000001</v>
      </c>
      <c r="Q337">
        <v>1320.5359109999999</v>
      </c>
      <c r="R337">
        <v>1549.837861</v>
      </c>
      <c r="S337">
        <v>523.92629339999996</v>
      </c>
      <c r="T337">
        <v>7.650883801</v>
      </c>
      <c r="U337">
        <v>2040.515478</v>
      </c>
      <c r="V337">
        <v>8420.2742409999992</v>
      </c>
      <c r="W337">
        <v>963.69844760000001</v>
      </c>
      <c r="X337">
        <v>418.86707689999997</v>
      </c>
      <c r="Y337">
        <v>224.9906656</v>
      </c>
      <c r="Z337">
        <v>144.5374716</v>
      </c>
      <c r="AA337">
        <v>245.59128369999999</v>
      </c>
      <c r="AB337">
        <v>28.777884570000001</v>
      </c>
      <c r="AC337">
        <v>25.920933890000001</v>
      </c>
      <c r="AD337">
        <v>87.572336019999995</v>
      </c>
      <c r="AE337" t="s">
        <v>104</v>
      </c>
      <c r="AF337" t="s">
        <v>792</v>
      </c>
      <c r="AG337" t="s">
        <v>39</v>
      </c>
      <c r="AH337" t="s">
        <v>40</v>
      </c>
      <c r="AI337" t="s">
        <v>355</v>
      </c>
      <c r="AJ337">
        <v>4976.41</v>
      </c>
    </row>
    <row r="338" spans="1:36" x14ac:dyDescent="0.35">
      <c r="A338" s="1">
        <v>43101</v>
      </c>
      <c r="B338">
        <v>2018</v>
      </c>
      <c r="C338" t="str">
        <f>TEXT(data[[#This Row],[Month]],"MMMM")</f>
        <v>January</v>
      </c>
      <c r="D338">
        <v>15499.373820000001</v>
      </c>
      <c r="E338">
        <v>64</v>
      </c>
      <c r="F338">
        <v>0</v>
      </c>
      <c r="G338" t="s">
        <v>47</v>
      </c>
      <c r="H338" t="s">
        <v>36</v>
      </c>
      <c r="I338">
        <v>4649.8121449999999</v>
      </c>
      <c r="J338">
        <v>0</v>
      </c>
      <c r="K338">
        <v>600.63589139999999</v>
      </c>
      <c r="L338">
        <v>1720.016462</v>
      </c>
      <c r="M338">
        <v>1227.6922609999999</v>
      </c>
      <c r="N338">
        <v>622.12247549999995</v>
      </c>
      <c r="O338">
        <v>524.94613800000002</v>
      </c>
      <c r="P338">
        <v>779.21369419999996</v>
      </c>
      <c r="Q338">
        <v>629.76034819999995</v>
      </c>
      <c r="R338">
        <v>0</v>
      </c>
      <c r="S338">
        <v>239.07350969999999</v>
      </c>
      <c r="T338">
        <v>9.9261159229999993</v>
      </c>
      <c r="U338">
        <v>1538.4858119999999</v>
      </c>
      <c r="V338">
        <v>4506.1008920000004</v>
      </c>
      <c r="W338">
        <v>296.4596358</v>
      </c>
      <c r="X338">
        <v>357.37547439999997</v>
      </c>
      <c r="Y338">
        <v>103.7633573</v>
      </c>
      <c r="Z338">
        <v>127.35794679999999</v>
      </c>
      <c r="AA338">
        <v>179.38206890000001</v>
      </c>
      <c r="AB338">
        <v>8.3991059430000004</v>
      </c>
      <c r="AC338">
        <v>0</v>
      </c>
      <c r="AD338">
        <v>19.19325147</v>
      </c>
      <c r="AE338" t="s">
        <v>793</v>
      </c>
      <c r="AF338" t="s">
        <v>794</v>
      </c>
      <c r="AG338" t="s">
        <v>39</v>
      </c>
      <c r="AH338" t="s">
        <v>74</v>
      </c>
      <c r="AI338" t="s">
        <v>745</v>
      </c>
      <c r="AJ338">
        <v>7004</v>
      </c>
    </row>
    <row r="339" spans="1:36" x14ac:dyDescent="0.35">
      <c r="A339" s="1">
        <v>43132</v>
      </c>
      <c r="B339">
        <v>2018</v>
      </c>
      <c r="C339" t="str">
        <f>TEXT(data[[#This Row],[Month]],"MMMM")</f>
        <v>February</v>
      </c>
      <c r="D339">
        <v>23198.52522</v>
      </c>
      <c r="E339">
        <v>28</v>
      </c>
      <c r="F339">
        <v>4</v>
      </c>
      <c r="G339" t="s">
        <v>47</v>
      </c>
      <c r="H339" t="s">
        <v>36</v>
      </c>
      <c r="I339">
        <v>6959.5575650000001</v>
      </c>
      <c r="J339">
        <v>0</v>
      </c>
      <c r="K339">
        <v>1091.9288790000001</v>
      </c>
      <c r="L339">
        <v>2917.2663619999998</v>
      </c>
      <c r="M339">
        <v>1720.320203</v>
      </c>
      <c r="N339">
        <v>858.66277290000005</v>
      </c>
      <c r="O339">
        <v>1048.1673989999999</v>
      </c>
      <c r="P339">
        <v>1467.569641</v>
      </c>
      <c r="Q339">
        <v>1118.0389680000001</v>
      </c>
      <c r="R339">
        <v>1203.691859</v>
      </c>
      <c r="S339">
        <v>566.43909829999996</v>
      </c>
      <c r="T339">
        <v>7.7936993259999996</v>
      </c>
      <c r="U339">
        <v>1808.0233029999999</v>
      </c>
      <c r="V339">
        <v>4246.8824690000001</v>
      </c>
      <c r="W339">
        <v>713.26094409999996</v>
      </c>
      <c r="X339">
        <v>438.91755060000003</v>
      </c>
      <c r="Y339">
        <v>117.3623015</v>
      </c>
      <c r="Z339">
        <v>189.4694915</v>
      </c>
      <c r="AA339">
        <v>129.28811049999999</v>
      </c>
      <c r="AB339">
        <v>54.107319969999999</v>
      </c>
      <c r="AC339">
        <v>54.644191069999998</v>
      </c>
      <c r="AD339">
        <v>75.037633130000003</v>
      </c>
      <c r="AE339" t="s">
        <v>96</v>
      </c>
      <c r="AF339" t="s">
        <v>795</v>
      </c>
      <c r="AG339" t="s">
        <v>39</v>
      </c>
      <c r="AH339" t="s">
        <v>40</v>
      </c>
      <c r="AI339" t="s">
        <v>78</v>
      </c>
      <c r="AJ339">
        <v>6450.48</v>
      </c>
    </row>
    <row r="340" spans="1:36" x14ac:dyDescent="0.35">
      <c r="A340" s="1">
        <v>43160</v>
      </c>
      <c r="B340">
        <v>2018</v>
      </c>
      <c r="C340" t="str">
        <f>TEXT(data[[#This Row],[Month]],"MMMM")</f>
        <v>March</v>
      </c>
      <c r="D340">
        <v>41743.449679999998</v>
      </c>
      <c r="E340">
        <v>58</v>
      </c>
      <c r="F340">
        <v>2</v>
      </c>
      <c r="G340" t="s">
        <v>42</v>
      </c>
      <c r="H340" t="s">
        <v>43</v>
      </c>
      <c r="I340">
        <v>8348.6899360000007</v>
      </c>
      <c r="J340">
        <v>6608.9749540000003</v>
      </c>
      <c r="K340">
        <v>2027.0879870000001</v>
      </c>
      <c r="L340">
        <v>6186.3668690000004</v>
      </c>
      <c r="M340">
        <v>3035.915614</v>
      </c>
      <c r="N340">
        <v>873.77080330000001</v>
      </c>
      <c r="O340">
        <v>1388.098031</v>
      </c>
      <c r="P340">
        <v>2899.9489239999998</v>
      </c>
      <c r="Q340">
        <v>1699.0746529999999</v>
      </c>
      <c r="R340">
        <v>2535.3393390000001</v>
      </c>
      <c r="S340">
        <v>872.39128540000002</v>
      </c>
      <c r="T340">
        <v>11.33050924</v>
      </c>
      <c r="U340">
        <v>4729.7454230000003</v>
      </c>
      <c r="V340">
        <v>5267.7912839999999</v>
      </c>
      <c r="W340">
        <v>1614.3514720000001</v>
      </c>
      <c r="X340">
        <v>891.45958580000001</v>
      </c>
      <c r="Y340">
        <v>241.32394650000001</v>
      </c>
      <c r="Z340">
        <v>309.42339650000002</v>
      </c>
      <c r="AA340">
        <v>766.82517310000003</v>
      </c>
      <c r="AB340">
        <v>48.46505441</v>
      </c>
      <c r="AC340">
        <v>98.795306310000001</v>
      </c>
      <c r="AD340">
        <v>128.4379634</v>
      </c>
      <c r="AE340" t="s">
        <v>796</v>
      </c>
      <c r="AF340" t="s">
        <v>797</v>
      </c>
      <c r="AG340" t="s">
        <v>39</v>
      </c>
      <c r="AH340" t="s">
        <v>54</v>
      </c>
      <c r="AI340" t="s">
        <v>55</v>
      </c>
      <c r="AJ340">
        <v>6474.84</v>
      </c>
    </row>
    <row r="341" spans="1:36" x14ac:dyDescent="0.35">
      <c r="A341" s="1">
        <v>43191</v>
      </c>
      <c r="B341">
        <v>2018</v>
      </c>
      <c r="C341" t="str">
        <f>TEXT(data[[#This Row],[Month]],"MMMM")</f>
        <v>April</v>
      </c>
      <c r="D341">
        <v>19110.114300000001</v>
      </c>
      <c r="E341">
        <v>50</v>
      </c>
      <c r="F341">
        <v>0</v>
      </c>
      <c r="G341" t="s">
        <v>47</v>
      </c>
      <c r="H341" t="s">
        <v>43</v>
      </c>
      <c r="I341">
        <v>3822.02286</v>
      </c>
      <c r="J341">
        <v>0</v>
      </c>
      <c r="K341">
        <v>757.31351110000003</v>
      </c>
      <c r="L341">
        <v>2785.022731</v>
      </c>
      <c r="M341">
        <v>1410.524128</v>
      </c>
      <c r="N341">
        <v>587.85453359999997</v>
      </c>
      <c r="O341">
        <v>897.29514300000005</v>
      </c>
      <c r="P341">
        <v>1040.815775</v>
      </c>
      <c r="Q341">
        <v>888.88228670000001</v>
      </c>
      <c r="R341">
        <v>0</v>
      </c>
      <c r="S341">
        <v>488.29609770000002</v>
      </c>
      <c r="T341">
        <v>8.9407381570000002</v>
      </c>
      <c r="U341">
        <v>1708.5852809999999</v>
      </c>
      <c r="V341">
        <v>6432.0872339999996</v>
      </c>
      <c r="W341">
        <v>429.28350490000003</v>
      </c>
      <c r="X341">
        <v>405.9186934</v>
      </c>
      <c r="Y341">
        <v>163.57358629999999</v>
      </c>
      <c r="Z341">
        <v>152.7867459</v>
      </c>
      <c r="AA341">
        <v>250.75733450000001</v>
      </c>
      <c r="AB341">
        <v>24.808536480000001</v>
      </c>
      <c r="AC341">
        <v>0</v>
      </c>
      <c r="AD341">
        <v>88.996033400000002</v>
      </c>
      <c r="AE341" t="s">
        <v>798</v>
      </c>
      <c r="AF341" t="s">
        <v>799</v>
      </c>
      <c r="AG341" t="s">
        <v>39</v>
      </c>
      <c r="AH341" t="s">
        <v>74</v>
      </c>
      <c r="AI341" t="s">
        <v>68</v>
      </c>
      <c r="AJ341">
        <v>9780.75</v>
      </c>
    </row>
    <row r="342" spans="1:36" x14ac:dyDescent="0.35">
      <c r="A342" s="1">
        <v>43221</v>
      </c>
      <c r="B342">
        <v>2018</v>
      </c>
      <c r="C342" t="str">
        <f>TEXT(data[[#This Row],[Month]],"MMMM")</f>
        <v>May</v>
      </c>
      <c r="D342">
        <v>15540.05781</v>
      </c>
      <c r="E342">
        <v>58</v>
      </c>
      <c r="F342">
        <v>1</v>
      </c>
      <c r="G342" t="s">
        <v>56</v>
      </c>
      <c r="H342" t="s">
        <v>43</v>
      </c>
      <c r="I342">
        <v>3108.011563</v>
      </c>
      <c r="J342">
        <v>1503.1686769999999</v>
      </c>
      <c r="K342">
        <v>327.5685229</v>
      </c>
      <c r="L342">
        <v>1855.567724</v>
      </c>
      <c r="M342">
        <v>957.64505059999999</v>
      </c>
      <c r="N342">
        <v>327.97815250000002</v>
      </c>
      <c r="O342">
        <v>597.92740679999997</v>
      </c>
      <c r="P342">
        <v>1189.49413</v>
      </c>
      <c r="Q342">
        <v>738.47073539999997</v>
      </c>
      <c r="R342">
        <v>1456.6583720000001</v>
      </c>
      <c r="S342">
        <v>336.4540839</v>
      </c>
      <c r="T342">
        <v>8.5311126119999994</v>
      </c>
      <c r="U342">
        <v>1325.739832</v>
      </c>
      <c r="V342">
        <v>3141.1133949999999</v>
      </c>
      <c r="W342">
        <v>247.17988869999999</v>
      </c>
      <c r="X342">
        <v>209.54740290000001</v>
      </c>
      <c r="Y342">
        <v>66.360682740000001</v>
      </c>
      <c r="Z342">
        <v>106.1010768</v>
      </c>
      <c r="AA342">
        <v>72.03763232</v>
      </c>
      <c r="AB342">
        <v>4.715684156</v>
      </c>
      <c r="AC342">
        <v>4.9385766230000003</v>
      </c>
      <c r="AD342">
        <v>96.264829550000002</v>
      </c>
      <c r="AE342" t="s">
        <v>800</v>
      </c>
      <c r="AF342" t="s">
        <v>285</v>
      </c>
      <c r="AG342" t="s">
        <v>39</v>
      </c>
      <c r="AH342" t="s">
        <v>74</v>
      </c>
      <c r="AI342" t="s">
        <v>249</v>
      </c>
      <c r="AJ342">
        <v>4205.88</v>
      </c>
    </row>
    <row r="343" spans="1:36" x14ac:dyDescent="0.35">
      <c r="A343" s="1">
        <v>43252</v>
      </c>
      <c r="B343">
        <v>2018</v>
      </c>
      <c r="C343" t="str">
        <f>TEXT(data[[#This Row],[Month]],"MMMM")</f>
        <v>June</v>
      </c>
      <c r="D343">
        <v>36457.49826</v>
      </c>
      <c r="E343">
        <v>40</v>
      </c>
      <c r="F343">
        <v>2</v>
      </c>
      <c r="G343" t="s">
        <v>56</v>
      </c>
      <c r="H343" t="s">
        <v>48</v>
      </c>
      <c r="I343">
        <v>5468.6247389999999</v>
      </c>
      <c r="J343">
        <v>0</v>
      </c>
      <c r="K343">
        <v>1174.7921699999999</v>
      </c>
      <c r="L343">
        <v>4124.9170759999997</v>
      </c>
      <c r="M343">
        <v>1898.6768070000001</v>
      </c>
      <c r="N343">
        <v>1183.167205</v>
      </c>
      <c r="O343">
        <v>1628.9015870000001</v>
      </c>
      <c r="P343">
        <v>1500.689779</v>
      </c>
      <c r="Q343">
        <v>1437.223741</v>
      </c>
      <c r="R343">
        <v>3357.764306</v>
      </c>
      <c r="S343">
        <v>526.54167429999995</v>
      </c>
      <c r="T343">
        <v>7.6715498139999996</v>
      </c>
      <c r="U343">
        <v>2796.8551400000001</v>
      </c>
      <c r="V343">
        <v>14156.19917</v>
      </c>
      <c r="W343">
        <v>462.47997149999998</v>
      </c>
      <c r="X343">
        <v>145.17645680000001</v>
      </c>
      <c r="Y343">
        <v>309.31230340000002</v>
      </c>
      <c r="Z343">
        <v>127.8087592</v>
      </c>
      <c r="AA343">
        <v>246.10869249999999</v>
      </c>
      <c r="AB343">
        <v>9.6636880079999994</v>
      </c>
      <c r="AC343">
        <v>118.08366839999999</v>
      </c>
      <c r="AD343">
        <v>96.607898129999995</v>
      </c>
      <c r="AE343" t="s">
        <v>801</v>
      </c>
      <c r="AF343" t="s">
        <v>143</v>
      </c>
      <c r="AG343" t="s">
        <v>39</v>
      </c>
      <c r="AH343" t="s">
        <v>40</v>
      </c>
      <c r="AI343" t="s">
        <v>51</v>
      </c>
      <c r="AJ343">
        <v>1282.1099999999999</v>
      </c>
    </row>
    <row r="344" spans="1:36" x14ac:dyDescent="0.35">
      <c r="A344" s="1">
        <v>43282</v>
      </c>
      <c r="B344">
        <v>2018</v>
      </c>
      <c r="C344" t="str">
        <f>TEXT(data[[#This Row],[Month]],"MMMM")</f>
        <v>July</v>
      </c>
      <c r="D344">
        <v>36494.831160000002</v>
      </c>
      <c r="E344">
        <v>29</v>
      </c>
      <c r="F344">
        <v>0</v>
      </c>
      <c r="G344" t="s">
        <v>35</v>
      </c>
      <c r="H344" t="s">
        <v>43</v>
      </c>
      <c r="I344">
        <v>7298.9662319999998</v>
      </c>
      <c r="J344">
        <v>0</v>
      </c>
      <c r="K344">
        <v>872.03606569999999</v>
      </c>
      <c r="L344">
        <v>5457.9281170000004</v>
      </c>
      <c r="M344">
        <v>2260.4701359999999</v>
      </c>
      <c r="N344">
        <v>921.73852980000004</v>
      </c>
      <c r="O344">
        <v>1182.778579</v>
      </c>
      <c r="P344">
        <v>1839.50649</v>
      </c>
      <c r="Q344">
        <v>1547.126219</v>
      </c>
      <c r="R344">
        <v>0</v>
      </c>
      <c r="S344">
        <v>1060.1230800000001</v>
      </c>
      <c r="T344">
        <v>9.0748282279999994</v>
      </c>
      <c r="U344">
        <v>3311.8432400000002</v>
      </c>
      <c r="V344">
        <v>14054.157709999999</v>
      </c>
      <c r="W344">
        <v>1008.421321</v>
      </c>
      <c r="X344">
        <v>607.99809219999997</v>
      </c>
      <c r="Y344">
        <v>189.43678159999999</v>
      </c>
      <c r="Z344">
        <v>345.8322829</v>
      </c>
      <c r="AA344">
        <v>313.8730716</v>
      </c>
      <c r="AB344">
        <v>32.911902329999997</v>
      </c>
      <c r="AC344">
        <v>0</v>
      </c>
      <c r="AD344">
        <v>54.020704039999998</v>
      </c>
      <c r="AE344" t="s">
        <v>802</v>
      </c>
      <c r="AF344" t="s">
        <v>803</v>
      </c>
      <c r="AG344" t="s">
        <v>39</v>
      </c>
      <c r="AH344" t="s">
        <v>54</v>
      </c>
      <c r="AI344" t="s">
        <v>514</v>
      </c>
      <c r="AJ344">
        <v>5307.69</v>
      </c>
    </row>
    <row r="345" spans="1:36" x14ac:dyDescent="0.35">
      <c r="A345" s="1">
        <v>43313</v>
      </c>
      <c r="B345">
        <v>2018</v>
      </c>
      <c r="C345" t="str">
        <f>TEXT(data[[#This Row],[Month]],"MMMM")</f>
        <v>August</v>
      </c>
      <c r="D345">
        <v>19998.211439999999</v>
      </c>
      <c r="E345">
        <v>19</v>
      </c>
      <c r="F345">
        <v>3</v>
      </c>
      <c r="G345" t="s">
        <v>47</v>
      </c>
      <c r="H345" t="s">
        <v>36</v>
      </c>
      <c r="I345">
        <v>5999.4634310000001</v>
      </c>
      <c r="J345">
        <v>0</v>
      </c>
      <c r="K345">
        <v>734.86865469999998</v>
      </c>
      <c r="L345">
        <v>2216.8938199999998</v>
      </c>
      <c r="M345">
        <v>1194.9543570000001</v>
      </c>
      <c r="N345">
        <v>489.65215089999998</v>
      </c>
      <c r="O345">
        <v>546.32320819999995</v>
      </c>
      <c r="P345">
        <v>1369.324333</v>
      </c>
      <c r="Q345">
        <v>737.60095490000003</v>
      </c>
      <c r="R345">
        <v>1792.3000830000001</v>
      </c>
      <c r="S345">
        <v>352.69807700000001</v>
      </c>
      <c r="T345">
        <v>8.9911684320000003</v>
      </c>
      <c r="U345">
        <v>1798.072874</v>
      </c>
      <c r="V345">
        <v>4564.1323659999998</v>
      </c>
      <c r="W345">
        <v>568.79375870000001</v>
      </c>
      <c r="X345">
        <v>182.6841187</v>
      </c>
      <c r="Y345">
        <v>87.874280170000006</v>
      </c>
      <c r="Z345">
        <v>143.0971035</v>
      </c>
      <c r="AA345">
        <v>72.962097689999993</v>
      </c>
      <c r="AB345">
        <v>2.686919354</v>
      </c>
      <c r="AC345">
        <v>75.147318010000006</v>
      </c>
      <c r="AD345">
        <v>82.32219078</v>
      </c>
      <c r="AE345" t="s">
        <v>804</v>
      </c>
      <c r="AF345" t="s">
        <v>805</v>
      </c>
      <c r="AG345" t="s">
        <v>39</v>
      </c>
      <c r="AH345" t="s">
        <v>40</v>
      </c>
      <c r="AI345" t="s">
        <v>316</v>
      </c>
      <c r="AJ345">
        <v>2328.23</v>
      </c>
    </row>
    <row r="346" spans="1:36" x14ac:dyDescent="0.35">
      <c r="A346" s="1">
        <v>43344</v>
      </c>
      <c r="B346">
        <v>2018</v>
      </c>
      <c r="C346" t="str">
        <f>TEXT(data[[#This Row],[Month]],"MMMM")</f>
        <v>September</v>
      </c>
      <c r="D346">
        <v>20580.967420000001</v>
      </c>
      <c r="E346">
        <v>60</v>
      </c>
      <c r="F346">
        <v>0</v>
      </c>
      <c r="G346" t="s">
        <v>42</v>
      </c>
      <c r="H346" t="s">
        <v>43</v>
      </c>
      <c r="I346">
        <v>4116.1934840000004</v>
      </c>
      <c r="J346">
        <v>0</v>
      </c>
      <c r="K346">
        <v>655.80244689999995</v>
      </c>
      <c r="L346">
        <v>2901.0029509999999</v>
      </c>
      <c r="M346">
        <v>1163.430265</v>
      </c>
      <c r="N346">
        <v>909.64421289999996</v>
      </c>
      <c r="O346">
        <v>650.89639850000003</v>
      </c>
      <c r="P346">
        <v>1289.8352850000001</v>
      </c>
      <c r="Q346">
        <v>1008.349061</v>
      </c>
      <c r="R346">
        <v>0</v>
      </c>
      <c r="S346">
        <v>454.0255841</v>
      </c>
      <c r="T346">
        <v>6.1460127509999998</v>
      </c>
      <c r="U346">
        <v>1264.9088819999999</v>
      </c>
      <c r="V346">
        <v>7431.7877330000001</v>
      </c>
      <c r="W346">
        <v>155.48356770000001</v>
      </c>
      <c r="X346">
        <v>237.42951009999999</v>
      </c>
      <c r="Y346">
        <v>202.78981160000001</v>
      </c>
      <c r="Z346">
        <v>32.615432920000003</v>
      </c>
      <c r="AA346">
        <v>85.665859260000005</v>
      </c>
      <c r="AB346">
        <v>34.721955029999997</v>
      </c>
      <c r="AC346">
        <v>0</v>
      </c>
      <c r="AD346">
        <v>104.3122597</v>
      </c>
      <c r="AE346" t="s">
        <v>806</v>
      </c>
      <c r="AF346" t="s">
        <v>807</v>
      </c>
      <c r="AG346" t="s">
        <v>39</v>
      </c>
      <c r="AH346" t="s">
        <v>54</v>
      </c>
      <c r="AI346" t="s">
        <v>146</v>
      </c>
      <c r="AJ346">
        <v>4915.4799999999996</v>
      </c>
    </row>
    <row r="347" spans="1:36" x14ac:dyDescent="0.35">
      <c r="A347" s="1">
        <v>43374</v>
      </c>
      <c r="B347">
        <v>2018</v>
      </c>
      <c r="C347" t="str">
        <f>TEXT(data[[#This Row],[Month]],"MMMM")</f>
        <v>October</v>
      </c>
      <c r="D347">
        <v>36119.660580000003</v>
      </c>
      <c r="E347">
        <v>38</v>
      </c>
      <c r="F347">
        <v>0</v>
      </c>
      <c r="G347" t="s">
        <v>42</v>
      </c>
      <c r="H347" t="s">
        <v>48</v>
      </c>
      <c r="I347">
        <v>5417.949087</v>
      </c>
      <c r="J347">
        <v>0</v>
      </c>
      <c r="K347">
        <v>1521.588096</v>
      </c>
      <c r="L347">
        <v>5337.8413799999998</v>
      </c>
      <c r="M347">
        <v>2172.4755930000001</v>
      </c>
      <c r="N347">
        <v>1075.4427189999999</v>
      </c>
      <c r="O347">
        <v>1467.2722409999999</v>
      </c>
      <c r="P347">
        <v>2771.2288330000001</v>
      </c>
      <c r="Q347">
        <v>1499.6511909999999</v>
      </c>
      <c r="R347">
        <v>0</v>
      </c>
      <c r="S347">
        <v>972.68275600000004</v>
      </c>
      <c r="T347">
        <v>8.2804819100000007</v>
      </c>
      <c r="U347">
        <v>2990.8819600000002</v>
      </c>
      <c r="V347">
        <v>13883.528689999999</v>
      </c>
      <c r="W347">
        <v>460.74885999999998</v>
      </c>
      <c r="X347">
        <v>618.57541749999996</v>
      </c>
      <c r="Y347">
        <v>292.6550843</v>
      </c>
      <c r="Z347">
        <v>113.95083459999999</v>
      </c>
      <c r="AA347">
        <v>533.49941430000001</v>
      </c>
      <c r="AB347">
        <v>58.7884162</v>
      </c>
      <c r="AC347">
        <v>0</v>
      </c>
      <c r="AD347">
        <v>132.00166960000001</v>
      </c>
      <c r="AE347" t="s">
        <v>808</v>
      </c>
      <c r="AF347" t="s">
        <v>649</v>
      </c>
      <c r="AG347" t="s">
        <v>39</v>
      </c>
      <c r="AH347" t="s">
        <v>74</v>
      </c>
      <c r="AI347" t="s">
        <v>809</v>
      </c>
      <c r="AJ347">
        <v>3765.13</v>
      </c>
    </row>
    <row r="348" spans="1:36" x14ac:dyDescent="0.35">
      <c r="A348" s="1">
        <v>43405</v>
      </c>
      <c r="B348">
        <v>2018</v>
      </c>
      <c r="C348" t="str">
        <f>TEXT(data[[#This Row],[Month]],"MMMM")</f>
        <v>November</v>
      </c>
      <c r="D348">
        <v>9419.0092550000008</v>
      </c>
      <c r="E348">
        <v>31</v>
      </c>
      <c r="F348">
        <v>1</v>
      </c>
      <c r="G348" t="s">
        <v>56</v>
      </c>
      <c r="H348" t="s">
        <v>43</v>
      </c>
      <c r="I348">
        <v>1883.8018509999999</v>
      </c>
      <c r="J348">
        <v>1375.2396510000001</v>
      </c>
      <c r="K348">
        <v>358.24295790000002</v>
      </c>
      <c r="L348">
        <v>1412.3474719999999</v>
      </c>
      <c r="M348">
        <v>658.19625189999999</v>
      </c>
      <c r="N348">
        <v>306.98166789999999</v>
      </c>
      <c r="O348">
        <v>220.6122871</v>
      </c>
      <c r="P348">
        <v>443.87364400000001</v>
      </c>
      <c r="Q348">
        <v>357.2246217</v>
      </c>
      <c r="R348">
        <v>695.04945359999999</v>
      </c>
      <c r="S348">
        <v>222.7427352</v>
      </c>
      <c r="T348">
        <v>6.3905391979999999</v>
      </c>
      <c r="U348">
        <v>601.92547850000005</v>
      </c>
      <c r="V348">
        <v>1484.6966620000001</v>
      </c>
      <c r="W348">
        <v>224.563356</v>
      </c>
      <c r="X348">
        <v>66.575442780000003</v>
      </c>
      <c r="Y348">
        <v>67.561995190000005</v>
      </c>
      <c r="Z348">
        <v>55.035245009999997</v>
      </c>
      <c r="AA348">
        <v>95.262968830000005</v>
      </c>
      <c r="AB348">
        <v>9.8161508089999998</v>
      </c>
      <c r="AC348">
        <v>21.99861799</v>
      </c>
      <c r="AD348">
        <v>11.31404077</v>
      </c>
      <c r="AE348" t="s">
        <v>281</v>
      </c>
      <c r="AF348" t="s">
        <v>810</v>
      </c>
      <c r="AG348" t="s">
        <v>39</v>
      </c>
      <c r="AH348" t="s">
        <v>54</v>
      </c>
      <c r="AI348" t="s">
        <v>439</v>
      </c>
      <c r="AJ348">
        <v>9835.17</v>
      </c>
    </row>
    <row r="349" spans="1:36" x14ac:dyDescent="0.35">
      <c r="A349" s="1">
        <v>43435</v>
      </c>
      <c r="B349">
        <v>2018</v>
      </c>
      <c r="C349" t="str">
        <f>TEXT(data[[#This Row],[Month]],"MMMM")</f>
        <v>December</v>
      </c>
      <c r="D349">
        <v>9730.1212950000008</v>
      </c>
      <c r="E349">
        <v>51</v>
      </c>
      <c r="F349">
        <v>2</v>
      </c>
      <c r="G349" t="s">
        <v>42</v>
      </c>
      <c r="H349" t="s">
        <v>43</v>
      </c>
      <c r="I349">
        <v>1946.024259</v>
      </c>
      <c r="J349">
        <v>0</v>
      </c>
      <c r="K349">
        <v>247.98167889999999</v>
      </c>
      <c r="L349">
        <v>1183.8850709999999</v>
      </c>
      <c r="M349">
        <v>505.03463790000001</v>
      </c>
      <c r="N349">
        <v>471.90973100000002</v>
      </c>
      <c r="O349">
        <v>436.57049410000002</v>
      </c>
      <c r="P349">
        <v>411.49404049999998</v>
      </c>
      <c r="Q349">
        <v>347.62224980000002</v>
      </c>
      <c r="R349">
        <v>941.81009670000003</v>
      </c>
      <c r="S349">
        <v>143.20504800000001</v>
      </c>
      <c r="T349">
        <v>9.4549767980000006</v>
      </c>
      <c r="U349">
        <v>919.9807108</v>
      </c>
      <c r="V349">
        <v>3094.583987</v>
      </c>
      <c r="W349">
        <v>313.1428583</v>
      </c>
      <c r="X349">
        <v>131.4411384</v>
      </c>
      <c r="Y349">
        <v>55.712525030000002</v>
      </c>
      <c r="Z349">
        <v>117.7073168</v>
      </c>
      <c r="AA349">
        <v>89.282839499999994</v>
      </c>
      <c r="AB349">
        <v>4.578524947</v>
      </c>
      <c r="AC349">
        <v>42.866534250000001</v>
      </c>
      <c r="AD349">
        <v>12.860708239999999</v>
      </c>
      <c r="AE349" t="s">
        <v>811</v>
      </c>
      <c r="AF349" t="s">
        <v>812</v>
      </c>
      <c r="AG349" t="s">
        <v>39</v>
      </c>
      <c r="AH349" t="s">
        <v>40</v>
      </c>
      <c r="AI349" t="s">
        <v>127</v>
      </c>
      <c r="AJ349">
        <v>3944.36</v>
      </c>
    </row>
    <row r="350" spans="1:36" x14ac:dyDescent="0.35">
      <c r="A350" s="1">
        <v>43466</v>
      </c>
      <c r="B350">
        <v>2019</v>
      </c>
      <c r="C350" t="str">
        <f>TEXT(data[[#This Row],[Month]],"MMMM")</f>
        <v>January</v>
      </c>
      <c r="D350">
        <v>16885.276089999999</v>
      </c>
      <c r="E350">
        <v>32</v>
      </c>
      <c r="F350">
        <v>3</v>
      </c>
      <c r="G350" t="s">
        <v>56</v>
      </c>
      <c r="H350" t="s">
        <v>43</v>
      </c>
      <c r="I350">
        <v>3377.0552170000001</v>
      </c>
      <c r="J350">
        <v>3216.1682719999999</v>
      </c>
      <c r="K350">
        <v>415.47696689999998</v>
      </c>
      <c r="L350">
        <v>2046.3710659999999</v>
      </c>
      <c r="M350">
        <v>1002.363117</v>
      </c>
      <c r="N350">
        <v>432.11137050000002</v>
      </c>
      <c r="O350">
        <v>731.7849923</v>
      </c>
      <c r="P350">
        <v>909.50382209999998</v>
      </c>
      <c r="Q350">
        <v>632.25415169999997</v>
      </c>
      <c r="R350">
        <v>1567.9414260000001</v>
      </c>
      <c r="S350">
        <v>311.13038840000002</v>
      </c>
      <c r="T350">
        <v>5.438686594</v>
      </c>
      <c r="U350">
        <v>918.3372468</v>
      </c>
      <c r="V350">
        <v>2243.1152959999999</v>
      </c>
      <c r="W350">
        <v>388.28403379999997</v>
      </c>
      <c r="X350">
        <v>102.0699776</v>
      </c>
      <c r="Y350">
        <v>21.94081207</v>
      </c>
      <c r="Z350">
        <v>68.912530390000001</v>
      </c>
      <c r="AA350">
        <v>144.01647840000001</v>
      </c>
      <c r="AB350">
        <v>16.159046289999999</v>
      </c>
      <c r="AC350">
        <v>47.328000209999999</v>
      </c>
      <c r="AD350">
        <v>50.238346530000001</v>
      </c>
      <c r="AE350" t="s">
        <v>813</v>
      </c>
      <c r="AF350" t="s">
        <v>814</v>
      </c>
      <c r="AG350" t="s">
        <v>39</v>
      </c>
      <c r="AH350" t="s">
        <v>54</v>
      </c>
      <c r="AI350" t="s">
        <v>112</v>
      </c>
      <c r="AJ350">
        <v>2369.52</v>
      </c>
    </row>
    <row r="351" spans="1:36" x14ac:dyDescent="0.35">
      <c r="A351" s="1">
        <v>43497</v>
      </c>
      <c r="B351">
        <v>2019</v>
      </c>
      <c r="C351" t="str">
        <f>TEXT(data[[#This Row],[Month]],"MMMM")</f>
        <v>February</v>
      </c>
      <c r="D351">
        <v>25290.773880000001</v>
      </c>
      <c r="E351">
        <v>38</v>
      </c>
      <c r="F351">
        <v>2</v>
      </c>
      <c r="G351" t="s">
        <v>47</v>
      </c>
      <c r="H351" t="s">
        <v>43</v>
      </c>
      <c r="I351">
        <v>5058.154775</v>
      </c>
      <c r="J351">
        <v>0</v>
      </c>
      <c r="K351">
        <v>581.78633279999997</v>
      </c>
      <c r="L351">
        <v>3378.556024</v>
      </c>
      <c r="M351">
        <v>1487.0590709999999</v>
      </c>
      <c r="N351">
        <v>916.92981350000002</v>
      </c>
      <c r="O351">
        <v>912.56135970000003</v>
      </c>
      <c r="P351">
        <v>1447.8399079999999</v>
      </c>
      <c r="Q351">
        <v>1087.430222</v>
      </c>
      <c r="R351">
        <v>2524.6608219999998</v>
      </c>
      <c r="S351">
        <v>498.94475679999999</v>
      </c>
      <c r="T351">
        <v>8.8258724389999994</v>
      </c>
      <c r="U351">
        <v>2232.131441</v>
      </c>
      <c r="V351">
        <v>7396.8507909999998</v>
      </c>
      <c r="W351">
        <v>1000.14071</v>
      </c>
      <c r="X351">
        <v>294.74910139999997</v>
      </c>
      <c r="Y351">
        <v>220.0617331</v>
      </c>
      <c r="Z351">
        <v>218.4941829</v>
      </c>
      <c r="AA351">
        <v>224.30823749999999</v>
      </c>
      <c r="AB351">
        <v>27.59756835</v>
      </c>
      <c r="AC351">
        <v>119.2657339</v>
      </c>
      <c r="AD351">
        <v>90.866060000000004</v>
      </c>
      <c r="AE351" t="s">
        <v>138</v>
      </c>
      <c r="AF351" t="s">
        <v>815</v>
      </c>
      <c r="AG351" t="s">
        <v>39</v>
      </c>
      <c r="AH351" t="s">
        <v>40</v>
      </c>
      <c r="AI351" t="s">
        <v>816</v>
      </c>
      <c r="AJ351">
        <v>6270.65</v>
      </c>
    </row>
    <row r="352" spans="1:36" x14ac:dyDescent="0.35">
      <c r="A352" s="1">
        <v>43525</v>
      </c>
      <c r="B352">
        <v>2019</v>
      </c>
      <c r="C352" t="str">
        <f>TEXT(data[[#This Row],[Month]],"MMMM")</f>
        <v>March</v>
      </c>
      <c r="D352">
        <v>38471.72032</v>
      </c>
      <c r="E352">
        <v>40</v>
      </c>
      <c r="F352">
        <v>2</v>
      </c>
      <c r="G352" t="s">
        <v>35</v>
      </c>
      <c r="H352" t="s">
        <v>36</v>
      </c>
      <c r="I352">
        <v>11541.516089999999</v>
      </c>
      <c r="J352">
        <v>4052.7196260000001</v>
      </c>
      <c r="K352">
        <v>1626.486382</v>
      </c>
      <c r="L352">
        <v>4611.3117389999998</v>
      </c>
      <c r="M352">
        <v>2165.9178889999998</v>
      </c>
      <c r="N352">
        <v>1893.0923519999999</v>
      </c>
      <c r="O352">
        <v>1226.867751</v>
      </c>
      <c r="P352">
        <v>3050.723422</v>
      </c>
      <c r="Q352">
        <v>1273.812359</v>
      </c>
      <c r="R352">
        <v>2995.4201469999998</v>
      </c>
      <c r="S352">
        <v>388.84843990000002</v>
      </c>
      <c r="T352">
        <v>5.9464879939999999</v>
      </c>
      <c r="U352">
        <v>2287.71623</v>
      </c>
      <c r="V352">
        <v>3645.0041150000002</v>
      </c>
      <c r="W352">
        <v>509.96922310000002</v>
      </c>
      <c r="X352">
        <v>299.0615085</v>
      </c>
      <c r="Y352">
        <v>439.06427530000002</v>
      </c>
      <c r="Z352">
        <v>81.811642160000005</v>
      </c>
      <c r="AA352">
        <v>644.11857970000005</v>
      </c>
      <c r="AB352">
        <v>59.260354409999998</v>
      </c>
      <c r="AC352">
        <v>7.5563590559999998</v>
      </c>
      <c r="AD352">
        <v>104.2956001</v>
      </c>
      <c r="AE352" t="s">
        <v>817</v>
      </c>
      <c r="AF352" t="s">
        <v>818</v>
      </c>
      <c r="AG352" t="s">
        <v>39</v>
      </c>
      <c r="AH352" t="s">
        <v>40</v>
      </c>
      <c r="AI352" t="s">
        <v>369</v>
      </c>
      <c r="AJ352">
        <v>1451.75</v>
      </c>
    </row>
    <row r="353" spans="1:36" x14ac:dyDescent="0.35">
      <c r="A353" s="1">
        <v>43556</v>
      </c>
      <c r="B353">
        <v>2019</v>
      </c>
      <c r="C353" t="str">
        <f>TEXT(data[[#This Row],[Month]],"MMMM")</f>
        <v>April</v>
      </c>
      <c r="D353">
        <v>97659.052370000005</v>
      </c>
      <c r="E353">
        <v>38</v>
      </c>
      <c r="F353">
        <v>3</v>
      </c>
      <c r="G353" t="s">
        <v>47</v>
      </c>
      <c r="H353" t="s">
        <v>36</v>
      </c>
      <c r="I353">
        <v>29297.71571</v>
      </c>
      <c r="J353">
        <v>18948.133969999999</v>
      </c>
      <c r="K353">
        <v>2926.3355329999999</v>
      </c>
      <c r="L353">
        <v>10915.28637</v>
      </c>
      <c r="M353">
        <v>7513.2834789999997</v>
      </c>
      <c r="N353">
        <v>4866.8445499999998</v>
      </c>
      <c r="O353">
        <v>4367.9445420000002</v>
      </c>
      <c r="P353">
        <v>5436.1578280000003</v>
      </c>
      <c r="Q353">
        <v>2942.9811770000001</v>
      </c>
      <c r="R353">
        <v>9340.4222819999995</v>
      </c>
      <c r="S353">
        <v>2484.119995</v>
      </c>
      <c r="T353">
        <v>14.0238441</v>
      </c>
      <c r="U353">
        <v>0</v>
      </c>
      <c r="V353">
        <v>-1380.1730669999999</v>
      </c>
      <c r="W353">
        <v>2700.9114260000001</v>
      </c>
      <c r="X353">
        <v>839.17477880000001</v>
      </c>
      <c r="Y353">
        <v>493.1622524</v>
      </c>
      <c r="Z353">
        <v>418.55457749999999</v>
      </c>
      <c r="AA353">
        <v>1585.4099900000001</v>
      </c>
      <c r="AB353">
        <v>133.64527430000001</v>
      </c>
      <c r="AC353">
        <v>248.04652490000001</v>
      </c>
      <c r="AD353">
        <v>372.15582799999999</v>
      </c>
      <c r="AE353" t="s">
        <v>819</v>
      </c>
      <c r="AF353" t="s">
        <v>820</v>
      </c>
      <c r="AG353" t="s">
        <v>39</v>
      </c>
      <c r="AH353" t="s">
        <v>74</v>
      </c>
      <c r="AI353" t="s">
        <v>355</v>
      </c>
      <c r="AJ353">
        <v>9677.9500000000007</v>
      </c>
    </row>
    <row r="354" spans="1:36" x14ac:dyDescent="0.35">
      <c r="A354" s="1">
        <v>43586</v>
      </c>
      <c r="B354">
        <v>2019</v>
      </c>
      <c r="C354" t="str">
        <f>TEXT(data[[#This Row],[Month]],"MMMM")</f>
        <v>May</v>
      </c>
      <c r="D354">
        <v>59580.305820000001</v>
      </c>
      <c r="E354">
        <v>31</v>
      </c>
      <c r="F354">
        <v>3</v>
      </c>
      <c r="G354" t="s">
        <v>42</v>
      </c>
      <c r="H354" t="s">
        <v>43</v>
      </c>
      <c r="I354">
        <v>11916.061159999999</v>
      </c>
      <c r="J354">
        <v>0</v>
      </c>
      <c r="K354">
        <v>1978.6414669999999</v>
      </c>
      <c r="L354">
        <v>6864.6066190000001</v>
      </c>
      <c r="M354">
        <v>4508.1573319999998</v>
      </c>
      <c r="N354">
        <v>1312.0802719999999</v>
      </c>
      <c r="O354">
        <v>2952.5750370000001</v>
      </c>
      <c r="P354">
        <v>2993.2888480000001</v>
      </c>
      <c r="Q354">
        <v>2911.606049</v>
      </c>
      <c r="R354">
        <v>5304.81484</v>
      </c>
      <c r="S354">
        <v>616.32911539999998</v>
      </c>
      <c r="T354">
        <v>13.44438426</v>
      </c>
      <c r="U354">
        <v>8010.2052590000003</v>
      </c>
      <c r="V354">
        <v>18222.145079999998</v>
      </c>
      <c r="W354">
        <v>1926.467535</v>
      </c>
      <c r="X354">
        <v>1321.0112959999999</v>
      </c>
      <c r="Y354">
        <v>306.43134259999999</v>
      </c>
      <c r="Z354">
        <v>400.30853330000002</v>
      </c>
      <c r="AA354">
        <v>864.42270450000001</v>
      </c>
      <c r="AB354">
        <v>42.971570360000001</v>
      </c>
      <c r="AC354">
        <v>41.52732185</v>
      </c>
      <c r="AD354">
        <v>179.99316719999999</v>
      </c>
      <c r="AE354" t="s">
        <v>612</v>
      </c>
      <c r="AF354" t="s">
        <v>821</v>
      </c>
      <c r="AG354" t="s">
        <v>39</v>
      </c>
      <c r="AH354" t="s">
        <v>54</v>
      </c>
      <c r="AI354" t="s">
        <v>146</v>
      </c>
      <c r="AJ354">
        <v>5199.21</v>
      </c>
    </row>
    <row r="355" spans="1:36" x14ac:dyDescent="0.35">
      <c r="A355" s="1">
        <v>43617</v>
      </c>
      <c r="B355">
        <v>2019</v>
      </c>
      <c r="C355" t="str">
        <f>TEXT(data[[#This Row],[Month]],"MMMM")</f>
        <v>June</v>
      </c>
      <c r="D355">
        <v>26396.899440000001</v>
      </c>
      <c r="E355">
        <v>38</v>
      </c>
      <c r="F355">
        <v>1</v>
      </c>
      <c r="G355" t="s">
        <v>35</v>
      </c>
      <c r="H355" t="s">
        <v>43</v>
      </c>
      <c r="I355">
        <v>5279.3798870000001</v>
      </c>
      <c r="J355">
        <v>2833.1540289999998</v>
      </c>
      <c r="K355">
        <v>866.75978129999999</v>
      </c>
      <c r="L355">
        <v>2751.6118889999998</v>
      </c>
      <c r="M355">
        <v>1838.2364700000001</v>
      </c>
      <c r="N355">
        <v>641.88130530000001</v>
      </c>
      <c r="O355">
        <v>1199.090649</v>
      </c>
      <c r="P355">
        <v>2096.5390819999998</v>
      </c>
      <c r="Q355">
        <v>836.04708919999996</v>
      </c>
      <c r="R355">
        <v>2568.4112919999998</v>
      </c>
      <c r="S355">
        <v>384.16463770000001</v>
      </c>
      <c r="T355">
        <v>8.1184317640000003</v>
      </c>
      <c r="U355">
        <v>2143.0142689999998</v>
      </c>
      <c r="V355">
        <v>5101.6233249999996</v>
      </c>
      <c r="W355">
        <v>456.33213060000003</v>
      </c>
      <c r="X355">
        <v>121.76781080000001</v>
      </c>
      <c r="Y355">
        <v>114.47972230000001</v>
      </c>
      <c r="Z355">
        <v>212.1982841</v>
      </c>
      <c r="AA355">
        <v>395.03280160000003</v>
      </c>
      <c r="AB355">
        <v>15.67972172</v>
      </c>
      <c r="AC355">
        <v>118.7790665</v>
      </c>
      <c r="AD355">
        <v>71.141589420000003</v>
      </c>
      <c r="AE355" t="s">
        <v>822</v>
      </c>
      <c r="AF355" t="s">
        <v>423</v>
      </c>
      <c r="AG355" t="s">
        <v>39</v>
      </c>
      <c r="AH355" t="s">
        <v>74</v>
      </c>
      <c r="AI355" t="s">
        <v>319</v>
      </c>
      <c r="AJ355">
        <v>1714.4</v>
      </c>
    </row>
    <row r="356" spans="1:36" x14ac:dyDescent="0.35">
      <c r="A356" s="1">
        <v>43647</v>
      </c>
      <c r="B356">
        <v>2019</v>
      </c>
      <c r="C356" t="str">
        <f>TEXT(data[[#This Row],[Month]],"MMMM")</f>
        <v>July</v>
      </c>
      <c r="D356">
        <v>29547.064989999999</v>
      </c>
      <c r="E356">
        <v>29</v>
      </c>
      <c r="F356">
        <v>4</v>
      </c>
      <c r="G356" t="s">
        <v>35</v>
      </c>
      <c r="H356" t="s">
        <v>48</v>
      </c>
      <c r="I356">
        <v>4432.0597479999997</v>
      </c>
      <c r="J356">
        <v>0</v>
      </c>
      <c r="K356">
        <v>1175.0715700000001</v>
      </c>
      <c r="L356">
        <v>3299.2379559999999</v>
      </c>
      <c r="M356">
        <v>2193.9157150000001</v>
      </c>
      <c r="N356">
        <v>1417.4165029999999</v>
      </c>
      <c r="O356">
        <v>772.09697719999997</v>
      </c>
      <c r="P356">
        <v>2349.068831</v>
      </c>
      <c r="Q356">
        <v>1043.056006</v>
      </c>
      <c r="R356">
        <v>2839.8906809999999</v>
      </c>
      <c r="S356">
        <v>439.8831581</v>
      </c>
      <c r="T356">
        <v>5.429489373</v>
      </c>
      <c r="U356">
        <v>1604.254754</v>
      </c>
      <c r="V356">
        <v>9585.3678440000003</v>
      </c>
      <c r="W356">
        <v>879.12302729999999</v>
      </c>
      <c r="X356">
        <v>178.25646549999999</v>
      </c>
      <c r="Y356">
        <v>364.87180130000002</v>
      </c>
      <c r="Z356">
        <v>161.7756632</v>
      </c>
      <c r="AA356">
        <v>470.94291809999999</v>
      </c>
      <c r="AB356">
        <v>48.207827109999997</v>
      </c>
      <c r="AC356">
        <v>21.08960742</v>
      </c>
      <c r="AD356">
        <v>26.28841001</v>
      </c>
      <c r="AE356" t="s">
        <v>758</v>
      </c>
      <c r="AF356" t="s">
        <v>823</v>
      </c>
      <c r="AG356" t="s">
        <v>39</v>
      </c>
      <c r="AH356" t="s">
        <v>54</v>
      </c>
      <c r="AI356" t="s">
        <v>316</v>
      </c>
      <c r="AJ356">
        <v>6256.83</v>
      </c>
    </row>
    <row r="357" spans="1:36" x14ac:dyDescent="0.35">
      <c r="A357" s="1">
        <v>43678</v>
      </c>
      <c r="B357">
        <v>2019</v>
      </c>
      <c r="C357" t="str">
        <f>TEXT(data[[#This Row],[Month]],"MMMM")</f>
        <v>August</v>
      </c>
      <c r="D357">
        <v>13452.6201</v>
      </c>
      <c r="E357">
        <v>59</v>
      </c>
      <c r="F357">
        <v>1</v>
      </c>
      <c r="G357" t="s">
        <v>56</v>
      </c>
      <c r="H357" t="s">
        <v>36</v>
      </c>
      <c r="I357">
        <v>4035.7860300000002</v>
      </c>
      <c r="J357">
        <v>0</v>
      </c>
      <c r="K357">
        <v>287.6562055</v>
      </c>
      <c r="L357">
        <v>1469.6899880000001</v>
      </c>
      <c r="M357">
        <v>958.54766759999995</v>
      </c>
      <c r="N357">
        <v>627.93417850000003</v>
      </c>
      <c r="O357">
        <v>432.64197309999997</v>
      </c>
      <c r="P357">
        <v>945.95640909999997</v>
      </c>
      <c r="Q357">
        <v>641.67626580000001</v>
      </c>
      <c r="R357">
        <v>893.35264649999999</v>
      </c>
      <c r="S357">
        <v>350.32758760000002</v>
      </c>
      <c r="T357">
        <v>6.186264338</v>
      </c>
      <c r="U357">
        <v>832.21463970000002</v>
      </c>
      <c r="V357">
        <v>2809.0511470000001</v>
      </c>
      <c r="W357">
        <v>193.94461899999999</v>
      </c>
      <c r="X357">
        <v>74.325627310000002</v>
      </c>
      <c r="Y357">
        <v>112.4413559</v>
      </c>
      <c r="Z357">
        <v>128.04007350000001</v>
      </c>
      <c r="AA357">
        <v>83.784656200000001</v>
      </c>
      <c r="AB357">
        <v>7.0348093350000003</v>
      </c>
      <c r="AC357">
        <v>13.15851631</v>
      </c>
      <c r="AD357">
        <v>45.190596679999999</v>
      </c>
      <c r="AE357" t="s">
        <v>824</v>
      </c>
      <c r="AF357" t="s">
        <v>825</v>
      </c>
      <c r="AG357" t="s">
        <v>39</v>
      </c>
      <c r="AH357" t="s">
        <v>54</v>
      </c>
      <c r="AI357" t="s">
        <v>51</v>
      </c>
      <c r="AJ357">
        <v>9860.9500000000007</v>
      </c>
    </row>
    <row r="358" spans="1:36" x14ac:dyDescent="0.35">
      <c r="A358" s="1">
        <v>43709</v>
      </c>
      <c r="B358">
        <v>2019</v>
      </c>
      <c r="C358" t="str">
        <f>TEXT(data[[#This Row],[Month]],"MMMM")</f>
        <v>September</v>
      </c>
      <c r="D358">
        <v>29558.95882</v>
      </c>
      <c r="E358">
        <v>63</v>
      </c>
      <c r="F358">
        <v>3</v>
      </c>
      <c r="G358" t="s">
        <v>35</v>
      </c>
      <c r="H358" t="s">
        <v>36</v>
      </c>
      <c r="I358">
        <v>8867.6876460000003</v>
      </c>
      <c r="J358">
        <v>3215.3786500000001</v>
      </c>
      <c r="K358">
        <v>905.87139990000003</v>
      </c>
      <c r="L358">
        <v>3639.0590619999998</v>
      </c>
      <c r="M358">
        <v>1539.096432</v>
      </c>
      <c r="N358">
        <v>794.88435509999999</v>
      </c>
      <c r="O358">
        <v>928.44095619999996</v>
      </c>
      <c r="P358">
        <v>1974.6268009999999</v>
      </c>
      <c r="Q358">
        <v>1316.7354379999999</v>
      </c>
      <c r="R358">
        <v>2213.4917169999999</v>
      </c>
      <c r="S358">
        <v>483.79087620000001</v>
      </c>
      <c r="T358">
        <v>8.2985933129999996</v>
      </c>
      <c r="U358">
        <v>2452.9777800000002</v>
      </c>
      <c r="V358">
        <v>3679.8954859999999</v>
      </c>
      <c r="W358">
        <v>1012.109679</v>
      </c>
      <c r="X358">
        <v>340.68241749999999</v>
      </c>
      <c r="Y358">
        <v>53.436229900000001</v>
      </c>
      <c r="Z358">
        <v>129.922719</v>
      </c>
      <c r="AA358">
        <v>208.27797949999999</v>
      </c>
      <c r="AB358">
        <v>46.144531379999997</v>
      </c>
      <c r="AC358">
        <v>27.105845819999999</v>
      </c>
      <c r="AD358">
        <v>32.975675870000003</v>
      </c>
      <c r="AE358" t="s">
        <v>826</v>
      </c>
      <c r="AF358" t="s">
        <v>827</v>
      </c>
      <c r="AG358" t="s">
        <v>39</v>
      </c>
      <c r="AH358" t="s">
        <v>54</v>
      </c>
      <c r="AI358" t="s">
        <v>414</v>
      </c>
      <c r="AJ358">
        <v>6720.84</v>
      </c>
    </row>
    <row r="359" spans="1:36" x14ac:dyDescent="0.35">
      <c r="A359" s="1">
        <v>43739</v>
      </c>
      <c r="B359">
        <v>2019</v>
      </c>
      <c r="C359" t="str">
        <f>TEXT(data[[#This Row],[Month]],"MMMM")</f>
        <v>October</v>
      </c>
      <c r="D359">
        <v>23813.924449999999</v>
      </c>
      <c r="E359">
        <v>64</v>
      </c>
      <c r="F359">
        <v>0</v>
      </c>
      <c r="G359" t="s">
        <v>56</v>
      </c>
      <c r="H359" t="s">
        <v>36</v>
      </c>
      <c r="I359">
        <v>7144.1773350000003</v>
      </c>
      <c r="J359">
        <v>3920.4969689999998</v>
      </c>
      <c r="K359">
        <v>545.46352530000001</v>
      </c>
      <c r="L359">
        <v>3546.8126499999998</v>
      </c>
      <c r="M359">
        <v>1773.323838</v>
      </c>
      <c r="N359">
        <v>1057.5558080000001</v>
      </c>
      <c r="O359">
        <v>1117.932812</v>
      </c>
      <c r="P359">
        <v>1693.7495960000001</v>
      </c>
      <c r="Q359">
        <v>1063.3592200000001</v>
      </c>
      <c r="R359">
        <v>0</v>
      </c>
      <c r="S359">
        <v>251.2199071</v>
      </c>
      <c r="T359">
        <v>5.9195867839999998</v>
      </c>
      <c r="U359">
        <v>1409.6859239999999</v>
      </c>
      <c r="V359">
        <v>1699.832789</v>
      </c>
      <c r="W359">
        <v>504.3858353</v>
      </c>
      <c r="X359">
        <v>151.37621609999999</v>
      </c>
      <c r="Y359">
        <v>133.63934750000001</v>
      </c>
      <c r="Z359">
        <v>262.16528599999998</v>
      </c>
      <c r="AA359">
        <v>255.43878989999999</v>
      </c>
      <c r="AB359">
        <v>46.3528229</v>
      </c>
      <c r="AC359">
        <v>0</v>
      </c>
      <c r="AD359">
        <v>36.625896830000002</v>
      </c>
      <c r="AE359" t="s">
        <v>758</v>
      </c>
      <c r="AF359" t="s">
        <v>246</v>
      </c>
      <c r="AG359" t="s">
        <v>39</v>
      </c>
      <c r="AH359" t="s">
        <v>54</v>
      </c>
      <c r="AI359" t="s">
        <v>218</v>
      </c>
      <c r="AJ359">
        <v>4247.2700000000004</v>
      </c>
    </row>
    <row r="360" spans="1:36" x14ac:dyDescent="0.35">
      <c r="A360" s="1">
        <v>43770</v>
      </c>
      <c r="B360">
        <v>2019</v>
      </c>
      <c r="C360" t="str">
        <f>TEXT(data[[#This Row],[Month]],"MMMM")</f>
        <v>November</v>
      </c>
      <c r="D360">
        <v>38836.954539999999</v>
      </c>
      <c r="E360">
        <v>22</v>
      </c>
      <c r="F360">
        <v>0</v>
      </c>
      <c r="G360" t="s">
        <v>42</v>
      </c>
      <c r="H360" t="s">
        <v>43</v>
      </c>
      <c r="I360">
        <v>7767.3909080000003</v>
      </c>
      <c r="J360">
        <v>4043.8891520000002</v>
      </c>
      <c r="K360">
        <v>833.24130490000005</v>
      </c>
      <c r="L360">
        <v>5201.5055270000003</v>
      </c>
      <c r="M360">
        <v>2476.1927900000001</v>
      </c>
      <c r="N360">
        <v>1526.7346439999999</v>
      </c>
      <c r="O360">
        <v>1136.5528380000001</v>
      </c>
      <c r="P360">
        <v>2356.5582100000001</v>
      </c>
      <c r="Q360">
        <v>1666.030135</v>
      </c>
      <c r="R360">
        <v>0</v>
      </c>
      <c r="S360">
        <v>516.13782900000001</v>
      </c>
      <c r="T360">
        <v>5.7497379049999999</v>
      </c>
      <c r="U360">
        <v>2233.0230959999999</v>
      </c>
      <c r="V360">
        <v>11312.7212</v>
      </c>
      <c r="W360">
        <v>325.30621400000001</v>
      </c>
      <c r="X360">
        <v>487.47329860000002</v>
      </c>
      <c r="Y360">
        <v>437.94854400000003</v>
      </c>
      <c r="Z360">
        <v>265.47567329999998</v>
      </c>
      <c r="AA360">
        <v>665.96120240000005</v>
      </c>
      <c r="AB360">
        <v>81.91250737</v>
      </c>
      <c r="AC360">
        <v>0</v>
      </c>
      <c r="AD360">
        <v>82.540813170000007</v>
      </c>
      <c r="AE360" t="s">
        <v>480</v>
      </c>
      <c r="AF360" t="s">
        <v>828</v>
      </c>
      <c r="AG360" t="s">
        <v>39</v>
      </c>
      <c r="AH360" t="s">
        <v>74</v>
      </c>
      <c r="AI360" t="s">
        <v>124</v>
      </c>
      <c r="AJ360">
        <v>3301.12</v>
      </c>
    </row>
    <row r="361" spans="1:36" x14ac:dyDescent="0.35">
      <c r="A361" s="1">
        <v>43800</v>
      </c>
      <c r="B361">
        <v>2019</v>
      </c>
      <c r="C361" t="str">
        <f>TEXT(data[[#This Row],[Month]],"MMMM")</f>
        <v>December</v>
      </c>
      <c r="D361">
        <v>15477.89113</v>
      </c>
      <c r="E361">
        <v>19</v>
      </c>
      <c r="F361">
        <v>2</v>
      </c>
      <c r="G361" t="s">
        <v>56</v>
      </c>
      <c r="H361" t="s">
        <v>43</v>
      </c>
      <c r="I361">
        <v>3095.5782260000001</v>
      </c>
      <c r="J361">
        <v>0</v>
      </c>
      <c r="K361">
        <v>347.4884394</v>
      </c>
      <c r="L361">
        <v>1694.5038039999999</v>
      </c>
      <c r="M361">
        <v>1009.324569</v>
      </c>
      <c r="N361">
        <v>477.9410575</v>
      </c>
      <c r="O361">
        <v>324.30088749999999</v>
      </c>
      <c r="P361">
        <v>730.91010389999997</v>
      </c>
      <c r="Q361">
        <v>523.21582390000003</v>
      </c>
      <c r="R361">
        <v>1270.724428</v>
      </c>
      <c r="S361">
        <v>414.57189260000001</v>
      </c>
      <c r="T361">
        <v>9.8613968960000005</v>
      </c>
      <c r="U361">
        <v>1526.3362749999999</v>
      </c>
      <c r="V361">
        <v>5589.3318959999997</v>
      </c>
      <c r="W361">
        <v>187.8786384</v>
      </c>
      <c r="X361">
        <v>152.70430479999999</v>
      </c>
      <c r="Y361">
        <v>27.052878570000001</v>
      </c>
      <c r="Z361">
        <v>53.442504509999999</v>
      </c>
      <c r="AA361">
        <v>103.8616578</v>
      </c>
      <c r="AB361">
        <v>2.5824912420000001</v>
      </c>
      <c r="AC361">
        <v>27.820756039999999</v>
      </c>
      <c r="AD361">
        <v>47.280944779999999</v>
      </c>
      <c r="AE361" t="s">
        <v>829</v>
      </c>
      <c r="AF361" t="s">
        <v>830</v>
      </c>
      <c r="AG361" t="s">
        <v>39</v>
      </c>
      <c r="AH361" t="s">
        <v>54</v>
      </c>
      <c r="AI361" t="s">
        <v>831</v>
      </c>
      <c r="AJ361">
        <v>8369.0300000000007</v>
      </c>
    </row>
    <row r="362" spans="1:36" x14ac:dyDescent="0.35">
      <c r="A362" s="1">
        <v>43831</v>
      </c>
      <c r="B362">
        <v>2020</v>
      </c>
      <c r="C362" t="str">
        <f>TEXT(data[[#This Row],[Month]],"MMMM")</f>
        <v>January</v>
      </c>
      <c r="D362">
        <v>45452.807639999999</v>
      </c>
      <c r="E362">
        <v>39</v>
      </c>
      <c r="F362">
        <v>2</v>
      </c>
      <c r="G362" t="s">
        <v>47</v>
      </c>
      <c r="H362" t="s">
        <v>43</v>
      </c>
      <c r="I362">
        <v>9090.5615290000005</v>
      </c>
      <c r="J362">
        <v>0</v>
      </c>
      <c r="K362">
        <v>1483.5818730000001</v>
      </c>
      <c r="L362">
        <v>6609.13058</v>
      </c>
      <c r="M362">
        <v>3607.1741830000001</v>
      </c>
      <c r="N362">
        <v>1119.9794079999999</v>
      </c>
      <c r="O362">
        <v>1699.906493</v>
      </c>
      <c r="P362">
        <v>2717.8343570000002</v>
      </c>
      <c r="Q362">
        <v>1980.7804149999999</v>
      </c>
      <c r="R362">
        <v>3117.5408950000001</v>
      </c>
      <c r="S362">
        <v>917.75397039999996</v>
      </c>
      <c r="T362">
        <v>12.36238983</v>
      </c>
      <c r="U362">
        <v>5619.053269</v>
      </c>
      <c r="V362">
        <v>13108.56394</v>
      </c>
      <c r="W362">
        <v>622.77869390000001</v>
      </c>
      <c r="X362">
        <v>340.22726419999998</v>
      </c>
      <c r="Y362">
        <v>116.4071639</v>
      </c>
      <c r="Z362">
        <v>468.72800760000001</v>
      </c>
      <c r="AA362">
        <v>600.84192270000005</v>
      </c>
      <c r="AB362">
        <v>52.090823270000001</v>
      </c>
      <c r="AC362">
        <v>23.012849410000001</v>
      </c>
      <c r="AD362">
        <v>56.211104519999999</v>
      </c>
      <c r="AE362" t="s">
        <v>832</v>
      </c>
      <c r="AF362" t="s">
        <v>833</v>
      </c>
      <c r="AG362" t="s">
        <v>39</v>
      </c>
      <c r="AH362" t="s">
        <v>74</v>
      </c>
      <c r="AI362" t="s">
        <v>221</v>
      </c>
      <c r="AJ362">
        <v>1523.79</v>
      </c>
    </row>
    <row r="363" spans="1:36" x14ac:dyDescent="0.35">
      <c r="A363" s="1">
        <v>43862</v>
      </c>
      <c r="B363">
        <v>2020</v>
      </c>
      <c r="C363" t="str">
        <f>TEXT(data[[#This Row],[Month]],"MMMM")</f>
        <v>February</v>
      </c>
      <c r="D363">
        <v>102246.6991</v>
      </c>
      <c r="E363">
        <v>23</v>
      </c>
      <c r="F363">
        <v>4</v>
      </c>
      <c r="G363" t="s">
        <v>42</v>
      </c>
      <c r="H363" t="s">
        <v>36</v>
      </c>
      <c r="I363">
        <v>30674.009740000001</v>
      </c>
      <c r="J363">
        <v>0</v>
      </c>
      <c r="K363">
        <v>4173.8156310000004</v>
      </c>
      <c r="L363">
        <v>11027.69989</v>
      </c>
      <c r="M363">
        <v>8034.5525660000003</v>
      </c>
      <c r="N363">
        <v>3118.2635019999998</v>
      </c>
      <c r="O363">
        <v>3602.7315159999998</v>
      </c>
      <c r="P363">
        <v>6164.6345410000004</v>
      </c>
      <c r="Q363">
        <v>3681.6252749999999</v>
      </c>
      <c r="R363">
        <v>8771.7772189999996</v>
      </c>
      <c r="S363">
        <v>2430.4366279999999</v>
      </c>
      <c r="T363">
        <v>17.98773186</v>
      </c>
      <c r="U363">
        <v>18391.862079999999</v>
      </c>
      <c r="V363">
        <v>20567.15263</v>
      </c>
      <c r="W363">
        <v>1984.571434</v>
      </c>
      <c r="X363">
        <v>2379.1414180000002</v>
      </c>
      <c r="Y363">
        <v>784.58624110000005</v>
      </c>
      <c r="Z363">
        <v>522.17398409999998</v>
      </c>
      <c r="AA363">
        <v>546.54136570000003</v>
      </c>
      <c r="AB363">
        <v>20.631278219999999</v>
      </c>
      <c r="AC363">
        <v>298.10743710000003</v>
      </c>
      <c r="AD363">
        <v>648.56618319999995</v>
      </c>
      <c r="AE363" t="s">
        <v>834</v>
      </c>
      <c r="AF363" t="s">
        <v>835</v>
      </c>
      <c r="AG363" t="s">
        <v>39</v>
      </c>
      <c r="AH363" t="s">
        <v>54</v>
      </c>
      <c r="AI363" t="s">
        <v>322</v>
      </c>
      <c r="AJ363">
        <v>2008.88</v>
      </c>
    </row>
    <row r="364" spans="1:36" x14ac:dyDescent="0.35">
      <c r="A364" s="1">
        <v>43891</v>
      </c>
      <c r="B364">
        <v>2020</v>
      </c>
      <c r="C364" t="str">
        <f>TEXT(data[[#This Row],[Month]],"MMMM")</f>
        <v>March</v>
      </c>
      <c r="D364">
        <v>27500.089599999999</v>
      </c>
      <c r="E364">
        <v>61</v>
      </c>
      <c r="F364">
        <v>4</v>
      </c>
      <c r="G364" t="s">
        <v>47</v>
      </c>
      <c r="H364" t="s">
        <v>43</v>
      </c>
      <c r="I364">
        <v>5500.0179200000002</v>
      </c>
      <c r="J364">
        <v>2727.3879670000001</v>
      </c>
      <c r="K364">
        <v>931.99673459999997</v>
      </c>
      <c r="L364">
        <v>3473.1150269999998</v>
      </c>
      <c r="M364">
        <v>1612.6122640000001</v>
      </c>
      <c r="N364">
        <v>1033.5876559999999</v>
      </c>
      <c r="O364">
        <v>785.58914430000004</v>
      </c>
      <c r="P364">
        <v>2029.325288</v>
      </c>
      <c r="Q364">
        <v>1069.2197189999999</v>
      </c>
      <c r="R364">
        <v>2463.5036409999998</v>
      </c>
      <c r="S364">
        <v>372.49436079999998</v>
      </c>
      <c r="T364">
        <v>5.1770339410000004</v>
      </c>
      <c r="U364">
        <v>1423.6889719999999</v>
      </c>
      <c r="V364">
        <v>5501.2398800000001</v>
      </c>
      <c r="W364">
        <v>319.5008479</v>
      </c>
      <c r="X364">
        <v>133.17562939999999</v>
      </c>
      <c r="Y364">
        <v>223.11043889999999</v>
      </c>
      <c r="Z364">
        <v>233.3309801</v>
      </c>
      <c r="AA364">
        <v>284.4582173</v>
      </c>
      <c r="AB364">
        <v>44.279201</v>
      </c>
      <c r="AC364">
        <v>58.370926060000002</v>
      </c>
      <c r="AD364">
        <v>56.443246340000002</v>
      </c>
      <c r="AE364" t="s">
        <v>836</v>
      </c>
      <c r="AF364" t="s">
        <v>837</v>
      </c>
      <c r="AG364" t="s">
        <v>39</v>
      </c>
      <c r="AH364" t="s">
        <v>74</v>
      </c>
      <c r="AI364" t="s">
        <v>65</v>
      </c>
      <c r="AJ364">
        <v>8977.7099999999991</v>
      </c>
    </row>
    <row r="365" spans="1:36" x14ac:dyDescent="0.35">
      <c r="A365" s="1">
        <v>43922</v>
      </c>
      <c r="B365">
        <v>2020</v>
      </c>
      <c r="C365" t="str">
        <f>TEXT(data[[#This Row],[Month]],"MMMM")</f>
        <v>April</v>
      </c>
      <c r="D365">
        <v>41370.445919999998</v>
      </c>
      <c r="E365">
        <v>19</v>
      </c>
      <c r="F365">
        <v>4</v>
      </c>
      <c r="G365" t="s">
        <v>42</v>
      </c>
      <c r="H365" t="s">
        <v>43</v>
      </c>
      <c r="I365">
        <v>8274.0891850000007</v>
      </c>
      <c r="J365">
        <v>0</v>
      </c>
      <c r="K365">
        <v>1131.0577949999999</v>
      </c>
      <c r="L365">
        <v>5458.3098360000004</v>
      </c>
      <c r="M365">
        <v>2530.7100369999998</v>
      </c>
      <c r="N365">
        <v>1239.2254820000001</v>
      </c>
      <c r="O365">
        <v>2024.8604580000001</v>
      </c>
      <c r="P365">
        <v>2007.028311</v>
      </c>
      <c r="Q365">
        <v>1745.9486959999999</v>
      </c>
      <c r="R365">
        <v>3569.5832759999998</v>
      </c>
      <c r="S365">
        <v>942.74510980000002</v>
      </c>
      <c r="T365">
        <v>11.623305950000001</v>
      </c>
      <c r="U365">
        <v>4808.6135039999999</v>
      </c>
      <c r="V365">
        <v>12446.88774</v>
      </c>
      <c r="W365">
        <v>1154.9346230000001</v>
      </c>
      <c r="X365">
        <v>629.60466020000001</v>
      </c>
      <c r="Y365">
        <v>227.921865</v>
      </c>
      <c r="Z365">
        <v>485.0734387</v>
      </c>
      <c r="AA365">
        <v>326.85898680000003</v>
      </c>
      <c r="AB365">
        <v>60.489204129999997</v>
      </c>
      <c r="AC365">
        <v>122.57610149999999</v>
      </c>
      <c r="AD365">
        <v>63.361672030000001</v>
      </c>
      <c r="AE365" t="s">
        <v>568</v>
      </c>
      <c r="AF365" t="s">
        <v>838</v>
      </c>
      <c r="AG365" t="s">
        <v>39</v>
      </c>
      <c r="AH365" t="s">
        <v>40</v>
      </c>
      <c r="AI365" t="s">
        <v>399</v>
      </c>
      <c r="AJ365">
        <v>3150.38</v>
      </c>
    </row>
    <row r="366" spans="1:36" x14ac:dyDescent="0.35">
      <c r="A366" s="1">
        <v>43952</v>
      </c>
      <c r="B366">
        <v>2020</v>
      </c>
      <c r="C366" t="str">
        <f>TEXT(data[[#This Row],[Month]],"MMMM")</f>
        <v>May</v>
      </c>
      <c r="D366">
        <v>52107.691899999998</v>
      </c>
      <c r="E366">
        <v>46</v>
      </c>
      <c r="F366">
        <v>4</v>
      </c>
      <c r="G366" t="s">
        <v>35</v>
      </c>
      <c r="H366" t="s">
        <v>43</v>
      </c>
      <c r="I366">
        <v>10421.53838</v>
      </c>
      <c r="J366">
        <v>4056.0673959999999</v>
      </c>
      <c r="K366">
        <v>2060.1472180000001</v>
      </c>
      <c r="L366">
        <v>6153.5399090000001</v>
      </c>
      <c r="M366">
        <v>2644.7534810000002</v>
      </c>
      <c r="N366">
        <v>2241.769581</v>
      </c>
      <c r="O366">
        <v>2497.026402</v>
      </c>
      <c r="P366">
        <v>3327.7741689999998</v>
      </c>
      <c r="Q366">
        <v>1900.0656080000001</v>
      </c>
      <c r="R366">
        <v>2802.3541639999999</v>
      </c>
      <c r="S366">
        <v>834.76853200000005</v>
      </c>
      <c r="T366">
        <v>12.172681770000001</v>
      </c>
      <c r="U366">
        <v>6342.9035130000002</v>
      </c>
      <c r="V366">
        <v>13167.887059999999</v>
      </c>
      <c r="W366">
        <v>1344.9726949999999</v>
      </c>
      <c r="X366">
        <v>397.05514909999999</v>
      </c>
      <c r="Y366">
        <v>289.87482840000001</v>
      </c>
      <c r="Z366">
        <v>535.8401748</v>
      </c>
      <c r="AA366">
        <v>218.20866580000001</v>
      </c>
      <c r="AB366">
        <v>94.846403129999999</v>
      </c>
      <c r="AC366">
        <v>28.215550220000001</v>
      </c>
      <c r="AD366">
        <v>86.400220989999994</v>
      </c>
      <c r="AE366" t="s">
        <v>839</v>
      </c>
      <c r="AF366" t="s">
        <v>840</v>
      </c>
      <c r="AG366" t="s">
        <v>39</v>
      </c>
      <c r="AH366" t="s">
        <v>54</v>
      </c>
      <c r="AI366" t="s">
        <v>841</v>
      </c>
      <c r="AJ366">
        <v>3696.68</v>
      </c>
    </row>
    <row r="367" spans="1:36" x14ac:dyDescent="0.35">
      <c r="A367" s="1">
        <v>43983</v>
      </c>
      <c r="B367">
        <v>2020</v>
      </c>
      <c r="C367" t="str">
        <f>TEXT(data[[#This Row],[Month]],"MMMM")</f>
        <v>June</v>
      </c>
      <c r="D367">
        <v>21763.211619999998</v>
      </c>
      <c r="E367">
        <v>53</v>
      </c>
      <c r="F367">
        <v>0</v>
      </c>
      <c r="G367" t="s">
        <v>42</v>
      </c>
      <c r="H367" t="s">
        <v>43</v>
      </c>
      <c r="I367">
        <v>4352.6423249999998</v>
      </c>
      <c r="J367">
        <v>0</v>
      </c>
      <c r="K367">
        <v>567.19827550000002</v>
      </c>
      <c r="L367">
        <v>3043.8688729999999</v>
      </c>
      <c r="M367">
        <v>1364.328773</v>
      </c>
      <c r="N367">
        <v>742.02400499999999</v>
      </c>
      <c r="O367">
        <v>820.20771790000003</v>
      </c>
      <c r="P367">
        <v>1731.7680359999999</v>
      </c>
      <c r="Q367">
        <v>662.98018960000002</v>
      </c>
      <c r="R367">
        <v>0</v>
      </c>
      <c r="S367">
        <v>294.1561347</v>
      </c>
      <c r="T367">
        <v>7.12603571</v>
      </c>
      <c r="U367">
        <v>1550.8542319999999</v>
      </c>
      <c r="V367">
        <v>8184.0372950000001</v>
      </c>
      <c r="W367">
        <v>396.88107070000001</v>
      </c>
      <c r="X367">
        <v>185.25028169999999</v>
      </c>
      <c r="Y367">
        <v>134.07081149999999</v>
      </c>
      <c r="Z367">
        <v>73.317467789999995</v>
      </c>
      <c r="AA367">
        <v>436.05385560000002</v>
      </c>
      <c r="AB367">
        <v>22.334095730000001</v>
      </c>
      <c r="AC367">
        <v>0</v>
      </c>
      <c r="AD367">
        <v>49.583038289999998</v>
      </c>
      <c r="AE367" t="s">
        <v>717</v>
      </c>
      <c r="AF367" t="s">
        <v>842</v>
      </c>
      <c r="AG367" t="s">
        <v>39</v>
      </c>
      <c r="AH367" t="s">
        <v>74</v>
      </c>
      <c r="AI367" t="s">
        <v>319</v>
      </c>
      <c r="AJ367">
        <v>7861.07</v>
      </c>
    </row>
    <row r="368" spans="1:36" x14ac:dyDescent="0.35">
      <c r="A368" s="1">
        <v>44013</v>
      </c>
      <c r="B368">
        <v>2020</v>
      </c>
      <c r="C368" t="str">
        <f>TEXT(data[[#This Row],[Month]],"MMMM")</f>
        <v>July</v>
      </c>
      <c r="D368">
        <v>35890.454440000001</v>
      </c>
      <c r="E368">
        <v>24</v>
      </c>
      <c r="F368">
        <v>3</v>
      </c>
      <c r="G368" t="s">
        <v>47</v>
      </c>
      <c r="H368" t="s">
        <v>36</v>
      </c>
      <c r="I368">
        <v>10767.136329999999</v>
      </c>
      <c r="J368">
        <v>0</v>
      </c>
      <c r="K368">
        <v>1125.4675139999999</v>
      </c>
      <c r="L368">
        <v>3830.3623120000002</v>
      </c>
      <c r="M368">
        <v>2107.4582180000002</v>
      </c>
      <c r="N368">
        <v>976.16877009999996</v>
      </c>
      <c r="O368">
        <v>742.94541909999998</v>
      </c>
      <c r="P368">
        <v>2021.1514910000001</v>
      </c>
      <c r="Q368">
        <v>1576.9548649999999</v>
      </c>
      <c r="R368">
        <v>3401.7528980000002</v>
      </c>
      <c r="S368">
        <v>528.18501609999998</v>
      </c>
      <c r="T368">
        <v>5.6896815140000001</v>
      </c>
      <c r="U368">
        <v>2042.0525520000001</v>
      </c>
      <c r="V368">
        <v>8812.8716050000003</v>
      </c>
      <c r="W368">
        <v>394.50720690000003</v>
      </c>
      <c r="X368">
        <v>307.93353439999998</v>
      </c>
      <c r="Y368">
        <v>98.55623396</v>
      </c>
      <c r="Z368">
        <v>159.06691760000001</v>
      </c>
      <c r="AA368">
        <v>316.80730840000001</v>
      </c>
      <c r="AB368">
        <v>42.02246186</v>
      </c>
      <c r="AC368">
        <v>65.394221239999993</v>
      </c>
      <c r="AD368">
        <v>37.956220250000001</v>
      </c>
      <c r="AE368" t="s">
        <v>843</v>
      </c>
      <c r="AF368" t="s">
        <v>844</v>
      </c>
      <c r="AG368" t="s">
        <v>39</v>
      </c>
      <c r="AH368" t="s">
        <v>40</v>
      </c>
      <c r="AI368" t="s">
        <v>218</v>
      </c>
      <c r="AJ368">
        <v>2014.45</v>
      </c>
    </row>
    <row r="369" spans="1:36" x14ac:dyDescent="0.35">
      <c r="A369" s="1">
        <v>44044</v>
      </c>
      <c r="B369">
        <v>2020</v>
      </c>
      <c r="C369" t="str">
        <f>TEXT(data[[#This Row],[Month]],"MMMM")</f>
        <v>August</v>
      </c>
      <c r="D369">
        <v>30303.744999999999</v>
      </c>
      <c r="E369">
        <v>33</v>
      </c>
      <c r="F369">
        <v>4</v>
      </c>
      <c r="G369" t="s">
        <v>42</v>
      </c>
      <c r="H369" t="s">
        <v>48</v>
      </c>
      <c r="I369">
        <v>4545.5617499999998</v>
      </c>
      <c r="J369">
        <v>0</v>
      </c>
      <c r="K369">
        <v>1471.5081829999999</v>
      </c>
      <c r="L369">
        <v>3827.8614269999998</v>
      </c>
      <c r="M369">
        <v>1556.637019</v>
      </c>
      <c r="N369">
        <v>1422.1865330000001</v>
      </c>
      <c r="O369">
        <v>1513.1463229999999</v>
      </c>
      <c r="P369">
        <v>2334.8970920000002</v>
      </c>
      <c r="Q369">
        <v>927.31712679999998</v>
      </c>
      <c r="R369">
        <v>2667.0443890000001</v>
      </c>
      <c r="S369">
        <v>709.35882909999998</v>
      </c>
      <c r="T369">
        <v>5.319763397</v>
      </c>
      <c r="U369">
        <v>1612.087534</v>
      </c>
      <c r="V369">
        <v>9328.2263299999995</v>
      </c>
      <c r="W369">
        <v>1099.1437539999999</v>
      </c>
      <c r="X369">
        <v>432.26334250000002</v>
      </c>
      <c r="Y369">
        <v>92.716119539999994</v>
      </c>
      <c r="Z369">
        <v>315.1554544</v>
      </c>
      <c r="AA369">
        <v>600.93771089999996</v>
      </c>
      <c r="AB369">
        <v>40.54377581</v>
      </c>
      <c r="AC369">
        <v>110.2105912</v>
      </c>
      <c r="AD369">
        <v>137.48140169999999</v>
      </c>
      <c r="AE369" t="s">
        <v>119</v>
      </c>
      <c r="AF369" t="s">
        <v>273</v>
      </c>
      <c r="AG369" t="s">
        <v>39</v>
      </c>
      <c r="AH369" t="s">
        <v>54</v>
      </c>
      <c r="AI369" t="s">
        <v>181</v>
      </c>
      <c r="AJ369">
        <v>275.88</v>
      </c>
    </row>
    <row r="370" spans="1:36" x14ac:dyDescent="0.35">
      <c r="A370" s="1">
        <v>44075</v>
      </c>
      <c r="B370">
        <v>2020</v>
      </c>
      <c r="C370" t="str">
        <f>TEXT(data[[#This Row],[Month]],"MMMM")</f>
        <v>September</v>
      </c>
      <c r="D370">
        <v>32438.249299999999</v>
      </c>
      <c r="E370">
        <v>50</v>
      </c>
      <c r="F370">
        <v>1</v>
      </c>
      <c r="G370" t="s">
        <v>47</v>
      </c>
      <c r="H370" t="s">
        <v>43</v>
      </c>
      <c r="I370">
        <v>6487.6498600000004</v>
      </c>
      <c r="J370">
        <v>0</v>
      </c>
      <c r="K370">
        <v>1455.8589910000001</v>
      </c>
      <c r="L370">
        <v>3792.5156019999999</v>
      </c>
      <c r="M370">
        <v>1936.520442</v>
      </c>
      <c r="N370">
        <v>981.57688759999996</v>
      </c>
      <c r="O370">
        <v>963.73102029999995</v>
      </c>
      <c r="P370">
        <v>1850.380744</v>
      </c>
      <c r="Q370">
        <v>1096.2363069999999</v>
      </c>
      <c r="R370">
        <v>1828.6767010000001</v>
      </c>
      <c r="S370">
        <v>914.20609320000005</v>
      </c>
      <c r="T370">
        <v>7.9943766309999997</v>
      </c>
      <c r="U370">
        <v>2593.2358220000001</v>
      </c>
      <c r="V370">
        <v>11130.896650000001</v>
      </c>
      <c r="W370">
        <v>496.90652089999998</v>
      </c>
      <c r="X370">
        <v>196.379043</v>
      </c>
      <c r="Y370">
        <v>122.23236970000001</v>
      </c>
      <c r="Z370">
        <v>82.432544390000004</v>
      </c>
      <c r="AA370">
        <v>93.390144379999995</v>
      </c>
      <c r="AB370">
        <v>48.816280810000002</v>
      </c>
      <c r="AC370">
        <v>60.846618739999997</v>
      </c>
      <c r="AD370">
        <v>113.7435218</v>
      </c>
      <c r="AE370" t="s">
        <v>845</v>
      </c>
      <c r="AF370" t="s">
        <v>846</v>
      </c>
      <c r="AG370" t="s">
        <v>39</v>
      </c>
      <c r="AH370" t="s">
        <v>40</v>
      </c>
      <c r="AI370" t="s">
        <v>78</v>
      </c>
      <c r="AJ370">
        <v>4125.42</v>
      </c>
    </row>
    <row r="371" spans="1:36" x14ac:dyDescent="0.35">
      <c r="A371" s="1">
        <v>44105</v>
      </c>
      <c r="B371">
        <v>2020</v>
      </c>
      <c r="C371" t="str">
        <f>TEXT(data[[#This Row],[Month]],"MMMM")</f>
        <v>October</v>
      </c>
      <c r="D371">
        <v>16164.04861</v>
      </c>
      <c r="E371">
        <v>50</v>
      </c>
      <c r="F371">
        <v>4</v>
      </c>
      <c r="G371" t="s">
        <v>35</v>
      </c>
      <c r="H371" t="s">
        <v>48</v>
      </c>
      <c r="I371">
        <v>2424.6072920000001</v>
      </c>
      <c r="J371">
        <v>1023.93898</v>
      </c>
      <c r="K371">
        <v>766.27513490000001</v>
      </c>
      <c r="L371">
        <v>1625.13984</v>
      </c>
      <c r="M371">
        <v>1094.3671440000001</v>
      </c>
      <c r="N371">
        <v>327.01622579999997</v>
      </c>
      <c r="O371">
        <v>733.27432060000001</v>
      </c>
      <c r="P371">
        <v>1264.198081</v>
      </c>
      <c r="Q371">
        <v>752.09423370000002</v>
      </c>
      <c r="R371">
        <v>1072.504148</v>
      </c>
      <c r="S371">
        <v>468.95002820000002</v>
      </c>
      <c r="T371">
        <v>5.0666746160000002</v>
      </c>
      <c r="U371">
        <v>818.97974790000001</v>
      </c>
      <c r="V371">
        <v>4611.6831840000004</v>
      </c>
      <c r="W371">
        <v>270.35761120000001</v>
      </c>
      <c r="X371">
        <v>91.834489629999993</v>
      </c>
      <c r="Y371">
        <v>61.953433490000002</v>
      </c>
      <c r="Z371">
        <v>137.733508</v>
      </c>
      <c r="AA371">
        <v>199.9297325</v>
      </c>
      <c r="AB371">
        <v>21.252152150000001</v>
      </c>
      <c r="AC371">
        <v>13.39416587</v>
      </c>
      <c r="AD371">
        <v>130.91590400000001</v>
      </c>
      <c r="AE371" t="s">
        <v>847</v>
      </c>
      <c r="AF371" t="s">
        <v>267</v>
      </c>
      <c r="AG371" t="s">
        <v>39</v>
      </c>
      <c r="AH371" t="s">
        <v>54</v>
      </c>
      <c r="AI371" t="s">
        <v>656</v>
      </c>
      <c r="AJ371">
        <v>4883.3599999999997</v>
      </c>
    </row>
    <row r="372" spans="1:36" x14ac:dyDescent="0.35">
      <c r="A372" s="1">
        <v>44136</v>
      </c>
      <c r="B372">
        <v>2020</v>
      </c>
      <c r="C372" t="str">
        <f>TEXT(data[[#This Row],[Month]],"MMMM")</f>
        <v>November</v>
      </c>
      <c r="D372">
        <v>30594.04925</v>
      </c>
      <c r="E372">
        <v>31</v>
      </c>
      <c r="F372">
        <v>0</v>
      </c>
      <c r="G372" t="s">
        <v>47</v>
      </c>
      <c r="H372" t="s">
        <v>43</v>
      </c>
      <c r="I372">
        <v>6118.8098499999996</v>
      </c>
      <c r="J372">
        <v>0</v>
      </c>
      <c r="K372">
        <v>757.09374519999994</v>
      </c>
      <c r="L372">
        <v>3777.511735</v>
      </c>
      <c r="M372">
        <v>1890.123135</v>
      </c>
      <c r="N372">
        <v>1340.7656979999999</v>
      </c>
      <c r="O372">
        <v>718.33275300000003</v>
      </c>
      <c r="P372">
        <v>1241.997721</v>
      </c>
      <c r="Q372">
        <v>1064.7993140000001</v>
      </c>
      <c r="R372">
        <v>0</v>
      </c>
      <c r="S372">
        <v>542.70611919999999</v>
      </c>
      <c r="T372">
        <v>5.5056663190000004</v>
      </c>
      <c r="U372">
        <v>1684.4062650000001</v>
      </c>
      <c r="V372">
        <v>13141.909180000001</v>
      </c>
      <c r="W372">
        <v>416.77829780000002</v>
      </c>
      <c r="X372">
        <v>281.8994773</v>
      </c>
      <c r="Y372">
        <v>346.48041180000001</v>
      </c>
      <c r="Z372">
        <v>91.309743260000005</v>
      </c>
      <c r="AA372">
        <v>116.3941102</v>
      </c>
      <c r="AB372">
        <v>29.652371469999999</v>
      </c>
      <c r="AC372">
        <v>0</v>
      </c>
      <c r="AD372">
        <v>99.550629860000001</v>
      </c>
      <c r="AE372" t="s">
        <v>848</v>
      </c>
      <c r="AF372" t="s">
        <v>849</v>
      </c>
      <c r="AG372" t="s">
        <v>39</v>
      </c>
      <c r="AH372" t="s">
        <v>40</v>
      </c>
      <c r="AI372" t="s">
        <v>690</v>
      </c>
      <c r="AJ372">
        <v>4276.2700000000004</v>
      </c>
    </row>
    <row r="373" spans="1:36" x14ac:dyDescent="0.35">
      <c r="A373" s="1">
        <v>44166</v>
      </c>
      <c r="B373">
        <v>2020</v>
      </c>
      <c r="C373" t="str">
        <f>TEXT(data[[#This Row],[Month]],"MMMM")</f>
        <v>December</v>
      </c>
      <c r="D373">
        <v>44683.129520000002</v>
      </c>
      <c r="E373">
        <v>60</v>
      </c>
      <c r="F373">
        <v>2</v>
      </c>
      <c r="G373" t="s">
        <v>56</v>
      </c>
      <c r="H373" t="s">
        <v>36</v>
      </c>
      <c r="I373">
        <v>13404.93886</v>
      </c>
      <c r="J373">
        <v>0</v>
      </c>
      <c r="K373">
        <v>1725.7988600000001</v>
      </c>
      <c r="L373">
        <v>5361.6781119999996</v>
      </c>
      <c r="M373">
        <v>2545.1716630000001</v>
      </c>
      <c r="N373">
        <v>1062.452061</v>
      </c>
      <c r="O373">
        <v>1440.4475010000001</v>
      </c>
      <c r="P373">
        <v>2153.654192</v>
      </c>
      <c r="Q373">
        <v>2120.0219160000001</v>
      </c>
      <c r="R373">
        <v>2713.4443590000001</v>
      </c>
      <c r="S373">
        <v>468.67591249999998</v>
      </c>
      <c r="T373">
        <v>12.16342098</v>
      </c>
      <c r="U373">
        <v>5434.9971489999998</v>
      </c>
      <c r="V373">
        <v>11686.846089999999</v>
      </c>
      <c r="W373">
        <v>446.04974229999999</v>
      </c>
      <c r="X373">
        <v>738.22978239999998</v>
      </c>
      <c r="Y373">
        <v>63.452051740000002</v>
      </c>
      <c r="Z373">
        <v>239.52910879999999</v>
      </c>
      <c r="AA373">
        <v>258.12635999999998</v>
      </c>
      <c r="AB373">
        <v>99.476050900000004</v>
      </c>
      <c r="AC373">
        <v>76.405282240000005</v>
      </c>
      <c r="AD373">
        <v>49.383078310000002</v>
      </c>
      <c r="AE373" t="s">
        <v>568</v>
      </c>
      <c r="AF373" t="s">
        <v>850</v>
      </c>
      <c r="AG373" t="s">
        <v>39</v>
      </c>
      <c r="AH373" t="s">
        <v>40</v>
      </c>
      <c r="AI373" t="s">
        <v>295</v>
      </c>
      <c r="AJ373">
        <v>3493.81</v>
      </c>
    </row>
    <row r="374" spans="1:36" x14ac:dyDescent="0.35">
      <c r="A374" s="1">
        <v>44197</v>
      </c>
      <c r="B374">
        <v>2021</v>
      </c>
      <c r="C374" t="str">
        <f>TEXT(data[[#This Row],[Month]],"MMMM")</f>
        <v>January</v>
      </c>
      <c r="D374">
        <v>95785.591130000001</v>
      </c>
      <c r="E374">
        <v>29</v>
      </c>
      <c r="F374">
        <v>1</v>
      </c>
      <c r="G374" t="s">
        <v>42</v>
      </c>
      <c r="H374" t="s">
        <v>43</v>
      </c>
      <c r="I374">
        <v>19157.11823</v>
      </c>
      <c r="J374">
        <v>16824.695660000001</v>
      </c>
      <c r="K374">
        <v>2806.3511979999998</v>
      </c>
      <c r="L374">
        <v>10440.79384</v>
      </c>
      <c r="M374">
        <v>5004.0970120000002</v>
      </c>
      <c r="N374">
        <v>4610.1460740000002</v>
      </c>
      <c r="O374">
        <v>3374.1654589999998</v>
      </c>
      <c r="P374">
        <v>6131.2706330000001</v>
      </c>
      <c r="Q374">
        <v>4444.0246470000002</v>
      </c>
      <c r="R374">
        <v>7928.0030710000001</v>
      </c>
      <c r="S374">
        <v>1721.2482620000001</v>
      </c>
      <c r="T374">
        <v>12.04018334</v>
      </c>
      <c r="U374">
        <v>11532.76079</v>
      </c>
      <c r="V374">
        <v>13343.67704</v>
      </c>
      <c r="W374">
        <v>1607.6010470000001</v>
      </c>
      <c r="X374">
        <v>1041.8903780000001</v>
      </c>
      <c r="Y374">
        <v>865.92467109999996</v>
      </c>
      <c r="Z374">
        <v>340.59910120000001</v>
      </c>
      <c r="AA374">
        <v>385.5759855</v>
      </c>
      <c r="AB374">
        <v>171.4551223</v>
      </c>
      <c r="AC374">
        <v>231.1724954</v>
      </c>
      <c r="AD374">
        <v>436.06906279999998</v>
      </c>
      <c r="AE374" t="s">
        <v>851</v>
      </c>
      <c r="AF374" t="s">
        <v>852</v>
      </c>
      <c r="AG374" t="s">
        <v>39</v>
      </c>
      <c r="AH374" t="s">
        <v>74</v>
      </c>
      <c r="AI374" t="s">
        <v>62</v>
      </c>
      <c r="AJ374">
        <v>8678.18</v>
      </c>
    </row>
    <row r="375" spans="1:36" x14ac:dyDescent="0.35">
      <c r="A375" s="1">
        <v>44228</v>
      </c>
      <c r="B375">
        <v>2021</v>
      </c>
      <c r="C375" t="str">
        <f>TEXT(data[[#This Row],[Month]],"MMMM")</f>
        <v>February</v>
      </c>
      <c r="D375">
        <v>64625.821369999998</v>
      </c>
      <c r="E375">
        <v>60</v>
      </c>
      <c r="F375">
        <v>4</v>
      </c>
      <c r="G375" t="s">
        <v>47</v>
      </c>
      <c r="H375" t="s">
        <v>43</v>
      </c>
      <c r="I375">
        <v>12925.164269999999</v>
      </c>
      <c r="J375">
        <v>0</v>
      </c>
      <c r="K375">
        <v>2875.4161610000001</v>
      </c>
      <c r="L375">
        <v>7690.503522</v>
      </c>
      <c r="M375">
        <v>4792.0009559999999</v>
      </c>
      <c r="N375">
        <v>1386.216637</v>
      </c>
      <c r="O375">
        <v>1424.53018</v>
      </c>
      <c r="P375">
        <v>5165.4299940000001</v>
      </c>
      <c r="Q375">
        <v>2980.161814</v>
      </c>
      <c r="R375">
        <v>6458.1074870000002</v>
      </c>
      <c r="S375">
        <v>1620.647676</v>
      </c>
      <c r="T375">
        <v>12.17207093</v>
      </c>
      <c r="U375">
        <v>7866.3008129999998</v>
      </c>
      <c r="V375">
        <v>17307.642670000001</v>
      </c>
      <c r="W375">
        <v>970.64137679999999</v>
      </c>
      <c r="X375">
        <v>1269.6092819999999</v>
      </c>
      <c r="Y375">
        <v>276.2014135</v>
      </c>
      <c r="Z375">
        <v>210.98899119999999</v>
      </c>
      <c r="AA375">
        <v>546.60286550000001</v>
      </c>
      <c r="AB375">
        <v>126.3524226</v>
      </c>
      <c r="AC375">
        <v>132.73383799999999</v>
      </c>
      <c r="AD375">
        <v>326.24505199999999</v>
      </c>
      <c r="AE375" t="s">
        <v>853</v>
      </c>
      <c r="AF375" t="s">
        <v>854</v>
      </c>
      <c r="AG375" t="s">
        <v>39</v>
      </c>
      <c r="AH375" t="s">
        <v>54</v>
      </c>
      <c r="AI375" t="s">
        <v>59</v>
      </c>
      <c r="AJ375">
        <v>4605.57</v>
      </c>
    </row>
    <row r="376" spans="1:36" x14ac:dyDescent="0.35">
      <c r="A376" s="1">
        <v>44256</v>
      </c>
      <c r="B376">
        <v>2021</v>
      </c>
      <c r="C376" t="str">
        <f>TEXT(data[[#This Row],[Month]],"MMMM")</f>
        <v>March</v>
      </c>
      <c r="D376">
        <v>167962.93799999999</v>
      </c>
      <c r="E376">
        <v>23</v>
      </c>
      <c r="F376">
        <v>0</v>
      </c>
      <c r="G376" t="s">
        <v>47</v>
      </c>
      <c r="H376" t="s">
        <v>43</v>
      </c>
      <c r="I376">
        <v>33592.587590000003</v>
      </c>
      <c r="J376">
        <v>0</v>
      </c>
      <c r="K376">
        <v>5649.4741009999998</v>
      </c>
      <c r="L376">
        <v>18205.641919999998</v>
      </c>
      <c r="M376">
        <v>9510.3474160000005</v>
      </c>
      <c r="N376">
        <v>5381.3766029999997</v>
      </c>
      <c r="O376">
        <v>3818.4087290000002</v>
      </c>
      <c r="P376">
        <v>7291.0989300000001</v>
      </c>
      <c r="Q376">
        <v>7179.3594629999998</v>
      </c>
      <c r="R376">
        <v>0</v>
      </c>
      <c r="S376">
        <v>4752.0385630000001</v>
      </c>
      <c r="T376">
        <v>18.439274579999999</v>
      </c>
      <c r="U376">
        <v>30971.14732</v>
      </c>
      <c r="V376">
        <v>72582.604640000005</v>
      </c>
      <c r="W376">
        <v>4694.462665</v>
      </c>
      <c r="X376">
        <v>2109.4064600000002</v>
      </c>
      <c r="Y376">
        <v>532.40286849999995</v>
      </c>
      <c r="Z376">
        <v>240.55081089999999</v>
      </c>
      <c r="AA376">
        <v>1946.13535</v>
      </c>
      <c r="AB376">
        <v>8.9810551230000009</v>
      </c>
      <c r="AC376">
        <v>0</v>
      </c>
      <c r="AD376">
        <v>1308.1273160000001</v>
      </c>
      <c r="AE376" t="s">
        <v>855</v>
      </c>
      <c r="AF376" t="s">
        <v>856</v>
      </c>
      <c r="AG376" t="s">
        <v>39</v>
      </c>
      <c r="AH376" t="s">
        <v>40</v>
      </c>
      <c r="AI376" t="s">
        <v>714</v>
      </c>
      <c r="AJ376">
        <v>5384.27</v>
      </c>
    </row>
    <row r="377" spans="1:36" x14ac:dyDescent="0.35">
      <c r="A377" s="1">
        <v>44287</v>
      </c>
      <c r="B377">
        <v>2021</v>
      </c>
      <c r="C377" t="str">
        <f>TEXT(data[[#This Row],[Month]],"MMMM")</f>
        <v>April</v>
      </c>
      <c r="D377">
        <v>16237.434230000001</v>
      </c>
      <c r="E377">
        <v>29</v>
      </c>
      <c r="F377">
        <v>2</v>
      </c>
      <c r="G377" t="s">
        <v>47</v>
      </c>
      <c r="H377" t="s">
        <v>43</v>
      </c>
      <c r="I377">
        <v>3247.4868459999998</v>
      </c>
      <c r="J377">
        <v>0</v>
      </c>
      <c r="K377">
        <v>683.48110359999998</v>
      </c>
      <c r="L377">
        <v>1981.8011759999999</v>
      </c>
      <c r="M377">
        <v>1228.825846</v>
      </c>
      <c r="N377">
        <v>648.55973489999997</v>
      </c>
      <c r="O377">
        <v>520.83806019999997</v>
      </c>
      <c r="P377">
        <v>786.55506869999999</v>
      </c>
      <c r="Q377">
        <v>684.77085929999998</v>
      </c>
      <c r="R377">
        <v>1454.025793</v>
      </c>
      <c r="S377">
        <v>377.56790899999999</v>
      </c>
      <c r="T377">
        <v>6.1010330709999998</v>
      </c>
      <c r="U377">
        <v>990.65123210000002</v>
      </c>
      <c r="V377">
        <v>4623.5218320000004</v>
      </c>
      <c r="W377">
        <v>306.1949381</v>
      </c>
      <c r="X377">
        <v>297.32801009999997</v>
      </c>
      <c r="Y377">
        <v>85.668933039999999</v>
      </c>
      <c r="Z377">
        <v>115.1801638</v>
      </c>
      <c r="AA377">
        <v>162.8372488</v>
      </c>
      <c r="AB377">
        <v>24.331909029999998</v>
      </c>
      <c r="AC377">
        <v>26.916648980000002</v>
      </c>
      <c r="AD377">
        <v>91.578357159999996</v>
      </c>
      <c r="AE377" t="s">
        <v>217</v>
      </c>
      <c r="AF377" t="s">
        <v>857</v>
      </c>
      <c r="AG377" t="s">
        <v>39</v>
      </c>
      <c r="AH377" t="s">
        <v>74</v>
      </c>
      <c r="AI377" t="s">
        <v>858</v>
      </c>
      <c r="AJ377">
        <v>9642.0499999999993</v>
      </c>
    </row>
    <row r="378" spans="1:36" x14ac:dyDescent="0.35">
      <c r="A378" s="1">
        <v>44317</v>
      </c>
      <c r="B378">
        <v>2021</v>
      </c>
      <c r="C378" t="str">
        <f>TEXT(data[[#This Row],[Month]],"MMMM")</f>
        <v>May</v>
      </c>
      <c r="D378">
        <v>60283.226110000003</v>
      </c>
      <c r="E378">
        <v>48</v>
      </c>
      <c r="F378">
        <v>4</v>
      </c>
      <c r="G378" t="s">
        <v>56</v>
      </c>
      <c r="H378" t="s">
        <v>36</v>
      </c>
      <c r="I378">
        <v>18084.967830000001</v>
      </c>
      <c r="J378">
        <v>7317.9053729999996</v>
      </c>
      <c r="K378">
        <v>1769.4191860000001</v>
      </c>
      <c r="L378">
        <v>7303.2385219999996</v>
      </c>
      <c r="M378">
        <v>3684.2070480000002</v>
      </c>
      <c r="N378">
        <v>1378.0043680000001</v>
      </c>
      <c r="O378">
        <v>1482.859134</v>
      </c>
      <c r="P378">
        <v>3662.4984789999999</v>
      </c>
      <c r="Q378">
        <v>2284.6376310000001</v>
      </c>
      <c r="R378">
        <v>5481.2513019999997</v>
      </c>
      <c r="S378">
        <v>723.36800889999995</v>
      </c>
      <c r="T378">
        <v>10.458998299999999</v>
      </c>
      <c r="U378">
        <v>6305.0215959999996</v>
      </c>
      <c r="V378">
        <v>7110.8692250000004</v>
      </c>
      <c r="W378">
        <v>868.7499153</v>
      </c>
      <c r="X378">
        <v>808.10418100000004</v>
      </c>
      <c r="Y378">
        <v>99.264060639999997</v>
      </c>
      <c r="Z378">
        <v>232.57805289999999</v>
      </c>
      <c r="AA378">
        <v>1028.1654610000001</v>
      </c>
      <c r="AB378">
        <v>50.26620346</v>
      </c>
      <c r="AC378">
        <v>209.8168829</v>
      </c>
      <c r="AD378">
        <v>159.9259716</v>
      </c>
      <c r="AE378" t="s">
        <v>859</v>
      </c>
      <c r="AF378" t="s">
        <v>860</v>
      </c>
      <c r="AG378" t="s">
        <v>39</v>
      </c>
      <c r="AH378" t="s">
        <v>74</v>
      </c>
      <c r="AI378" t="s">
        <v>103</v>
      </c>
      <c r="AJ378">
        <v>7768.46</v>
      </c>
    </row>
    <row r="379" spans="1:36" x14ac:dyDescent="0.35">
      <c r="A379" s="1">
        <v>44348</v>
      </c>
      <c r="B379">
        <v>2021</v>
      </c>
      <c r="C379" t="str">
        <f>TEXT(data[[#This Row],[Month]],"MMMM")</f>
        <v>June</v>
      </c>
      <c r="D379">
        <v>34739.278299999998</v>
      </c>
      <c r="E379">
        <v>29</v>
      </c>
      <c r="F379">
        <v>0</v>
      </c>
      <c r="G379" t="s">
        <v>35</v>
      </c>
      <c r="H379" t="s">
        <v>36</v>
      </c>
      <c r="I379">
        <v>10421.78349</v>
      </c>
      <c r="J379">
        <v>0</v>
      </c>
      <c r="K379">
        <v>766.27508090000003</v>
      </c>
      <c r="L379">
        <v>4540.2666010000003</v>
      </c>
      <c r="M379">
        <v>2705.9728700000001</v>
      </c>
      <c r="N379">
        <v>1589.1272039999999</v>
      </c>
      <c r="O379">
        <v>1091.4284439999999</v>
      </c>
      <c r="P379">
        <v>1493.891149</v>
      </c>
      <c r="Q379">
        <v>1191.432699</v>
      </c>
      <c r="R379">
        <v>0</v>
      </c>
      <c r="S379">
        <v>353.76679230000002</v>
      </c>
      <c r="T379">
        <v>7.5275788410000004</v>
      </c>
      <c r="U379">
        <v>2615.0265629999999</v>
      </c>
      <c r="V379">
        <v>10585.33397</v>
      </c>
      <c r="W379">
        <v>781.91579509999997</v>
      </c>
      <c r="X379">
        <v>207.36883119999999</v>
      </c>
      <c r="Y379">
        <v>361.71723040000001</v>
      </c>
      <c r="Z379">
        <v>274.63730579999998</v>
      </c>
      <c r="AA379">
        <v>205.23440919999999</v>
      </c>
      <c r="AB379">
        <v>26.886314540000001</v>
      </c>
      <c r="AC379">
        <v>0</v>
      </c>
      <c r="AD379">
        <v>53.085253629999997</v>
      </c>
      <c r="AE379" t="s">
        <v>861</v>
      </c>
      <c r="AF379" t="s">
        <v>862</v>
      </c>
      <c r="AG379" t="s">
        <v>39</v>
      </c>
      <c r="AH379" t="s">
        <v>40</v>
      </c>
      <c r="AI379" t="s">
        <v>121</v>
      </c>
      <c r="AJ379">
        <v>2167.88</v>
      </c>
    </row>
    <row r="380" spans="1:36" x14ac:dyDescent="0.35">
      <c r="A380" s="1">
        <v>44378</v>
      </c>
      <c r="B380">
        <v>2021</v>
      </c>
      <c r="C380" t="str">
        <f>TEXT(data[[#This Row],[Month]],"MMMM")</f>
        <v>July</v>
      </c>
      <c r="D380">
        <v>172956.4326</v>
      </c>
      <c r="E380">
        <v>27</v>
      </c>
      <c r="F380">
        <v>0</v>
      </c>
      <c r="G380" t="s">
        <v>56</v>
      </c>
      <c r="H380" t="s">
        <v>36</v>
      </c>
      <c r="I380">
        <v>51886.929790000002</v>
      </c>
      <c r="J380">
        <v>0</v>
      </c>
      <c r="K380">
        <v>7361.9944340000002</v>
      </c>
      <c r="L380">
        <v>19681.959989999999</v>
      </c>
      <c r="M380">
        <v>13795.419320000001</v>
      </c>
      <c r="N380">
        <v>7806.6390000000001</v>
      </c>
      <c r="O380">
        <v>7805.6014299999997</v>
      </c>
      <c r="P380">
        <v>13133.05572</v>
      </c>
      <c r="Q380">
        <v>5651.8599299999996</v>
      </c>
      <c r="R380">
        <v>0</v>
      </c>
      <c r="S380">
        <v>2659.6521729999999</v>
      </c>
      <c r="T380">
        <v>22.516538789999998</v>
      </c>
      <c r="U380">
        <v>38943.802239999997</v>
      </c>
      <c r="V380">
        <v>43173.320829999997</v>
      </c>
      <c r="W380">
        <v>1444.024514</v>
      </c>
      <c r="X380">
        <v>3450.887248</v>
      </c>
      <c r="Y380">
        <v>405.67924840000001</v>
      </c>
      <c r="Z380">
        <v>1542.14084</v>
      </c>
      <c r="AA380">
        <v>3305.842854</v>
      </c>
      <c r="AB380">
        <v>281.19143789999998</v>
      </c>
      <c r="AC380">
        <v>0</v>
      </c>
      <c r="AD380">
        <v>628.38242779999996</v>
      </c>
      <c r="AE380" t="s">
        <v>442</v>
      </c>
      <c r="AF380" t="s">
        <v>282</v>
      </c>
      <c r="AG380" t="s">
        <v>39</v>
      </c>
      <c r="AH380" t="s">
        <v>54</v>
      </c>
      <c r="AI380" t="s">
        <v>295</v>
      </c>
      <c r="AJ380">
        <v>3156.99</v>
      </c>
    </row>
    <row r="381" spans="1:36" x14ac:dyDescent="0.35">
      <c r="A381" s="1">
        <v>44409</v>
      </c>
      <c r="B381">
        <v>2021</v>
      </c>
      <c r="C381" t="str">
        <f>TEXT(data[[#This Row],[Month]],"MMMM")</f>
        <v>August</v>
      </c>
      <c r="D381">
        <v>15714.105579999999</v>
      </c>
      <c r="E381">
        <v>57</v>
      </c>
      <c r="F381">
        <v>3</v>
      </c>
      <c r="G381" t="s">
        <v>35</v>
      </c>
      <c r="H381" t="s">
        <v>48</v>
      </c>
      <c r="I381">
        <v>2357.1158369999998</v>
      </c>
      <c r="J381">
        <v>0</v>
      </c>
      <c r="K381">
        <v>598.12708769999995</v>
      </c>
      <c r="L381">
        <v>1727.2124590000001</v>
      </c>
      <c r="M381">
        <v>1047.6319550000001</v>
      </c>
      <c r="N381">
        <v>718.03319199999999</v>
      </c>
      <c r="O381">
        <v>470.08367099999998</v>
      </c>
      <c r="P381">
        <v>1253.6663229999999</v>
      </c>
      <c r="Q381">
        <v>631.44807170000001</v>
      </c>
      <c r="R381">
        <v>959.88690959999997</v>
      </c>
      <c r="S381">
        <v>239.0894605</v>
      </c>
      <c r="T381">
        <v>5.8220525959999998</v>
      </c>
      <c r="U381">
        <v>914.88349170000004</v>
      </c>
      <c r="V381">
        <v>5711.8106100000005</v>
      </c>
      <c r="W381">
        <v>338.92708959999999</v>
      </c>
      <c r="X381">
        <v>54.77360564</v>
      </c>
      <c r="Y381">
        <v>83.660249629999996</v>
      </c>
      <c r="Z381">
        <v>48.772237539999999</v>
      </c>
      <c r="AA381">
        <v>74.523923440000004</v>
      </c>
      <c r="AB381">
        <v>21.24622681</v>
      </c>
      <c r="AC381">
        <v>38.591818920000001</v>
      </c>
      <c r="AD381">
        <v>63.680623629999999</v>
      </c>
      <c r="AE381" t="s">
        <v>863</v>
      </c>
      <c r="AF381" t="s">
        <v>864</v>
      </c>
      <c r="AG381" t="s">
        <v>39</v>
      </c>
      <c r="AH381" t="s">
        <v>40</v>
      </c>
      <c r="AI381" t="s">
        <v>65</v>
      </c>
      <c r="AJ381">
        <v>9716.2900000000009</v>
      </c>
    </row>
    <row r="382" spans="1:36" x14ac:dyDescent="0.35">
      <c r="A382" s="1">
        <v>44440</v>
      </c>
      <c r="B382">
        <v>2021</v>
      </c>
      <c r="C382" t="str">
        <f>TEXT(data[[#This Row],[Month]],"MMMM")</f>
        <v>September</v>
      </c>
      <c r="D382">
        <v>15323.99511</v>
      </c>
      <c r="E382">
        <v>44</v>
      </c>
      <c r="F382">
        <v>0</v>
      </c>
      <c r="G382" t="s">
        <v>56</v>
      </c>
      <c r="H382" t="s">
        <v>36</v>
      </c>
      <c r="I382">
        <v>4597.1985340000001</v>
      </c>
      <c r="J382">
        <v>0</v>
      </c>
      <c r="K382">
        <v>704.87257279999994</v>
      </c>
      <c r="L382">
        <v>2079.8945979999999</v>
      </c>
      <c r="M382">
        <v>1010.735501</v>
      </c>
      <c r="N382">
        <v>441.19695400000001</v>
      </c>
      <c r="O382">
        <v>702.6242522</v>
      </c>
      <c r="P382">
        <v>620.27744529999995</v>
      </c>
      <c r="Q382">
        <v>684.06856589999995</v>
      </c>
      <c r="R382">
        <v>0</v>
      </c>
      <c r="S382">
        <v>223.46763110000001</v>
      </c>
      <c r="T382">
        <v>8.341021435</v>
      </c>
      <c r="U382">
        <v>1278.177717</v>
      </c>
      <c r="V382">
        <v>4259.6590580000002</v>
      </c>
      <c r="W382">
        <v>565.36102249999999</v>
      </c>
      <c r="X382">
        <v>129.91193490000001</v>
      </c>
      <c r="Y382">
        <v>67.439526999999998</v>
      </c>
      <c r="Z382">
        <v>58.781305740000001</v>
      </c>
      <c r="AA382">
        <v>51.18273739</v>
      </c>
      <c r="AB382">
        <v>25.286194200000001</v>
      </c>
      <c r="AC382">
        <v>0</v>
      </c>
      <c r="AD382">
        <v>51.005862200000003</v>
      </c>
      <c r="AE382" t="s">
        <v>138</v>
      </c>
      <c r="AF382" t="s">
        <v>865</v>
      </c>
      <c r="AG382" t="s">
        <v>39</v>
      </c>
      <c r="AH382" t="s">
        <v>54</v>
      </c>
      <c r="AI382" t="s">
        <v>866</v>
      </c>
      <c r="AJ382">
        <v>5890.51</v>
      </c>
    </row>
    <row r="383" spans="1:36" x14ac:dyDescent="0.35">
      <c r="A383" s="1">
        <v>44470</v>
      </c>
      <c r="B383">
        <v>2021</v>
      </c>
      <c r="C383" t="str">
        <f>TEXT(data[[#This Row],[Month]],"MMMM")</f>
        <v>October</v>
      </c>
      <c r="D383">
        <v>18572.523649999999</v>
      </c>
      <c r="E383">
        <v>24</v>
      </c>
      <c r="F383">
        <v>4</v>
      </c>
      <c r="G383" t="s">
        <v>47</v>
      </c>
      <c r="H383" t="s">
        <v>43</v>
      </c>
      <c r="I383">
        <v>3714.5047300000001</v>
      </c>
      <c r="J383">
        <v>0</v>
      </c>
      <c r="K383">
        <v>435.87378869999998</v>
      </c>
      <c r="L383">
        <v>2587.0613960000001</v>
      </c>
      <c r="M383">
        <v>1129.4029720000001</v>
      </c>
      <c r="N383">
        <v>416.5211501</v>
      </c>
      <c r="O383">
        <v>382.59085920000001</v>
      </c>
      <c r="P383">
        <v>870.16208040000004</v>
      </c>
      <c r="Q383">
        <v>587.42136029999995</v>
      </c>
      <c r="R383">
        <v>1022.668844</v>
      </c>
      <c r="S383">
        <v>513.50314079999998</v>
      </c>
      <c r="T383">
        <v>7.8130637399999996</v>
      </c>
      <c r="U383">
        <v>1451.0831109999999</v>
      </c>
      <c r="V383">
        <v>6912.8133269999998</v>
      </c>
      <c r="W383">
        <v>520.51537780000001</v>
      </c>
      <c r="X383">
        <v>311.21292010000002</v>
      </c>
      <c r="Y383">
        <v>104.6038058</v>
      </c>
      <c r="Z383">
        <v>75.417794740000005</v>
      </c>
      <c r="AA383">
        <v>187.7614773</v>
      </c>
      <c r="AB383">
        <v>23.407649500000002</v>
      </c>
      <c r="AC383">
        <v>23.725184550000002</v>
      </c>
      <c r="AD383">
        <v>48.3500443</v>
      </c>
      <c r="AE383" t="s">
        <v>639</v>
      </c>
      <c r="AF383" t="s">
        <v>867</v>
      </c>
      <c r="AG383" t="s">
        <v>39</v>
      </c>
      <c r="AH383" t="s">
        <v>54</v>
      </c>
      <c r="AI383" t="s">
        <v>109</v>
      </c>
      <c r="AJ383">
        <v>7632.15</v>
      </c>
    </row>
    <row r="384" spans="1:36" x14ac:dyDescent="0.35">
      <c r="A384" s="1">
        <v>44501</v>
      </c>
      <c r="B384">
        <v>2021</v>
      </c>
      <c r="C384" t="str">
        <f>TEXT(data[[#This Row],[Month]],"MMMM")</f>
        <v>November</v>
      </c>
      <c r="D384">
        <v>5485.3494520000004</v>
      </c>
      <c r="E384">
        <v>63</v>
      </c>
      <c r="F384">
        <v>0</v>
      </c>
      <c r="G384" t="s">
        <v>56</v>
      </c>
      <c r="H384" t="s">
        <v>43</v>
      </c>
      <c r="I384">
        <v>1097.06989</v>
      </c>
      <c r="J384">
        <v>0</v>
      </c>
      <c r="K384">
        <v>269.27134840000002</v>
      </c>
      <c r="L384">
        <v>562.61064250000004</v>
      </c>
      <c r="M384">
        <v>421.96551649999998</v>
      </c>
      <c r="N384">
        <v>242.8158014</v>
      </c>
      <c r="O384">
        <v>167.3685945</v>
      </c>
      <c r="P384">
        <v>384.304847</v>
      </c>
      <c r="Q384">
        <v>228.6903691</v>
      </c>
      <c r="R384">
        <v>0</v>
      </c>
      <c r="S384">
        <v>134.45562960000001</v>
      </c>
      <c r="T384">
        <v>7.5431264159999998</v>
      </c>
      <c r="U384">
        <v>413.76684360000002</v>
      </c>
      <c r="V384">
        <v>1976.7968129999999</v>
      </c>
      <c r="W384">
        <v>89.163606209999998</v>
      </c>
      <c r="X384">
        <v>84.54790371</v>
      </c>
      <c r="Y384">
        <v>35.608118619999999</v>
      </c>
      <c r="Z384">
        <v>24.943191030000001</v>
      </c>
      <c r="AA384">
        <v>97.245961399999999</v>
      </c>
      <c r="AB384">
        <v>2.2927416890000001</v>
      </c>
      <c r="AC384">
        <v>0</v>
      </c>
      <c r="AD384">
        <v>17.856200090000002</v>
      </c>
      <c r="AE384" t="s">
        <v>868</v>
      </c>
      <c r="AF384" t="s">
        <v>273</v>
      </c>
      <c r="AG384" t="s">
        <v>39</v>
      </c>
      <c r="AH384" t="s">
        <v>54</v>
      </c>
      <c r="AI384" t="s">
        <v>124</v>
      </c>
      <c r="AJ384">
        <v>3789.82</v>
      </c>
    </row>
    <row r="385" spans="1:36" x14ac:dyDescent="0.35">
      <c r="A385" s="1">
        <v>44531</v>
      </c>
      <c r="B385">
        <v>2021</v>
      </c>
      <c r="C385" t="str">
        <f>TEXT(data[[#This Row],[Month]],"MMMM")</f>
        <v>December</v>
      </c>
      <c r="D385">
        <v>19699.50216</v>
      </c>
      <c r="E385">
        <v>53</v>
      </c>
      <c r="F385">
        <v>1</v>
      </c>
      <c r="G385" t="s">
        <v>42</v>
      </c>
      <c r="H385" t="s">
        <v>43</v>
      </c>
      <c r="I385">
        <v>3939.9004319999999</v>
      </c>
      <c r="J385">
        <v>2908.7260019999999</v>
      </c>
      <c r="K385">
        <v>933.56761440000002</v>
      </c>
      <c r="L385">
        <v>2484.5937669999998</v>
      </c>
      <c r="M385">
        <v>1156.6731420000001</v>
      </c>
      <c r="N385">
        <v>914.4615963</v>
      </c>
      <c r="O385">
        <v>941.04367030000003</v>
      </c>
      <c r="P385">
        <v>1536.6735550000001</v>
      </c>
      <c r="Q385">
        <v>761.10854419999998</v>
      </c>
      <c r="R385">
        <v>1519.909662</v>
      </c>
      <c r="S385">
        <v>219.31392500000001</v>
      </c>
      <c r="T385">
        <v>9.0784612849999995</v>
      </c>
      <c r="U385">
        <v>1788.4116770000001</v>
      </c>
      <c r="V385">
        <v>2383.5302489999999</v>
      </c>
      <c r="W385">
        <v>400.02486060000001</v>
      </c>
      <c r="X385">
        <v>146.6719732</v>
      </c>
      <c r="Y385">
        <v>201.82868060000001</v>
      </c>
      <c r="Z385">
        <v>59.931854829999999</v>
      </c>
      <c r="AA385">
        <v>209.28902780000001</v>
      </c>
      <c r="AB385">
        <v>12.949778419999999</v>
      </c>
      <c r="AC385">
        <v>70.930423590000004</v>
      </c>
      <c r="AD385">
        <v>44.356519159999998</v>
      </c>
      <c r="AE385" t="s">
        <v>869</v>
      </c>
      <c r="AF385" t="s">
        <v>870</v>
      </c>
      <c r="AG385" t="s">
        <v>39</v>
      </c>
      <c r="AH385" t="s">
        <v>74</v>
      </c>
      <c r="AI385" t="s">
        <v>118</v>
      </c>
      <c r="AJ385">
        <v>7715.02</v>
      </c>
    </row>
    <row r="386" spans="1:36" x14ac:dyDescent="0.35">
      <c r="A386" s="1">
        <v>44562</v>
      </c>
      <c r="B386">
        <v>2022</v>
      </c>
      <c r="C386" t="str">
        <f>TEXT(data[[#This Row],[Month]],"MMMM")</f>
        <v>January</v>
      </c>
      <c r="D386">
        <v>16344.496779999999</v>
      </c>
      <c r="E386">
        <v>50</v>
      </c>
      <c r="F386">
        <v>0</v>
      </c>
      <c r="G386" t="s">
        <v>35</v>
      </c>
      <c r="H386" t="s">
        <v>48</v>
      </c>
      <c r="I386">
        <v>2451.6745169999999</v>
      </c>
      <c r="J386">
        <v>0</v>
      </c>
      <c r="K386">
        <v>646.84943599999997</v>
      </c>
      <c r="L386">
        <v>2026.7353820000001</v>
      </c>
      <c r="M386">
        <v>1107.087984</v>
      </c>
      <c r="N386">
        <v>486.83764630000002</v>
      </c>
      <c r="O386">
        <v>622.54479200000003</v>
      </c>
      <c r="P386">
        <v>855.62646029999996</v>
      </c>
      <c r="Q386">
        <v>594.16746069999999</v>
      </c>
      <c r="R386">
        <v>0</v>
      </c>
      <c r="S386">
        <v>481.4821245</v>
      </c>
      <c r="T386">
        <v>7.7662848240000004</v>
      </c>
      <c r="U386">
        <v>1269.360173</v>
      </c>
      <c r="V386">
        <v>7071.4909790000002</v>
      </c>
      <c r="W386">
        <v>216.8526731</v>
      </c>
      <c r="X386">
        <v>306.78605140000002</v>
      </c>
      <c r="Y386">
        <v>74.407218869999994</v>
      </c>
      <c r="Z386">
        <v>179.76165420000001</v>
      </c>
      <c r="AA386">
        <v>165.3803236</v>
      </c>
      <c r="AB386">
        <v>18.121180259999999</v>
      </c>
      <c r="AC386">
        <v>0</v>
      </c>
      <c r="AD386">
        <v>139.2216162</v>
      </c>
      <c r="AE386" t="s">
        <v>871</v>
      </c>
      <c r="AF386" t="s">
        <v>57</v>
      </c>
      <c r="AG386" t="s">
        <v>39</v>
      </c>
      <c r="AH386" t="s">
        <v>54</v>
      </c>
      <c r="AI386" t="s">
        <v>338</v>
      </c>
      <c r="AJ386">
        <v>5423</v>
      </c>
    </row>
    <row r="387" spans="1:36" x14ac:dyDescent="0.35">
      <c r="A387" s="1">
        <v>44593</v>
      </c>
      <c r="B387">
        <v>2022</v>
      </c>
      <c r="C387" t="str">
        <f>TEXT(data[[#This Row],[Month]],"MMMM")</f>
        <v>February</v>
      </c>
      <c r="D387">
        <v>33835.56306</v>
      </c>
      <c r="E387">
        <v>44</v>
      </c>
      <c r="F387">
        <v>0</v>
      </c>
      <c r="G387" t="s">
        <v>47</v>
      </c>
      <c r="H387" t="s">
        <v>36</v>
      </c>
      <c r="I387">
        <v>10150.66892</v>
      </c>
      <c r="J387">
        <v>4117.8648309999999</v>
      </c>
      <c r="K387">
        <v>1210.151359</v>
      </c>
      <c r="L387">
        <v>4124.647833</v>
      </c>
      <c r="M387">
        <v>2324.6351340000001</v>
      </c>
      <c r="N387">
        <v>1263.0584100000001</v>
      </c>
      <c r="O387">
        <v>1043.8103860000001</v>
      </c>
      <c r="P387">
        <v>2018.9055639999999</v>
      </c>
      <c r="Q387">
        <v>1463.417602</v>
      </c>
      <c r="R387">
        <v>0</v>
      </c>
      <c r="S387">
        <v>589.54990850000002</v>
      </c>
      <c r="T387">
        <v>6.7420666579999997</v>
      </c>
      <c r="U387">
        <v>2281.2162149999999</v>
      </c>
      <c r="V387">
        <v>5528.8531130000001</v>
      </c>
      <c r="W387">
        <v>1111.092504</v>
      </c>
      <c r="X387">
        <v>279.35912050000002</v>
      </c>
      <c r="Y387">
        <v>311.18147820000002</v>
      </c>
      <c r="Z387">
        <v>140.17104699999999</v>
      </c>
      <c r="AA387">
        <v>124.83888589999999</v>
      </c>
      <c r="AB387">
        <v>7.7231174449999997</v>
      </c>
      <c r="AC387">
        <v>0</v>
      </c>
      <c r="AD387">
        <v>51.336815569999999</v>
      </c>
      <c r="AE387" t="s">
        <v>301</v>
      </c>
      <c r="AF387" t="s">
        <v>872</v>
      </c>
      <c r="AG387" t="s">
        <v>39</v>
      </c>
      <c r="AH387" t="s">
        <v>74</v>
      </c>
      <c r="AI387" t="s">
        <v>873</v>
      </c>
      <c r="AJ387">
        <v>9148.5499999999993</v>
      </c>
    </row>
    <row r="388" spans="1:36" x14ac:dyDescent="0.35">
      <c r="A388" s="1">
        <v>44621</v>
      </c>
      <c r="B388">
        <v>2022</v>
      </c>
      <c r="C388" t="str">
        <f>TEXT(data[[#This Row],[Month]],"MMMM")</f>
        <v>March</v>
      </c>
      <c r="D388">
        <v>39432.965819999998</v>
      </c>
      <c r="E388">
        <v>25</v>
      </c>
      <c r="F388">
        <v>1</v>
      </c>
      <c r="G388" t="s">
        <v>35</v>
      </c>
      <c r="H388" t="s">
        <v>36</v>
      </c>
      <c r="I388">
        <v>11829.889740000001</v>
      </c>
      <c r="J388">
        <v>0</v>
      </c>
      <c r="K388">
        <v>1260.8400630000001</v>
      </c>
      <c r="L388">
        <v>3988.2159579999998</v>
      </c>
      <c r="M388">
        <v>3089.9815159999998</v>
      </c>
      <c r="N388">
        <v>1697.5770990000001</v>
      </c>
      <c r="O388">
        <v>1866.6275000000001</v>
      </c>
      <c r="P388">
        <v>2871.2089540000002</v>
      </c>
      <c r="Q388">
        <v>1685.2016940000001</v>
      </c>
      <c r="R388">
        <v>3225.8900060000001</v>
      </c>
      <c r="S388">
        <v>1171.9266620000001</v>
      </c>
      <c r="T388">
        <v>9.8444070870000004</v>
      </c>
      <c r="U388">
        <v>3881.9416809999998</v>
      </c>
      <c r="V388">
        <v>6745.6066190000001</v>
      </c>
      <c r="W388">
        <v>1134.1743180000001</v>
      </c>
      <c r="X388">
        <v>249.98482870000001</v>
      </c>
      <c r="Y388">
        <v>363.803291</v>
      </c>
      <c r="Z388">
        <v>514.32452890000002</v>
      </c>
      <c r="AA388">
        <v>521.31150009999999</v>
      </c>
      <c r="AB388">
        <v>18.414640850000001</v>
      </c>
      <c r="AC388">
        <v>151.41883619999999</v>
      </c>
      <c r="AD388">
        <v>230.87168209999999</v>
      </c>
      <c r="AE388" t="s">
        <v>874</v>
      </c>
      <c r="AF388" t="s">
        <v>875</v>
      </c>
      <c r="AG388" t="s">
        <v>39</v>
      </c>
      <c r="AH388" t="s">
        <v>74</v>
      </c>
      <c r="AI388" t="s">
        <v>59</v>
      </c>
      <c r="AJ388">
        <v>1934.43</v>
      </c>
    </row>
    <row r="389" spans="1:36" x14ac:dyDescent="0.35">
      <c r="A389" s="1">
        <v>44652</v>
      </c>
      <c r="B389">
        <v>2022</v>
      </c>
      <c r="C389" t="str">
        <f>TEXT(data[[#This Row],[Month]],"MMMM")</f>
        <v>April</v>
      </c>
      <c r="D389">
        <v>134576.6672</v>
      </c>
      <c r="E389">
        <v>22</v>
      </c>
      <c r="F389">
        <v>4</v>
      </c>
      <c r="G389" t="s">
        <v>47</v>
      </c>
      <c r="H389" t="s">
        <v>43</v>
      </c>
      <c r="I389">
        <v>26915.333439999999</v>
      </c>
      <c r="J389">
        <v>0</v>
      </c>
      <c r="K389">
        <v>3072.781015</v>
      </c>
      <c r="L389">
        <v>17108.897649999999</v>
      </c>
      <c r="M389">
        <v>8445.7438230000007</v>
      </c>
      <c r="N389">
        <v>5746.044425</v>
      </c>
      <c r="O389">
        <v>4670.1036320000003</v>
      </c>
      <c r="P389">
        <v>7936.2119300000004</v>
      </c>
      <c r="Q389">
        <v>6097.654211</v>
      </c>
      <c r="R389">
        <v>8201.1455029999997</v>
      </c>
      <c r="S389">
        <v>3786.758832</v>
      </c>
      <c r="T389">
        <v>22.574138380000001</v>
      </c>
      <c r="U389">
        <v>30379.523079999999</v>
      </c>
      <c r="V389">
        <v>42595.992740000002</v>
      </c>
      <c r="W389">
        <v>1703.7624290000001</v>
      </c>
      <c r="X389">
        <v>1853.2914740000001</v>
      </c>
      <c r="Y389">
        <v>1023.693204</v>
      </c>
      <c r="Z389">
        <v>670.3240796</v>
      </c>
      <c r="AA389">
        <v>1025.893454</v>
      </c>
      <c r="AB389">
        <v>158.37827809999999</v>
      </c>
      <c r="AC389">
        <v>3.0147947199999998</v>
      </c>
      <c r="AD389">
        <v>832.17059170000005</v>
      </c>
      <c r="AE389" t="s">
        <v>876</v>
      </c>
      <c r="AF389" t="s">
        <v>877</v>
      </c>
      <c r="AG389" t="s">
        <v>39</v>
      </c>
      <c r="AH389" t="s">
        <v>74</v>
      </c>
      <c r="AI389" t="s">
        <v>65</v>
      </c>
      <c r="AJ389">
        <v>2893.96</v>
      </c>
    </row>
    <row r="390" spans="1:36" x14ac:dyDescent="0.35">
      <c r="A390" s="1">
        <v>44682</v>
      </c>
      <c r="B390">
        <v>2022</v>
      </c>
      <c r="C390" t="str">
        <f>TEXT(data[[#This Row],[Month]],"MMMM")</f>
        <v>May</v>
      </c>
      <c r="D390">
        <v>64170.041100000002</v>
      </c>
      <c r="E390">
        <v>25</v>
      </c>
      <c r="F390">
        <v>2</v>
      </c>
      <c r="G390" t="s">
        <v>47</v>
      </c>
      <c r="H390" t="s">
        <v>43</v>
      </c>
      <c r="I390">
        <v>12834.00822</v>
      </c>
      <c r="J390">
        <v>0</v>
      </c>
      <c r="K390">
        <v>3071.405025</v>
      </c>
      <c r="L390">
        <v>8465.6143859999993</v>
      </c>
      <c r="M390">
        <v>3717.842224</v>
      </c>
      <c r="N390">
        <v>1601.561647</v>
      </c>
      <c r="O390">
        <v>1290.391044</v>
      </c>
      <c r="P390">
        <v>5071.8522659999999</v>
      </c>
      <c r="Q390">
        <v>2339.2809659999998</v>
      </c>
      <c r="R390">
        <v>4325.6570869999996</v>
      </c>
      <c r="S390">
        <v>1381.2357489999999</v>
      </c>
      <c r="T390">
        <v>11.622544270000001</v>
      </c>
      <c r="U390">
        <v>7458.1914319999996</v>
      </c>
      <c r="V390">
        <v>20071.192480000002</v>
      </c>
      <c r="W390">
        <v>1995.2069220000001</v>
      </c>
      <c r="X390">
        <v>1045.6617510000001</v>
      </c>
      <c r="Y390">
        <v>101.72277510000001</v>
      </c>
      <c r="Z390">
        <v>344.798676</v>
      </c>
      <c r="AA390">
        <v>872.0098256</v>
      </c>
      <c r="AB390">
        <v>57.325453260000003</v>
      </c>
      <c r="AC390">
        <v>136.60107360000001</v>
      </c>
      <c r="AD390">
        <v>329.5686566</v>
      </c>
      <c r="AE390" t="s">
        <v>878</v>
      </c>
      <c r="AF390" t="s">
        <v>879</v>
      </c>
      <c r="AG390" t="s">
        <v>39</v>
      </c>
      <c r="AH390" t="s">
        <v>54</v>
      </c>
      <c r="AI390" t="s">
        <v>221</v>
      </c>
      <c r="AJ390">
        <v>1040.1300000000001</v>
      </c>
    </row>
    <row r="391" spans="1:36" x14ac:dyDescent="0.35">
      <c r="A391" s="1">
        <v>44713</v>
      </c>
      <c r="B391">
        <v>2022</v>
      </c>
      <c r="C391" t="str">
        <f>TEXT(data[[#This Row],[Month]],"MMMM")</f>
        <v>June</v>
      </c>
      <c r="D391">
        <v>18909.689399999999</v>
      </c>
      <c r="E391">
        <v>57</v>
      </c>
      <c r="F391">
        <v>3</v>
      </c>
      <c r="G391" t="s">
        <v>42</v>
      </c>
      <c r="H391" t="s">
        <v>43</v>
      </c>
      <c r="I391">
        <v>3781.9378790000001</v>
      </c>
      <c r="J391">
        <v>0</v>
      </c>
      <c r="K391">
        <v>488.88719839999999</v>
      </c>
      <c r="L391">
        <v>2667.0384880000001</v>
      </c>
      <c r="M391">
        <v>1153.588096</v>
      </c>
      <c r="N391">
        <v>626.41212840000003</v>
      </c>
      <c r="O391">
        <v>492.07003300000002</v>
      </c>
      <c r="P391">
        <v>1436.941992</v>
      </c>
      <c r="Q391">
        <v>627.97519</v>
      </c>
      <c r="R391">
        <v>1888.662278</v>
      </c>
      <c r="S391">
        <v>560.26856180000004</v>
      </c>
      <c r="T391">
        <v>7.9264157319999997</v>
      </c>
      <c r="U391">
        <v>1498.8605950000001</v>
      </c>
      <c r="V391">
        <v>5185.9075519999997</v>
      </c>
      <c r="W391">
        <v>142.09067200000001</v>
      </c>
      <c r="X391">
        <v>267.73023979999999</v>
      </c>
      <c r="Y391">
        <v>110.66876259999999</v>
      </c>
      <c r="Z391">
        <v>52.205493250000004</v>
      </c>
      <c r="AA391">
        <v>154.86175589999999</v>
      </c>
      <c r="AB391">
        <v>27.324525820000002</v>
      </c>
      <c r="AC391">
        <v>58.113998899999999</v>
      </c>
      <c r="AD391">
        <v>144.61506739999999</v>
      </c>
      <c r="AE391" t="s">
        <v>880</v>
      </c>
      <c r="AF391" t="s">
        <v>881</v>
      </c>
      <c r="AG391" t="s">
        <v>39</v>
      </c>
      <c r="AH391" t="s">
        <v>54</v>
      </c>
      <c r="AI391" t="s">
        <v>519</v>
      </c>
      <c r="AJ391">
        <v>2183.8200000000002</v>
      </c>
    </row>
    <row r="392" spans="1:36" x14ac:dyDescent="0.35">
      <c r="A392" s="1">
        <v>44743</v>
      </c>
      <c r="B392">
        <v>2022</v>
      </c>
      <c r="C392" t="str">
        <f>TEXT(data[[#This Row],[Month]],"MMMM")</f>
        <v>July</v>
      </c>
      <c r="D392">
        <v>14621.099319999999</v>
      </c>
      <c r="E392">
        <v>38</v>
      </c>
      <c r="F392">
        <v>2</v>
      </c>
      <c r="G392" t="s">
        <v>56</v>
      </c>
      <c r="H392" t="s">
        <v>43</v>
      </c>
      <c r="I392">
        <v>2924.219865</v>
      </c>
      <c r="J392">
        <v>0</v>
      </c>
      <c r="K392">
        <v>449.04937969999997</v>
      </c>
      <c r="L392">
        <v>2029.7965879999999</v>
      </c>
      <c r="M392">
        <v>1038.359997</v>
      </c>
      <c r="N392">
        <v>299.40407520000002</v>
      </c>
      <c r="O392">
        <v>549.85835159999999</v>
      </c>
      <c r="P392">
        <v>942.04496549999999</v>
      </c>
      <c r="Q392">
        <v>712.64171920000001</v>
      </c>
      <c r="R392">
        <v>884.38562309999998</v>
      </c>
      <c r="S392">
        <v>428.22595039999999</v>
      </c>
      <c r="T392">
        <v>8.7455193700000002</v>
      </c>
      <c r="U392">
        <v>1278.691073</v>
      </c>
      <c r="V392">
        <v>4363.1128079999999</v>
      </c>
      <c r="W392">
        <v>479.9254914</v>
      </c>
      <c r="X392">
        <v>72.879597950000004</v>
      </c>
      <c r="Y392">
        <v>59.251202960000001</v>
      </c>
      <c r="Z392">
        <v>161.5469362</v>
      </c>
      <c r="AA392">
        <v>123.8977733</v>
      </c>
      <c r="AB392">
        <v>34.91097079</v>
      </c>
      <c r="AC392">
        <v>27.29451684</v>
      </c>
      <c r="AD392">
        <v>124.6254402</v>
      </c>
      <c r="AE392" t="s">
        <v>408</v>
      </c>
      <c r="AF392" t="s">
        <v>882</v>
      </c>
      <c r="AG392" t="s">
        <v>39</v>
      </c>
      <c r="AH392" t="s">
        <v>40</v>
      </c>
      <c r="AI392" t="s">
        <v>745</v>
      </c>
      <c r="AJ392">
        <v>9773.2800000000007</v>
      </c>
    </row>
    <row r="393" spans="1:36" x14ac:dyDescent="0.35">
      <c r="A393" s="1">
        <v>44774</v>
      </c>
      <c r="B393">
        <v>2022</v>
      </c>
      <c r="C393" t="str">
        <f>TEXT(data[[#This Row],[Month]],"MMMM")</f>
        <v>August</v>
      </c>
      <c r="D393">
        <v>44466.349800000004</v>
      </c>
      <c r="E393">
        <v>41</v>
      </c>
      <c r="F393">
        <v>4</v>
      </c>
      <c r="G393" t="s">
        <v>42</v>
      </c>
      <c r="H393" t="s">
        <v>48</v>
      </c>
      <c r="I393">
        <v>6669.9524700000002</v>
      </c>
      <c r="J393">
        <v>0</v>
      </c>
      <c r="K393">
        <v>1137.1203760000001</v>
      </c>
      <c r="L393">
        <v>4926.3154489999997</v>
      </c>
      <c r="M393">
        <v>2531.7735619999999</v>
      </c>
      <c r="N393">
        <v>1689.40552</v>
      </c>
      <c r="O393">
        <v>1340.902302</v>
      </c>
      <c r="P393">
        <v>1952.132701</v>
      </c>
      <c r="Q393">
        <v>2216.6573749999998</v>
      </c>
      <c r="R393">
        <v>3180.9243489999999</v>
      </c>
      <c r="S393">
        <v>554.15970259999995</v>
      </c>
      <c r="T393">
        <v>14.63031771</v>
      </c>
      <c r="U393">
        <v>6505.5682509999997</v>
      </c>
      <c r="V393">
        <v>18267.006000000001</v>
      </c>
      <c r="W393">
        <v>346.96755660000002</v>
      </c>
      <c r="X393">
        <v>305.2569517</v>
      </c>
      <c r="Y393">
        <v>334.34225980000002</v>
      </c>
      <c r="Z393">
        <v>351.1763651</v>
      </c>
      <c r="AA393">
        <v>512.29872420000004</v>
      </c>
      <c r="AB393">
        <v>103.070547</v>
      </c>
      <c r="AC393">
        <v>86.358602880000007</v>
      </c>
      <c r="AD393">
        <v>53.197581100000001</v>
      </c>
      <c r="AE393" t="s">
        <v>883</v>
      </c>
      <c r="AF393" t="s">
        <v>884</v>
      </c>
      <c r="AG393" t="s">
        <v>39</v>
      </c>
      <c r="AH393" t="s">
        <v>40</v>
      </c>
      <c r="AI393" t="s">
        <v>549</v>
      </c>
      <c r="AJ393">
        <v>3033.39</v>
      </c>
    </row>
    <row r="394" spans="1:36" x14ac:dyDescent="0.35">
      <c r="A394" s="1">
        <v>44805</v>
      </c>
      <c r="B394">
        <v>2022</v>
      </c>
      <c r="C394" t="str">
        <f>TEXT(data[[#This Row],[Month]],"MMMM")</f>
        <v>September</v>
      </c>
      <c r="D394">
        <v>10433.38557</v>
      </c>
      <c r="E394">
        <v>24</v>
      </c>
      <c r="F394">
        <v>4</v>
      </c>
      <c r="G394" t="s">
        <v>35</v>
      </c>
      <c r="H394" t="s">
        <v>48</v>
      </c>
      <c r="I394">
        <v>1565.007836</v>
      </c>
      <c r="J394">
        <v>0</v>
      </c>
      <c r="K394">
        <v>290.43222739999999</v>
      </c>
      <c r="L394">
        <v>1529.7097530000001</v>
      </c>
      <c r="M394">
        <v>676.46531089999996</v>
      </c>
      <c r="N394">
        <v>258.80891739999998</v>
      </c>
      <c r="O394">
        <v>362.391322</v>
      </c>
      <c r="P394">
        <v>448.12096830000002</v>
      </c>
      <c r="Q394">
        <v>388.25095249999998</v>
      </c>
      <c r="R394">
        <v>923.49133619999998</v>
      </c>
      <c r="S394">
        <v>136.82777909999999</v>
      </c>
      <c r="T394">
        <v>7.998547694</v>
      </c>
      <c r="U394">
        <v>834.51932139999997</v>
      </c>
      <c r="V394">
        <v>3853.8791719999999</v>
      </c>
      <c r="W394">
        <v>428.89696670000001</v>
      </c>
      <c r="X394">
        <v>46.40667801</v>
      </c>
      <c r="Y394">
        <v>15.03415163</v>
      </c>
      <c r="Z394">
        <v>92.699934319999997</v>
      </c>
      <c r="AA394">
        <v>95.227506489999996</v>
      </c>
      <c r="AB394">
        <v>17.01510558</v>
      </c>
      <c r="AC394">
        <v>19.52108634</v>
      </c>
      <c r="AD394">
        <v>9.9784778220000003</v>
      </c>
      <c r="AE394" t="s">
        <v>885</v>
      </c>
      <c r="AF394" t="s">
        <v>156</v>
      </c>
      <c r="AG394" t="s">
        <v>39</v>
      </c>
      <c r="AH394" t="s">
        <v>74</v>
      </c>
      <c r="AI394" t="s">
        <v>886</v>
      </c>
      <c r="AJ394">
        <v>7287.23</v>
      </c>
    </row>
    <row r="395" spans="1:36" x14ac:dyDescent="0.35">
      <c r="A395" s="1">
        <v>44835</v>
      </c>
      <c r="B395">
        <v>2022</v>
      </c>
      <c r="C395" t="str">
        <f>TEXT(data[[#This Row],[Month]],"MMMM")</f>
        <v>October</v>
      </c>
      <c r="D395">
        <v>129847.9817</v>
      </c>
      <c r="E395">
        <v>36</v>
      </c>
      <c r="F395">
        <v>1</v>
      </c>
      <c r="G395" t="s">
        <v>56</v>
      </c>
      <c r="H395" t="s">
        <v>48</v>
      </c>
      <c r="I395">
        <v>19477.197250000001</v>
      </c>
      <c r="J395">
        <v>13782.64761</v>
      </c>
      <c r="K395">
        <v>4126.0821130000004</v>
      </c>
      <c r="L395">
        <v>13508.390009999999</v>
      </c>
      <c r="M395">
        <v>6671.4697059999999</v>
      </c>
      <c r="N395">
        <v>6211.5626730000004</v>
      </c>
      <c r="O395">
        <v>3530.3751600000001</v>
      </c>
      <c r="P395">
        <v>9902.1792870000008</v>
      </c>
      <c r="Q395">
        <v>4431.6885110000003</v>
      </c>
      <c r="R395">
        <v>8550.9648539999998</v>
      </c>
      <c r="S395">
        <v>1864.314081</v>
      </c>
      <c r="T395">
        <v>20.624755019999998</v>
      </c>
      <c r="U395">
        <v>26780.828109999999</v>
      </c>
      <c r="V395">
        <v>37791.110399999998</v>
      </c>
      <c r="W395">
        <v>3563.3329100000001</v>
      </c>
      <c r="X395">
        <v>863.43449750000002</v>
      </c>
      <c r="Y395">
        <v>1495.7736279999999</v>
      </c>
      <c r="Z395">
        <v>566.11326229999997</v>
      </c>
      <c r="AA395">
        <v>789.17870600000003</v>
      </c>
      <c r="AB395">
        <v>52.467124460000001</v>
      </c>
      <c r="AC395">
        <v>293.2209416</v>
      </c>
      <c r="AD395">
        <v>221.25711820000001</v>
      </c>
      <c r="AE395" t="s">
        <v>887</v>
      </c>
      <c r="AF395" t="s">
        <v>888</v>
      </c>
      <c r="AG395" t="s">
        <v>39</v>
      </c>
      <c r="AH395" t="s">
        <v>54</v>
      </c>
      <c r="AI395" t="s">
        <v>121</v>
      </c>
      <c r="AJ395">
        <v>7878.31</v>
      </c>
    </row>
    <row r="396" spans="1:36" x14ac:dyDescent="0.35">
      <c r="A396" s="1">
        <v>44866</v>
      </c>
      <c r="B396">
        <v>2022</v>
      </c>
      <c r="C396" t="str">
        <f>TEXT(data[[#This Row],[Month]],"MMMM")</f>
        <v>November</v>
      </c>
      <c r="D396">
        <v>77072.726670000004</v>
      </c>
      <c r="E396">
        <v>48</v>
      </c>
      <c r="F396">
        <v>2</v>
      </c>
      <c r="G396" t="s">
        <v>35</v>
      </c>
      <c r="H396" t="s">
        <v>43</v>
      </c>
      <c r="I396">
        <v>15414.545330000001</v>
      </c>
      <c r="J396">
        <v>8577.5692650000001</v>
      </c>
      <c r="K396">
        <v>3152.5792240000001</v>
      </c>
      <c r="L396">
        <v>9829.2727219999997</v>
      </c>
      <c r="M396">
        <v>5263.0524910000004</v>
      </c>
      <c r="N396">
        <v>2194.1980800000001</v>
      </c>
      <c r="O396">
        <v>2180.2740090000002</v>
      </c>
      <c r="P396">
        <v>4609.6900349999996</v>
      </c>
      <c r="Q396">
        <v>2725.5704940000001</v>
      </c>
      <c r="R396">
        <v>7267.3379519999999</v>
      </c>
      <c r="S396">
        <v>2240.0465220000001</v>
      </c>
      <c r="T396">
        <v>12.863794820000001</v>
      </c>
      <c r="U396">
        <v>9914.4774170000001</v>
      </c>
      <c r="V396">
        <v>13618.590539999999</v>
      </c>
      <c r="W396">
        <v>2727.1465480000002</v>
      </c>
      <c r="X396">
        <v>774.3802713</v>
      </c>
      <c r="Y396">
        <v>426.29370920000002</v>
      </c>
      <c r="Z396">
        <v>386.60108409999998</v>
      </c>
      <c r="AA396">
        <v>533.4362132</v>
      </c>
      <c r="AB396">
        <v>118.4866413</v>
      </c>
      <c r="AC396">
        <v>108.6172802</v>
      </c>
      <c r="AD396">
        <v>409.3896992</v>
      </c>
      <c r="AE396" t="s">
        <v>889</v>
      </c>
      <c r="AF396" t="s">
        <v>890</v>
      </c>
      <c r="AG396" t="s">
        <v>39</v>
      </c>
      <c r="AH396" t="s">
        <v>54</v>
      </c>
      <c r="AI396" t="s">
        <v>873</v>
      </c>
      <c r="AJ396">
        <v>1143.6400000000001</v>
      </c>
    </row>
    <row r="397" spans="1:36" x14ac:dyDescent="0.35">
      <c r="A397" s="1">
        <v>44896</v>
      </c>
      <c r="B397">
        <v>2022</v>
      </c>
      <c r="C397" t="str">
        <f>TEXT(data[[#This Row],[Month]],"MMMM")</f>
        <v>December</v>
      </c>
      <c r="D397">
        <v>20611.658449999999</v>
      </c>
      <c r="E397">
        <v>53</v>
      </c>
      <c r="F397">
        <v>0</v>
      </c>
      <c r="G397" t="s">
        <v>56</v>
      </c>
      <c r="H397" t="s">
        <v>36</v>
      </c>
      <c r="I397">
        <v>6183.4975359999999</v>
      </c>
      <c r="J397">
        <v>0</v>
      </c>
      <c r="K397">
        <v>913.79202169999996</v>
      </c>
      <c r="L397">
        <v>2290.5944730000001</v>
      </c>
      <c r="M397">
        <v>1337.7136760000001</v>
      </c>
      <c r="N397">
        <v>702.24519469999996</v>
      </c>
      <c r="O397">
        <v>499.74503170000003</v>
      </c>
      <c r="P397">
        <v>936.86883969999997</v>
      </c>
      <c r="Q397">
        <v>972.10978169999998</v>
      </c>
      <c r="R397">
        <v>0</v>
      </c>
      <c r="S397">
        <v>515.08235530000002</v>
      </c>
      <c r="T397">
        <v>8.9928948640000002</v>
      </c>
      <c r="U397">
        <v>1853.5847739999999</v>
      </c>
      <c r="V397">
        <v>6260.0095430000001</v>
      </c>
      <c r="W397">
        <v>397.15933310000003</v>
      </c>
      <c r="X397">
        <v>347.23413859999999</v>
      </c>
      <c r="Y397">
        <v>129.00000170000001</v>
      </c>
      <c r="Z397">
        <v>56.942209239999997</v>
      </c>
      <c r="AA397">
        <v>193.3805327</v>
      </c>
      <c r="AB397">
        <v>40.62952756</v>
      </c>
      <c r="AC397">
        <v>0</v>
      </c>
      <c r="AD397">
        <v>78.85094565</v>
      </c>
      <c r="AE397" t="s">
        <v>96</v>
      </c>
      <c r="AF397" t="s">
        <v>891</v>
      </c>
      <c r="AG397" t="s">
        <v>39</v>
      </c>
      <c r="AH397" t="s">
        <v>40</v>
      </c>
      <c r="AI397" t="s">
        <v>316</v>
      </c>
      <c r="AJ397">
        <v>2471.9899999999998</v>
      </c>
    </row>
    <row r="398" spans="1:36" x14ac:dyDescent="0.35">
      <c r="A398" s="1">
        <v>44927</v>
      </c>
      <c r="B398">
        <v>2023</v>
      </c>
      <c r="C398" t="str">
        <f>TEXT(data[[#This Row],[Month]],"MMMM")</f>
        <v>January</v>
      </c>
      <c r="D398">
        <v>7619.3400499999998</v>
      </c>
      <c r="E398">
        <v>44</v>
      </c>
      <c r="F398">
        <v>1</v>
      </c>
      <c r="G398" t="s">
        <v>42</v>
      </c>
      <c r="H398" t="s">
        <v>36</v>
      </c>
      <c r="I398">
        <v>2285.8020150000002</v>
      </c>
      <c r="J398">
        <v>0</v>
      </c>
      <c r="K398">
        <v>165.70385519999999</v>
      </c>
      <c r="L398">
        <v>1021.747327</v>
      </c>
      <c r="M398">
        <v>487.49378239999999</v>
      </c>
      <c r="N398">
        <v>210.7851728</v>
      </c>
      <c r="O398">
        <v>185.1971484</v>
      </c>
      <c r="P398">
        <v>483.30798040000002</v>
      </c>
      <c r="Q398">
        <v>378.01542139999998</v>
      </c>
      <c r="R398">
        <v>629.95289609999998</v>
      </c>
      <c r="S398">
        <v>201.71535850000001</v>
      </c>
      <c r="T398">
        <v>9.4406928620000006</v>
      </c>
      <c r="U398">
        <v>719.3184923</v>
      </c>
      <c r="V398">
        <v>1569.6190939999999</v>
      </c>
      <c r="W398">
        <v>249.2130851</v>
      </c>
      <c r="X398">
        <v>124.4756098</v>
      </c>
      <c r="Y398">
        <v>43.569194320000001</v>
      </c>
      <c r="Z398">
        <v>11.97354833</v>
      </c>
      <c r="AA398">
        <v>72.281412649999993</v>
      </c>
      <c r="AB398">
        <v>13.21749329</v>
      </c>
      <c r="AC398">
        <v>27.593832849999998</v>
      </c>
      <c r="AD398">
        <v>26.052717390000002</v>
      </c>
      <c r="AE398" t="s">
        <v>560</v>
      </c>
      <c r="AF398" t="s">
        <v>892</v>
      </c>
      <c r="AG398" t="s">
        <v>39</v>
      </c>
      <c r="AH398" t="s">
        <v>40</v>
      </c>
      <c r="AI398" t="s">
        <v>893</v>
      </c>
      <c r="AJ398">
        <v>2778.39</v>
      </c>
    </row>
    <row r="399" spans="1:36" x14ac:dyDescent="0.35">
      <c r="A399" s="1">
        <v>44958</v>
      </c>
      <c r="B399">
        <v>2023</v>
      </c>
      <c r="C399" t="str">
        <f>TEXT(data[[#This Row],[Month]],"MMMM")</f>
        <v>February</v>
      </c>
      <c r="D399">
        <v>88614.480490000002</v>
      </c>
      <c r="E399">
        <v>46</v>
      </c>
      <c r="F399">
        <v>1</v>
      </c>
      <c r="G399" t="s">
        <v>47</v>
      </c>
      <c r="H399" t="s">
        <v>43</v>
      </c>
      <c r="I399">
        <v>17722.896100000002</v>
      </c>
      <c r="J399">
        <v>0</v>
      </c>
      <c r="K399">
        <v>3939.763895</v>
      </c>
      <c r="L399">
        <v>12465.186320000001</v>
      </c>
      <c r="M399">
        <v>5026.213745</v>
      </c>
      <c r="N399">
        <v>3137.5207890000001</v>
      </c>
      <c r="O399">
        <v>2679.155182</v>
      </c>
      <c r="P399">
        <v>5671.2019829999999</v>
      </c>
      <c r="Q399">
        <v>3740.7819239999999</v>
      </c>
      <c r="R399">
        <v>7324.1885380000003</v>
      </c>
      <c r="S399">
        <v>1407.446173</v>
      </c>
      <c r="T399">
        <v>13.80943628</v>
      </c>
      <c r="U399">
        <v>12237.16022</v>
      </c>
      <c r="V399">
        <v>25500.12585</v>
      </c>
      <c r="W399">
        <v>678.9963874</v>
      </c>
      <c r="X399">
        <v>276.1396029</v>
      </c>
      <c r="Y399">
        <v>599.97939120000001</v>
      </c>
      <c r="Z399">
        <v>174.97224560000001</v>
      </c>
      <c r="AA399">
        <v>1189.912122</v>
      </c>
      <c r="AB399">
        <v>129.10135869999999</v>
      </c>
      <c r="AC399">
        <v>140.57002209999999</v>
      </c>
      <c r="AD399">
        <v>253.1568675</v>
      </c>
      <c r="AE399" t="s">
        <v>894</v>
      </c>
      <c r="AF399" t="s">
        <v>895</v>
      </c>
      <c r="AG399" t="s">
        <v>39</v>
      </c>
      <c r="AH399" t="s">
        <v>40</v>
      </c>
      <c r="AI399" t="s">
        <v>316</v>
      </c>
      <c r="AJ399">
        <v>1100.48</v>
      </c>
    </row>
    <row r="400" spans="1:36" x14ac:dyDescent="0.35">
      <c r="A400" s="1">
        <v>44986</v>
      </c>
      <c r="B400">
        <v>2023</v>
      </c>
      <c r="C400" t="str">
        <f>TEXT(data[[#This Row],[Month]],"MMMM")</f>
        <v>March</v>
      </c>
      <c r="D400">
        <v>27373.229370000001</v>
      </c>
      <c r="E400">
        <v>40</v>
      </c>
      <c r="F400">
        <v>3</v>
      </c>
      <c r="G400" t="s">
        <v>35</v>
      </c>
      <c r="H400" t="s">
        <v>43</v>
      </c>
      <c r="I400">
        <v>5474.6458739999998</v>
      </c>
      <c r="J400">
        <v>0</v>
      </c>
      <c r="K400">
        <v>1198.765054</v>
      </c>
      <c r="L400">
        <v>3850.91779</v>
      </c>
      <c r="M400">
        <v>1949.6926229999999</v>
      </c>
      <c r="N400">
        <v>819.96139270000003</v>
      </c>
      <c r="O400">
        <v>1187.833206</v>
      </c>
      <c r="P400">
        <v>1916.316174</v>
      </c>
      <c r="Q400">
        <v>1109.010448</v>
      </c>
      <c r="R400">
        <v>2081.2532849999998</v>
      </c>
      <c r="S400">
        <v>561.58816730000001</v>
      </c>
      <c r="T400">
        <v>7.0987353750000004</v>
      </c>
      <c r="U400">
        <v>1943.153116</v>
      </c>
      <c r="V400">
        <v>7223.2453560000004</v>
      </c>
      <c r="W400">
        <v>1022.561658</v>
      </c>
      <c r="X400">
        <v>521.99217880000003</v>
      </c>
      <c r="Y400">
        <v>147.15264479999999</v>
      </c>
      <c r="Z400">
        <v>164.30517649999999</v>
      </c>
      <c r="AA400">
        <v>122.9441504</v>
      </c>
      <c r="AB400">
        <v>0.98167903899999998</v>
      </c>
      <c r="AC400">
        <v>73.739272799999995</v>
      </c>
      <c r="AD400">
        <v>132.5471862</v>
      </c>
      <c r="AE400" t="s">
        <v>896</v>
      </c>
      <c r="AF400" t="s">
        <v>897</v>
      </c>
      <c r="AG400" t="s">
        <v>39</v>
      </c>
      <c r="AH400" t="s">
        <v>40</v>
      </c>
      <c r="AI400" t="s">
        <v>355</v>
      </c>
      <c r="AJ400">
        <v>1267.3499999999999</v>
      </c>
    </row>
    <row r="401" spans="1:36" x14ac:dyDescent="0.35">
      <c r="A401" s="1">
        <v>45017</v>
      </c>
      <c r="B401">
        <v>2023</v>
      </c>
      <c r="C401" t="str">
        <f>TEXT(data[[#This Row],[Month]],"MMMM")</f>
        <v>April</v>
      </c>
      <c r="D401">
        <v>80757.467229999995</v>
      </c>
      <c r="E401">
        <v>37</v>
      </c>
      <c r="F401">
        <v>1</v>
      </c>
      <c r="G401" t="s">
        <v>35</v>
      </c>
      <c r="H401" t="s">
        <v>43</v>
      </c>
      <c r="I401">
        <v>16151.49345</v>
      </c>
      <c r="J401">
        <v>0</v>
      </c>
      <c r="K401">
        <v>1942.005737</v>
      </c>
      <c r="L401">
        <v>9154.3136959999993</v>
      </c>
      <c r="M401">
        <v>6227.1202139999996</v>
      </c>
      <c r="N401">
        <v>3105.1718460000002</v>
      </c>
      <c r="O401">
        <v>3884.2388489999998</v>
      </c>
      <c r="P401">
        <v>4758.8197179999997</v>
      </c>
      <c r="Q401">
        <v>3878.5043500000002</v>
      </c>
      <c r="R401">
        <v>7822.5514329999996</v>
      </c>
      <c r="S401">
        <v>1935.158214</v>
      </c>
      <c r="T401">
        <v>12.289587020000001</v>
      </c>
      <c r="U401">
        <v>9924.7592100000002</v>
      </c>
      <c r="V401">
        <v>21898.08973</v>
      </c>
      <c r="W401">
        <v>578.89175079999995</v>
      </c>
      <c r="X401">
        <v>1032.6086049999999</v>
      </c>
      <c r="Y401">
        <v>667.25840400000004</v>
      </c>
      <c r="Z401">
        <v>769.03784380000002</v>
      </c>
      <c r="AA401">
        <v>331.06861950000001</v>
      </c>
      <c r="AB401">
        <v>59.577102029999999</v>
      </c>
      <c r="AC401">
        <v>192.21508789999999</v>
      </c>
      <c r="AD401">
        <v>359.33251050000001</v>
      </c>
      <c r="AE401" t="s">
        <v>898</v>
      </c>
      <c r="AF401" t="s">
        <v>899</v>
      </c>
      <c r="AG401" t="s">
        <v>39</v>
      </c>
      <c r="AH401" t="s">
        <v>54</v>
      </c>
      <c r="AI401" t="s">
        <v>75</v>
      </c>
      <c r="AJ401">
        <v>9913.24</v>
      </c>
    </row>
    <row r="402" spans="1:36" x14ac:dyDescent="0.35">
      <c r="A402" s="1">
        <v>45047</v>
      </c>
      <c r="B402">
        <v>2023</v>
      </c>
      <c r="C402" t="str">
        <f>TEXT(data[[#This Row],[Month]],"MMMM")</f>
        <v>May</v>
      </c>
      <c r="D402">
        <v>8378.3856660000001</v>
      </c>
      <c r="E402">
        <v>23</v>
      </c>
      <c r="F402">
        <v>2</v>
      </c>
      <c r="G402" t="s">
        <v>42</v>
      </c>
      <c r="H402" t="s">
        <v>43</v>
      </c>
      <c r="I402">
        <v>1675.6771329999999</v>
      </c>
      <c r="J402">
        <v>0</v>
      </c>
      <c r="K402">
        <v>236.54340540000001</v>
      </c>
      <c r="L402">
        <v>1008.982337</v>
      </c>
      <c r="M402">
        <v>496.4629486</v>
      </c>
      <c r="N402">
        <v>390.26268629999998</v>
      </c>
      <c r="O402">
        <v>305.7019914</v>
      </c>
      <c r="P402">
        <v>437.33729640000001</v>
      </c>
      <c r="Q402">
        <v>347.267921</v>
      </c>
      <c r="R402">
        <v>580.27764999999999</v>
      </c>
      <c r="S402">
        <v>136.10574320000001</v>
      </c>
      <c r="T402">
        <v>8.676777177</v>
      </c>
      <c r="U402">
        <v>726.97385529999997</v>
      </c>
      <c r="V402">
        <v>2763.7665529999999</v>
      </c>
      <c r="W402">
        <v>123.9231838</v>
      </c>
      <c r="X402">
        <v>123.8776056</v>
      </c>
      <c r="Y402">
        <v>42.203994260000002</v>
      </c>
      <c r="Z402">
        <v>27.147913750000001</v>
      </c>
      <c r="AA402">
        <v>127.36756149999999</v>
      </c>
      <c r="AB402">
        <v>7.2500539499999999</v>
      </c>
      <c r="AC402">
        <v>7.2631527849999999</v>
      </c>
      <c r="AD402">
        <v>31.504938379999999</v>
      </c>
      <c r="AE402" t="s">
        <v>900</v>
      </c>
      <c r="AF402" t="s">
        <v>901</v>
      </c>
      <c r="AG402" t="s">
        <v>39</v>
      </c>
      <c r="AH402" t="s">
        <v>74</v>
      </c>
      <c r="AI402" t="s">
        <v>62</v>
      </c>
      <c r="AJ402">
        <v>9861.94</v>
      </c>
    </row>
    <row r="403" spans="1:36" x14ac:dyDescent="0.35">
      <c r="A403" s="1">
        <v>45078</v>
      </c>
      <c r="B403">
        <v>2023</v>
      </c>
      <c r="C403" t="str">
        <f>TEXT(data[[#This Row],[Month]],"MMMM")</f>
        <v>June</v>
      </c>
      <c r="D403">
        <v>18572.785479999999</v>
      </c>
      <c r="E403">
        <v>29</v>
      </c>
      <c r="F403">
        <v>4</v>
      </c>
      <c r="G403" t="s">
        <v>42</v>
      </c>
      <c r="H403" t="s">
        <v>48</v>
      </c>
      <c r="I403">
        <v>2785.9178230000002</v>
      </c>
      <c r="J403">
        <v>0</v>
      </c>
      <c r="K403">
        <v>418.3328932</v>
      </c>
      <c r="L403">
        <v>2193.0893209999999</v>
      </c>
      <c r="M403">
        <v>1478.751188</v>
      </c>
      <c r="N403">
        <v>823.15527250000002</v>
      </c>
      <c r="O403">
        <v>387.71582899999999</v>
      </c>
      <c r="P403">
        <v>889.88798340000005</v>
      </c>
      <c r="Q403">
        <v>824.65445450000004</v>
      </c>
      <c r="R403">
        <v>1138.062283</v>
      </c>
      <c r="S403">
        <v>488.67755299999999</v>
      </c>
      <c r="T403">
        <v>6.2036235990000002</v>
      </c>
      <c r="U403">
        <v>1152.1857030000001</v>
      </c>
      <c r="V403">
        <v>7144.540884</v>
      </c>
      <c r="W403">
        <v>620.9314071</v>
      </c>
      <c r="X403">
        <v>285.06765849999999</v>
      </c>
      <c r="Y403">
        <v>59.79086693</v>
      </c>
      <c r="Z403">
        <v>112.8891921</v>
      </c>
      <c r="AA403">
        <v>131.82972079999999</v>
      </c>
      <c r="AB403">
        <v>22.924359620000001</v>
      </c>
      <c r="AC403">
        <v>28.978797440000001</v>
      </c>
      <c r="AD403">
        <v>116.06470109999999</v>
      </c>
      <c r="AE403" t="s">
        <v>422</v>
      </c>
      <c r="AF403" t="s">
        <v>45</v>
      </c>
      <c r="AG403" t="s">
        <v>39</v>
      </c>
      <c r="AH403" t="s">
        <v>74</v>
      </c>
      <c r="AI403" t="s">
        <v>163</v>
      </c>
      <c r="AJ403">
        <v>1456.97</v>
      </c>
    </row>
    <row r="404" spans="1:36" x14ac:dyDescent="0.35">
      <c r="A404" s="1">
        <v>45108</v>
      </c>
      <c r="B404">
        <v>2023</v>
      </c>
      <c r="C404" t="str">
        <f>TEXT(data[[#This Row],[Month]],"MMMM")</f>
        <v>July</v>
      </c>
      <c r="D404">
        <v>30126.113130000002</v>
      </c>
      <c r="E404">
        <v>29</v>
      </c>
      <c r="F404">
        <v>3</v>
      </c>
      <c r="G404" t="s">
        <v>56</v>
      </c>
      <c r="H404" t="s">
        <v>43</v>
      </c>
      <c r="I404">
        <v>6025.2226259999998</v>
      </c>
      <c r="J404">
        <v>0</v>
      </c>
      <c r="K404">
        <v>1040.27502</v>
      </c>
      <c r="L404">
        <v>3149.9293389999998</v>
      </c>
      <c r="M404">
        <v>1604.820901</v>
      </c>
      <c r="N404">
        <v>916.42834400000004</v>
      </c>
      <c r="O404">
        <v>1272.805938</v>
      </c>
      <c r="P404">
        <v>2372.5427599999998</v>
      </c>
      <c r="Q404">
        <v>954.02706000000001</v>
      </c>
      <c r="R404">
        <v>1866.0124980000001</v>
      </c>
      <c r="S404">
        <v>826.65108039999996</v>
      </c>
      <c r="T404">
        <v>8.6752836759999994</v>
      </c>
      <c r="U404">
        <v>2613.5257740000002</v>
      </c>
      <c r="V404">
        <v>10097.397559999999</v>
      </c>
      <c r="W404">
        <v>199.82666130000001</v>
      </c>
      <c r="X404">
        <v>360.71743420000001</v>
      </c>
      <c r="Y404">
        <v>154.3843798</v>
      </c>
      <c r="Z404">
        <v>269.9681147</v>
      </c>
      <c r="AA404">
        <v>279.46368059999998</v>
      </c>
      <c r="AB404">
        <v>5.8562372360000001</v>
      </c>
      <c r="AC404">
        <v>21.915916249999999</v>
      </c>
      <c r="AD404">
        <v>119.3831137</v>
      </c>
      <c r="AE404" t="s">
        <v>110</v>
      </c>
      <c r="AF404" t="s">
        <v>902</v>
      </c>
      <c r="AG404" t="s">
        <v>39</v>
      </c>
      <c r="AH404" t="s">
        <v>40</v>
      </c>
      <c r="AI404" t="s">
        <v>295</v>
      </c>
      <c r="AJ404">
        <v>9062.56</v>
      </c>
    </row>
    <row r="405" spans="1:36" x14ac:dyDescent="0.35">
      <c r="A405" s="1">
        <v>45139</v>
      </c>
      <c r="B405">
        <v>2023</v>
      </c>
      <c r="C405" t="str">
        <f>TEXT(data[[#This Row],[Month]],"MMMM")</f>
        <v>August</v>
      </c>
      <c r="D405">
        <v>31148.991109999999</v>
      </c>
      <c r="E405">
        <v>20</v>
      </c>
      <c r="F405">
        <v>0</v>
      </c>
      <c r="G405" t="s">
        <v>35</v>
      </c>
      <c r="H405" t="s">
        <v>36</v>
      </c>
      <c r="I405">
        <v>9344.6973340000004</v>
      </c>
      <c r="J405">
        <v>0</v>
      </c>
      <c r="K405">
        <v>1528.2231999999999</v>
      </c>
      <c r="L405">
        <v>4359.8785589999998</v>
      </c>
      <c r="M405">
        <v>1818.64986</v>
      </c>
      <c r="N405">
        <v>771.27088249999997</v>
      </c>
      <c r="O405">
        <v>1494.8985640000001</v>
      </c>
      <c r="P405">
        <v>1911.8982370000001</v>
      </c>
      <c r="Q405">
        <v>1142.1560959999999</v>
      </c>
      <c r="R405">
        <v>0</v>
      </c>
      <c r="S405">
        <v>629.57461230000001</v>
      </c>
      <c r="T405">
        <v>5.5697480759999998</v>
      </c>
      <c r="U405">
        <v>1734.920333</v>
      </c>
      <c r="V405">
        <v>8147.74377</v>
      </c>
      <c r="W405">
        <v>975.43536930000005</v>
      </c>
      <c r="X405">
        <v>300.5942847</v>
      </c>
      <c r="Y405">
        <v>123.375857</v>
      </c>
      <c r="Z405">
        <v>286.14222919999997</v>
      </c>
      <c r="AA405">
        <v>217.0332334</v>
      </c>
      <c r="AB405">
        <v>22.777899640000001</v>
      </c>
      <c r="AC405">
        <v>0</v>
      </c>
      <c r="AD405">
        <v>169.42157080000001</v>
      </c>
      <c r="AE405" t="s">
        <v>903</v>
      </c>
      <c r="AF405" t="s">
        <v>904</v>
      </c>
      <c r="AG405" t="s">
        <v>39</v>
      </c>
      <c r="AH405" t="s">
        <v>74</v>
      </c>
      <c r="AI405" t="s">
        <v>146</v>
      </c>
      <c r="AJ405">
        <v>5805.39</v>
      </c>
    </row>
    <row r="406" spans="1:36" x14ac:dyDescent="0.35">
      <c r="A406" s="1">
        <v>45170</v>
      </c>
      <c r="B406">
        <v>2023</v>
      </c>
      <c r="C406" t="str">
        <f>TEXT(data[[#This Row],[Month]],"MMMM")</f>
        <v>September</v>
      </c>
      <c r="D406">
        <v>20929.19354</v>
      </c>
      <c r="E406">
        <v>59</v>
      </c>
      <c r="F406">
        <v>2</v>
      </c>
      <c r="G406" t="s">
        <v>42</v>
      </c>
      <c r="H406" t="s">
        <v>36</v>
      </c>
      <c r="I406">
        <v>6278.7580619999999</v>
      </c>
      <c r="J406">
        <v>1295.751978</v>
      </c>
      <c r="K406">
        <v>968.92694549999999</v>
      </c>
      <c r="L406">
        <v>2455.661599</v>
      </c>
      <c r="M406">
        <v>1225.1180750000001</v>
      </c>
      <c r="N406">
        <v>783.23883450000005</v>
      </c>
      <c r="O406">
        <v>845.75762010000005</v>
      </c>
      <c r="P406">
        <v>1347.038258</v>
      </c>
      <c r="Q406">
        <v>838.48149999999998</v>
      </c>
      <c r="R406">
        <v>1956.2667080000001</v>
      </c>
      <c r="S406">
        <v>406.1305782</v>
      </c>
      <c r="T406">
        <v>8.1641262389999998</v>
      </c>
      <c r="U406">
        <v>1708.6857809999999</v>
      </c>
      <c r="V406">
        <v>2528.0633830000002</v>
      </c>
      <c r="W406">
        <v>447.55452860000003</v>
      </c>
      <c r="X406">
        <v>288.39580840000002</v>
      </c>
      <c r="Y406">
        <v>76.566460939999999</v>
      </c>
      <c r="Z406">
        <v>178.2585086</v>
      </c>
      <c r="AA406">
        <v>251.2831454</v>
      </c>
      <c r="AB406">
        <v>28.878804859999999</v>
      </c>
      <c r="AC406">
        <v>48.309404839999999</v>
      </c>
      <c r="AD406">
        <v>103.09770779999999</v>
      </c>
      <c r="AE406" t="s">
        <v>905</v>
      </c>
      <c r="AF406" t="s">
        <v>906</v>
      </c>
      <c r="AG406" t="s">
        <v>39</v>
      </c>
      <c r="AH406" t="s">
        <v>54</v>
      </c>
      <c r="AI406" t="s">
        <v>778</v>
      </c>
      <c r="AJ406">
        <v>4014.94</v>
      </c>
    </row>
    <row r="407" spans="1:36" x14ac:dyDescent="0.35">
      <c r="A407" s="1">
        <v>45200</v>
      </c>
      <c r="B407">
        <v>2023</v>
      </c>
      <c r="C407" t="str">
        <f>TEXT(data[[#This Row],[Month]],"MMMM")</f>
        <v>October</v>
      </c>
      <c r="D407">
        <v>49376.634550000002</v>
      </c>
      <c r="E407">
        <v>56</v>
      </c>
      <c r="F407">
        <v>0</v>
      </c>
      <c r="G407" t="s">
        <v>56</v>
      </c>
      <c r="H407" t="s">
        <v>43</v>
      </c>
      <c r="I407">
        <v>9875.3269110000001</v>
      </c>
      <c r="J407">
        <v>0</v>
      </c>
      <c r="K407">
        <v>2282.2178180000001</v>
      </c>
      <c r="L407">
        <v>5973.8915550000002</v>
      </c>
      <c r="M407">
        <v>3478.7979479999999</v>
      </c>
      <c r="N407">
        <v>1068.318021</v>
      </c>
      <c r="O407">
        <v>2237.2348029999998</v>
      </c>
      <c r="P407">
        <v>2076.65625</v>
      </c>
      <c r="Q407">
        <v>1571.4114669999999</v>
      </c>
      <c r="R407">
        <v>0</v>
      </c>
      <c r="S407">
        <v>813.93477180000002</v>
      </c>
      <c r="T407">
        <v>10.71692066</v>
      </c>
      <c r="U407">
        <v>5291.6547499999997</v>
      </c>
      <c r="V407">
        <v>19998.845010000001</v>
      </c>
      <c r="W407">
        <v>937.30442770000002</v>
      </c>
      <c r="X407">
        <v>178.2610809</v>
      </c>
      <c r="Y407">
        <v>158.3357656</v>
      </c>
      <c r="Z407">
        <v>372.42048549999998</v>
      </c>
      <c r="AA407">
        <v>181.8546158</v>
      </c>
      <c r="AB407">
        <v>73.995367849999994</v>
      </c>
      <c r="AC407">
        <v>0</v>
      </c>
      <c r="AD407">
        <v>137.24473029999999</v>
      </c>
      <c r="AE407" t="s">
        <v>907</v>
      </c>
      <c r="AF407" t="s">
        <v>908</v>
      </c>
      <c r="AG407" t="s">
        <v>39</v>
      </c>
      <c r="AH407" t="s">
        <v>54</v>
      </c>
      <c r="AI407" t="s">
        <v>218</v>
      </c>
      <c r="AJ407">
        <v>4553.04</v>
      </c>
    </row>
    <row r="408" spans="1:36" x14ac:dyDescent="0.35">
      <c r="A408" s="1">
        <v>45231</v>
      </c>
      <c r="B408">
        <v>2023</v>
      </c>
      <c r="C408" t="str">
        <f>TEXT(data[[#This Row],[Month]],"MMMM")</f>
        <v>November</v>
      </c>
      <c r="D408">
        <v>12770.03024</v>
      </c>
      <c r="E408">
        <v>52</v>
      </c>
      <c r="F408">
        <v>1</v>
      </c>
      <c r="G408" t="s">
        <v>56</v>
      </c>
      <c r="H408" t="s">
        <v>43</v>
      </c>
      <c r="I408">
        <v>2554.0060480000002</v>
      </c>
      <c r="J408">
        <v>0</v>
      </c>
      <c r="K408">
        <v>304.14842110000001</v>
      </c>
      <c r="L408">
        <v>1711.0286369999999</v>
      </c>
      <c r="M408">
        <v>672.78379159999997</v>
      </c>
      <c r="N408">
        <v>484.66275739999998</v>
      </c>
      <c r="O408">
        <v>312.14136719999999</v>
      </c>
      <c r="P408">
        <v>561.98603890000004</v>
      </c>
      <c r="Q408">
        <v>388.884118</v>
      </c>
      <c r="R408">
        <v>1019.8314810000001</v>
      </c>
      <c r="S408">
        <v>140.2712338</v>
      </c>
      <c r="T408">
        <v>6.1342873930000001</v>
      </c>
      <c r="U408">
        <v>783.35035519999997</v>
      </c>
      <c r="V408">
        <v>4620.2863459999999</v>
      </c>
      <c r="W408">
        <v>397.1980016</v>
      </c>
      <c r="X408">
        <v>127.5196943</v>
      </c>
      <c r="Y408">
        <v>129.00767329999999</v>
      </c>
      <c r="Z408">
        <v>64.711575839999995</v>
      </c>
      <c r="AA408">
        <v>93.983552259999996</v>
      </c>
      <c r="AB408">
        <v>9.2444857119999995</v>
      </c>
      <c r="AC408">
        <v>20.744547180000001</v>
      </c>
      <c r="AD408">
        <v>19.3647809</v>
      </c>
      <c r="AE408" t="s">
        <v>511</v>
      </c>
      <c r="AF408" t="s">
        <v>909</v>
      </c>
      <c r="AG408" t="s">
        <v>39</v>
      </c>
      <c r="AH408" t="s">
        <v>40</v>
      </c>
      <c r="AI408" t="s">
        <v>59</v>
      </c>
      <c r="AJ408">
        <v>7094.37</v>
      </c>
    </row>
    <row r="409" spans="1:36" x14ac:dyDescent="0.35">
      <c r="A409" s="1">
        <v>45261</v>
      </c>
      <c r="B409">
        <v>2023</v>
      </c>
      <c r="C409" t="str">
        <f>TEXT(data[[#This Row],[Month]],"MMMM")</f>
        <v>December</v>
      </c>
      <c r="D409">
        <v>26770.319530000001</v>
      </c>
      <c r="E409">
        <v>36</v>
      </c>
      <c r="F409">
        <v>2</v>
      </c>
      <c r="G409" t="s">
        <v>35</v>
      </c>
      <c r="H409" t="s">
        <v>36</v>
      </c>
      <c r="I409">
        <v>8031.095859</v>
      </c>
      <c r="J409">
        <v>0</v>
      </c>
      <c r="K409">
        <v>1259.242602</v>
      </c>
      <c r="L409">
        <v>3516.4612010000001</v>
      </c>
      <c r="M409">
        <v>1811.801048</v>
      </c>
      <c r="N409">
        <v>907.74561640000002</v>
      </c>
      <c r="O409">
        <v>613.57228550000002</v>
      </c>
      <c r="P409">
        <v>1871.927334</v>
      </c>
      <c r="Q409">
        <v>1069.137974</v>
      </c>
      <c r="R409">
        <v>2361.6284719999999</v>
      </c>
      <c r="S409">
        <v>526.11842920000004</v>
      </c>
      <c r="T409">
        <v>7.209075511</v>
      </c>
      <c r="U409">
        <v>1929.89255</v>
      </c>
      <c r="V409">
        <v>4801.58871</v>
      </c>
      <c r="W409">
        <v>497.58276439999997</v>
      </c>
      <c r="X409">
        <v>229.4144532</v>
      </c>
      <c r="Y409">
        <v>94.805080290000006</v>
      </c>
      <c r="Z409">
        <v>175.57441940000001</v>
      </c>
      <c r="AA409">
        <v>426.60822409999997</v>
      </c>
      <c r="AB409">
        <v>30.852928630000001</v>
      </c>
      <c r="AC409">
        <v>18.992796290000001</v>
      </c>
      <c r="AD409">
        <v>108.16586</v>
      </c>
      <c r="AE409" t="s">
        <v>910</v>
      </c>
      <c r="AF409" t="s">
        <v>911</v>
      </c>
      <c r="AG409" t="s">
        <v>39</v>
      </c>
      <c r="AH409" t="s">
        <v>54</v>
      </c>
      <c r="AI409" t="s">
        <v>912</v>
      </c>
      <c r="AJ409">
        <v>916.78</v>
      </c>
    </row>
    <row r="410" spans="1:36" x14ac:dyDescent="0.35">
      <c r="A410" s="1">
        <v>45292</v>
      </c>
      <c r="B410">
        <v>2024</v>
      </c>
      <c r="C410" t="str">
        <f>TEXT(data[[#This Row],[Month]],"MMMM")</f>
        <v>January</v>
      </c>
      <c r="D410">
        <v>33030.582909999997</v>
      </c>
      <c r="E410">
        <v>62</v>
      </c>
      <c r="F410">
        <v>3</v>
      </c>
      <c r="G410" t="s">
        <v>56</v>
      </c>
      <c r="H410" t="s">
        <v>36</v>
      </c>
      <c r="I410">
        <v>9909.1748719999996</v>
      </c>
      <c r="J410">
        <v>0</v>
      </c>
      <c r="K410">
        <v>680.56765310000003</v>
      </c>
      <c r="L410">
        <v>4684.8508650000003</v>
      </c>
      <c r="M410">
        <v>2573.2134430000001</v>
      </c>
      <c r="N410">
        <v>1022.684734</v>
      </c>
      <c r="O410">
        <v>1456.239345</v>
      </c>
      <c r="P410">
        <v>2230.4032480000001</v>
      </c>
      <c r="Q410">
        <v>1471.042606</v>
      </c>
      <c r="R410">
        <v>2631.151143</v>
      </c>
      <c r="S410">
        <v>347.44298459999999</v>
      </c>
      <c r="T410">
        <v>5.8607510429999996</v>
      </c>
      <c r="U410">
        <v>1935.840232</v>
      </c>
      <c r="V410">
        <v>6023.8120120000003</v>
      </c>
      <c r="W410">
        <v>516.05695690000005</v>
      </c>
      <c r="X410">
        <v>327.66533720000001</v>
      </c>
      <c r="Y410">
        <v>268.53076829999998</v>
      </c>
      <c r="Z410">
        <v>123.3017325</v>
      </c>
      <c r="AA410">
        <v>462.4570238</v>
      </c>
      <c r="AB410">
        <v>8.7868630599999999</v>
      </c>
      <c r="AC410">
        <v>74.55773533</v>
      </c>
      <c r="AD410">
        <v>89.303379530000001</v>
      </c>
      <c r="AE410" t="s">
        <v>913</v>
      </c>
      <c r="AF410" t="s">
        <v>914</v>
      </c>
      <c r="AG410" t="s">
        <v>39</v>
      </c>
      <c r="AH410" t="s">
        <v>74</v>
      </c>
      <c r="AI410" t="s">
        <v>92</v>
      </c>
      <c r="AJ410">
        <v>3459.19</v>
      </c>
    </row>
    <row r="411" spans="1:36" x14ac:dyDescent="0.35">
      <c r="A411" s="1">
        <v>45323</v>
      </c>
      <c r="B411">
        <v>2024</v>
      </c>
      <c r="C411" t="str">
        <f>TEXT(data[[#This Row],[Month]],"MMMM")</f>
        <v>February</v>
      </c>
      <c r="D411">
        <v>45274.703229999999</v>
      </c>
      <c r="E411">
        <v>21</v>
      </c>
      <c r="F411">
        <v>3</v>
      </c>
      <c r="G411" t="s">
        <v>42</v>
      </c>
      <c r="H411" t="s">
        <v>48</v>
      </c>
      <c r="I411">
        <v>6791.2054840000001</v>
      </c>
      <c r="J411">
        <v>0</v>
      </c>
      <c r="K411">
        <v>1940.953219</v>
      </c>
      <c r="L411">
        <v>5524.5320400000001</v>
      </c>
      <c r="M411">
        <v>3519.1209779999999</v>
      </c>
      <c r="N411">
        <v>1126.8290199999999</v>
      </c>
      <c r="O411">
        <v>1772.5393429999999</v>
      </c>
      <c r="P411">
        <v>2483.0143899999998</v>
      </c>
      <c r="Q411">
        <v>2257.7670539999999</v>
      </c>
      <c r="R411">
        <v>4261.8268260000004</v>
      </c>
      <c r="S411">
        <v>495.00909869999998</v>
      </c>
      <c r="T411">
        <v>10.959770929999999</v>
      </c>
      <c r="U411">
        <v>4962.0037620000003</v>
      </c>
      <c r="V411">
        <v>15101.905779999999</v>
      </c>
      <c r="W411">
        <v>606.39987199999996</v>
      </c>
      <c r="X411">
        <v>636.46742749999999</v>
      </c>
      <c r="Y411">
        <v>99.794170690000001</v>
      </c>
      <c r="Z411">
        <v>231.0160305</v>
      </c>
      <c r="AA411">
        <v>509.76088229999999</v>
      </c>
      <c r="AB411">
        <v>57.626917229999997</v>
      </c>
      <c r="AC411">
        <v>59.879202429999999</v>
      </c>
      <c r="AD411">
        <v>94.433192289999994</v>
      </c>
      <c r="AE411" t="s">
        <v>915</v>
      </c>
      <c r="AF411" t="s">
        <v>916</v>
      </c>
      <c r="AG411" t="s">
        <v>39</v>
      </c>
      <c r="AH411" t="s">
        <v>40</v>
      </c>
      <c r="AI411" t="s">
        <v>346</v>
      </c>
      <c r="AJ411">
        <v>6839.8</v>
      </c>
    </row>
    <row r="412" spans="1:36" x14ac:dyDescent="0.35">
      <c r="A412" s="1">
        <v>45352</v>
      </c>
      <c r="B412">
        <v>2024</v>
      </c>
      <c r="C412" t="str">
        <f>TEXT(data[[#This Row],[Month]],"MMMM")</f>
        <v>March</v>
      </c>
      <c r="D412">
        <v>53010.461669999997</v>
      </c>
      <c r="E412">
        <v>48</v>
      </c>
      <c r="F412">
        <v>0</v>
      </c>
      <c r="G412" t="s">
        <v>42</v>
      </c>
      <c r="H412" t="s">
        <v>43</v>
      </c>
      <c r="I412">
        <v>10602.092329999999</v>
      </c>
      <c r="J412">
        <v>8009.1972660000001</v>
      </c>
      <c r="K412">
        <v>1536.5516789999999</v>
      </c>
      <c r="L412">
        <v>7656.9693569999999</v>
      </c>
      <c r="M412">
        <v>4226.389467</v>
      </c>
      <c r="N412">
        <v>2262.3862819999999</v>
      </c>
      <c r="O412">
        <v>1965.3576210000001</v>
      </c>
      <c r="P412">
        <v>2813.5727320000001</v>
      </c>
      <c r="Q412">
        <v>2229.5633889999999</v>
      </c>
      <c r="R412">
        <v>0</v>
      </c>
      <c r="S412">
        <v>1196.3826570000001</v>
      </c>
      <c r="T412">
        <v>10.761112819999999</v>
      </c>
      <c r="U412">
        <v>5704.5155850000001</v>
      </c>
      <c r="V412">
        <v>10511.998890000001</v>
      </c>
      <c r="W412">
        <v>1611.641065</v>
      </c>
      <c r="X412">
        <v>456.33470679999999</v>
      </c>
      <c r="Y412">
        <v>250.5685963</v>
      </c>
      <c r="Z412">
        <v>232.57054930000001</v>
      </c>
      <c r="AA412">
        <v>763.53904599999998</v>
      </c>
      <c r="AB412">
        <v>64.156060859999997</v>
      </c>
      <c r="AC412">
        <v>0</v>
      </c>
      <c r="AD412">
        <v>98.676785089999996</v>
      </c>
      <c r="AE412" t="s">
        <v>671</v>
      </c>
      <c r="AF412" t="s">
        <v>917</v>
      </c>
      <c r="AG412" t="s">
        <v>39</v>
      </c>
      <c r="AH412" t="s">
        <v>74</v>
      </c>
      <c r="AI412" t="s">
        <v>784</v>
      </c>
      <c r="AJ412">
        <v>3237.8</v>
      </c>
    </row>
    <row r="413" spans="1:36" x14ac:dyDescent="0.35">
      <c r="A413" s="1">
        <v>45383</v>
      </c>
      <c r="B413">
        <v>2024</v>
      </c>
      <c r="C413" t="str">
        <f>TEXT(data[[#This Row],[Month]],"MMMM")</f>
        <v>April</v>
      </c>
      <c r="D413">
        <v>12200.582640000001</v>
      </c>
      <c r="E413">
        <v>59</v>
      </c>
      <c r="F413">
        <v>4</v>
      </c>
      <c r="G413" t="s">
        <v>42</v>
      </c>
      <c r="H413" t="s">
        <v>36</v>
      </c>
      <c r="I413">
        <v>3660.1747930000001</v>
      </c>
      <c r="J413">
        <v>0</v>
      </c>
      <c r="K413">
        <v>427.67095920000003</v>
      </c>
      <c r="L413">
        <v>1823.0065750000001</v>
      </c>
      <c r="M413">
        <v>916.09337089999997</v>
      </c>
      <c r="N413">
        <v>597.81324040000004</v>
      </c>
      <c r="O413">
        <v>428.2026616</v>
      </c>
      <c r="P413">
        <v>909.19314139999994</v>
      </c>
      <c r="Q413">
        <v>366.46051419999998</v>
      </c>
      <c r="R413">
        <v>1186.2577450000001</v>
      </c>
      <c r="S413">
        <v>189.6713752</v>
      </c>
      <c r="T413">
        <v>8.8720872390000007</v>
      </c>
      <c r="U413">
        <v>1082.446336</v>
      </c>
      <c r="V413">
        <v>1696.0382669999999</v>
      </c>
      <c r="W413">
        <v>538.80364080000004</v>
      </c>
      <c r="X413">
        <v>92.954412930000004</v>
      </c>
      <c r="Y413">
        <v>100.4531851</v>
      </c>
      <c r="Z413">
        <v>125.0271518</v>
      </c>
      <c r="AA413">
        <v>155.83803810000001</v>
      </c>
      <c r="AB413">
        <v>9.5864071830000004</v>
      </c>
      <c r="AC413">
        <v>46.247600830000003</v>
      </c>
      <c r="AD413">
        <v>35.213487839999999</v>
      </c>
      <c r="AE413" t="s">
        <v>918</v>
      </c>
      <c r="AF413" t="s">
        <v>919</v>
      </c>
      <c r="AG413" t="s">
        <v>39</v>
      </c>
      <c r="AH413" t="s">
        <v>74</v>
      </c>
      <c r="AI413" t="s">
        <v>144</v>
      </c>
      <c r="AJ413">
        <v>8332.5300000000007</v>
      </c>
    </row>
    <row r="414" spans="1:36" x14ac:dyDescent="0.35">
      <c r="A414" s="1">
        <v>45413</v>
      </c>
      <c r="B414">
        <v>2024</v>
      </c>
      <c r="C414" t="str">
        <f>TEXT(data[[#This Row],[Month]],"MMMM")</f>
        <v>May</v>
      </c>
      <c r="D414">
        <v>8792.5611929999995</v>
      </c>
      <c r="E414">
        <v>55</v>
      </c>
      <c r="F414">
        <v>3</v>
      </c>
      <c r="G414" t="s">
        <v>35</v>
      </c>
      <c r="H414" t="s">
        <v>36</v>
      </c>
      <c r="I414">
        <v>2637.7683579999998</v>
      </c>
      <c r="J414">
        <v>1115.2547689999999</v>
      </c>
      <c r="K414">
        <v>369.40806040000001</v>
      </c>
      <c r="L414">
        <v>1034.305617</v>
      </c>
      <c r="M414">
        <v>509.14077900000001</v>
      </c>
      <c r="N414">
        <v>219.31148210000001</v>
      </c>
      <c r="O414">
        <v>263.61978920000001</v>
      </c>
      <c r="P414">
        <v>675.24542389999999</v>
      </c>
      <c r="Q414">
        <v>325.78755740000003</v>
      </c>
      <c r="R414">
        <v>553.24050020000004</v>
      </c>
      <c r="S414">
        <v>229.65097420000001</v>
      </c>
      <c r="T414">
        <v>9.4118756250000004</v>
      </c>
      <c r="U414">
        <v>827.54492370000003</v>
      </c>
      <c r="V414">
        <v>859.82788349999998</v>
      </c>
      <c r="W414">
        <v>127.12244800000001</v>
      </c>
      <c r="X414">
        <v>117.0775319</v>
      </c>
      <c r="Y414">
        <v>42.174598330000002</v>
      </c>
      <c r="Z414">
        <v>31.431477399999999</v>
      </c>
      <c r="AA414">
        <v>201.94003409999999</v>
      </c>
      <c r="AB414">
        <v>8.0902226160000001</v>
      </c>
      <c r="AC414">
        <v>4.2749087120000002</v>
      </c>
      <c r="AD414">
        <v>25.738910180000001</v>
      </c>
      <c r="AE414" t="s">
        <v>920</v>
      </c>
      <c r="AF414" t="s">
        <v>921</v>
      </c>
      <c r="AG414" t="s">
        <v>39</v>
      </c>
      <c r="AH414" t="s">
        <v>40</v>
      </c>
      <c r="AI414" t="s">
        <v>346</v>
      </c>
      <c r="AJ414">
        <v>2230.1999999999998</v>
      </c>
    </row>
    <row r="415" spans="1:36" x14ac:dyDescent="0.35">
      <c r="A415" s="1">
        <v>45444</v>
      </c>
      <c r="B415">
        <v>2024</v>
      </c>
      <c r="C415" t="str">
        <f>TEXT(data[[#This Row],[Month]],"MMMM")</f>
        <v>June</v>
      </c>
      <c r="D415">
        <v>83374.194180000006</v>
      </c>
      <c r="E415">
        <v>50</v>
      </c>
      <c r="F415">
        <v>0</v>
      </c>
      <c r="G415" t="s">
        <v>42</v>
      </c>
      <c r="H415" t="s">
        <v>48</v>
      </c>
      <c r="I415">
        <v>12506.129129999999</v>
      </c>
      <c r="J415">
        <v>0</v>
      </c>
      <c r="K415">
        <v>3286.3687970000001</v>
      </c>
      <c r="L415">
        <v>9020.1456170000001</v>
      </c>
      <c r="M415">
        <v>4581.7921699999997</v>
      </c>
      <c r="N415">
        <v>2603.1418749999998</v>
      </c>
      <c r="O415">
        <v>3875.5049519999998</v>
      </c>
      <c r="P415">
        <v>5899.0449230000004</v>
      </c>
      <c r="Q415">
        <v>2924.3339179999998</v>
      </c>
      <c r="R415">
        <v>0</v>
      </c>
      <c r="S415">
        <v>961.03244529999995</v>
      </c>
      <c r="T415">
        <v>12.07138819</v>
      </c>
      <c r="U415">
        <v>10064.422629999999</v>
      </c>
      <c r="V415">
        <v>37716.700360000003</v>
      </c>
      <c r="W415">
        <v>1797.303883</v>
      </c>
      <c r="X415">
        <v>1350.276435</v>
      </c>
      <c r="Y415">
        <v>625.62059169999998</v>
      </c>
      <c r="Z415">
        <v>1042.148655</v>
      </c>
      <c r="AA415">
        <v>1102.9416630000001</v>
      </c>
      <c r="AB415">
        <v>9.0520154500000007</v>
      </c>
      <c r="AC415">
        <v>0</v>
      </c>
      <c r="AD415">
        <v>261.156837</v>
      </c>
      <c r="AE415" t="s">
        <v>922</v>
      </c>
      <c r="AF415" t="s">
        <v>923</v>
      </c>
      <c r="AG415" t="s">
        <v>39</v>
      </c>
      <c r="AH415" t="s">
        <v>54</v>
      </c>
      <c r="AI415" t="s">
        <v>582</v>
      </c>
      <c r="AJ415">
        <v>5029.6899999999996</v>
      </c>
    </row>
    <row r="416" spans="1:36" x14ac:dyDescent="0.35">
      <c r="A416" s="1">
        <v>45474</v>
      </c>
      <c r="B416">
        <v>2024</v>
      </c>
      <c r="C416" t="str">
        <f>TEXT(data[[#This Row],[Month]],"MMMM")</f>
        <v>July</v>
      </c>
      <c r="D416">
        <v>39136.228230000001</v>
      </c>
      <c r="E416">
        <v>23</v>
      </c>
      <c r="F416">
        <v>4</v>
      </c>
      <c r="G416" t="s">
        <v>47</v>
      </c>
      <c r="H416" t="s">
        <v>48</v>
      </c>
      <c r="I416">
        <v>5870.4342349999997</v>
      </c>
      <c r="J416">
        <v>0</v>
      </c>
      <c r="K416">
        <v>1175.9877670000001</v>
      </c>
      <c r="L416">
        <v>4241.8401839999997</v>
      </c>
      <c r="M416">
        <v>2027.1152139999999</v>
      </c>
      <c r="N416">
        <v>1048.963064</v>
      </c>
      <c r="O416">
        <v>915.76110180000001</v>
      </c>
      <c r="P416">
        <v>1696.661339</v>
      </c>
      <c r="Q416">
        <v>1662.481826</v>
      </c>
      <c r="R416">
        <v>2832.9356419999999</v>
      </c>
      <c r="S416">
        <v>1153.9149749999999</v>
      </c>
      <c r="T416">
        <v>7.0507912499999996</v>
      </c>
      <c r="U416">
        <v>2759.4137559999999</v>
      </c>
      <c r="V416">
        <v>16510.132890000001</v>
      </c>
      <c r="W416">
        <v>699.71560790000001</v>
      </c>
      <c r="X416">
        <v>344.24344500000001</v>
      </c>
      <c r="Y416">
        <v>267.99716330000001</v>
      </c>
      <c r="Z416">
        <v>66.646588530000002</v>
      </c>
      <c r="AA416">
        <v>363.56531760000001</v>
      </c>
      <c r="AB416">
        <v>43.578780369999997</v>
      </c>
      <c r="AC416">
        <v>86.856054029999996</v>
      </c>
      <c r="AD416">
        <v>86.657538619999997</v>
      </c>
      <c r="AE416" t="s">
        <v>93</v>
      </c>
      <c r="AF416" t="s">
        <v>114</v>
      </c>
      <c r="AG416" t="s">
        <v>39</v>
      </c>
      <c r="AH416" t="s">
        <v>74</v>
      </c>
      <c r="AI416" t="s">
        <v>118</v>
      </c>
      <c r="AJ416">
        <v>2832.89</v>
      </c>
    </row>
    <row r="417" spans="1:36" x14ac:dyDescent="0.35">
      <c r="A417" s="1">
        <v>45505</v>
      </c>
      <c r="B417">
        <v>2024</v>
      </c>
      <c r="C417" t="str">
        <f>TEXT(data[[#This Row],[Month]],"MMMM")</f>
        <v>August</v>
      </c>
      <c r="D417">
        <v>16484.295709999999</v>
      </c>
      <c r="E417">
        <v>25</v>
      </c>
      <c r="F417">
        <v>2</v>
      </c>
      <c r="G417" t="s">
        <v>56</v>
      </c>
      <c r="H417" t="s">
        <v>43</v>
      </c>
      <c r="I417">
        <v>3296.8591419999998</v>
      </c>
      <c r="J417">
        <v>987.96489210000004</v>
      </c>
      <c r="K417">
        <v>733.97628020000002</v>
      </c>
      <c r="L417">
        <v>1967.2895100000001</v>
      </c>
      <c r="M417">
        <v>987.28209300000003</v>
      </c>
      <c r="N417">
        <v>822.85838539999997</v>
      </c>
      <c r="O417">
        <v>795.96118439999998</v>
      </c>
      <c r="P417">
        <v>1260.7584079999999</v>
      </c>
      <c r="Q417">
        <v>521.55629280000005</v>
      </c>
      <c r="R417">
        <v>925.288543</v>
      </c>
      <c r="S417">
        <v>308.77522579999999</v>
      </c>
      <c r="T417">
        <v>5.6114970319999999</v>
      </c>
      <c r="U417">
        <v>925.01576439999997</v>
      </c>
      <c r="V417">
        <v>3875.7257519999998</v>
      </c>
      <c r="W417">
        <v>500.58909119999998</v>
      </c>
      <c r="X417">
        <v>292.41789820000002</v>
      </c>
      <c r="Y417">
        <v>110.9774534</v>
      </c>
      <c r="Z417">
        <v>119.6657913</v>
      </c>
      <c r="AA417">
        <v>173.97739290000001</v>
      </c>
      <c r="AB417">
        <v>25.65146554</v>
      </c>
      <c r="AC417">
        <v>5.973159205</v>
      </c>
      <c r="AD417">
        <v>61.478047650000001</v>
      </c>
      <c r="AE417" t="s">
        <v>924</v>
      </c>
      <c r="AF417" t="s">
        <v>925</v>
      </c>
      <c r="AG417" t="s">
        <v>39</v>
      </c>
      <c r="AH417" t="s">
        <v>74</v>
      </c>
      <c r="AI417" t="s">
        <v>41</v>
      </c>
      <c r="AJ417">
        <v>2001.03</v>
      </c>
    </row>
    <row r="418" spans="1:36" x14ac:dyDescent="0.35">
      <c r="A418" s="1">
        <v>45536</v>
      </c>
      <c r="B418">
        <v>2024</v>
      </c>
      <c r="C418" t="str">
        <f>TEXT(data[[#This Row],[Month]],"MMMM")</f>
        <v>September</v>
      </c>
      <c r="D418">
        <v>103763.9868</v>
      </c>
      <c r="E418">
        <v>45</v>
      </c>
      <c r="F418">
        <v>3</v>
      </c>
      <c r="G418" t="s">
        <v>47</v>
      </c>
      <c r="H418" t="s">
        <v>43</v>
      </c>
      <c r="I418">
        <v>20752.797350000001</v>
      </c>
      <c r="J418">
        <v>0</v>
      </c>
      <c r="K418">
        <v>4105.2666550000004</v>
      </c>
      <c r="L418">
        <v>12521.19123</v>
      </c>
      <c r="M418">
        <v>8129.7811430000002</v>
      </c>
      <c r="N418">
        <v>5094.232309</v>
      </c>
      <c r="O418">
        <v>4675.7573259999999</v>
      </c>
      <c r="P418">
        <v>5616.0143079999998</v>
      </c>
      <c r="Q418">
        <v>4190.820033</v>
      </c>
      <c r="R418">
        <v>8617.1432590000004</v>
      </c>
      <c r="S418">
        <v>2820.9854059999998</v>
      </c>
      <c r="T418">
        <v>15.32687756</v>
      </c>
      <c r="U418">
        <v>15903.779200000001</v>
      </c>
      <c r="V418">
        <v>27239.997729999999</v>
      </c>
      <c r="W418">
        <v>3327.1167679999999</v>
      </c>
      <c r="X418">
        <v>1579.446715</v>
      </c>
      <c r="Y418">
        <v>923.28998060000004</v>
      </c>
      <c r="Z418">
        <v>499.37308410000003</v>
      </c>
      <c r="AA418">
        <v>663.92623960000003</v>
      </c>
      <c r="AB418">
        <v>122.2317683</v>
      </c>
      <c r="AC418">
        <v>414.14734340000001</v>
      </c>
      <c r="AD418">
        <v>303.36411659999999</v>
      </c>
      <c r="AE418" t="s">
        <v>926</v>
      </c>
      <c r="AF418" t="s">
        <v>927</v>
      </c>
      <c r="AG418" t="s">
        <v>39</v>
      </c>
      <c r="AH418" t="s">
        <v>54</v>
      </c>
      <c r="AI418" t="s">
        <v>249</v>
      </c>
      <c r="AJ418">
        <v>9511.15</v>
      </c>
    </row>
    <row r="419" spans="1:36" x14ac:dyDescent="0.35">
      <c r="A419" s="1">
        <v>45566</v>
      </c>
      <c r="B419">
        <v>2024</v>
      </c>
      <c r="C419" t="str">
        <f>TEXT(data[[#This Row],[Month]],"MMMM")</f>
        <v>October</v>
      </c>
      <c r="D419">
        <v>32908.700940000002</v>
      </c>
      <c r="E419">
        <v>32</v>
      </c>
      <c r="F419">
        <v>3</v>
      </c>
      <c r="G419" t="s">
        <v>56</v>
      </c>
      <c r="H419" t="s">
        <v>48</v>
      </c>
      <c r="I419">
        <v>4936.3051409999998</v>
      </c>
      <c r="J419">
        <v>4748.0815430000002</v>
      </c>
      <c r="K419">
        <v>1491.1489260000001</v>
      </c>
      <c r="L419">
        <v>4874.1292249999997</v>
      </c>
      <c r="M419">
        <v>2201.91741</v>
      </c>
      <c r="N419">
        <v>831.44300039999996</v>
      </c>
      <c r="O419">
        <v>1229.6031410000001</v>
      </c>
      <c r="P419">
        <v>1626.949312</v>
      </c>
      <c r="Q419">
        <v>1401.83331</v>
      </c>
      <c r="R419">
        <v>2309.1360869999999</v>
      </c>
      <c r="S419">
        <v>471.9450885</v>
      </c>
      <c r="T419">
        <v>5.6810078009999998</v>
      </c>
      <c r="U419">
        <v>1869.5458679999999</v>
      </c>
      <c r="V419">
        <v>6786.2087570000003</v>
      </c>
      <c r="W419">
        <v>278.47882320000002</v>
      </c>
      <c r="X419">
        <v>242.1298309</v>
      </c>
      <c r="Y419">
        <v>127.0949143</v>
      </c>
      <c r="Z419">
        <v>125.1997922</v>
      </c>
      <c r="AA419">
        <v>263.04953699999999</v>
      </c>
      <c r="AB419">
        <v>61.095261209999997</v>
      </c>
      <c r="AC419">
        <v>88.730262830000001</v>
      </c>
      <c r="AD419">
        <v>69.220326310000004</v>
      </c>
      <c r="AE419" t="s">
        <v>337</v>
      </c>
      <c r="AF419" t="s">
        <v>928</v>
      </c>
      <c r="AG419" t="s">
        <v>39</v>
      </c>
      <c r="AH419" t="s">
        <v>54</v>
      </c>
      <c r="AI419" t="s">
        <v>929</v>
      </c>
      <c r="AJ419">
        <v>3285.08</v>
      </c>
    </row>
    <row r="420" spans="1:36" x14ac:dyDescent="0.35">
      <c r="A420" s="1">
        <v>45597</v>
      </c>
      <c r="B420">
        <v>2024</v>
      </c>
      <c r="C420" t="str">
        <f>TEXT(data[[#This Row],[Month]],"MMMM")</f>
        <v>November</v>
      </c>
      <c r="D420">
        <v>77063.913950000002</v>
      </c>
      <c r="E420">
        <v>48</v>
      </c>
      <c r="F420">
        <v>0</v>
      </c>
      <c r="G420" t="s">
        <v>35</v>
      </c>
      <c r="H420" t="s">
        <v>36</v>
      </c>
      <c r="I420">
        <v>23119.174190000002</v>
      </c>
      <c r="J420">
        <v>6276.4002110000001</v>
      </c>
      <c r="K420">
        <v>2388.269061</v>
      </c>
      <c r="L420">
        <v>11006.134819999999</v>
      </c>
      <c r="M420">
        <v>4647.41777</v>
      </c>
      <c r="N420">
        <v>2150.7859210000001</v>
      </c>
      <c r="O420">
        <v>2427.0168159999998</v>
      </c>
      <c r="P420">
        <v>5957.0758329999999</v>
      </c>
      <c r="Q420">
        <v>3749.3911349999998</v>
      </c>
      <c r="R420">
        <v>0</v>
      </c>
      <c r="S420">
        <v>1461.30808</v>
      </c>
      <c r="T420">
        <v>11.55166829</v>
      </c>
      <c r="U420">
        <v>8902.1677080000009</v>
      </c>
      <c r="V420">
        <v>13880.940119999999</v>
      </c>
      <c r="W420">
        <v>1455.265586</v>
      </c>
      <c r="X420">
        <v>1386.252557</v>
      </c>
      <c r="Y420">
        <v>560.64858779999997</v>
      </c>
      <c r="Z420">
        <v>262.48552339999998</v>
      </c>
      <c r="AA420">
        <v>1340.8726140000001</v>
      </c>
      <c r="AB420">
        <v>6.7532266529999996</v>
      </c>
      <c r="AC420">
        <v>0</v>
      </c>
      <c r="AD420">
        <v>96.339012909999994</v>
      </c>
      <c r="AE420" t="s">
        <v>337</v>
      </c>
      <c r="AF420" t="s">
        <v>788</v>
      </c>
      <c r="AG420" t="s">
        <v>39</v>
      </c>
      <c r="AH420" t="s">
        <v>54</v>
      </c>
      <c r="AI420" t="s">
        <v>930</v>
      </c>
      <c r="AJ420">
        <v>4836.72</v>
      </c>
    </row>
    <row r="421" spans="1:36" x14ac:dyDescent="0.35">
      <c r="A421" s="1">
        <v>45627</v>
      </c>
      <c r="B421">
        <v>2024</v>
      </c>
      <c r="C421" t="str">
        <f>TEXT(data[[#This Row],[Month]],"MMMM")</f>
        <v>December</v>
      </c>
      <c r="D421">
        <v>31665.006229999999</v>
      </c>
      <c r="E421">
        <v>25</v>
      </c>
      <c r="F421">
        <v>3</v>
      </c>
      <c r="G421" t="s">
        <v>42</v>
      </c>
      <c r="H421" t="s">
        <v>43</v>
      </c>
      <c r="I421">
        <v>6333.0012459999998</v>
      </c>
      <c r="J421">
        <v>0</v>
      </c>
      <c r="K421">
        <v>744.81442249999998</v>
      </c>
      <c r="L421">
        <v>4709.3902129999997</v>
      </c>
      <c r="M421">
        <v>1588.931861</v>
      </c>
      <c r="N421">
        <v>750.60719810000001</v>
      </c>
      <c r="O421">
        <v>1039.01964</v>
      </c>
      <c r="P421">
        <v>2227.7477629999998</v>
      </c>
      <c r="Q421">
        <v>1187.2177529999999</v>
      </c>
      <c r="R421">
        <v>3154.780444</v>
      </c>
      <c r="S421">
        <v>898.92537789999994</v>
      </c>
      <c r="T421">
        <v>9.6749080349999996</v>
      </c>
      <c r="U421">
        <v>3063.5602319999998</v>
      </c>
      <c r="V421">
        <v>9030.5703130000002</v>
      </c>
      <c r="W421">
        <v>413.95730880000002</v>
      </c>
      <c r="X421">
        <v>266.79216580000002</v>
      </c>
      <c r="Y421">
        <v>109.36306020000001</v>
      </c>
      <c r="Z421">
        <v>262.167573</v>
      </c>
      <c r="AA421">
        <v>396.5173944</v>
      </c>
      <c r="AB421">
        <v>3.3326182819999999</v>
      </c>
      <c r="AC421">
        <v>49.078866419999997</v>
      </c>
      <c r="AD421">
        <v>231.60667409999999</v>
      </c>
      <c r="AE421" t="s">
        <v>798</v>
      </c>
      <c r="AF421" t="s">
        <v>931</v>
      </c>
      <c r="AG421" t="s">
        <v>39</v>
      </c>
      <c r="AH421" t="s">
        <v>54</v>
      </c>
      <c r="AI421" t="s">
        <v>127</v>
      </c>
      <c r="AJ421">
        <v>377.13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8"/>
  <sheetViews>
    <sheetView topLeftCell="A16" zoomScale="40" zoomScaleNormal="40" workbookViewId="0">
      <selection activeCell="I18" sqref="I18"/>
    </sheetView>
  </sheetViews>
  <sheetFormatPr defaultRowHeight="14.5" x14ac:dyDescent="0.35"/>
  <cols>
    <col min="1" max="1" width="20.81640625" bestFit="1" customWidth="1"/>
    <col min="2" max="2" width="17.1796875" bestFit="1" customWidth="1"/>
    <col min="3" max="3" width="18.08984375" bestFit="1" customWidth="1"/>
    <col min="4" max="4" width="23.7265625" bestFit="1" customWidth="1"/>
    <col min="5" max="5" width="32.6328125" bestFit="1" customWidth="1"/>
    <col min="6" max="6" width="25.08984375" bestFit="1" customWidth="1"/>
    <col min="7" max="7" width="28.7265625" bestFit="1" customWidth="1"/>
    <col min="8" max="8" width="27.81640625" bestFit="1" customWidth="1"/>
    <col min="9" max="9" width="33.26953125" bestFit="1" customWidth="1"/>
    <col min="10" max="10" width="16.26953125" bestFit="1" customWidth="1"/>
    <col min="11" max="11" width="19.1796875" bestFit="1" customWidth="1"/>
    <col min="12" max="12" width="14.453125" bestFit="1" customWidth="1"/>
    <col min="13" max="13" width="10.453125" bestFit="1" customWidth="1"/>
    <col min="14" max="14" width="12.6328125" bestFit="1" customWidth="1"/>
    <col min="15" max="17" width="13.7265625" bestFit="1" customWidth="1"/>
    <col min="18" max="18" width="15.1796875" bestFit="1" customWidth="1"/>
    <col min="19" max="19" width="4.453125" bestFit="1" customWidth="1"/>
    <col min="20" max="22" width="13.1796875" bestFit="1" customWidth="1"/>
    <col min="23" max="23" width="14.26953125" bestFit="1" customWidth="1"/>
    <col min="24" max="24" width="10.26953125" bestFit="1" customWidth="1"/>
    <col min="25" max="25" width="11.26953125" bestFit="1" customWidth="1"/>
    <col min="26" max="26" width="16.1796875" bestFit="1" customWidth="1"/>
    <col min="27" max="37" width="10.26953125" bestFit="1" customWidth="1"/>
    <col min="38" max="38" width="16.453125" bestFit="1" customWidth="1"/>
    <col min="39" max="39" width="17.453125" bestFit="1" customWidth="1"/>
    <col min="40" max="40" width="20.81640625" bestFit="1" customWidth="1"/>
    <col min="41" max="41" width="18.54296875" bestFit="1" customWidth="1"/>
    <col min="42" max="42" width="17.7265625" bestFit="1" customWidth="1"/>
    <col min="43" max="43" width="16.7265625" bestFit="1" customWidth="1"/>
    <col min="44" max="44" width="15.81640625" bestFit="1" customWidth="1"/>
    <col min="45" max="45" width="14.81640625" bestFit="1" customWidth="1"/>
    <col min="46" max="46" width="20.1796875" bestFit="1" customWidth="1"/>
    <col min="47" max="47" width="19.1796875" bestFit="1" customWidth="1"/>
    <col min="48" max="48" width="18.26953125" bestFit="1" customWidth="1"/>
    <col min="49" max="49" width="17.453125" bestFit="1" customWidth="1"/>
    <col min="50" max="50" width="16.453125" bestFit="1" customWidth="1"/>
    <col min="51" max="51" width="30.81640625" bestFit="1" customWidth="1"/>
    <col min="52" max="52" width="30.453125" bestFit="1" customWidth="1"/>
    <col min="53" max="53" width="29.54296875" bestFit="1" customWidth="1"/>
    <col min="54" max="54" width="30" bestFit="1" customWidth="1"/>
    <col min="55" max="55" width="29.54296875" bestFit="1" customWidth="1"/>
    <col min="56" max="56" width="29" bestFit="1" customWidth="1"/>
    <col min="57" max="57" width="28.54296875" bestFit="1" customWidth="1"/>
    <col min="58" max="58" width="28.1796875" bestFit="1" customWidth="1"/>
    <col min="59" max="59" width="29" bestFit="1" customWidth="1"/>
    <col min="60" max="60" width="28.1796875" bestFit="1" customWidth="1"/>
    <col min="61" max="61" width="27.54296875" bestFit="1" customWidth="1"/>
    <col min="62" max="62" width="27.1796875" bestFit="1" customWidth="1"/>
    <col min="63" max="63" width="28.1796875" bestFit="1" customWidth="1"/>
    <col min="64" max="64" width="27.54296875" bestFit="1" customWidth="1"/>
    <col min="65" max="65" width="27.1796875" bestFit="1" customWidth="1"/>
    <col min="66" max="66" width="26.7265625" bestFit="1" customWidth="1"/>
    <col min="67" max="67" width="26.26953125" bestFit="1" customWidth="1"/>
    <col min="68" max="68" width="27.1796875" bestFit="1" customWidth="1"/>
    <col min="69" max="69" width="26.7265625" bestFit="1" customWidth="1"/>
    <col min="70" max="70" width="25.81640625" bestFit="1" customWidth="1"/>
    <col min="71" max="71" width="25.453125" bestFit="1" customWidth="1"/>
    <col min="72" max="72" width="30.81640625" bestFit="1" customWidth="1"/>
    <col min="73" max="73" width="29.453125" bestFit="1" customWidth="1"/>
    <col min="74" max="74" width="28.81640625" bestFit="1" customWidth="1"/>
    <col min="75" max="75" width="29.81640625" bestFit="1" customWidth="1"/>
    <col min="76" max="76" width="29.453125" bestFit="1" customWidth="1"/>
    <col min="77" max="77" width="28.81640625" bestFit="1" customWidth="1"/>
    <col min="78" max="78" width="28.453125" bestFit="1" customWidth="1"/>
    <col min="79" max="79" width="28" bestFit="1" customWidth="1"/>
    <col min="80" max="80" width="28.81640625" bestFit="1" customWidth="1"/>
    <col min="81" max="81" width="28.453125" bestFit="1" customWidth="1"/>
    <col min="82" max="82" width="27.1796875" bestFit="1" customWidth="1"/>
    <col min="83" max="83" width="26.54296875" bestFit="1" customWidth="1"/>
    <col min="84" max="84" width="26.1796875" bestFit="1" customWidth="1"/>
    <col min="85" max="85" width="27.1796875" bestFit="1" customWidth="1"/>
    <col min="86" max="86" width="26.1796875" bestFit="1" customWidth="1"/>
    <col min="87" max="87" width="25.7265625" bestFit="1" customWidth="1"/>
    <col min="88" max="88" width="29.81640625" bestFit="1" customWidth="1"/>
    <col min="89" max="89" width="29.453125" bestFit="1" customWidth="1"/>
    <col min="90" max="90" width="29.81640625" bestFit="1" customWidth="1"/>
    <col min="91" max="91" width="28" bestFit="1" customWidth="1"/>
    <col min="92" max="92" width="28.81640625" bestFit="1" customWidth="1"/>
    <col min="93" max="93" width="27.54296875" bestFit="1" customWidth="1"/>
    <col min="94" max="94" width="28" bestFit="1" customWidth="1"/>
    <col min="95" max="96" width="27.54296875" bestFit="1" customWidth="1"/>
    <col min="97" max="97" width="27.1796875" bestFit="1" customWidth="1"/>
    <col min="98" max="98" width="27.54296875" bestFit="1" customWidth="1"/>
    <col min="99" max="99" width="26.1796875" bestFit="1" customWidth="1"/>
    <col min="100" max="100" width="28" bestFit="1" customWidth="1"/>
    <col min="101" max="101" width="27.54296875" bestFit="1" customWidth="1"/>
    <col min="102" max="102" width="27.1796875" bestFit="1" customWidth="1"/>
    <col min="103" max="103" width="25.7265625" bestFit="1" customWidth="1"/>
    <col min="104" max="104" width="27.1796875" bestFit="1" customWidth="1"/>
    <col min="105" max="105" width="26.54296875" bestFit="1" customWidth="1"/>
    <col min="106" max="106" width="26.1796875" bestFit="1" customWidth="1"/>
    <col min="107" max="107" width="27.1796875" bestFit="1" customWidth="1"/>
    <col min="108" max="109" width="26.54296875" bestFit="1" customWidth="1"/>
    <col min="110" max="111" width="26.1796875" bestFit="1" customWidth="1"/>
    <col min="112" max="112" width="25.7265625" bestFit="1" customWidth="1"/>
    <col min="113" max="113" width="27.1796875" bestFit="1" customWidth="1"/>
    <col min="114" max="114" width="26.1796875" bestFit="1" customWidth="1"/>
    <col min="115" max="115" width="24.7265625" bestFit="1" customWidth="1"/>
    <col min="116" max="116" width="25.26953125" bestFit="1" customWidth="1"/>
    <col min="117" max="117" width="23.453125" bestFit="1" customWidth="1"/>
    <col min="118" max="118" width="31" bestFit="1" customWidth="1"/>
    <col min="119" max="119" width="30.1796875" bestFit="1" customWidth="1"/>
    <col min="120" max="120" width="30.54296875" bestFit="1" customWidth="1"/>
    <col min="121" max="121" width="29.54296875" bestFit="1" customWidth="1"/>
    <col min="122" max="122" width="29.1796875" bestFit="1" customWidth="1"/>
    <col min="123" max="123" width="28.54296875" bestFit="1" customWidth="1"/>
    <col min="124" max="124" width="29.54296875" bestFit="1" customWidth="1"/>
    <col min="125" max="125" width="29.1796875" bestFit="1" customWidth="1"/>
    <col min="126" max="126" width="28.54296875" bestFit="1" customWidth="1"/>
    <col min="127" max="127" width="29.1796875" bestFit="1" customWidth="1"/>
    <col min="128" max="128" width="28.1796875" bestFit="1" customWidth="1"/>
    <col min="129" max="129" width="27.26953125" bestFit="1" customWidth="1"/>
    <col min="130" max="130" width="27.7265625" bestFit="1" customWidth="1"/>
    <col min="131" max="131" width="26.81640625" bestFit="1" customWidth="1"/>
    <col min="132" max="132" width="27.7265625" bestFit="1" customWidth="1"/>
    <col min="133" max="133" width="26.81640625" bestFit="1" customWidth="1"/>
    <col min="134" max="134" width="27.7265625" bestFit="1" customWidth="1"/>
    <col min="135" max="135" width="26.453125" bestFit="1" customWidth="1"/>
    <col min="136" max="136" width="27.26953125" bestFit="1" customWidth="1"/>
    <col min="137" max="137" width="26.453125" bestFit="1" customWidth="1"/>
    <col min="138" max="138" width="25.81640625" bestFit="1" customWidth="1"/>
    <col min="139" max="139" width="28.54296875" bestFit="1" customWidth="1"/>
    <col min="140" max="140" width="27.26953125" bestFit="1" customWidth="1"/>
    <col min="141" max="141" width="26.81640625" bestFit="1" customWidth="1"/>
    <col min="142" max="142" width="27.7265625" bestFit="1" customWidth="1"/>
    <col min="143" max="143" width="26.453125" bestFit="1" customWidth="1"/>
    <col min="144" max="144" width="25.81640625" bestFit="1" customWidth="1"/>
    <col min="145" max="145" width="27.26953125" bestFit="1" customWidth="1"/>
    <col min="146" max="147" width="26.81640625" bestFit="1" customWidth="1"/>
    <col min="148" max="148" width="26.453125" bestFit="1" customWidth="1"/>
    <col min="149" max="149" width="25.81640625" bestFit="1" customWidth="1"/>
    <col min="150" max="150" width="26.81640625" bestFit="1" customWidth="1"/>
    <col min="151" max="151" width="26.453125" bestFit="1" customWidth="1"/>
    <col min="152" max="153" width="25.81640625" bestFit="1" customWidth="1"/>
    <col min="154" max="154" width="25.453125" bestFit="1" customWidth="1"/>
    <col min="155" max="155" width="24.453125" bestFit="1" customWidth="1"/>
    <col min="156" max="156" width="24.81640625" bestFit="1" customWidth="1"/>
    <col min="157" max="157" width="11.81640625" bestFit="1" customWidth="1"/>
  </cols>
  <sheetData>
    <row r="1" spans="1:24" x14ac:dyDescent="0.35">
      <c r="C1" s="4"/>
    </row>
    <row r="3" spans="1:24" x14ac:dyDescent="0.35">
      <c r="A3" s="2" t="s">
        <v>943</v>
      </c>
      <c r="B3" s="2" t="s">
        <v>942</v>
      </c>
      <c r="G3" s="2" t="s">
        <v>979</v>
      </c>
      <c r="H3" s="2" t="s">
        <v>942</v>
      </c>
      <c r="N3" s="26"/>
      <c r="O3" s="26"/>
      <c r="P3" s="26"/>
      <c r="Q3" s="26"/>
      <c r="R3" s="26"/>
    </row>
    <row r="4" spans="1:24" x14ac:dyDescent="0.35">
      <c r="A4" s="2" t="s">
        <v>932</v>
      </c>
      <c r="B4" t="s">
        <v>74</v>
      </c>
      <c r="C4" t="s">
        <v>54</v>
      </c>
      <c r="D4" t="s">
        <v>40</v>
      </c>
      <c r="E4" t="s">
        <v>933</v>
      </c>
      <c r="G4" s="2" t="s">
        <v>932</v>
      </c>
      <c r="H4" t="s">
        <v>74</v>
      </c>
      <c r="I4" t="s">
        <v>54</v>
      </c>
      <c r="J4" t="s">
        <v>40</v>
      </c>
      <c r="K4" t="s">
        <v>933</v>
      </c>
      <c r="M4" t="s">
        <v>2</v>
      </c>
      <c r="N4" t="str">
        <f>IFERROR(B4,)</f>
        <v>East</v>
      </c>
      <c r="O4" t="str">
        <f t="shared" ref="O4:Q17" si="0">IFERROR(C4,)</f>
        <v>North</v>
      </c>
      <c r="P4" t="str">
        <f t="shared" si="0"/>
        <v>South</v>
      </c>
      <c r="Q4" t="str">
        <f t="shared" si="0"/>
        <v>Grand Total</v>
      </c>
      <c r="R4" s="11"/>
    </row>
    <row r="5" spans="1:24" x14ac:dyDescent="0.35">
      <c r="A5" s="3" t="s">
        <v>554</v>
      </c>
      <c r="B5" s="4">
        <v>709763.71861999994</v>
      </c>
      <c r="C5" s="4">
        <v>225520.77158999999</v>
      </c>
      <c r="D5" s="4">
        <v>367384.97521499998</v>
      </c>
      <c r="E5" s="4">
        <v>1302669.4654250001</v>
      </c>
      <c r="G5" s="3" t="s">
        <v>972</v>
      </c>
      <c r="H5">
        <v>533645.71185710002</v>
      </c>
      <c r="I5">
        <v>173409.21975389999</v>
      </c>
      <c r="J5">
        <v>269955.5118109</v>
      </c>
      <c r="K5">
        <v>977010.44342190016</v>
      </c>
      <c r="M5" t="str">
        <f>IFERROR(A5,)</f>
        <v>Jan</v>
      </c>
      <c r="N5">
        <f t="shared" ref="N5:N17" si="1">IFERROR(B5,)</f>
        <v>709763.71861999994</v>
      </c>
      <c r="O5">
        <f t="shared" si="0"/>
        <v>225520.77158999999</v>
      </c>
      <c r="P5">
        <f t="shared" si="0"/>
        <v>367384.97521499998</v>
      </c>
      <c r="Q5">
        <f t="shared" si="0"/>
        <v>1302669.4654250001</v>
      </c>
      <c r="R5" s="10"/>
      <c r="S5" s="10"/>
      <c r="T5" s="10"/>
      <c r="U5" s="10"/>
      <c r="V5" s="10"/>
      <c r="W5" s="10"/>
      <c r="X5" s="10"/>
    </row>
    <row r="6" spans="1:24" x14ac:dyDescent="0.35">
      <c r="A6" s="3" t="s">
        <v>934</v>
      </c>
      <c r="B6" s="4">
        <v>409516.05468</v>
      </c>
      <c r="C6" s="4">
        <v>406744.65017699997</v>
      </c>
      <c r="D6" s="4">
        <v>385846.13401699997</v>
      </c>
      <c r="E6" s="4">
        <v>1202106.8388739999</v>
      </c>
      <c r="G6" s="3" t="s">
        <v>976</v>
      </c>
      <c r="H6">
        <v>325660.84776230005</v>
      </c>
      <c r="I6">
        <v>303760.66695583001</v>
      </c>
      <c r="J6">
        <v>279940.12938690005</v>
      </c>
      <c r="K6">
        <v>909361.64410502987</v>
      </c>
      <c r="M6" t="str">
        <f t="shared" ref="M6:M17" si="2">IFERROR(A6,)</f>
        <v>Feb</v>
      </c>
      <c r="N6">
        <f t="shared" si="1"/>
        <v>409516.05468</v>
      </c>
      <c r="O6">
        <f t="shared" si="0"/>
        <v>406744.65017699997</v>
      </c>
      <c r="P6">
        <f t="shared" si="0"/>
        <v>385846.13401699997</v>
      </c>
      <c r="Q6">
        <f t="shared" si="0"/>
        <v>1202106.8388739999</v>
      </c>
      <c r="R6" s="10"/>
      <c r="S6" s="10"/>
      <c r="T6" s="10"/>
      <c r="U6" s="10"/>
      <c r="V6" s="10"/>
      <c r="W6" s="10"/>
      <c r="X6" s="10"/>
    </row>
    <row r="7" spans="1:24" x14ac:dyDescent="0.35">
      <c r="A7" s="3" t="s">
        <v>935</v>
      </c>
      <c r="B7" s="4">
        <v>448017.79653999995</v>
      </c>
      <c r="C7" s="4">
        <v>450300.10955700005</v>
      </c>
      <c r="D7" s="4">
        <v>442123.63361700001</v>
      </c>
      <c r="E7" s="4">
        <v>1340441.539714</v>
      </c>
      <c r="G7" s="3" t="s">
        <v>977</v>
      </c>
      <c r="H7">
        <v>325191.67009299994</v>
      </c>
      <c r="I7">
        <v>356490.10472049011</v>
      </c>
      <c r="J7">
        <v>297248.42807789997</v>
      </c>
      <c r="K7">
        <v>978930.20289138996</v>
      </c>
      <c r="M7" t="str">
        <f t="shared" si="2"/>
        <v>Mar</v>
      </c>
      <c r="N7">
        <f t="shared" si="1"/>
        <v>448017.79653999995</v>
      </c>
      <c r="O7">
        <f t="shared" si="0"/>
        <v>450300.10955700005</v>
      </c>
      <c r="P7">
        <f t="shared" si="0"/>
        <v>442123.63361700001</v>
      </c>
      <c r="Q7">
        <f t="shared" si="0"/>
        <v>1340441.539714</v>
      </c>
      <c r="R7" s="10"/>
      <c r="S7" s="10"/>
      <c r="T7" s="10"/>
      <c r="U7" s="10"/>
      <c r="V7" s="10"/>
      <c r="W7" s="10"/>
      <c r="X7" s="10"/>
    </row>
    <row r="8" spans="1:24" x14ac:dyDescent="0.35">
      <c r="A8" s="3" t="s">
        <v>936</v>
      </c>
      <c r="B8" s="4">
        <v>648669.12145099998</v>
      </c>
      <c r="C8" s="4">
        <v>466130.35621000006</v>
      </c>
      <c r="D8" s="4">
        <v>324258.827361</v>
      </c>
      <c r="E8" s="4">
        <v>1439058.3050220001</v>
      </c>
      <c r="G8" s="3" t="s">
        <v>971</v>
      </c>
      <c r="H8">
        <v>513523.61401760002</v>
      </c>
      <c r="I8">
        <v>324162.73220979993</v>
      </c>
      <c r="J8">
        <v>249652.62516260002</v>
      </c>
      <c r="K8">
        <v>1087338.9713900001</v>
      </c>
      <c r="M8" t="str">
        <f t="shared" si="2"/>
        <v>Apr</v>
      </c>
      <c r="N8">
        <f t="shared" si="1"/>
        <v>648669.12145099998</v>
      </c>
      <c r="O8">
        <f t="shared" si="0"/>
        <v>466130.35621000006</v>
      </c>
      <c r="P8">
        <f t="shared" si="0"/>
        <v>324258.827361</v>
      </c>
      <c r="Q8">
        <f t="shared" si="0"/>
        <v>1439058.3050220001</v>
      </c>
      <c r="R8" s="10"/>
      <c r="S8" s="10"/>
      <c r="T8" s="10"/>
      <c r="U8" s="10"/>
      <c r="V8" s="10"/>
      <c r="W8" s="10"/>
      <c r="X8" s="10"/>
    </row>
    <row r="9" spans="1:24" x14ac:dyDescent="0.35">
      <c r="A9" s="3" t="s">
        <v>925</v>
      </c>
      <c r="B9" s="4">
        <v>336785.53037600004</v>
      </c>
      <c r="C9" s="4">
        <v>562553.02855000005</v>
      </c>
      <c r="D9" s="4">
        <v>404763.22396900004</v>
      </c>
      <c r="E9" s="4">
        <v>1304101.7828950002</v>
      </c>
      <c r="G9" s="3" t="s">
        <v>925</v>
      </c>
      <c r="H9">
        <v>264714.76474429999</v>
      </c>
      <c r="I9">
        <v>434635.53056169994</v>
      </c>
      <c r="J9">
        <v>299701.28620860004</v>
      </c>
      <c r="K9">
        <v>999051.58151459997</v>
      </c>
      <c r="M9" t="str">
        <f t="shared" si="2"/>
        <v>May</v>
      </c>
      <c r="N9">
        <f t="shared" si="1"/>
        <v>336785.53037600004</v>
      </c>
      <c r="O9">
        <f t="shared" si="0"/>
        <v>562553.02855000005</v>
      </c>
      <c r="P9">
        <f t="shared" si="0"/>
        <v>404763.22396900004</v>
      </c>
      <c r="Q9">
        <f t="shared" si="0"/>
        <v>1304101.7828950002</v>
      </c>
      <c r="R9" s="10"/>
      <c r="S9" s="10"/>
      <c r="T9" s="10"/>
      <c r="U9" s="10"/>
      <c r="V9" s="10"/>
      <c r="W9" s="10"/>
      <c r="X9" s="10"/>
    </row>
    <row r="10" spans="1:24" x14ac:dyDescent="0.35">
      <c r="A10" s="3" t="s">
        <v>937</v>
      </c>
      <c r="B10" s="4">
        <v>297777.80850000004</v>
      </c>
      <c r="C10" s="4">
        <v>438236.14665399998</v>
      </c>
      <c r="D10" s="4">
        <v>1454225.3395100001</v>
      </c>
      <c r="E10" s="4">
        <v>2190239.2946640002</v>
      </c>
      <c r="G10" s="3" t="s">
        <v>978</v>
      </c>
      <c r="H10">
        <v>230463.77816309995</v>
      </c>
      <c r="I10">
        <v>294884.94021070004</v>
      </c>
      <c r="J10">
        <v>1118570.2480128</v>
      </c>
      <c r="K10">
        <v>1643918.9663865999</v>
      </c>
      <c r="M10" t="str">
        <f t="shared" si="2"/>
        <v>Jun</v>
      </c>
      <c r="N10">
        <f t="shared" si="1"/>
        <v>297777.80850000004</v>
      </c>
      <c r="O10">
        <f t="shared" si="0"/>
        <v>438236.14665399998</v>
      </c>
      <c r="P10">
        <f t="shared" si="0"/>
        <v>1454225.3395100001</v>
      </c>
      <c r="Q10">
        <f t="shared" si="0"/>
        <v>2190239.2946640002</v>
      </c>
      <c r="R10" s="10"/>
      <c r="S10" s="10"/>
      <c r="T10" s="10"/>
      <c r="U10" s="10"/>
      <c r="V10" s="10"/>
      <c r="W10" s="10"/>
      <c r="X10" s="10"/>
    </row>
    <row r="11" spans="1:24" x14ac:dyDescent="0.35">
      <c r="A11" s="3" t="s">
        <v>980</v>
      </c>
      <c r="B11" s="4">
        <v>388036.64609000005</v>
      </c>
      <c r="C11" s="4">
        <v>840145.34129999997</v>
      </c>
      <c r="D11" s="4">
        <v>526278.34239999996</v>
      </c>
      <c r="E11" s="4">
        <v>1754460.3297899999</v>
      </c>
      <c r="G11" s="3" t="s">
        <v>995</v>
      </c>
      <c r="H11">
        <v>281715.65599219996</v>
      </c>
      <c r="I11">
        <v>594849.20883279981</v>
      </c>
      <c r="J11">
        <v>370341.38889269996</v>
      </c>
      <c r="K11">
        <v>1246906.2537176998</v>
      </c>
      <c r="M11" t="str">
        <f t="shared" si="2"/>
        <v>Jul</v>
      </c>
      <c r="N11">
        <f t="shared" si="1"/>
        <v>388036.64609000005</v>
      </c>
      <c r="O11">
        <f t="shared" si="0"/>
        <v>840145.34129999997</v>
      </c>
      <c r="P11">
        <f t="shared" si="0"/>
        <v>526278.34239999996</v>
      </c>
      <c r="Q11">
        <f t="shared" si="0"/>
        <v>1754460.3297899999</v>
      </c>
      <c r="R11" s="10"/>
      <c r="S11" s="10"/>
      <c r="T11" s="10"/>
      <c r="U11" s="10"/>
      <c r="V11" s="10"/>
      <c r="W11" s="10"/>
      <c r="X11" s="10"/>
    </row>
    <row r="12" spans="1:24" x14ac:dyDescent="0.35">
      <c r="A12" s="3" t="s">
        <v>981</v>
      </c>
      <c r="B12" s="4">
        <v>376223.38859699998</v>
      </c>
      <c r="C12" s="4">
        <v>358947.26134500006</v>
      </c>
      <c r="D12" s="4">
        <v>400644.76817</v>
      </c>
      <c r="E12" s="4">
        <v>1135815.418112</v>
      </c>
      <c r="G12" s="3" t="s">
        <v>186</v>
      </c>
      <c r="H12">
        <v>282354.82817349996</v>
      </c>
      <c r="I12">
        <v>292850.12247110001</v>
      </c>
      <c r="J12">
        <v>276023.34939280001</v>
      </c>
      <c r="K12">
        <v>851228.30003739987</v>
      </c>
      <c r="M12" t="str">
        <f t="shared" si="2"/>
        <v>Aug</v>
      </c>
      <c r="N12">
        <f t="shared" si="1"/>
        <v>376223.38859699998</v>
      </c>
      <c r="O12">
        <f t="shared" si="0"/>
        <v>358947.26134500006</v>
      </c>
      <c r="P12">
        <f t="shared" si="0"/>
        <v>400644.76817</v>
      </c>
      <c r="Q12">
        <f t="shared" si="0"/>
        <v>1135815.418112</v>
      </c>
      <c r="R12" s="10"/>
      <c r="S12" s="10"/>
      <c r="T12" s="10"/>
      <c r="U12" s="10"/>
      <c r="V12" s="10"/>
      <c r="W12" s="10"/>
      <c r="X12" s="10"/>
    </row>
    <row r="13" spans="1:24" x14ac:dyDescent="0.35">
      <c r="A13" s="3" t="s">
        <v>938</v>
      </c>
      <c r="B13" s="4">
        <v>576444.59898999997</v>
      </c>
      <c r="C13" s="4">
        <v>455372.61779600009</v>
      </c>
      <c r="D13" s="4">
        <v>389081.01591900003</v>
      </c>
      <c r="E13" s="4">
        <v>1420898.2327050001</v>
      </c>
      <c r="G13" s="3" t="s">
        <v>973</v>
      </c>
      <c r="H13">
        <v>475445.76948399987</v>
      </c>
      <c r="I13">
        <v>324663.04831729992</v>
      </c>
      <c r="J13">
        <v>319965.51929139998</v>
      </c>
      <c r="K13">
        <v>1120074.3370926999</v>
      </c>
      <c r="M13" t="str">
        <f t="shared" si="2"/>
        <v>Sep</v>
      </c>
      <c r="N13">
        <f t="shared" si="1"/>
        <v>576444.59898999997</v>
      </c>
      <c r="O13">
        <f t="shared" si="0"/>
        <v>455372.61779600009</v>
      </c>
      <c r="P13">
        <f t="shared" si="0"/>
        <v>389081.01591900003</v>
      </c>
      <c r="Q13">
        <f t="shared" si="0"/>
        <v>1420898.2327050001</v>
      </c>
      <c r="R13" s="10"/>
      <c r="S13" s="10"/>
      <c r="T13" s="10"/>
      <c r="U13" s="10"/>
      <c r="V13" s="10"/>
      <c r="W13" s="10"/>
      <c r="X13" s="10"/>
    </row>
    <row r="14" spans="1:24" x14ac:dyDescent="0.35">
      <c r="A14" s="3" t="s">
        <v>939</v>
      </c>
      <c r="B14" s="4">
        <v>550378.12623699999</v>
      </c>
      <c r="C14" s="4">
        <v>469396.94659100001</v>
      </c>
      <c r="D14" s="4">
        <v>274121.77367000002</v>
      </c>
      <c r="E14" s="4">
        <v>1293896.846498</v>
      </c>
      <c r="G14" s="3" t="s">
        <v>970</v>
      </c>
      <c r="H14">
        <v>387151.61177529994</v>
      </c>
      <c r="I14">
        <v>341145.83894900006</v>
      </c>
      <c r="J14">
        <v>214827.5251882</v>
      </c>
      <c r="K14">
        <v>943124.97591249982</v>
      </c>
      <c r="M14" t="str">
        <f t="shared" si="2"/>
        <v>Oct</v>
      </c>
      <c r="N14">
        <f t="shared" si="1"/>
        <v>550378.12623699999</v>
      </c>
      <c r="O14">
        <f t="shared" si="0"/>
        <v>469396.94659100001</v>
      </c>
      <c r="P14">
        <f t="shared" si="0"/>
        <v>274121.77367000002</v>
      </c>
      <c r="Q14">
        <f t="shared" si="0"/>
        <v>1293896.846498</v>
      </c>
      <c r="R14" s="10"/>
      <c r="S14" s="10"/>
      <c r="T14" s="10"/>
      <c r="U14" s="10"/>
      <c r="V14" s="10"/>
      <c r="W14" s="10"/>
      <c r="X14" s="10"/>
    </row>
    <row r="15" spans="1:24" x14ac:dyDescent="0.35">
      <c r="A15" s="3" t="s">
        <v>940</v>
      </c>
      <c r="B15" s="4">
        <v>407661.25636999996</v>
      </c>
      <c r="C15" s="4">
        <v>350851.00454700005</v>
      </c>
      <c r="D15" s="4">
        <v>552378.94377000001</v>
      </c>
      <c r="E15" s="4">
        <v>1310891.204687</v>
      </c>
      <c r="G15" s="3" t="s">
        <v>975</v>
      </c>
      <c r="H15">
        <v>299435.42970320006</v>
      </c>
      <c r="I15">
        <v>270710.37551659998</v>
      </c>
      <c r="J15">
        <v>428494.88785299001</v>
      </c>
      <c r="K15">
        <v>998640.69307279005</v>
      </c>
      <c r="M15" t="str">
        <f t="shared" si="2"/>
        <v>Nov</v>
      </c>
      <c r="N15">
        <f t="shared" si="1"/>
        <v>407661.25636999996</v>
      </c>
      <c r="O15">
        <f t="shared" si="0"/>
        <v>350851.00454700005</v>
      </c>
      <c r="P15">
        <f t="shared" si="0"/>
        <v>552378.94377000001</v>
      </c>
      <c r="Q15">
        <f t="shared" si="0"/>
        <v>1310891.204687</v>
      </c>
      <c r="R15" s="10"/>
      <c r="S15" s="10"/>
      <c r="T15" s="10"/>
      <c r="U15" s="10"/>
      <c r="V15" s="10"/>
      <c r="W15" s="10"/>
      <c r="X15" s="10"/>
    </row>
    <row r="16" spans="1:24" x14ac:dyDescent="0.35">
      <c r="A16" s="3" t="s">
        <v>941</v>
      </c>
      <c r="B16" s="4">
        <v>208320.16772999999</v>
      </c>
      <c r="C16" s="4">
        <v>1149555.1779249997</v>
      </c>
      <c r="D16" s="4">
        <v>425348.92885900004</v>
      </c>
      <c r="E16" s="4">
        <v>1783224.2745139999</v>
      </c>
      <c r="G16" s="3" t="s">
        <v>974</v>
      </c>
      <c r="H16">
        <v>167673.47339870001</v>
      </c>
      <c r="I16">
        <v>836358.66802800004</v>
      </c>
      <c r="J16">
        <v>326463.50005859998</v>
      </c>
      <c r="K16">
        <v>1330495.6414853001</v>
      </c>
      <c r="M16" t="str">
        <f t="shared" si="2"/>
        <v>Dec</v>
      </c>
      <c r="N16">
        <f t="shared" si="1"/>
        <v>208320.16772999999</v>
      </c>
      <c r="O16">
        <f t="shared" si="0"/>
        <v>1149555.1779249997</v>
      </c>
      <c r="P16">
        <f t="shared" si="0"/>
        <v>425348.92885900004</v>
      </c>
      <c r="Q16">
        <f t="shared" si="0"/>
        <v>1783224.2745139999</v>
      </c>
      <c r="R16" s="10"/>
    </row>
    <row r="17" spans="1:17" x14ac:dyDescent="0.35">
      <c r="A17" s="3" t="s">
        <v>933</v>
      </c>
      <c r="B17" s="4">
        <v>5357594.2141809985</v>
      </c>
      <c r="C17" s="4">
        <v>6173753.412242</v>
      </c>
      <c r="D17" s="4">
        <v>5946455.9064769996</v>
      </c>
      <c r="E17" s="4">
        <v>17477803.532900002</v>
      </c>
      <c r="F17" s="12"/>
      <c r="G17" s="3" t="s">
        <v>933</v>
      </c>
      <c r="H17">
        <v>4086977.1551642995</v>
      </c>
      <c r="I17">
        <v>4547920.4565272192</v>
      </c>
      <c r="J17">
        <v>4451184.3993363902</v>
      </c>
      <c r="K17">
        <v>13086082.011027912</v>
      </c>
      <c r="L17" s="12"/>
      <c r="M17" t="str">
        <f t="shared" si="2"/>
        <v>Grand Total</v>
      </c>
      <c r="N17">
        <f t="shared" si="1"/>
        <v>5357594.2141809985</v>
      </c>
      <c r="O17">
        <f t="shared" si="0"/>
        <v>6173753.412242</v>
      </c>
      <c r="P17">
        <f t="shared" si="0"/>
        <v>5946455.9064769996</v>
      </c>
      <c r="Q17">
        <f t="shared" si="0"/>
        <v>17477803.532900002</v>
      </c>
    </row>
    <row r="19" spans="1:17" ht="44.15" customHeight="1" x14ac:dyDescent="0.35"/>
    <row r="20" spans="1:17" x14ac:dyDescent="0.35">
      <c r="A20" s="2" t="s">
        <v>932</v>
      </c>
      <c r="B20" t="s">
        <v>944</v>
      </c>
      <c r="C20" t="s">
        <v>945</v>
      </c>
      <c r="D20" t="s">
        <v>946</v>
      </c>
      <c r="E20" t="s">
        <v>947</v>
      </c>
      <c r="F20" t="s">
        <v>948</v>
      </c>
      <c r="G20" t="s">
        <v>949</v>
      </c>
      <c r="H20" t="s">
        <v>950</v>
      </c>
      <c r="I20" t="s">
        <v>951</v>
      </c>
      <c r="J20" t="s">
        <v>952</v>
      </c>
      <c r="K20" t="s">
        <v>953</v>
      </c>
      <c r="L20" t="s">
        <v>954</v>
      </c>
    </row>
    <row r="21" spans="1:17" x14ac:dyDescent="0.35">
      <c r="A21" s="3" t="s">
        <v>554</v>
      </c>
      <c r="B21" s="6">
        <v>293919.94587399997</v>
      </c>
      <c r="C21" s="6">
        <v>56779.186744999999</v>
      </c>
      <c r="D21" s="7">
        <v>46290.4605897</v>
      </c>
      <c r="E21" s="7">
        <v>162460.583209</v>
      </c>
      <c r="F21" s="7">
        <v>84424.172634599992</v>
      </c>
      <c r="G21" s="6">
        <v>48276.216354300006</v>
      </c>
      <c r="H21" s="7">
        <v>46021.43221140001</v>
      </c>
      <c r="I21" s="6">
        <v>52660.058866200008</v>
      </c>
      <c r="J21" s="6">
        <v>80764.743186300009</v>
      </c>
      <c r="K21" s="6">
        <v>77337.009655999995</v>
      </c>
      <c r="L21" s="6">
        <v>28076.634095400001</v>
      </c>
      <c r="N21" t="s">
        <v>982</v>
      </c>
    </row>
    <row r="22" spans="1:17" x14ac:dyDescent="0.35">
      <c r="A22" s="3" t="s">
        <v>934</v>
      </c>
      <c r="B22" s="6">
        <v>281982.80489279999</v>
      </c>
      <c r="C22" s="6">
        <v>38091.780947699997</v>
      </c>
      <c r="D22" s="7">
        <v>44300.441122200005</v>
      </c>
      <c r="E22" s="7">
        <v>150468.70482120002</v>
      </c>
      <c r="F22" s="7">
        <v>79791.970869100012</v>
      </c>
      <c r="G22" s="6">
        <v>39015.805789799997</v>
      </c>
      <c r="H22" s="7">
        <v>43331.529371199998</v>
      </c>
      <c r="I22" s="6">
        <v>50300.036653400006</v>
      </c>
      <c r="J22" s="6">
        <v>79164.770934399989</v>
      </c>
      <c r="K22" s="6">
        <v>80781.889098</v>
      </c>
      <c r="L22" s="6">
        <v>22131.909605230001</v>
      </c>
      <c r="N22" t="s">
        <v>7</v>
      </c>
      <c r="O22">
        <f>GETPIVOTDATA("Exp_rent",$A$20)</f>
        <v>3907853.8775992999</v>
      </c>
    </row>
    <row r="23" spans="1:17" x14ac:dyDescent="0.35">
      <c r="A23" s="3" t="s">
        <v>935</v>
      </c>
      <c r="B23" s="6">
        <v>278246.43658699997</v>
      </c>
      <c r="C23" s="6">
        <v>68368.646554699997</v>
      </c>
      <c r="D23" s="7">
        <v>49218.7339287</v>
      </c>
      <c r="E23" s="7">
        <v>161061.71276559998</v>
      </c>
      <c r="F23" s="7">
        <v>85985.12819209999</v>
      </c>
      <c r="G23" s="6">
        <v>44441.309076600002</v>
      </c>
      <c r="H23" s="7">
        <v>46667.011430100014</v>
      </c>
      <c r="I23" s="6">
        <v>54539.038183800018</v>
      </c>
      <c r="J23" s="6">
        <v>82850.671659400017</v>
      </c>
      <c r="K23" s="6">
        <v>79085.529480700003</v>
      </c>
      <c r="L23" s="6">
        <v>28465.985032690005</v>
      </c>
      <c r="N23" t="s">
        <v>983</v>
      </c>
      <c r="O23">
        <f>GETPIVOTDATA("Exp_Repayment",$A$20)</f>
        <v>869788.09413420002</v>
      </c>
    </row>
    <row r="24" spans="1:17" x14ac:dyDescent="0.35">
      <c r="A24" s="3" t="s">
        <v>936</v>
      </c>
      <c r="B24" s="6">
        <v>318691.85179800005</v>
      </c>
      <c r="C24" s="6">
        <v>78859.836710000003</v>
      </c>
      <c r="D24" s="7">
        <v>52749.074280799992</v>
      </c>
      <c r="E24" s="7">
        <v>176255.32107100001</v>
      </c>
      <c r="F24" s="7">
        <v>95444.424726000027</v>
      </c>
      <c r="G24" s="6">
        <v>55812.638390100015</v>
      </c>
      <c r="H24" s="7">
        <v>50799.837858700004</v>
      </c>
      <c r="I24" s="6">
        <v>56936.046832299995</v>
      </c>
      <c r="J24" s="6">
        <v>88838.26248640001</v>
      </c>
      <c r="K24" s="6">
        <v>80524.925310699997</v>
      </c>
      <c r="L24" s="6">
        <v>32426.751925999997</v>
      </c>
      <c r="N24" t="s">
        <v>9</v>
      </c>
      <c r="O24">
        <f>GETPIVOTDATA("Exp_Insurance",$A$20)</f>
        <v>624761.04752113996</v>
      </c>
    </row>
    <row r="25" spans="1:17" x14ac:dyDescent="0.35">
      <c r="A25" s="3" t="s">
        <v>925</v>
      </c>
      <c r="B25" s="6">
        <v>288687.05224599998</v>
      </c>
      <c r="C25" s="6">
        <v>70174.084923000002</v>
      </c>
      <c r="D25" s="7">
        <v>45992.324871999997</v>
      </c>
      <c r="E25" s="7">
        <v>165848.47832200001</v>
      </c>
      <c r="F25" s="7">
        <v>83963.1333495</v>
      </c>
      <c r="G25" s="6">
        <v>44015.245351900005</v>
      </c>
      <c r="H25" s="7">
        <v>42206.972696599994</v>
      </c>
      <c r="I25" s="6">
        <v>53514.050180300001</v>
      </c>
      <c r="J25" s="6">
        <v>81459.032266200011</v>
      </c>
      <c r="K25" s="6">
        <v>101804.02543460003</v>
      </c>
      <c r="L25" s="6">
        <v>21387.181872500005</v>
      </c>
      <c r="N25" t="s">
        <v>984</v>
      </c>
      <c r="O25">
        <f>GETPIVOTDATA("Exp_groceries",$A$20)</f>
        <v>2171316.5713940999</v>
      </c>
    </row>
    <row r="26" spans="1:17" x14ac:dyDescent="0.35">
      <c r="A26" s="3" t="s">
        <v>937</v>
      </c>
      <c r="B26" s="6">
        <v>482375.53042800014</v>
      </c>
      <c r="C26" s="6">
        <v>98526.33415499999</v>
      </c>
      <c r="D26" s="7">
        <v>79631.314843100015</v>
      </c>
      <c r="E26" s="7">
        <v>270043.46891569998</v>
      </c>
      <c r="F26" s="7">
        <v>135062.8826978</v>
      </c>
      <c r="G26" s="6">
        <v>76039.923374200021</v>
      </c>
      <c r="H26" s="7">
        <v>87261.487552200007</v>
      </c>
      <c r="I26" s="6">
        <v>86611.292168700005</v>
      </c>
      <c r="J26" s="6">
        <v>140261.28541759998</v>
      </c>
      <c r="K26" s="6">
        <v>140960.3209731</v>
      </c>
      <c r="L26" s="6">
        <v>47145.125861200017</v>
      </c>
      <c r="N26" t="s">
        <v>11</v>
      </c>
      <c r="O26">
        <f>GETPIVOTDATA("Exp_transport",$A$20)</f>
        <v>1124047.4475781</v>
      </c>
    </row>
    <row r="27" spans="1:17" x14ac:dyDescent="0.35">
      <c r="A27" s="3" t="s">
        <v>980</v>
      </c>
      <c r="B27" s="6">
        <v>401256.599246</v>
      </c>
      <c r="C27" s="6">
        <v>66449.947745199999</v>
      </c>
      <c r="D27" s="7">
        <v>61891.063485999999</v>
      </c>
      <c r="E27" s="7">
        <v>218171.34504399999</v>
      </c>
      <c r="F27" s="7">
        <v>112167.2126268</v>
      </c>
      <c r="G27" s="6">
        <v>58166.224640399996</v>
      </c>
      <c r="H27" s="7">
        <v>60645.006091100018</v>
      </c>
      <c r="I27" s="6">
        <v>68847.744747699981</v>
      </c>
      <c r="J27" s="6">
        <v>103434.59020399999</v>
      </c>
      <c r="K27" s="6">
        <v>59562.368011099999</v>
      </c>
      <c r="L27" s="6">
        <v>36314.151875400006</v>
      </c>
      <c r="N27" t="s">
        <v>985</v>
      </c>
      <c r="O27">
        <f>GETPIVOTDATA("Exp_Eating",$A$20)</f>
        <v>614191.87680259999</v>
      </c>
    </row>
    <row r="28" spans="1:17" x14ac:dyDescent="0.35">
      <c r="A28" s="3" t="s">
        <v>981</v>
      </c>
      <c r="B28" s="6">
        <v>248373.969365</v>
      </c>
      <c r="C28" s="6">
        <v>67243.321230400004</v>
      </c>
      <c r="D28" s="7">
        <v>38325.965735399994</v>
      </c>
      <c r="E28" s="7">
        <v>143528.42548449995</v>
      </c>
      <c r="F28" s="7">
        <v>72936.712022100022</v>
      </c>
      <c r="G28" s="6">
        <v>43789.43753950001</v>
      </c>
      <c r="H28" s="7">
        <v>39949.527988300018</v>
      </c>
      <c r="I28" s="6">
        <v>45321.438576100001</v>
      </c>
      <c r="J28" s="6">
        <v>65725.602899499994</v>
      </c>
      <c r="K28" s="6">
        <v>64648.134053500013</v>
      </c>
      <c r="L28" s="6">
        <v>21385.765143100001</v>
      </c>
      <c r="N28" t="s">
        <v>13</v>
      </c>
      <c r="O28">
        <f>GETPIVOTDATA("Exp_Extertainment",$A$20)</f>
        <v>608870.35996725003</v>
      </c>
    </row>
    <row r="29" spans="1:17" x14ac:dyDescent="0.35">
      <c r="A29" s="3" t="s">
        <v>938</v>
      </c>
      <c r="B29" s="6">
        <v>349555.56324099994</v>
      </c>
      <c r="C29" s="6">
        <v>84456.141290999993</v>
      </c>
      <c r="D29" s="7">
        <v>51728.961252000008</v>
      </c>
      <c r="E29" s="7">
        <v>177234.76381450001</v>
      </c>
      <c r="F29" s="7">
        <v>94748.695650400012</v>
      </c>
      <c r="G29" s="6">
        <v>50810.067755399999</v>
      </c>
      <c r="H29" s="7">
        <v>48798.041757399995</v>
      </c>
      <c r="I29" s="6">
        <v>55827.420635700008</v>
      </c>
      <c r="J29" s="6">
        <v>77076.472890400008</v>
      </c>
      <c r="K29" s="6">
        <v>100600.7033069</v>
      </c>
      <c r="L29" s="6">
        <v>29237.505498000002</v>
      </c>
      <c r="N29" t="s">
        <v>986</v>
      </c>
      <c r="O29">
        <f>GETPIVOTDATA("Exp_Health",$A$20)</f>
        <v>692391.63249995001</v>
      </c>
    </row>
    <row r="30" spans="1:17" x14ac:dyDescent="0.35">
      <c r="A30" s="3" t="s">
        <v>939</v>
      </c>
      <c r="B30" s="6">
        <v>262623.22831750003</v>
      </c>
      <c r="C30" s="6">
        <v>76626.308022000012</v>
      </c>
      <c r="D30" s="7">
        <v>45169.17872370001</v>
      </c>
      <c r="E30" s="7">
        <v>157445.006655</v>
      </c>
      <c r="F30" s="7">
        <v>84257.988087100006</v>
      </c>
      <c r="G30" s="6">
        <v>46442.236577299991</v>
      </c>
      <c r="H30" s="7">
        <v>41986.339455599998</v>
      </c>
      <c r="I30" s="6">
        <v>49908.042694499993</v>
      </c>
      <c r="J30" s="6">
        <v>78104.851494999995</v>
      </c>
      <c r="K30" s="6">
        <v>75848.251055400004</v>
      </c>
      <c r="L30" s="6">
        <v>24713.544829399998</v>
      </c>
      <c r="N30" t="s">
        <v>14</v>
      </c>
      <c r="O30">
        <f>GETPIVOTDATA("Exp_utilities",$A$20)</f>
        <v>1057614.2293921998</v>
      </c>
    </row>
    <row r="31" spans="1:17" x14ac:dyDescent="0.35">
      <c r="A31" s="3" t="s">
        <v>940</v>
      </c>
      <c r="B31" s="6">
        <v>287134.62896300002</v>
      </c>
      <c r="C31" s="6">
        <v>104669.41358420001</v>
      </c>
      <c r="D31" s="7">
        <v>42400.188073840007</v>
      </c>
      <c r="E31" s="7">
        <v>168598.13058660002</v>
      </c>
      <c r="F31" s="7">
        <v>83703.804410699973</v>
      </c>
      <c r="G31" s="6">
        <v>42052.063601300004</v>
      </c>
      <c r="H31" s="7">
        <v>41304.555254750005</v>
      </c>
      <c r="I31" s="6">
        <v>50262.317251050008</v>
      </c>
      <c r="J31" s="6">
        <v>78540.068199300003</v>
      </c>
      <c r="K31" s="6">
        <v>73230.650613399979</v>
      </c>
      <c r="L31" s="6">
        <v>26744.872534649996</v>
      </c>
      <c r="N31" t="s">
        <v>16</v>
      </c>
      <c r="O31">
        <f>GETPIVOTDATA("Exp_Education",$A$20)</f>
        <v>1061459.2051065001</v>
      </c>
    </row>
    <row r="32" spans="1:17" x14ac:dyDescent="0.35">
      <c r="A32" s="3" t="s">
        <v>941</v>
      </c>
      <c r="B32" s="6">
        <v>415006.26664099999</v>
      </c>
      <c r="C32" s="6">
        <v>59543.092226000001</v>
      </c>
      <c r="D32" s="7">
        <v>67063.340613699998</v>
      </c>
      <c r="E32" s="7">
        <v>220200.63070500005</v>
      </c>
      <c r="F32" s="7">
        <v>111561.3223119</v>
      </c>
      <c r="G32" s="6">
        <v>65330.7083518</v>
      </c>
      <c r="H32" s="7">
        <v>59898.618299899994</v>
      </c>
      <c r="I32" s="6">
        <v>67664.145710199999</v>
      </c>
      <c r="J32" s="6">
        <v>101393.8777537</v>
      </c>
      <c r="K32" s="6">
        <v>127075.39811310003</v>
      </c>
      <c r="L32" s="6">
        <v>35758.240759</v>
      </c>
      <c r="N32" t="s">
        <v>17</v>
      </c>
      <c r="O32">
        <f>GETPIVOTDATA("Exp_Misc",$A$20)</f>
        <v>353787.66903257003</v>
      </c>
    </row>
    <row r="33" spans="1:12" x14ac:dyDescent="0.35">
      <c r="A33" s="3" t="s">
        <v>933</v>
      </c>
      <c r="B33" s="5">
        <v>3907853.8775992999</v>
      </c>
      <c r="C33" s="5">
        <v>869788.09413420002</v>
      </c>
      <c r="D33" s="4">
        <v>624761.04752113996</v>
      </c>
      <c r="E33" s="4">
        <v>2171316.5713940999</v>
      </c>
      <c r="F33" s="4">
        <v>1124047.4475781</v>
      </c>
      <c r="G33" s="5">
        <v>614191.87680259999</v>
      </c>
      <c r="H33" s="4">
        <v>608870.35996725003</v>
      </c>
      <c r="I33" s="5">
        <v>692391.63249995001</v>
      </c>
      <c r="J33" s="5">
        <v>1057614.2293921998</v>
      </c>
      <c r="K33" s="5">
        <v>1061459.2051065001</v>
      </c>
      <c r="L33" s="5">
        <v>353787.66903257003</v>
      </c>
    </row>
    <row r="37" spans="1:12" x14ac:dyDescent="0.35">
      <c r="A37" s="2" t="s">
        <v>932</v>
      </c>
      <c r="B37" t="s">
        <v>955</v>
      </c>
      <c r="C37" t="s">
        <v>956</v>
      </c>
      <c r="D37" t="s">
        <v>957</v>
      </c>
      <c r="E37" t="s">
        <v>958</v>
      </c>
      <c r="F37" t="s">
        <v>959</v>
      </c>
      <c r="G37" t="s">
        <v>960</v>
      </c>
      <c r="H37" t="s">
        <v>961</v>
      </c>
      <c r="I37" t="s">
        <v>962</v>
      </c>
    </row>
    <row r="38" spans="1:12" x14ac:dyDescent="0.35">
      <c r="A38" s="3" t="s">
        <v>554</v>
      </c>
      <c r="B38" s="7">
        <v>29156.764865199999</v>
      </c>
      <c r="C38" s="6">
        <v>14260.619444230002</v>
      </c>
      <c r="D38" s="7">
        <v>7185.8729203900011</v>
      </c>
      <c r="E38" s="6">
        <v>7365.4953883300013</v>
      </c>
      <c r="F38" s="6">
        <v>12210.12304984</v>
      </c>
      <c r="G38" s="7">
        <v>1516.9473343530003</v>
      </c>
      <c r="H38" s="6">
        <v>2090.8146521269996</v>
      </c>
      <c r="I38" s="6">
        <v>4418.8946736400003</v>
      </c>
      <c r="J38" t="s">
        <v>987</v>
      </c>
      <c r="K38">
        <f>GETPIVOTDATA("P_Savings_Groceries",$A$37)</f>
        <v>395430.64908701996</v>
      </c>
    </row>
    <row r="39" spans="1:12" x14ac:dyDescent="0.35">
      <c r="A39" s="3" t="s">
        <v>934</v>
      </c>
      <c r="B39" s="7">
        <v>27762.875258149994</v>
      </c>
      <c r="C39" s="6">
        <v>15803.470932910002</v>
      </c>
      <c r="D39" s="7">
        <v>7396.1226646800023</v>
      </c>
      <c r="E39" s="6">
        <v>6238.4903724899996</v>
      </c>
      <c r="F39" s="6">
        <v>11612.100901779999</v>
      </c>
      <c r="G39" s="7">
        <v>1317.7611235100001</v>
      </c>
      <c r="H39" s="6">
        <v>2297.4470129730003</v>
      </c>
      <c r="I39" s="6">
        <v>4019.8350484170005</v>
      </c>
      <c r="J39" t="s">
        <v>988</v>
      </c>
      <c r="K39">
        <f>GETPIVOTDATA("P_Savings_Transport",$A$37)</f>
        <v>196378.17276328002</v>
      </c>
    </row>
    <row r="40" spans="1:12" x14ac:dyDescent="0.35">
      <c r="A40" s="3" t="s">
        <v>935</v>
      </c>
      <c r="B40" s="7">
        <v>29252.240593419996</v>
      </c>
      <c r="C40" s="6">
        <v>16841.818120770004</v>
      </c>
      <c r="D40" s="7">
        <v>7780.479756470002</v>
      </c>
      <c r="E40" s="6">
        <v>7704.9058448099995</v>
      </c>
      <c r="F40" s="6">
        <v>15154.38322066</v>
      </c>
      <c r="G40" s="7">
        <v>910.85072977400011</v>
      </c>
      <c r="H40" s="6">
        <v>1797.7786137309997</v>
      </c>
      <c r="I40" s="6">
        <v>6045.6882331899997</v>
      </c>
      <c r="J40" t="s">
        <v>989</v>
      </c>
      <c r="K40">
        <f>GETPIVOTDATA("P_Savings_Eating_Out",$A$37)</f>
        <v>103012.56371736</v>
      </c>
    </row>
    <row r="41" spans="1:12" x14ac:dyDescent="0.35">
      <c r="A41" s="3" t="s">
        <v>936</v>
      </c>
      <c r="B41" s="7">
        <v>29414.897532260002</v>
      </c>
      <c r="C41" s="6">
        <v>17668.569766930003</v>
      </c>
      <c r="D41" s="7">
        <v>10149.25462693</v>
      </c>
      <c r="E41" s="6">
        <v>9753.3099478000022</v>
      </c>
      <c r="F41" s="6">
        <v>15575.481122690002</v>
      </c>
      <c r="G41" s="7">
        <v>1606.7748224909999</v>
      </c>
      <c r="H41" s="6">
        <v>1876.826598054</v>
      </c>
      <c r="I41" s="6">
        <v>5229.5316403300021</v>
      </c>
      <c r="J41" t="s">
        <v>990</v>
      </c>
      <c r="K41">
        <f>GETPIVOTDATA("P_Savings_Entertainment",$A$37)</f>
        <v>105188.64127332201</v>
      </c>
    </row>
    <row r="42" spans="1:12" x14ac:dyDescent="0.35">
      <c r="A42" s="3" t="s">
        <v>925</v>
      </c>
      <c r="B42" s="7">
        <v>32708.653232700002</v>
      </c>
      <c r="C42" s="6">
        <v>13909.960849510002</v>
      </c>
      <c r="D42" s="7">
        <v>6880.6776585400012</v>
      </c>
      <c r="E42" s="6">
        <v>7711.5431454000027</v>
      </c>
      <c r="F42" s="6">
        <v>15198.20943433</v>
      </c>
      <c r="G42" s="7">
        <v>1234.5317239349997</v>
      </c>
      <c r="H42" s="6">
        <v>2742.3004837979997</v>
      </c>
      <c r="I42" s="6">
        <v>3640.2235100900002</v>
      </c>
      <c r="J42" t="s">
        <v>991</v>
      </c>
      <c r="K42">
        <f>GETPIVOTDATA("P_Savings_Utilities",$A$37)</f>
        <v>182013.92168705998</v>
      </c>
    </row>
    <row r="43" spans="1:12" x14ac:dyDescent="0.35">
      <c r="A43" s="3" t="s">
        <v>937</v>
      </c>
      <c r="B43" s="7">
        <v>65618.970775499984</v>
      </c>
      <c r="C43" s="6">
        <v>20725.300710480002</v>
      </c>
      <c r="D43" s="7">
        <v>12524.23854602</v>
      </c>
      <c r="E43" s="6">
        <v>12574.747270240005</v>
      </c>
      <c r="F43" s="6">
        <v>20743.584850390002</v>
      </c>
      <c r="G43" s="7">
        <v>2242.5083598579999</v>
      </c>
      <c r="H43" s="6">
        <v>4232.1115449580002</v>
      </c>
      <c r="I43" s="6">
        <v>8307.5284052999978</v>
      </c>
      <c r="J43" t="s">
        <v>992</v>
      </c>
      <c r="K43">
        <f>GETPIVOTDATA("P_Savings_Healthcare",$A$37)</f>
        <v>17001.882038561998</v>
      </c>
    </row>
    <row r="44" spans="1:12" x14ac:dyDescent="0.35">
      <c r="A44" s="3" t="s">
        <v>980</v>
      </c>
      <c r="B44" s="7">
        <v>32341.124510500005</v>
      </c>
      <c r="C44" s="6">
        <v>21714.662636549998</v>
      </c>
      <c r="D44" s="7">
        <v>9215.4515229600001</v>
      </c>
      <c r="E44" s="6">
        <v>11731.88529586</v>
      </c>
      <c r="F44" s="6">
        <v>19971.819255370003</v>
      </c>
      <c r="G44" s="7">
        <v>1550.8562030949997</v>
      </c>
      <c r="H44" s="6">
        <v>1383.3144329210002</v>
      </c>
      <c r="I44" s="6">
        <v>6491.049673120001</v>
      </c>
      <c r="J44" t="s">
        <v>990</v>
      </c>
      <c r="K44">
        <f>GETPIVOTDATA("P_Savings_Education",$A$37)</f>
        <v>28278.409843995003</v>
      </c>
    </row>
    <row r="45" spans="1:12" x14ac:dyDescent="0.35">
      <c r="A45" s="3" t="s">
        <v>981</v>
      </c>
      <c r="B45" s="7">
        <v>23492.351790400004</v>
      </c>
      <c r="C45" s="6">
        <v>11779.41438507</v>
      </c>
      <c r="D45" s="7">
        <v>8376.7376879600015</v>
      </c>
      <c r="E45" s="6">
        <v>7143.8225303899999</v>
      </c>
      <c r="F45" s="6">
        <v>10055.168193449999</v>
      </c>
      <c r="G45" s="7">
        <v>1247.0963439480004</v>
      </c>
      <c r="H45" s="6">
        <v>1902.0584740469999</v>
      </c>
      <c r="I45" s="6">
        <v>3883.4309417200011</v>
      </c>
      <c r="J45" t="s">
        <v>993</v>
      </c>
      <c r="K45">
        <f>GETPIVOTDATA("P_Savings_Miscellaneous",$A$37)</f>
        <v>63009.93898815901</v>
      </c>
    </row>
    <row r="46" spans="1:12" x14ac:dyDescent="0.35">
      <c r="A46" s="3" t="s">
        <v>938</v>
      </c>
      <c r="B46" s="7">
        <v>34241.131229639999</v>
      </c>
      <c r="C46" s="6">
        <v>17339.357753879998</v>
      </c>
      <c r="D46" s="7">
        <v>8133.81920412</v>
      </c>
      <c r="E46" s="6">
        <v>8724.2547783299997</v>
      </c>
      <c r="F46" s="6">
        <v>12232.08962737</v>
      </c>
      <c r="G46" s="7">
        <v>1444.307363939</v>
      </c>
      <c r="H46" s="6">
        <v>2643.3540080299995</v>
      </c>
      <c r="I46" s="6">
        <v>5311.6214327219986</v>
      </c>
      <c r="K46" s="9"/>
    </row>
    <row r="47" spans="1:12" x14ac:dyDescent="0.35">
      <c r="A47" s="3" t="s">
        <v>939</v>
      </c>
      <c r="B47" s="7">
        <v>29131.384726799999</v>
      </c>
      <c r="C47" s="6">
        <v>12393.55527553</v>
      </c>
      <c r="D47" s="7">
        <v>8376.3214828000018</v>
      </c>
      <c r="E47" s="6">
        <v>7871.0762332800023</v>
      </c>
      <c r="F47" s="6">
        <v>14537.410004310002</v>
      </c>
      <c r="G47" s="7">
        <v>1436.1972159370002</v>
      </c>
      <c r="H47" s="6">
        <v>2004.8012669570001</v>
      </c>
      <c r="I47" s="6">
        <v>4320.6927398099997</v>
      </c>
    </row>
    <row r="48" spans="1:12" x14ac:dyDescent="0.35">
      <c r="A48" s="3" t="s">
        <v>940</v>
      </c>
      <c r="B48" s="7">
        <v>31383.067803550013</v>
      </c>
      <c r="C48" s="6">
        <v>15297.181209350001</v>
      </c>
      <c r="D48" s="7">
        <v>7923.3020168800003</v>
      </c>
      <c r="E48" s="6">
        <v>7808.5718122919989</v>
      </c>
      <c r="F48" s="6">
        <v>13348.052252020001</v>
      </c>
      <c r="G48" s="7">
        <v>1087.6238434419997</v>
      </c>
      <c r="H48" s="6">
        <v>1317.2407681449999</v>
      </c>
      <c r="I48" s="6">
        <v>4484.4648420499998</v>
      </c>
    </row>
    <row r="49" spans="1:9" x14ac:dyDescent="0.35">
      <c r="A49" s="3" t="s">
        <v>941</v>
      </c>
      <c r="B49" s="7">
        <v>30927.186768899999</v>
      </c>
      <c r="C49" s="6">
        <v>18644.261678070005</v>
      </c>
      <c r="D49" s="7">
        <v>9070.2856296099981</v>
      </c>
      <c r="E49" s="6">
        <v>10560.538654100003</v>
      </c>
      <c r="F49" s="6">
        <v>21375.499774849999</v>
      </c>
      <c r="G49" s="7">
        <v>1406.4269742800002</v>
      </c>
      <c r="H49" s="6">
        <v>3990.3619882540002</v>
      </c>
      <c r="I49" s="6">
        <v>6856.9778477700011</v>
      </c>
    </row>
    <row r="50" spans="1:9" x14ac:dyDescent="0.35">
      <c r="A50" s="3" t="s">
        <v>933</v>
      </c>
      <c r="B50" s="4">
        <v>395430.64908701996</v>
      </c>
      <c r="C50" s="5">
        <v>196378.17276328002</v>
      </c>
      <c r="D50" s="4">
        <v>103012.56371736</v>
      </c>
      <c r="E50" s="5">
        <v>105188.64127332201</v>
      </c>
      <c r="F50" s="5">
        <v>182013.92168705998</v>
      </c>
      <c r="G50" s="4">
        <v>17001.882038561998</v>
      </c>
      <c r="H50" s="5">
        <v>28278.409843995003</v>
      </c>
      <c r="I50" s="5">
        <v>63009.93898815901</v>
      </c>
    </row>
    <row r="52" spans="1:9" x14ac:dyDescent="0.35">
      <c r="E52" s="8"/>
    </row>
    <row r="55" spans="1:9" x14ac:dyDescent="0.35">
      <c r="A55" s="2" t="s">
        <v>932</v>
      </c>
      <c r="B55" t="s">
        <v>963</v>
      </c>
      <c r="C55" t="s">
        <v>964</v>
      </c>
      <c r="D55" t="s">
        <v>965</v>
      </c>
      <c r="E55" t="s">
        <v>966</v>
      </c>
      <c r="F55" s="4">
        <f>FORECAST(2025,B56:B90,A56:A90)</f>
        <v>536834.31022761855</v>
      </c>
      <c r="G55" s="9"/>
    </row>
    <row r="56" spans="1:9" x14ac:dyDescent="0.35">
      <c r="A56" s="13">
        <v>1990</v>
      </c>
      <c r="B56" s="14">
        <v>542907.88271999999</v>
      </c>
      <c r="C56" s="15">
        <v>382298.4391225999</v>
      </c>
      <c r="D56" s="15">
        <v>160609.4435974001</v>
      </c>
      <c r="E56" t="s">
        <v>967</v>
      </c>
      <c r="F56" s="4">
        <f>FORECAST(2025,C56:C90,A56:A90)</f>
        <v>397988.15539543843</v>
      </c>
      <c r="G56" s="9"/>
    </row>
    <row r="57" spans="1:9" x14ac:dyDescent="0.35">
      <c r="A57" s="3">
        <v>1991</v>
      </c>
      <c r="B57" s="4">
        <v>308905.57179300004</v>
      </c>
      <c r="C57" s="5">
        <v>241590.78147099997</v>
      </c>
      <c r="D57" s="5">
        <v>67314.790322000074</v>
      </c>
      <c r="E57" t="s">
        <v>969</v>
      </c>
      <c r="F57" s="4">
        <f>F55-F56</f>
        <v>138846.15483218012</v>
      </c>
      <c r="G57" s="4"/>
    </row>
    <row r="58" spans="1:9" x14ac:dyDescent="0.35">
      <c r="A58" s="3">
        <v>1992</v>
      </c>
      <c r="B58" s="4">
        <v>409309.73772999999</v>
      </c>
      <c r="C58" s="5">
        <v>283832.39656309993</v>
      </c>
      <c r="D58" s="5">
        <v>125477.34116690006</v>
      </c>
    </row>
    <row r="59" spans="1:9" x14ac:dyDescent="0.35">
      <c r="A59" s="3">
        <v>1993</v>
      </c>
      <c r="B59" s="4">
        <v>343391.988396</v>
      </c>
      <c r="C59" s="5">
        <v>259377.89887460001</v>
      </c>
      <c r="D59" s="5">
        <v>84014.08952139999</v>
      </c>
    </row>
    <row r="60" spans="1:9" x14ac:dyDescent="0.35">
      <c r="A60" s="3">
        <v>1994</v>
      </c>
      <c r="B60" s="4">
        <v>449100.38635100005</v>
      </c>
      <c r="C60" s="5">
        <v>323880.24067343003</v>
      </c>
      <c r="D60" s="5">
        <v>125220.14567757002</v>
      </c>
      <c r="E60" s="10"/>
    </row>
    <row r="61" spans="1:9" x14ac:dyDescent="0.35">
      <c r="A61" s="3">
        <v>1995</v>
      </c>
      <c r="B61" s="4">
        <v>512443.59602000006</v>
      </c>
      <c r="C61" s="5">
        <v>413080.61289190012</v>
      </c>
      <c r="D61" s="5">
        <v>99362.983128099935</v>
      </c>
    </row>
    <row r="62" spans="1:9" x14ac:dyDescent="0.35">
      <c r="A62" s="3">
        <v>1996</v>
      </c>
      <c r="B62" s="4">
        <v>472576.27109200001</v>
      </c>
      <c r="C62" s="5">
        <v>377826.16388308996</v>
      </c>
      <c r="D62" s="5">
        <v>94750.107208910049</v>
      </c>
    </row>
    <row r="63" spans="1:9" x14ac:dyDescent="0.35">
      <c r="A63" s="3">
        <v>1997</v>
      </c>
      <c r="B63" s="4">
        <v>371035.12916400004</v>
      </c>
      <c r="C63" s="5">
        <v>300646.83870069997</v>
      </c>
      <c r="D63" s="5">
        <v>70388.290463300073</v>
      </c>
    </row>
    <row r="64" spans="1:9" x14ac:dyDescent="0.35">
      <c r="A64" s="3">
        <v>1998</v>
      </c>
      <c r="B64" s="4">
        <v>437641.12383600004</v>
      </c>
      <c r="C64" s="5">
        <v>345896.25776189996</v>
      </c>
      <c r="D64" s="5">
        <v>91744.866074100079</v>
      </c>
    </row>
    <row r="65" spans="1:4" x14ac:dyDescent="0.35">
      <c r="A65" s="3">
        <v>1999</v>
      </c>
      <c r="B65" s="4">
        <v>582150.68616299995</v>
      </c>
      <c r="C65" s="5">
        <v>443598.93130649999</v>
      </c>
      <c r="D65" s="5">
        <v>138551.75485649996</v>
      </c>
    </row>
    <row r="66" spans="1:4" x14ac:dyDescent="0.35">
      <c r="A66" s="3">
        <v>2000</v>
      </c>
      <c r="B66" s="4">
        <v>519493.06771600002</v>
      </c>
      <c r="C66" s="5">
        <v>371271.0166153899</v>
      </c>
      <c r="D66" s="5">
        <v>148222.05110061012</v>
      </c>
    </row>
    <row r="67" spans="1:4" x14ac:dyDescent="0.35">
      <c r="A67" s="3">
        <v>2001</v>
      </c>
      <c r="B67" s="4">
        <v>447038.46471499995</v>
      </c>
      <c r="C67" s="5">
        <v>330424.15091690002</v>
      </c>
      <c r="D67" s="5">
        <v>116614.31379809993</v>
      </c>
    </row>
    <row r="68" spans="1:4" x14ac:dyDescent="0.35">
      <c r="A68" s="3">
        <v>2002</v>
      </c>
      <c r="B68" s="4">
        <v>382825.59490999999</v>
      </c>
      <c r="C68" s="5">
        <v>291719.00623999996</v>
      </c>
      <c r="D68" s="5">
        <v>91106.588670000026</v>
      </c>
    </row>
    <row r="69" spans="1:4" x14ac:dyDescent="0.35">
      <c r="A69" s="3">
        <v>2003</v>
      </c>
      <c r="B69" s="4">
        <v>702304.86229000008</v>
      </c>
      <c r="C69" s="5">
        <v>501401.03226549999</v>
      </c>
      <c r="D69" s="5">
        <v>200903.83002450009</v>
      </c>
    </row>
    <row r="70" spans="1:4" x14ac:dyDescent="0.35">
      <c r="A70" s="3">
        <v>2004</v>
      </c>
      <c r="B70" s="4">
        <v>649534.72883000004</v>
      </c>
      <c r="C70" s="5">
        <v>497980.42813030002</v>
      </c>
      <c r="D70" s="5">
        <v>151554.30069970002</v>
      </c>
    </row>
    <row r="71" spans="1:4" x14ac:dyDescent="0.35">
      <c r="A71" s="3">
        <v>2005</v>
      </c>
      <c r="B71" s="4">
        <v>376453.09152100002</v>
      </c>
      <c r="C71" s="5">
        <v>282425.01409900002</v>
      </c>
      <c r="D71" s="5">
        <v>94028.077422000002</v>
      </c>
    </row>
    <row r="72" spans="1:4" x14ac:dyDescent="0.35">
      <c r="A72" s="3">
        <v>2006</v>
      </c>
      <c r="B72" s="4">
        <v>442121.69985000009</v>
      </c>
      <c r="C72" s="5">
        <v>357857.94041799998</v>
      </c>
      <c r="D72" s="5">
        <v>84263.759432000108</v>
      </c>
    </row>
    <row r="73" spans="1:4" x14ac:dyDescent="0.35">
      <c r="A73" s="3">
        <v>2007</v>
      </c>
      <c r="B73" s="4">
        <v>1129177.5015149999</v>
      </c>
      <c r="C73" s="5">
        <v>869561.31652649993</v>
      </c>
      <c r="D73" s="5">
        <v>259616.18498849997</v>
      </c>
    </row>
    <row r="74" spans="1:4" x14ac:dyDescent="0.35">
      <c r="A74" s="3">
        <v>2008</v>
      </c>
      <c r="B74" s="4">
        <v>487935.31336700002</v>
      </c>
      <c r="C74" s="5">
        <v>337148.52370340005</v>
      </c>
      <c r="D74" s="5">
        <v>150786.78966359998</v>
      </c>
    </row>
    <row r="75" spans="1:4" x14ac:dyDescent="0.35">
      <c r="A75" s="3">
        <v>2009</v>
      </c>
      <c r="B75" s="4">
        <v>504225.37675599998</v>
      </c>
      <c r="C75" s="5">
        <v>349588.55444169999</v>
      </c>
      <c r="D75" s="5">
        <v>154636.82231429999</v>
      </c>
    </row>
    <row r="76" spans="1:4" x14ac:dyDescent="0.35">
      <c r="A76" s="3">
        <v>2010</v>
      </c>
      <c r="B76" s="4">
        <v>459038.05080999993</v>
      </c>
      <c r="C76" s="5">
        <v>341336.2609926</v>
      </c>
      <c r="D76" s="5">
        <v>117701.78981739993</v>
      </c>
    </row>
    <row r="77" spans="1:4" x14ac:dyDescent="0.35">
      <c r="A77" s="3">
        <v>2011</v>
      </c>
      <c r="B77" s="4">
        <v>518219.41858099995</v>
      </c>
      <c r="C77" s="5">
        <v>376045.1482132001</v>
      </c>
      <c r="D77" s="5">
        <v>142174.27036779985</v>
      </c>
    </row>
    <row r="78" spans="1:4" x14ac:dyDescent="0.35">
      <c r="A78" s="3">
        <v>2012</v>
      </c>
      <c r="B78" s="4">
        <v>478226.63325600012</v>
      </c>
      <c r="C78" s="5">
        <v>353278.37434980005</v>
      </c>
      <c r="D78" s="5">
        <v>124948.25890620006</v>
      </c>
    </row>
    <row r="79" spans="1:4" x14ac:dyDescent="0.35">
      <c r="A79" s="3">
        <v>2013</v>
      </c>
      <c r="B79" s="4">
        <v>555323.84786700003</v>
      </c>
      <c r="C79" s="5">
        <v>409768.15464039997</v>
      </c>
      <c r="D79" s="5">
        <v>145555.69322660007</v>
      </c>
    </row>
    <row r="80" spans="1:4" x14ac:dyDescent="0.35">
      <c r="A80" s="3">
        <v>2014</v>
      </c>
      <c r="B80" s="4">
        <v>443585.38753000001</v>
      </c>
      <c r="C80" s="5">
        <v>347801.67411219998</v>
      </c>
      <c r="D80" s="5">
        <v>95783.713417800027</v>
      </c>
    </row>
    <row r="81" spans="1:4" x14ac:dyDescent="0.35">
      <c r="A81" s="3">
        <v>2015</v>
      </c>
      <c r="B81" s="4">
        <v>472023.35168999992</v>
      </c>
      <c r="C81" s="5">
        <v>367081.68299539998</v>
      </c>
      <c r="D81" s="5">
        <v>104941.66869459994</v>
      </c>
    </row>
    <row r="82" spans="1:4" x14ac:dyDescent="0.35">
      <c r="A82" s="3">
        <v>2016</v>
      </c>
      <c r="B82" s="4">
        <v>628716.81389999995</v>
      </c>
      <c r="C82" s="5">
        <v>489073.23152569996</v>
      </c>
      <c r="D82" s="5">
        <v>139643.58237429999</v>
      </c>
    </row>
    <row r="83" spans="1:4" x14ac:dyDescent="0.35">
      <c r="A83" s="3">
        <v>2017</v>
      </c>
      <c r="B83" s="4">
        <v>441869.05981000001</v>
      </c>
      <c r="C83" s="5">
        <v>340770.57722540008</v>
      </c>
      <c r="D83" s="5">
        <v>101098.48258459993</v>
      </c>
    </row>
    <row r="84" spans="1:4" x14ac:dyDescent="0.35">
      <c r="A84" s="3">
        <v>2018</v>
      </c>
      <c r="B84" s="4">
        <v>283891.82024000003</v>
      </c>
      <c r="C84" s="5">
        <v>201628.75863919998</v>
      </c>
      <c r="D84" s="5">
        <v>82263.061600800051</v>
      </c>
    </row>
    <row r="85" spans="1:4" x14ac:dyDescent="0.35">
      <c r="A85" s="3">
        <v>2019</v>
      </c>
      <c r="B85" s="4">
        <v>414971.44195000001</v>
      </c>
      <c r="C85" s="5">
        <v>345066.67601900006</v>
      </c>
      <c r="D85" s="5">
        <v>69904.765930999944</v>
      </c>
    </row>
    <row r="86" spans="1:4" x14ac:dyDescent="0.35">
      <c r="A86" s="3">
        <v>2020</v>
      </c>
      <c r="B86" s="4">
        <v>480514.62190000003</v>
      </c>
      <c r="C86" s="5">
        <v>348826.420377</v>
      </c>
      <c r="D86" s="5">
        <v>131688.20152300003</v>
      </c>
    </row>
    <row r="87" spans="1:4" x14ac:dyDescent="0.35">
      <c r="A87" s="3">
        <v>2021</v>
      </c>
      <c r="B87" s="4">
        <v>687386.19769199996</v>
      </c>
      <c r="C87" s="5">
        <v>497414.61738529993</v>
      </c>
      <c r="D87" s="5">
        <v>189971.58030670002</v>
      </c>
    </row>
    <row r="88" spans="1:4" x14ac:dyDescent="0.35">
      <c r="A88" s="3">
        <v>2022</v>
      </c>
      <c r="B88" s="4">
        <v>604322.62486999994</v>
      </c>
      <c r="C88" s="5">
        <v>432969.87287479994</v>
      </c>
      <c r="D88" s="5">
        <v>171352.7519952</v>
      </c>
    </row>
    <row r="89" spans="1:4" x14ac:dyDescent="0.35">
      <c r="A89" s="3">
        <v>2023</v>
      </c>
      <c r="B89" s="4">
        <v>402436.970386</v>
      </c>
      <c r="C89" s="5">
        <v>286143.65816950001</v>
      </c>
      <c r="D89" s="5">
        <v>116293.31221649999</v>
      </c>
    </row>
    <row r="90" spans="1:4" x14ac:dyDescent="0.35">
      <c r="A90" s="3">
        <v>2024</v>
      </c>
      <c r="B90" s="4">
        <v>536705.21768300002</v>
      </c>
      <c r="C90" s="5">
        <v>387471.35890290001</v>
      </c>
      <c r="D90" s="5">
        <v>149233.85878010001</v>
      </c>
    </row>
    <row r="91" spans="1:4" x14ac:dyDescent="0.35">
      <c r="A91" s="3" t="s">
        <v>933</v>
      </c>
      <c r="B91" s="4">
        <v>17477803.532899998</v>
      </c>
      <c r="C91" s="5">
        <v>13086082.011027908</v>
      </c>
      <c r="D91" s="5">
        <v>4391721.5218720939</v>
      </c>
    </row>
    <row r="94" spans="1:4" x14ac:dyDescent="0.35">
      <c r="A94" s="2" t="s">
        <v>932</v>
      </c>
      <c r="B94" t="s">
        <v>963</v>
      </c>
    </row>
    <row r="95" spans="1:4" x14ac:dyDescent="0.35">
      <c r="A95" s="3" t="s">
        <v>74</v>
      </c>
      <c r="B95" s="4">
        <v>5357594.2141809994</v>
      </c>
      <c r="C95" t="s">
        <v>74</v>
      </c>
      <c r="D95">
        <f>GETPIVOTDATA("Year_income",$A$94,"Region","East")</f>
        <v>5357594.2141809994</v>
      </c>
    </row>
    <row r="96" spans="1:4" x14ac:dyDescent="0.35">
      <c r="A96" s="3" t="s">
        <v>54</v>
      </c>
      <c r="B96" s="4">
        <v>6173753.4122420009</v>
      </c>
      <c r="C96" t="s">
        <v>54</v>
      </c>
      <c r="D96">
        <f>GETPIVOTDATA("Year_income",$A$94,"Region","North")</f>
        <v>6173753.4122420009</v>
      </c>
    </row>
    <row r="97" spans="1:4" x14ac:dyDescent="0.35">
      <c r="A97" s="3" t="s">
        <v>40</v>
      </c>
      <c r="B97" s="4">
        <v>5946455.9064769987</v>
      </c>
      <c r="C97" t="s">
        <v>40</v>
      </c>
      <c r="D97">
        <f>GETPIVOTDATA("Year_income",$A$94,"Region","South")</f>
        <v>5946455.9064769987</v>
      </c>
    </row>
    <row r="98" spans="1:4" x14ac:dyDescent="0.35">
      <c r="A98" s="3" t="s">
        <v>933</v>
      </c>
      <c r="B98" s="4">
        <v>17477803.532899998</v>
      </c>
    </row>
  </sheetData>
  <mergeCells count="1">
    <mergeCell ref="N3:R3"/>
  </mergeCell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8:V24"/>
  <sheetViews>
    <sheetView tabSelected="1" topLeftCell="A10" zoomScale="55" zoomScaleNormal="55" workbookViewId="0">
      <selection activeCell="I18" sqref="I18"/>
    </sheetView>
  </sheetViews>
  <sheetFormatPr defaultRowHeight="14.5" x14ac:dyDescent="0.35"/>
  <cols>
    <col min="1" max="5" width="8.7265625" style="16"/>
    <col min="6" max="6" width="18.453125" style="16" bestFit="1" customWidth="1"/>
    <col min="7" max="8" width="14" style="16" bestFit="1" customWidth="1"/>
    <col min="9" max="11" width="14.81640625" style="16" bestFit="1" customWidth="1"/>
    <col min="12" max="12" width="16.453125" style="16" bestFit="1" customWidth="1"/>
    <col min="13" max="13" width="7.6328125" style="16" customWidth="1"/>
    <col min="14" max="14" width="14" style="16" bestFit="1" customWidth="1"/>
    <col min="15" max="17" width="14.81640625" style="16" bestFit="1" customWidth="1"/>
    <col min="18" max="18" width="16.453125" style="16" bestFit="1" customWidth="1"/>
    <col min="19" max="16384" width="8.7265625" style="16"/>
  </cols>
  <sheetData>
    <row r="8" spans="8:18" ht="15.5" x14ac:dyDescent="0.35">
      <c r="H8" s="19" t="s">
        <v>2</v>
      </c>
      <c r="I8" s="20" t="str">
        <f>'Pivot 1'!B4</f>
        <v>East</v>
      </c>
      <c r="J8" s="20" t="str">
        <f>'Pivot 1'!C4</f>
        <v>North</v>
      </c>
      <c r="K8" s="20" t="str">
        <f>'Pivot 1'!D4</f>
        <v>South</v>
      </c>
      <c r="L8" s="21" t="str">
        <f>'Pivot 1'!E4</f>
        <v>Grand Total</v>
      </c>
      <c r="N8" s="19" t="s">
        <v>982</v>
      </c>
      <c r="O8" s="20" t="str">
        <f>IFERROR('Pivot 1'!H4,)</f>
        <v>East</v>
      </c>
      <c r="P8" s="20" t="str">
        <f>IFERROR('Pivot 1'!I4,)</f>
        <v>North</v>
      </c>
      <c r="Q8" s="20" t="str">
        <f>IFERROR('Pivot 1'!J4,)</f>
        <v>South</v>
      </c>
      <c r="R8" s="21" t="str">
        <f>IFERROR('Pivot 1'!K4,)</f>
        <v>Grand Total</v>
      </c>
    </row>
    <row r="9" spans="8:18" ht="15.5" x14ac:dyDescent="0.35">
      <c r="H9" s="22" t="str">
        <f>IFERROR('Pivot 1'!A5,)</f>
        <v>Jan</v>
      </c>
      <c r="I9" s="18">
        <f>'Pivot 1'!B5</f>
        <v>709763.71861999994</v>
      </c>
      <c r="J9" s="18">
        <f>'Pivot 1'!C5</f>
        <v>225520.77158999999</v>
      </c>
      <c r="K9" s="18">
        <f>'Pivot 1'!D5</f>
        <v>367384.97521499998</v>
      </c>
      <c r="L9" s="23">
        <f>'Pivot 1'!E5</f>
        <v>1302669.4654250001</v>
      </c>
      <c r="N9" s="22" t="str">
        <f>IFERROR('Pivot 1'!G5,)</f>
        <v>January</v>
      </c>
      <c r="O9" s="18">
        <f>IFERROR('Pivot 1'!H5,)</f>
        <v>533645.71185710002</v>
      </c>
      <c r="P9" s="18">
        <f>IFERROR('Pivot 1'!I5,)</f>
        <v>173409.21975389999</v>
      </c>
      <c r="Q9" s="18">
        <f>IFERROR('Pivot 1'!J5,)</f>
        <v>269955.5118109</v>
      </c>
      <c r="R9" s="23">
        <f>IFERROR('Pivot 1'!K5,)</f>
        <v>977010.44342190016</v>
      </c>
    </row>
    <row r="10" spans="8:18" ht="15.5" x14ac:dyDescent="0.35">
      <c r="H10" s="22" t="str">
        <f>IFERROR('Pivot 1'!A6,)</f>
        <v>Feb</v>
      </c>
      <c r="I10" s="18">
        <f>'Pivot 1'!B6</f>
        <v>409516.05468</v>
      </c>
      <c r="J10" s="18">
        <f>'Pivot 1'!C6</f>
        <v>406744.65017699997</v>
      </c>
      <c r="K10" s="18">
        <f>'Pivot 1'!D6</f>
        <v>385846.13401699997</v>
      </c>
      <c r="L10" s="23">
        <f>'Pivot 1'!E6</f>
        <v>1202106.8388739999</v>
      </c>
      <c r="N10" s="22" t="str">
        <f>IFERROR('Pivot 1'!G6,)</f>
        <v>February</v>
      </c>
      <c r="O10" s="18">
        <f>IFERROR('Pivot 1'!H6,)</f>
        <v>325660.84776230005</v>
      </c>
      <c r="P10" s="18">
        <f>IFERROR('Pivot 1'!I6,)</f>
        <v>303760.66695583001</v>
      </c>
      <c r="Q10" s="18">
        <f>IFERROR('Pivot 1'!J6,)</f>
        <v>279940.12938690005</v>
      </c>
      <c r="R10" s="23">
        <f>IFERROR('Pivot 1'!K6,)</f>
        <v>909361.64410502987</v>
      </c>
    </row>
    <row r="11" spans="8:18" ht="15.5" x14ac:dyDescent="0.35">
      <c r="H11" s="22" t="str">
        <f>IFERROR('Pivot 1'!A7,)</f>
        <v>Mar</v>
      </c>
      <c r="I11" s="18">
        <f>'Pivot 1'!B7</f>
        <v>448017.79653999995</v>
      </c>
      <c r="J11" s="18">
        <f>'Pivot 1'!C7</f>
        <v>450300.10955700005</v>
      </c>
      <c r="K11" s="18">
        <f>'Pivot 1'!D7</f>
        <v>442123.63361700001</v>
      </c>
      <c r="L11" s="23">
        <f>'Pivot 1'!E7</f>
        <v>1340441.539714</v>
      </c>
      <c r="N11" s="22" t="str">
        <f>IFERROR('Pivot 1'!G7,)</f>
        <v>March</v>
      </c>
      <c r="O11" s="18">
        <f>IFERROR('Pivot 1'!H7,)</f>
        <v>325191.67009299994</v>
      </c>
      <c r="P11" s="18">
        <f>IFERROR('Pivot 1'!I7,)</f>
        <v>356490.10472049011</v>
      </c>
      <c r="Q11" s="18">
        <f>IFERROR('Pivot 1'!J7,)</f>
        <v>297248.42807789997</v>
      </c>
      <c r="R11" s="23">
        <f>IFERROR('Pivot 1'!K7,)</f>
        <v>978930.20289138996</v>
      </c>
    </row>
    <row r="12" spans="8:18" ht="15.5" x14ac:dyDescent="0.35">
      <c r="H12" s="22" t="str">
        <f>IFERROR('Pivot 1'!A8,)</f>
        <v>Apr</v>
      </c>
      <c r="I12" s="18">
        <f>'Pivot 1'!B8</f>
        <v>648669.12145099998</v>
      </c>
      <c r="J12" s="18">
        <f>'Pivot 1'!C8</f>
        <v>466130.35621000006</v>
      </c>
      <c r="K12" s="18">
        <f>'Pivot 1'!D8</f>
        <v>324258.827361</v>
      </c>
      <c r="L12" s="23">
        <f>'Pivot 1'!E8</f>
        <v>1439058.3050220001</v>
      </c>
      <c r="N12" s="22" t="str">
        <f>IFERROR('Pivot 1'!G8,)</f>
        <v>April</v>
      </c>
      <c r="O12" s="18">
        <f>IFERROR('Pivot 1'!H8,)</f>
        <v>513523.61401760002</v>
      </c>
      <c r="P12" s="18">
        <f>IFERROR('Pivot 1'!I8,)</f>
        <v>324162.73220979993</v>
      </c>
      <c r="Q12" s="18">
        <f>IFERROR('Pivot 1'!J8,)</f>
        <v>249652.62516260002</v>
      </c>
      <c r="R12" s="23">
        <f>IFERROR('Pivot 1'!K8,)</f>
        <v>1087338.9713900001</v>
      </c>
    </row>
    <row r="13" spans="8:18" ht="15.5" x14ac:dyDescent="0.35">
      <c r="H13" s="22" t="str">
        <f>IFERROR('Pivot 1'!A9,)</f>
        <v>May</v>
      </c>
      <c r="I13" s="18">
        <f>'Pivot 1'!B9</f>
        <v>336785.53037600004</v>
      </c>
      <c r="J13" s="18">
        <f>'Pivot 1'!C9</f>
        <v>562553.02855000005</v>
      </c>
      <c r="K13" s="18">
        <f>'Pivot 1'!D9</f>
        <v>404763.22396900004</v>
      </c>
      <c r="L13" s="23">
        <f>'Pivot 1'!E9</f>
        <v>1304101.7828950002</v>
      </c>
      <c r="N13" s="22" t="str">
        <f>IFERROR('Pivot 1'!G9,)</f>
        <v>May</v>
      </c>
      <c r="O13" s="18">
        <f>IFERROR('Pivot 1'!H9,)</f>
        <v>264714.76474429999</v>
      </c>
      <c r="P13" s="18">
        <f>IFERROR('Pivot 1'!I9,)</f>
        <v>434635.53056169994</v>
      </c>
      <c r="Q13" s="18">
        <f>IFERROR('Pivot 1'!J9,)</f>
        <v>299701.28620860004</v>
      </c>
      <c r="R13" s="23">
        <f>IFERROR('Pivot 1'!K9,)</f>
        <v>999051.58151459997</v>
      </c>
    </row>
    <row r="14" spans="8:18" ht="15.5" x14ac:dyDescent="0.35">
      <c r="H14" s="22" t="str">
        <f>IFERROR('Pivot 1'!A10,)</f>
        <v>Jun</v>
      </c>
      <c r="I14" s="18">
        <f>'Pivot 1'!B10</f>
        <v>297777.80850000004</v>
      </c>
      <c r="J14" s="18">
        <f>'Pivot 1'!C10</f>
        <v>438236.14665399998</v>
      </c>
      <c r="K14" s="18">
        <f>'Pivot 1'!D10</f>
        <v>1454225.3395100001</v>
      </c>
      <c r="L14" s="23">
        <f>'Pivot 1'!E10</f>
        <v>2190239.2946640002</v>
      </c>
      <c r="N14" s="22" t="str">
        <f>IFERROR('Pivot 1'!G10,)</f>
        <v>June</v>
      </c>
      <c r="O14" s="18">
        <f>IFERROR('Pivot 1'!H10,)</f>
        <v>230463.77816309995</v>
      </c>
      <c r="P14" s="18">
        <f>IFERROR('Pivot 1'!I10,)</f>
        <v>294884.94021070004</v>
      </c>
      <c r="Q14" s="18">
        <f>IFERROR('Pivot 1'!J10,)</f>
        <v>1118570.2480128</v>
      </c>
      <c r="R14" s="23">
        <f>IFERROR('Pivot 1'!K10,)</f>
        <v>1643918.9663865999</v>
      </c>
    </row>
    <row r="15" spans="8:18" ht="15.5" x14ac:dyDescent="0.35">
      <c r="H15" s="22" t="str">
        <f>IFERROR('Pivot 1'!A11,)</f>
        <v>Jul</v>
      </c>
      <c r="I15" s="18">
        <f>'Pivot 1'!B11</f>
        <v>388036.64609000005</v>
      </c>
      <c r="J15" s="18">
        <f>'Pivot 1'!C11</f>
        <v>840145.34129999997</v>
      </c>
      <c r="K15" s="18">
        <f>'Pivot 1'!D11</f>
        <v>526278.34239999996</v>
      </c>
      <c r="L15" s="23">
        <f>'Pivot 1'!E11</f>
        <v>1754460.3297899999</v>
      </c>
      <c r="N15" s="22" t="str">
        <f>IFERROR('Pivot 1'!G11,)</f>
        <v>July</v>
      </c>
      <c r="O15" s="18">
        <f>IFERROR('Pivot 1'!H11,)</f>
        <v>281715.65599219996</v>
      </c>
      <c r="P15" s="18">
        <f>IFERROR('Pivot 1'!I11,)</f>
        <v>594849.20883279981</v>
      </c>
      <c r="Q15" s="18">
        <f>IFERROR('Pivot 1'!J11,)</f>
        <v>370341.38889269996</v>
      </c>
      <c r="R15" s="23">
        <f>IFERROR('Pivot 1'!K11,)</f>
        <v>1246906.2537176998</v>
      </c>
    </row>
    <row r="16" spans="8:18" ht="15.5" x14ac:dyDescent="0.35">
      <c r="H16" s="22" t="str">
        <f>IFERROR('Pivot 1'!A12,)</f>
        <v>Aug</v>
      </c>
      <c r="I16" s="18">
        <f>'Pivot 1'!B12</f>
        <v>376223.38859699998</v>
      </c>
      <c r="J16" s="18">
        <f>'Pivot 1'!C12</f>
        <v>358947.26134500006</v>
      </c>
      <c r="K16" s="18">
        <f>'Pivot 1'!D12</f>
        <v>400644.76817</v>
      </c>
      <c r="L16" s="23">
        <f>'Pivot 1'!E12</f>
        <v>1135815.418112</v>
      </c>
      <c r="N16" s="22" t="str">
        <f>IFERROR('Pivot 1'!G12,)</f>
        <v>August</v>
      </c>
      <c r="O16" s="18">
        <f>IFERROR('Pivot 1'!H12,)</f>
        <v>282354.82817349996</v>
      </c>
      <c r="P16" s="18">
        <f>IFERROR('Pivot 1'!I12,)</f>
        <v>292850.12247110001</v>
      </c>
      <c r="Q16" s="18">
        <f>IFERROR('Pivot 1'!J12,)</f>
        <v>276023.34939280001</v>
      </c>
      <c r="R16" s="23">
        <f>IFERROR('Pivot 1'!K12,)</f>
        <v>851228.30003739987</v>
      </c>
    </row>
    <row r="17" spans="6:22" ht="15.5" x14ac:dyDescent="0.35">
      <c r="H17" s="22" t="str">
        <f>IFERROR('Pivot 1'!A13,)</f>
        <v>Sep</v>
      </c>
      <c r="I17" s="18">
        <f>'Pivot 1'!B13</f>
        <v>576444.59898999997</v>
      </c>
      <c r="J17" s="18">
        <f>'Pivot 1'!C13</f>
        <v>455372.61779600009</v>
      </c>
      <c r="K17" s="18">
        <f>'Pivot 1'!D13</f>
        <v>389081.01591900003</v>
      </c>
      <c r="L17" s="23">
        <f>'Pivot 1'!E13</f>
        <v>1420898.2327050001</v>
      </c>
      <c r="N17" s="22" t="str">
        <f>IFERROR('Pivot 1'!G13,)</f>
        <v>September</v>
      </c>
      <c r="O17" s="18">
        <f>IFERROR('Pivot 1'!H13,)</f>
        <v>475445.76948399987</v>
      </c>
      <c r="P17" s="18">
        <f>IFERROR('Pivot 1'!I13,)</f>
        <v>324663.04831729992</v>
      </c>
      <c r="Q17" s="18">
        <f>IFERROR('Pivot 1'!J13,)</f>
        <v>319965.51929139998</v>
      </c>
      <c r="R17" s="23">
        <f>IFERROR('Pivot 1'!K13,)</f>
        <v>1120074.3370926999</v>
      </c>
    </row>
    <row r="18" spans="6:22" ht="15.5" x14ac:dyDescent="0.35">
      <c r="H18" s="22" t="str">
        <f>IFERROR('Pivot 1'!A14,)</f>
        <v>Oct</v>
      </c>
      <c r="I18" s="18">
        <f>'Pivot 1'!B14</f>
        <v>550378.12623699999</v>
      </c>
      <c r="J18" s="18">
        <f>'Pivot 1'!C14</f>
        <v>469396.94659100001</v>
      </c>
      <c r="K18" s="18">
        <f>'Pivot 1'!D14</f>
        <v>274121.77367000002</v>
      </c>
      <c r="L18" s="23">
        <f>'Pivot 1'!E14</f>
        <v>1293896.846498</v>
      </c>
      <c r="N18" s="22" t="str">
        <f>IFERROR('Pivot 1'!G14,)</f>
        <v>October</v>
      </c>
      <c r="O18" s="18">
        <f>IFERROR('Pivot 1'!H14,)</f>
        <v>387151.61177529994</v>
      </c>
      <c r="P18" s="18">
        <f>IFERROR('Pivot 1'!I14,)</f>
        <v>341145.83894900006</v>
      </c>
      <c r="Q18" s="18">
        <f>IFERROR('Pivot 1'!J14,)</f>
        <v>214827.5251882</v>
      </c>
      <c r="R18" s="23">
        <f>IFERROR('Pivot 1'!K14,)</f>
        <v>943124.97591249982</v>
      </c>
    </row>
    <row r="19" spans="6:22" ht="15.5" x14ac:dyDescent="0.35">
      <c r="H19" s="22" t="str">
        <f>IFERROR('Pivot 1'!A15,)</f>
        <v>Nov</v>
      </c>
      <c r="I19" s="18">
        <f>'Pivot 1'!B15</f>
        <v>407661.25636999996</v>
      </c>
      <c r="J19" s="18">
        <f>'Pivot 1'!C15</f>
        <v>350851.00454700005</v>
      </c>
      <c r="K19" s="18">
        <f>'Pivot 1'!D15</f>
        <v>552378.94377000001</v>
      </c>
      <c r="L19" s="23">
        <f>'Pivot 1'!E15</f>
        <v>1310891.204687</v>
      </c>
      <c r="N19" s="22" t="str">
        <f>IFERROR('Pivot 1'!G15,)</f>
        <v>November</v>
      </c>
      <c r="O19" s="18">
        <f>IFERROR('Pivot 1'!H15,)</f>
        <v>299435.42970320006</v>
      </c>
      <c r="P19" s="18">
        <f>IFERROR('Pivot 1'!I15,)</f>
        <v>270710.37551659998</v>
      </c>
      <c r="Q19" s="18">
        <f>IFERROR('Pivot 1'!J15,)</f>
        <v>428494.88785299001</v>
      </c>
      <c r="R19" s="23">
        <f>IFERROR('Pivot 1'!K15,)</f>
        <v>998640.69307279005</v>
      </c>
    </row>
    <row r="20" spans="6:22" ht="15.5" x14ac:dyDescent="0.35">
      <c r="H20" s="22" t="str">
        <f>IFERROR('Pivot 1'!A16,)</f>
        <v>Dec</v>
      </c>
      <c r="I20" s="18">
        <f>'Pivot 1'!B16</f>
        <v>208320.16772999999</v>
      </c>
      <c r="J20" s="18">
        <f>'Pivot 1'!C16</f>
        <v>1149555.1779249997</v>
      </c>
      <c r="K20" s="18">
        <f>'Pivot 1'!D16</f>
        <v>425348.92885900004</v>
      </c>
      <c r="L20" s="23">
        <f>'Pivot 1'!E16</f>
        <v>1783224.2745139999</v>
      </c>
      <c r="N20" s="22" t="str">
        <f>IFERROR('Pivot 1'!G16,)</f>
        <v>December</v>
      </c>
      <c r="O20" s="18">
        <f>IFERROR('Pivot 1'!H16,)</f>
        <v>167673.47339870001</v>
      </c>
      <c r="P20" s="18">
        <f>IFERROR('Pivot 1'!I16,)</f>
        <v>836358.66802800004</v>
      </c>
      <c r="Q20" s="18">
        <f>IFERROR('Pivot 1'!J16,)</f>
        <v>326463.50005859998</v>
      </c>
      <c r="R20" s="23">
        <f>IFERROR('Pivot 1'!K16,)</f>
        <v>1330495.6414853001</v>
      </c>
      <c r="U20" s="17"/>
    </row>
    <row r="21" spans="6:22" ht="15.5" x14ac:dyDescent="0.35">
      <c r="H21" s="19" t="str">
        <f>IFERROR('Pivot 1'!A17,)</f>
        <v>Grand Total</v>
      </c>
      <c r="I21" s="24">
        <f>'Pivot 1'!B17</f>
        <v>5357594.2141809985</v>
      </c>
      <c r="J21" s="24">
        <f>'Pivot 1'!C17</f>
        <v>6173753.412242</v>
      </c>
      <c r="K21" s="24">
        <f>'Pivot 1'!D17</f>
        <v>5946455.9064769996</v>
      </c>
      <c r="L21" s="25">
        <f>'Pivot 1'!E17</f>
        <v>17477803.532900002</v>
      </c>
      <c r="N21" s="19" t="str">
        <f>IFERROR('Pivot 1'!G17,)</f>
        <v>Grand Total</v>
      </c>
      <c r="O21" s="24">
        <f>IFERROR('Pivot 1'!H17,)</f>
        <v>4086977.1551642995</v>
      </c>
      <c r="P21" s="24">
        <f>IFERROR('Pivot 1'!I17,)</f>
        <v>4547920.4565272192</v>
      </c>
      <c r="Q21" s="24">
        <f>IFERROR('Pivot 1'!J17,)</f>
        <v>4451184.3993363902</v>
      </c>
      <c r="R21" s="25">
        <f>IFERROR('Pivot 1'!K17,)</f>
        <v>13086082.011027912</v>
      </c>
    </row>
    <row r="24" spans="6:22" ht="15.5" x14ac:dyDescent="0.35">
      <c r="F24" s="17" t="s">
        <v>994</v>
      </c>
      <c r="M24" s="17" t="s">
        <v>997</v>
      </c>
      <c r="V24" s="17" t="s">
        <v>996</v>
      </c>
    </row>
  </sheetData>
  <conditionalFormatting sqref="L9:L21">
    <cfRule type="colorScale" priority="2">
      <colorScale>
        <cfvo type="min"/>
        <cfvo type="num" val="2000000"/>
        <cfvo type="max"/>
        <color rgb="FFFFFF00"/>
        <color rgb="FF00B050"/>
        <color rgb="FFFF0000"/>
      </colorScale>
    </cfRule>
  </conditionalFormatting>
  <conditionalFormatting sqref="R9:R21">
    <cfRule type="colorScale" priority="1">
      <colorScale>
        <cfvo type="min"/>
        <cfvo type="num" val="2000000"/>
        <cfvo type="max"/>
        <color rgb="FF00B0F0"/>
        <color rgb="FFFFC000"/>
        <color rgb="FF92D050"/>
      </colorScale>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d 8 6 5 0 d - 5 6 b 7 - 4 4 2 a - b a 2 b - 3 1 2 c 4 6 3 b b 3 1 b "   x m l n s = " h t t p : / / s c h e m a s . m i c r o s o f t . c o m / D a t a M a s h u p " > A A A A A G M H A A B Q S w M E F A A C A A g A A X E 9 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B c T 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X E 9 W t q y h B l b B A A A M A 8 A A B M A H A B G b 3 J t d W x h c y 9 T Z W N 0 a W 9 u M S 5 t I K I Y A C i g F A A A A A A A A A A A A A A A A A A A A A A A A A A A A L V X 3 2 / b N h B + D 5 D / g W B e F E A z 5 m H Y Q z u 3 S J 2 k N Z Y m a Z x u G B z D Y K S L T Y Q i X Y p K 4 w X 5 3 3 e k F I m y K A c o N v v B F u / H 9 / H u e E f l k B i u J J m W v 8 O 3 + 3 v 7 e / m K a U h J y g w j I y L A 7 O 8 R / E x V o R P A l V M l U t C D U y 4 g j + j 4 z c 3 X H H R + c w Z S P a i b Y / V d C s X S / M Y 6 o I d x a X 1 A U d + A d f y J p y l I 4 u y H F B 1 e s 1 s B g y k I Z H G l v u d R C R U T Y M m K z I 6 M 0 f y 2 M J D P 3 8 9 K 4 / l 7 8 v s 7 Y n Q B j f + J f F D 3 Q M Z F b l R G T g t Z b q k B O E r T s R J F J q N e M j G h 1 5 r J / E 7 p z K 3 R i s T B 9 n o 0 G y t p Q J r 5 Y U P h C i T L 0 G k J 4 2 + u l F T r U T / Z m D z R c 9 S 0 T M o o D N z j s w + S q Q c E u T A r 0 A G o M o 4 N V I e U x f B 9 d z f t o Z 0 8 r p l M 0 d w 5 r 5 x 4 a K X c / a + D 2 8 M w F N z S S a l i y V j C 2 5 E + o F O W r R H c P R 5 6 8 R 6 v m F x a b p s 1 N J R q + 9 K t F V q 3 P T u J n 7 a j Y d C A G H g 0 z z Z S n z H N q 5 d V L G l w q 3 8 D 0 7 g 4 k e a 3 X w c W w a 1 O Z K I a F 7 L I b k E 7 w d E S u t r H s A Y k J E 3 e l V 0 k S b F m t i Y 6 h M b c b B b X H H R H g p k 2 A f A z x e T i C t Z s k 4 U V J j I v M G Z J i P l H r R L Q H P K A z A V 6 r X T I 5 w m S l 8 v F R R E U 4 s n R h n H Z Q + i r 4 Y K b M O g n Y M K s E m x R I c d p k b S i 5 s k + 8 z w B I Z g E V Y Q c H 0 P O s S M s p u w B m e e L S 8 C a k I Y t Q 0 B b y i E N j q H J b a k t e s v i U t k O w p m o Q X e F u 6 u 9 K w F d 7 Z 0 p C a i / k q S u x a 6 0 d b V 3 J j J A Z 0 d q u 9 q v J f u U 6 9 w E z / s Z 6 x F c w T J 0 H D 8 w e R / U / 8 j v z F G m i k 7 w A r 2 8 6 p H + v L C C p o m 3 O l 3 8 1 D c b 6 r F m x 2 h w t H Y x q w k X z V y n m 9 v B K g s h / D b L 1 t w w w f 9 B q x O r + 5 f S a W + / z a N t H r b F + g G / x h A N L r V a g 9 4 R / R 6 t V v T W g i W I 8 i c T B f j B c + t u N e q j H 7 s v j S t l / W J l Y W O P S C / e s B d w i 9 c r S E 1 k P K j p G k 9 S l S J y u y H H I H j G M a Z e U q 2 K N 3 P b 3 H D Y 1 g X r N N G 2 N L G w H z a 1 w 4 j + h C p f C j x C U 7 N B v + d K 4 q 2 q L v i B 5 2 v w i 8 / R r 8 n h q + O 3 f 0 e 2 P D y s 0 K l D 4 N 4 a a N 1 u + m 9 c b b Z b m H R s z 6 n e 0 G 3 M l y A i 5 P 4 e l 3 2 o / r 3 5 k m m U 4 c a G y K V 9 d y G 4 z s h s k t c 6 X w r Q m 5 G 9 y M b k A 5 d M b y b 2 R s D v c L 6 P 2 s a x o z 6 i p Z q 9 M m y 5 u Y J v h R 1 K z t 3 c p + T f q V p 8 Q t f 7 k 0 f s n A M 8 I / e 3 S t 1 H z X Z i 1 x f i 1 r V 7 u g I w w 4 X 7 Q d v S y d N s Y i A b 0 V J I 4 z + 4 T K s n O n + e H e N 7 w b x O I J 7 w D G s P b + L A 8 L X C y 2 A l q d Y j H y o m s 0 p 6 J M Q 0 Y Y L p v N x 2 K 0 0 d 3 + 2 g v B q K H 3 r T O c c R t H S T a t h E 5 O f n + n 2 h I e h p O m K z + k X A 5 R M T n e I w Q y f 0 i V J 4 B G T L 9 C k m s R D M N Q z 6 h v Z k l j 5 T M g / m v 3 + 3 X q o P y e h d o / H j 5 f F f l M j / V S b W 7 0 s m e j C a V J W s 3 / 4 L U E s B A i 0 A F A A C A A g A A X E 9 W r I W s D 2 m A A A A 9 g A A A B I A A A A A A A A A A A A A A A A A A A A A A E N v b m Z p Z y 9 Q Y W N r Y W d l L n h t b F B L A Q I t A B Q A A g A I A A F x P V o P y u m r p A A A A O k A A A A T A A A A A A A A A A A A A A A A A P I A A A B b Q 2 9 u d G V u d F 9 U e X B l c 1 0 u e G 1 s U E s B A i 0 A F A A C A A g A A X E 9 W t q y h B l b B A A A M A 8 A A B M A A A A A A A A A A A A A A A A A 4 w E A A E Z v c m 1 1 b G F z L 1 N l Y 3 R p b 2 4 x L m 1 Q S w U G A A A A A A M A A w D C A A A A i 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T c A A A A A A A A L 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e k 9 P Q n p P V 0 5 Q U n F K M 2 l m e H d Z c 3 J h R 0 Z S e V l X N X p a b T l 5 Y l N C R 2 F X e G x J R 1 p 5 Y j I w Z 1 p H R j B Z U U F B Q U F B Q U F B Q U F B Q U J R V 2 t l R G 8 w Q m 5 T N 3 R 1 U 2 M w S 3 J Q O W d E a 2 h s Y k h C b G N p Q l J k V 1 Z 5 Y V d W e k F B R n p P T 0 J 6 T 1 d O U F J x S j N p Z n h 3 W X N y Y U F B Q U F B Q T 0 9 I i A v P j w v U 3 R h Y m x l R W 5 0 c m l l c z 4 8 L 0 l 0 Z W 0 + P E l 0 Z W 0 + P E l 0 Z W 1 M b 2 N h d G l v b j 4 8 S X R l b V R 5 c G U + R m 9 y b X V s Y T w v S X R l b V R 5 c G U + P E l 0 Z W 1 Q Y X R o P l N l Y 3 R p b 2 4 x L 2 R h d G E 8 L 0 l 0 Z W 1 Q Y X R o P j w v S X R l b U x v Y 2 F 0 a W 9 u P j x T d G F i b G V F b n R y a W V z P j x F b n R y e S B U e X B l P S J J c 1 B y a X Z h d G U i I F Z h b H V l P S J s M C I g L z 4 8 R W 5 0 c n k g V H l w Z T 0 i U X V l c n l J R C I g V m F s d W U 9 I n M y Z m Z m Z T J j N S 1 k Y T F h L T Q 2 O T M t Y j c 1 M y 0 y M z V j O T Y 1 M j Q 2 O 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U m V s Y X R p b 2 5 z a G l w S W 5 m b 0 N v b n R h a W 5 l c i I g V m F s d W U 9 I n N 7 J n F 1 b 3 Q 7 Y 2 9 s d W 1 u Q 2 9 1 b n Q m c X V v d D s 6 M z U s J n F 1 b 3 Q 7 a 2 V 5 Q 2 9 s d W 1 u T m F t Z X M m c X V v d D s 6 W 1 0 s J n F 1 b 3 Q 7 c X V l c n l S Z W x h d G l v b n N o a X B z J n F 1 b 3 Q 7 O l t d L C Z x d W 9 0 O 2 N v b H V t b k l k Z W 5 0 a X R p Z X M m c X V v d D s 6 W y Z x d W 9 0 O 1 N l Y 3 R p b 2 4 x L 2 R h d G E v Q X V 0 b 1 J l b W 9 2 Z W R D b 2 x 1 b W 5 z M S 5 7 T W 9 u d G g s M H 0 m c X V v d D s s J n F 1 b 3 Q 7 U 2 V j d G l v b j E v Z G F 0 Y S 9 B d X R v U m V t b 3 Z l Z E N v b H V t b n M x L n t Z Z W F y L D F 9 J n F 1 b 3 Q 7 L C Z x d W 9 0 O 1 N l Y 3 R p b 2 4 x L 2 R h d G E v Q X V 0 b 1 J l b W 9 2 Z W R D b 2 x 1 b W 5 z M S 5 7 S W 5 j b 2 1 l L D J 9 J n F 1 b 3 Q 7 L C Z x d W 9 0 O 1 N l Y 3 R p b 2 4 x L 2 R h d G E v Q X V 0 b 1 J l b W 9 2 Z W R D b 2 x 1 b W 5 z M S 5 7 Q W d l L D N 9 J n F 1 b 3 Q 7 L C Z x d W 9 0 O 1 N l Y 3 R p b 2 4 x L 2 R h d G E v Q X V 0 b 1 J l b W 9 2 Z W R D b 2 x 1 b W 5 z M S 5 7 R G V w Z W 5 k Z W 5 0 c y w 0 f S Z x d W 9 0 O y w m c X V v d D t T Z W N 0 a W 9 u M S 9 k Y X R h L 0 F 1 d G 9 S Z W 1 v d m V k Q 2 9 s d W 1 u c z E u e 0 9 j Y 3 V w Y X R p b 2 4 s N X 0 m c X V v d D s s J n F 1 b 3 Q 7 U 2 V j d G l v b j E v Z G F 0 Y S 9 B d X R v U m V t b 3 Z l Z E N v b H V t b n M x L n t D a X R 5 X 1 R p Z X I s N n 0 m c X V v d D s s J n F 1 b 3 Q 7 U 2 V j d G l v b j E v Z G F 0 Y S 9 B d X R v U m V t b 3 Z l Z E N v b H V t b n M x L n t S Z W 5 0 L D d 9 J n F 1 b 3 Q 7 L C Z x d W 9 0 O 1 N l Y 3 R p b 2 4 x L 2 R h d G E v Q X V 0 b 1 J l b W 9 2 Z W R D b 2 x 1 b W 5 z M S 5 7 T G 9 h b l 9 S Z X B h e W 1 l b n Q s O H 0 m c X V v d D s s J n F 1 b 3 Q 7 U 2 V j d G l v b j E v Z G F 0 Y S 9 B d X R v U m V t b 3 Z l Z E N v b H V t b n M x L n t J b n N 1 c m F u Y 2 U s O X 0 m c X V v d D s s J n F 1 b 3 Q 7 U 2 V j d G l v b j E v Z G F 0 Y S 9 B d X R v U m V t b 3 Z l Z E N v b H V t b n M x L n t H c m 9 j Z X J p Z X M s M T B 9 J n F 1 b 3 Q 7 L C Z x d W 9 0 O 1 N l Y 3 R p b 2 4 x L 2 R h d G E v Q X V 0 b 1 J l b W 9 2 Z W R D b 2 x 1 b W 5 z M S 5 7 V H J h b n N w b 3 J 0 L D E x f S Z x d W 9 0 O y w m c X V v d D t T Z W N 0 a W 9 u M S 9 k Y X R h L 0 F 1 d G 9 S Z W 1 v d m V k Q 2 9 s d W 1 u c z E u e 0 V h d G l u Z 1 9 P d X Q s M T J 9 J n F 1 b 3 Q 7 L C Z x d W 9 0 O 1 N l Y 3 R p b 2 4 x L 2 R h d G E v Q X V 0 b 1 J l b W 9 2 Z W R D b 2 x 1 b W 5 z M S 5 7 R W 5 0 Z X J 0 Y W l u b W V u d C w x M 3 0 m c X V v d D s s J n F 1 b 3 Q 7 U 2 V j d G l v b j E v Z G F 0 Y S 9 B d X R v U m V t b 3 Z l Z E N v b H V t b n M x L n t V d G l s a X R p Z X M s M T R 9 J n F 1 b 3 Q 7 L C Z x d W 9 0 O 1 N l Y 3 R p b 2 4 x L 2 R h d G E v Q X V 0 b 1 J l b W 9 2 Z W R D b 2 x 1 b W 5 z M S 5 7 S G V h b H R o Y 2 F y Z S w x N X 0 m c X V v d D s s J n F 1 b 3 Q 7 U 2 V j d G l v b j E v Z G F 0 Y S 9 B d X R v U m V t b 3 Z l Z E N v b H V t b n M x L n t F Z H V j Y X R p b 2 4 s M T Z 9 J n F 1 b 3 Q 7 L C Z x d W 9 0 O 1 N l Y 3 R p b 2 4 x L 2 R h d G E v Q X V 0 b 1 J l b W 9 2 Z W R D b 2 x 1 b W 5 z M S 5 7 T W l z Y 2 V s b G F u Z W 9 1 c y w x N 3 0 m c X V v d D s s J n F 1 b 3 Q 7 U 2 V j d G l v b j E v Z G F 0 Y S 9 B d X R v U m V t b 3 Z l Z E N v b H V t b n M x L n t E Z X N p c m V k X 1 N h d m l u Z 3 N f U G V y Y 2 V u d G F n Z S w x O H 0 m c X V v d D s s J n F 1 b 3 Q 7 U 2 V j d G l v b j E v Z G F 0 Y S 9 B d X R v U m V t b 3 Z l Z E N v b H V t b n M x L n t E Z X N p c m V k X 1 N h d m l u Z 3 M s M T l 9 J n F 1 b 3 Q 7 L C Z x d W 9 0 O 1 N l Y 3 R p b 2 4 x L 2 R h d G E v Q X V 0 b 1 J l b W 9 2 Z W R D b 2 x 1 b W 5 z M S 5 7 R G l z c G 9 z Y W J s Z V 9 J b m N v b W U s M j B 9 J n F 1 b 3 Q 7 L C Z x d W 9 0 O 1 N l Y 3 R p b 2 4 x L 2 R h d G E v Q X V 0 b 1 J l b W 9 2 Z W R D b 2 x 1 b W 5 z M S 5 7 U G 9 0 Z W 5 0 a W F s X 1 N h d m l u Z 3 N f R 3 J v Y 2 V y a W V z L D I x f S Z x d W 9 0 O y w m c X V v d D t T Z W N 0 a W 9 u M S 9 k Y X R h L 0 F 1 d G 9 S Z W 1 v d m V k Q 2 9 s d W 1 u c z E u e 1 B v d G V u d G l h b F 9 T Y X Z p b m d z X 1 R y Y W 5 z c G 9 y d C w y M n 0 m c X V v d D s s J n F 1 b 3 Q 7 U 2 V j d G l v b j E v Z G F 0 Y S 9 B d X R v U m V t b 3 Z l Z E N v b H V t b n M x L n t Q b 3 R l b n R p Y W x f U 2 F 2 a W 5 n c 1 9 F Y X R p b m d f T 3 V 0 L D I z f S Z x d W 9 0 O y w m c X V v d D t T Z W N 0 a W 9 u M S 9 k Y X R h L 0 F 1 d G 9 S Z W 1 v d m V k Q 2 9 s d W 1 u c z E u e 1 B v d G V u d G l h b F 9 T Y X Z p b m d z X 0 V u d G V y d G F p b m 1 l b n Q s M j R 9 J n F 1 b 3 Q 7 L C Z x d W 9 0 O 1 N l Y 3 R p b 2 4 x L 2 R h d G E v Q X V 0 b 1 J l b W 9 2 Z W R D b 2 x 1 b W 5 z M S 5 7 U G 9 0 Z W 5 0 a W F s X 1 N h d m l u Z 3 N f V X R p b G l 0 a W V z L D I 1 f S Z x d W 9 0 O y w m c X V v d D t T Z W N 0 a W 9 u M S 9 k Y X R h L 0 F 1 d G 9 S Z W 1 v d m V k Q 2 9 s d W 1 u c z E u e 1 B v d G V u d G l h b F 9 T Y X Z p b m d z X 0 h l Y W x 0 a G N h c m U s M j Z 9 J n F 1 b 3 Q 7 L C Z x d W 9 0 O 1 N l Y 3 R p b 2 4 x L 2 R h d G E v Q X V 0 b 1 J l b W 9 2 Z W R D b 2 x 1 b W 5 z M S 5 7 U G 9 0 Z W 5 0 a W F s X 1 N h d m l u Z 3 N f R W R 1 Y 2 F 0 a W 9 u L D I 3 f S Z x d W 9 0 O y w m c X V v d D t T Z W N 0 a W 9 u M S 9 k Y X R h L 0 F 1 d G 9 S Z W 1 v d m V k Q 2 9 s d W 1 u c z E u e 1 B v d G V u d G l h b F 9 T Y X Z p b m d z X 0 1 p c 2 N l b G x h b m V v d X M s M j h 9 J n F 1 b 3 Q 7 L C Z x d W 9 0 O 1 N l Y 3 R p b 2 4 x L 2 R h d G E v Q X V 0 b 1 J l b W 9 2 Z W R D b 2 x 1 b W 5 z M S 5 7 R m l y c 3 R O Y W 1 l L D I 5 f S Z x d W 9 0 O y w m c X V v d D t T Z W N 0 a W 9 u M S 9 k Y X R h L 0 F 1 d G 9 S Z W 1 v d m V k Q 2 9 s d W 1 u c z E u e 0 x h c 3 R O Y W 1 l L D M w f S Z x d W 9 0 O y w m c X V v d D t T Z W N 0 a W 9 u M S 9 k Y X R h L 0 F 1 d G 9 S Z W 1 v d m V k Q 2 9 s d W 1 u c z E u e 0 N v d W 5 0 c n k s M z F 9 J n F 1 b 3 Q 7 L C Z x d W 9 0 O 1 N l Y 3 R p b 2 4 x L 2 R h d G E v Q X V 0 b 1 J l b W 9 2 Z W R D b 2 x 1 b W 5 z M S 5 7 U m V n a W 9 u L D M y f S Z x d W 9 0 O y w m c X V v d D t T Z W N 0 a W 9 u M S 9 k Y X R h L 0 F 1 d G 9 S Z W 1 v d m V k Q 2 9 s d W 1 u c z E u e 0 J h b m t O Y W 1 l L D M z f S Z x d W 9 0 O y w m c X V v d D t T Z W N 0 a W 9 u M S 9 k Y X R h L 0 F 1 d G 9 S Z W 1 v d m V k Q 2 9 s d W 1 u c z E u e 0 d p Z n R B b W 9 1 b n Q s M z R 9 J n F 1 b 3 Q 7 X S w m c X V v d D t D b 2 x 1 b W 5 D b 3 V u d C Z x d W 9 0 O z o z N S w m c X V v d D t L Z X l D b 2 x 1 b W 5 O Y W 1 l c y Z x d W 9 0 O z p b X S w m c X V v d D t D b 2 x 1 b W 5 J Z G V u d G l 0 a W V z J n F 1 b 3 Q 7 O l s m c X V v d D t T Z W N 0 a W 9 u M S 9 k Y X R h L 0 F 1 d G 9 S Z W 1 v d m V k Q 2 9 s d W 1 u c z E u e 0 1 v b n R o L D B 9 J n F 1 b 3 Q 7 L C Z x d W 9 0 O 1 N l Y 3 R p b 2 4 x L 2 R h d G E v Q X V 0 b 1 J l b W 9 2 Z W R D b 2 x 1 b W 5 z M S 5 7 W W V h c i w x f S Z x d W 9 0 O y w m c X V v d D t T Z W N 0 a W 9 u M S 9 k Y X R h L 0 F 1 d G 9 S Z W 1 v d m V k Q 2 9 s d W 1 u c z E u e 0 l u Y 2 9 t Z S w y f S Z x d W 9 0 O y w m c X V v d D t T Z W N 0 a W 9 u M S 9 k Y X R h L 0 F 1 d G 9 S Z W 1 v d m V k Q 2 9 s d W 1 u c z E u e 0 F n Z S w z f S Z x d W 9 0 O y w m c X V v d D t T Z W N 0 a W 9 u M S 9 k Y X R h L 0 F 1 d G 9 S Z W 1 v d m V k Q 2 9 s d W 1 u c z E u e 0 R l c G V u Z G V u d H M s N H 0 m c X V v d D s s J n F 1 b 3 Q 7 U 2 V j d G l v b j E v Z G F 0 Y S 9 B d X R v U m V t b 3 Z l Z E N v b H V t b n M x L n t P Y 2 N 1 c G F 0 a W 9 u L D V 9 J n F 1 b 3 Q 7 L C Z x d W 9 0 O 1 N l Y 3 R p b 2 4 x L 2 R h d G E v Q X V 0 b 1 J l b W 9 2 Z W R D b 2 x 1 b W 5 z M S 5 7 Q 2 l 0 e V 9 U a W V y L D Z 9 J n F 1 b 3 Q 7 L C Z x d W 9 0 O 1 N l Y 3 R p b 2 4 x L 2 R h d G E v Q X V 0 b 1 J l b W 9 2 Z W R D b 2 x 1 b W 5 z M S 5 7 U m V u d C w 3 f S Z x d W 9 0 O y w m c X V v d D t T Z W N 0 a W 9 u M S 9 k Y X R h L 0 F 1 d G 9 S Z W 1 v d m V k Q 2 9 s d W 1 u c z E u e 0 x v Y W 5 f U m V w Y X l t Z W 5 0 L D h 9 J n F 1 b 3 Q 7 L C Z x d W 9 0 O 1 N l Y 3 R p b 2 4 x L 2 R h d G E v Q X V 0 b 1 J l b W 9 2 Z W R D b 2 x 1 b W 5 z M S 5 7 S W 5 z d X J h b m N l L D l 9 J n F 1 b 3 Q 7 L C Z x d W 9 0 O 1 N l Y 3 R p b 2 4 x L 2 R h d G E v Q X V 0 b 1 J l b W 9 2 Z W R D b 2 x 1 b W 5 z M S 5 7 R 3 J v Y 2 V y a W V z L D E w f S Z x d W 9 0 O y w m c X V v d D t T Z W N 0 a W 9 u M S 9 k Y X R h L 0 F 1 d G 9 S Z W 1 v d m V k Q 2 9 s d W 1 u c z E u e 1 R y Y W 5 z c G 9 y d C w x M X 0 m c X V v d D s s J n F 1 b 3 Q 7 U 2 V j d G l v b j E v Z G F 0 Y S 9 B d X R v U m V t b 3 Z l Z E N v b H V t b n M x L n t F Y X R p b m d f T 3 V 0 L D E y f S Z x d W 9 0 O y w m c X V v d D t T Z W N 0 a W 9 u M S 9 k Y X R h L 0 F 1 d G 9 S Z W 1 v d m V k Q 2 9 s d W 1 u c z E u e 0 V u d G V y d G F p b m 1 l b n Q s M T N 9 J n F 1 b 3 Q 7 L C Z x d W 9 0 O 1 N l Y 3 R p b 2 4 x L 2 R h d G E v Q X V 0 b 1 J l b W 9 2 Z W R D b 2 x 1 b W 5 z M S 5 7 V X R p b G l 0 a W V z L D E 0 f S Z x d W 9 0 O y w m c X V v d D t T Z W N 0 a W 9 u M S 9 k Y X R h L 0 F 1 d G 9 S Z W 1 v d m V k Q 2 9 s d W 1 u c z E u e 0 h l Y W x 0 a G N h c m U s M T V 9 J n F 1 b 3 Q 7 L C Z x d W 9 0 O 1 N l Y 3 R p b 2 4 x L 2 R h d G E v Q X V 0 b 1 J l b W 9 2 Z W R D b 2 x 1 b W 5 z M S 5 7 R W R 1 Y 2 F 0 a W 9 u L D E 2 f S Z x d W 9 0 O y w m c X V v d D t T Z W N 0 a W 9 u M S 9 k Y X R h L 0 F 1 d G 9 S Z W 1 v d m V k Q 2 9 s d W 1 u c z E u e 0 1 p c 2 N l b G x h b m V v d X M s M T d 9 J n F 1 b 3 Q 7 L C Z x d W 9 0 O 1 N l Y 3 R p b 2 4 x L 2 R h d G E v Q X V 0 b 1 J l b W 9 2 Z W R D b 2 x 1 b W 5 z M S 5 7 R G V z a X J l Z F 9 T Y X Z p b m d z X 1 B l c m N l b n R h Z 2 U s M T h 9 J n F 1 b 3 Q 7 L C Z x d W 9 0 O 1 N l Y 3 R p b 2 4 x L 2 R h d G E v Q X V 0 b 1 J l b W 9 2 Z W R D b 2 x 1 b W 5 z M S 5 7 R G V z a X J l Z F 9 T Y X Z p b m d z L D E 5 f S Z x d W 9 0 O y w m c X V v d D t T Z W N 0 a W 9 u M S 9 k Y X R h L 0 F 1 d G 9 S Z W 1 v d m V k Q 2 9 s d W 1 u c z E u e 0 R p c 3 B v c 2 F i b G V f S W 5 j b 2 1 l L D I w f S Z x d W 9 0 O y w m c X V v d D t T Z W N 0 a W 9 u M S 9 k Y X R h L 0 F 1 d G 9 S Z W 1 v d m V k Q 2 9 s d W 1 u c z E u e 1 B v d G V u d G l h b F 9 T Y X Z p b m d z X 0 d y b 2 N l c m l l c y w y M X 0 m c X V v d D s s J n F 1 b 3 Q 7 U 2 V j d G l v b j E v Z G F 0 Y S 9 B d X R v U m V t b 3 Z l Z E N v b H V t b n M x L n t Q b 3 R l b n R p Y W x f U 2 F 2 a W 5 n c 1 9 U c m F u c 3 B v c n Q s M j J 9 J n F 1 b 3 Q 7 L C Z x d W 9 0 O 1 N l Y 3 R p b 2 4 x L 2 R h d G E v Q X V 0 b 1 J l b W 9 2 Z W R D b 2 x 1 b W 5 z M S 5 7 U G 9 0 Z W 5 0 a W F s X 1 N h d m l u Z 3 N f R W F 0 a W 5 n X 0 9 1 d C w y M 3 0 m c X V v d D s s J n F 1 b 3 Q 7 U 2 V j d G l v b j E v Z G F 0 Y S 9 B d X R v U m V t b 3 Z l Z E N v b H V t b n M x L n t Q b 3 R l b n R p Y W x f U 2 F 2 a W 5 n c 1 9 F b n R l c n R h a W 5 t Z W 5 0 L D I 0 f S Z x d W 9 0 O y w m c X V v d D t T Z W N 0 a W 9 u M S 9 k Y X R h L 0 F 1 d G 9 S Z W 1 v d m V k Q 2 9 s d W 1 u c z E u e 1 B v d G V u d G l h b F 9 T Y X Z p b m d z X 1 V 0 a W x p d G l l c y w y N X 0 m c X V v d D s s J n F 1 b 3 Q 7 U 2 V j d G l v b j E v Z G F 0 Y S 9 B d X R v U m V t b 3 Z l Z E N v b H V t b n M x L n t Q b 3 R l b n R p Y W x f U 2 F 2 a W 5 n c 1 9 I Z W F s d G h j Y X J l L D I 2 f S Z x d W 9 0 O y w m c X V v d D t T Z W N 0 a W 9 u M S 9 k Y X R h L 0 F 1 d G 9 S Z W 1 v d m V k Q 2 9 s d W 1 u c z E u e 1 B v d G V u d G l h b F 9 T Y X Z p b m d z X 0 V k d W N h d G l v b i w y N 3 0 m c X V v d D s s J n F 1 b 3 Q 7 U 2 V j d G l v b j E v Z G F 0 Y S 9 B d X R v U m V t b 3 Z l Z E N v b H V t b n M x L n t Q b 3 R l b n R p Y W x f U 2 F 2 a W 5 n c 1 9 N a X N j Z W x s Y W 5 l b 3 V z L D I 4 f S Z x d W 9 0 O y w m c X V v d D t T Z W N 0 a W 9 u M S 9 k Y X R h L 0 F 1 d G 9 S Z W 1 v d m V k Q 2 9 s d W 1 u c z E u e 0 Z p c n N 0 T m F t Z S w y O X 0 m c X V v d D s s J n F 1 b 3 Q 7 U 2 V j d G l v b j E v Z G F 0 Y S 9 B d X R v U m V t b 3 Z l Z E N v b H V t b n M x L n t M Y X N 0 T m F t Z S w z M H 0 m c X V v d D s s J n F 1 b 3 Q 7 U 2 V j d G l v b j E v Z G F 0 Y S 9 B d X R v U m V t b 3 Z l Z E N v b H V t b n M x L n t D b 3 V u d H J 5 L D M x f S Z x d W 9 0 O y w m c X V v d D t T Z W N 0 a W 9 u M S 9 k Y X R h L 0 F 1 d G 9 S Z W 1 v d m V k Q 2 9 s d W 1 u c z E u e 1 J l Z 2 l v b i w z M n 0 m c X V v d D s s J n F 1 b 3 Q 7 U 2 V j d G l v b j E v Z G F 0 Y S 9 B d X R v U m V t b 3 Z l Z E N v b H V t b n M x L n t C Y W 5 r T m F t Z S w z M 3 0 m c X V v d D s s J n F 1 b 3 Q 7 U 2 V j d G l v b j E v Z G F 0 Y S 9 B d X R v U m V t b 3 Z l Z E N v b H V t b n M x L n t H a W Z 0 Q W 1 v d W 5 0 L D M 0 f S Z x d W 9 0 O 1 0 s J n F 1 b 3 Q 7 U m V s Y X R p b 2 5 z a G l w S W 5 m b y Z x d W 9 0 O z p b X X 0 i I C 8 + P E V u d H J 5 I F R 5 c G U 9 I k Z p b G x T d G F 0 d X M i I F Z h b H V l P S J z Q 2 9 t c G x l d G U i I C 8 + P E V u d H J 5 I F R 5 c G U 9 I k Z p b G x D b 2 x 1 b W 5 O Y W 1 l c y I g V m F s d W U 9 I n N b J n F 1 b 3 Q 7 T W 9 u d G g m c X V v d D s s J n F 1 b 3 Q 7 W W V h c i Z x d W 9 0 O y w m c X V v d D t J b m N v b W U m c X V v d D s s J n F 1 b 3 Q 7 Q W d l J n F 1 b 3 Q 7 L C Z x d W 9 0 O 0 R l c G V u Z G V u d H M m c X V v d D s s J n F 1 b 3 Q 7 T 2 N j d X B h d G l v b i Z x d W 9 0 O y w m c X V v d D t D a X R 5 X 1 R p Z X I m c X V v d D s s J n F 1 b 3 Q 7 U m V u d C Z x d W 9 0 O y w m c X V v d D t M b 2 F u X 1 J l c G F 5 b W V u d C Z x d W 9 0 O y w m c X V v d D t J b n N 1 c m F u Y 2 U m c X V v d D s s J n F 1 b 3 Q 7 R 3 J v Y 2 V y a W V z J n F 1 b 3 Q 7 L C Z x d W 9 0 O 1 R y Y W 5 z c G 9 y d C Z x d W 9 0 O y w m c X V v d D t F Y X R p b m d f T 3 V 0 J n F 1 b 3 Q 7 L C Z x d W 9 0 O 0 V u d G V y d G F p b m 1 l b n Q m c X V v d D s s J n F 1 b 3 Q 7 V X R p b G l 0 a W V z J n F 1 b 3 Q 7 L C Z x d W 9 0 O 0 h l Y W x 0 a G N h c m U m c X V v d D s s J n F 1 b 3 Q 7 R W R 1 Y 2 F 0 a W 9 u J n F 1 b 3 Q 7 L C Z x d W 9 0 O 0 1 p c 2 N l b G x h b m V v d X M m c X V v d D s s J n F 1 b 3 Q 7 R G V z a X J l Z F 9 T Y X Z p b m d z X 1 B l c m N l b n R h Z 2 U m c X V v d D s s J n F 1 b 3 Q 7 R G V z a X J l Z F 9 T Y X Z p b m d z J n F 1 b 3 Q 7 L C Z x d W 9 0 O 0 R p c 3 B v c 2 F i b G V f S W 5 j b 2 1 l J n F 1 b 3 Q 7 L C Z x d W 9 0 O 1 B v d G V u d G l h b F 9 T Y X Z p b m d z X 0 d y b 2 N l c m l l c y Z x d W 9 0 O y w m c X V v d D t Q b 3 R l b n R p Y W x f U 2 F 2 a W 5 n c 1 9 U c m F u c 3 B v c n Q m c X V v d D s s J n F 1 b 3 Q 7 U G 9 0 Z W 5 0 a W F s X 1 N h d m l u Z 3 N f R W F 0 a W 5 n X 0 9 1 d C Z x d W 9 0 O y w m c X V v d D t Q b 3 R l b n R p Y W x f U 2 F 2 a W 5 n c 1 9 F b n R l c n R h a W 5 t Z W 5 0 J n F 1 b 3 Q 7 L C Z x d W 9 0 O 1 B v d G V u d G l h b F 9 T Y X Z p b m d z X 1 V 0 a W x p d G l l c y Z x d W 9 0 O y w m c X V v d D t Q b 3 R l b n R p Y W x f U 2 F 2 a W 5 n c 1 9 I Z W F s d G h j Y X J l J n F 1 b 3 Q 7 L C Z x d W 9 0 O 1 B v d G V u d G l h b F 9 T Y X Z p b m d z X 0 V k d W N h d G l v b i Z x d W 9 0 O y w m c X V v d D t Q b 3 R l b n R p Y W x f U 2 F 2 a W 5 n c 1 9 N a X N j Z W x s Y W 5 l b 3 V z J n F 1 b 3 Q 7 L C Z x d W 9 0 O 0 Z p c n N 0 T m F t Z S Z x d W 9 0 O y w m c X V v d D t M Y X N 0 T m F t Z S Z x d W 9 0 O y w m c X V v d D t D b 3 V u d H J 5 J n F 1 b 3 Q 7 L C Z x d W 9 0 O 1 J l Z 2 l v b i Z x d W 9 0 O y w m c X V v d D t C Y W 5 r T m F t Z S Z x d W 9 0 O y w m c X V v d D t H a W Z 0 Q W 1 v d W 5 0 J n F 1 b 3 Q 7 X S I g L z 4 8 R W 5 0 c n k g V H l w Z T 0 i R m l s b E N v b H V t b l R 5 c G V z I i B W Y W x 1 Z T 0 i c 0 N R T U Z B d 0 1 H Q m d V R k J R V U Z C U V V G Q l F V R k J R V U Z C U V V G Q l F V R k J R V U d C Z 1 l H Q m d V P S I g L z 4 8 R W 5 0 c n k g V H l w Z T 0 i R m l s b E x h c 3 R V c G R h d G V k I i B W Y W x 1 Z T 0 i Z D I w M j U t M D E t M j l U M D g 6 M z g 6 M D I u N T I 1 M D k w M l o i I C 8 + P E V u d H J 5 I F R 5 c G U 9 I k Z p b G x F c n J v c k N v d W 5 0 I i B W Y W x 1 Z T 0 i b D A i I C 8 + P E V u d H J 5 I F R 5 c G U 9 I k Z p b G x F c n J v c k N v Z G U i I F Z h b H V l P S J z V W 5 r b m 9 3 b i I g L z 4 8 R W 5 0 c n k g V H l w Z T 0 i R m l s b E N v d W 5 0 I i B W Y W x 1 Z T 0 i b D Q y M C I g L z 4 8 R W 5 0 c n k g V H l w Z T 0 i Q W R k Z W R U b 0 R h d G F N b 2 R l 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c 4 O D g x N z A 3 L W E z Y m M t N D A y Z S 1 h M T F m L W F k M z A 1 Y 2 Q 5 M z B i N y I g L z 4 8 R W 5 0 c n k g V H l w Z T 0 i T G 9 h Z F R v U m V w b 3 J 0 R G l z Y W J s Z W Q i I F Z h b H V l P S J s M S I g L z 4 8 R W 5 0 c n k g V H l w Z T 0 i U X V l c n l H c m 9 1 c E l E I i B W Y W x 1 Z T 0 i c z g z N D c 1 Y T U w L T Q w Y T M t N G I 2 N y 1 i Y j Z l L T Q 5 Y 2 Q w Y W F j Z m Y 2 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I 5 V D A 4 O j M 2 O j M 1 L j Y 0 M j A w O T Z 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x N 2 N l Y T N i Y i 1 i M 2 E w L T Q z M m U t Y T N j O S 0 w Y T Y 0 M 2 U 4 N z Z i M D c i I C 8 + P E V u d H J 5 I F R 5 c G U 9 I k x v Y W R l Z F R v Q W 5 h b H l z a X N T Z X J 2 a W N l c y I g V m F s d W U 9 I m w w I i A v P j x F b n R y e S B U e X B l P S J G a W x s U 3 R h d H V z I i B W Y W x 1 Z T 0 i c 0 N v b X B s Z X R l I i A v P j x F b n R y e S B U e X B l P S J G a W x s T G F z d F V w Z G F 0 Z W Q i I F Z h b H V l P S J k M j A y N S 0 w M S 0 y O V Q w O D o z N j o z N S 4 2 N D I w M D k 2 W i I g L z 4 8 R W 5 0 c n k g V H l w Z T 0 i R m l s b E V y c m 9 y Q 2 9 k Z S I g V m F s d W U 9 I n N V b m t u b 3 d u I i A v P j x F b n R y e S B U e X B l P S J B Z G R l Z F R v R G F 0 Y U 1 v Z G V s I i B W Y W x 1 Z T 0 i b D A i I C 8 + P E V u d H J 5 I F R 5 c G U 9 I k x v Y W R U b 1 J l c G 9 y d E R p c 2 F i b G V k I i B W Y W x 1 Z T 0 i b D E i I C 8 + P E V u d H J 5 I F R 5 c G U 9 I l F 1 Z X J 5 R 3 J v d X B J R C I g V m F s d W U 9 I n M 4 M z Q 3 N W E 1 M C 0 0 M G E z L T R i N j c t Y m I 2 Z S 0 0 O W N k M G F h Y 2 Z m N j 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A 3 O T l m M G Z l L T Q 0 O G M t N D k z Y S 1 h Y j E y L T h h N z E 5 Y j Y w Z W J l Y y I g L z 4 8 R W 5 0 c n k g V H l w Z T 0 i T G 9 h Z F R v U m V w b 3 J 0 R G l z Y W J s Z W Q i I F Z h b H V l P S J s M S I g L z 4 8 R W 5 0 c n k g V H l w Z T 0 i U X V l c n l H c m 9 1 c E l E I i B W Y W x 1 Z T 0 i c z c z Z T A z O D c z L T Y z M z k t N D Y 0 Z i 1 h M j c 3 L T g 5 Z m M 3 M D Y y Y 2 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j l U M D g 6 M z Y 6 M z U u N j Q y M D A 5 N 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W Z j Y W N l N j Q t Z G U w Y S 0 0 Z m Y 5 L T l l O T I t M D M 5 N j A 1 Z m J j O D A w I i A v P j x F b n R y e S B U e X B l P S J R d W V y e U d y b 3 V w S U Q i I F Z h b H V l P S J z O D M 0 N z V h N T A t N D B h M y 0 0 Y j Y 3 L W J i N m U t N D l j Z D B h Y W N m Z j Y 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j l U M D g 6 M z Y 6 M z U u N j U 3 N j Q 3 N 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L 0 Z p b H R l c m V k J T I w S G l k Z G V u J T I w R m l s Z X M x P C 9 J d G V t U G F 0 a D 4 8 L 0 l 0 Z W 1 M b 2 N h d G l v b j 4 8 U 3 R h Y m x l R W 5 0 c m l l c y A v P j w v S X R l b T 4 8 S X R l b T 4 8 S X R l b U x v Y 2 F 0 a W 9 u P j x J d G V t V H l w Z T 5 G b 3 J t d W x h P C 9 J d G V t V H l w Z T 4 8 S X R l b V B h d G g + U 2 V j d G l v b j E v Z G F 0 Y S 9 J b n Z v a 2 U l M j B D d X N 0 b 2 0 l M j B G d W 5 j d G l v b j E 8 L 0 l 0 Z W 1 Q Y X R o P j w v S X R l b U x v Y 2 F 0 a W 9 u P j x T d G F i b G V F b n R y a W V z I C 8 + P C 9 J d G V t P j x J d G V t P j x J d G V t T G 9 j Y X R p b 2 4 + P E l 0 Z W 1 U e X B l P k Z v c m 1 1 b G E 8 L 0 l 0 Z W 1 U e X B l P j x J d G V t U G F 0 a D 5 T Z W N 0 a W 9 u M S 9 k Y X R h L 1 J l b m F t Z W Q l M j B D b 2 x 1 b W 5 z M T w v S X R l b V B h d G g + P C 9 J d G V t T G 9 j Y X R p b 2 4 + P F N 0 Y W J s Z U V u d H J p Z X M g L z 4 8 L 0 l 0 Z W 0 + P E l 0 Z W 0 + P E l 0 Z W 1 M b 2 N h d G l v b j 4 8 S X R l b V R 5 c G U + R m 9 y b X V s Y T w v S X R l b V R 5 c G U + P E l 0 Z W 1 Q Y X R o P l N l Y 3 R p b 2 4 x L 2 R h d G E v U m V t b 3 Z l Z C U y M E 9 0 a G V y J T I w Q 2 9 s d W 1 u c z E 8 L 0 l 0 Z W 1 Q Y X R o P j w v S X R l b U x v Y 2 F 0 a W 9 u P j x T d G F i b G V F b n R y a W V z I C 8 + P C 9 J d G V t P j x J d G V t P j x J d G V t T G 9 j Y X R p b 2 4 + P E l 0 Z W 1 U e X B l P k Z v c m 1 1 b G E 8 L 0 l 0 Z W 1 U e X B l P j x J d G V t U G F 0 a D 5 T Z W N 0 a W 9 u M S 9 k Y X R h L 0 V 4 c G F u Z G V k J T I w V G F i b G U l M j B D b 2 x 1 b W 4 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2 F w a X R h b G l 6 Z W Q l M j B F Y W N o J T I w V 2 9 y Z D 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1 N w b G l 0 J T I w Q 2 9 s d W 1 u J T I w Y n k l M j B E Z W x p b W l 0 Z X I 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U m V u Y W 1 l Z C U y M E N v b H V t b n M 8 L 0 l 0 Z W 1 Q Y X R o P j w v S X R l b U x v Y 2 F 0 a W 9 u P j x T d G F i b G V F b n R y a W V z I C 8 + P C 9 J d G V t P j w v S X R l b X M + P C 9 M b 2 N h b F B h Y 2 t h Z 2 V N Z X R h Z G F 0 Y U Z p b G U + F g A A A F B L B Q Y A A A A A A A A A A A A A A A A A A A A A A A A m A Q A A A Q A A A N C M n d 8 B F d E R j H o A w E / C l + s B A A A A j y p 6 s O F G U 0 e 4 R F k / N O j u 7 g A A A A A C A A A A A A A Q Z g A A A A E A A C A A A A C C v f g 4 + 4 G d N t S U m 4 d Q p 5 b t z t 0 K O 0 l k j 2 T S Y m b y q b V r 2 A A A A A A O g A A A A A I A A C A A A A A i M 1 r 5 x N U 5 v l q p i x 2 Y y l U w b + m 9 E E 1 s 0 K N Q 0 9 O U m 0 y + k F A A A A B r w N I x u J W k U i F p y L z K m Z X L 3 W L W m 6 k P j x I 7 q 4 f 8 O Z c n w 7 p v G F O g l L M T H w x 7 v 4 N h 7 Y S D E v 1 h M R i u v 7 B Y H 3 Y u d 2 u R E Z 4 q 9 n I X R R O u 3 V W u 0 f h l H U A A A A D O J Z 4 O 1 v b g s t u y F l j f 4 y c r i D C p b s H V L y U / x 4 x 8 O t n v a W k p h V 9 e B r / D G M 0 I q K 2 X z E y t d o q c C A m Y M T B t a R z 6 h Q Y U < / D a t a M a s h u p > 
</file>

<file path=customXml/itemProps1.xml><?xml version="1.0" encoding="utf-8"?>
<ds:datastoreItem xmlns:ds="http://schemas.openxmlformats.org/officeDocument/2006/customXml" ds:itemID="{FF4ED6BB-66E9-4091-AB9C-1B9E030F31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Navi</vt:lpstr>
      <vt:lpstr>Data</vt:lpstr>
      <vt:lpstr>Pivot 1</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lourden selvamani</dc:creator>
  <cp:lastModifiedBy>GAURAV MISHRA</cp:lastModifiedBy>
  <dcterms:created xsi:type="dcterms:W3CDTF">2025-01-29T08:23:09Z</dcterms:created>
  <dcterms:modified xsi:type="dcterms:W3CDTF">2025-07-19T19:34:51Z</dcterms:modified>
</cp:coreProperties>
</file>