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codeName="ThisWorkbook" defaultThemeVersion="124226"/>
  <bookViews>
    <workbookView xWindow="0" yWindow="0" windowWidth="20385" windowHeight="8370"/>
  </bookViews>
  <sheets>
    <sheet name="Table3To7" sheetId="1" r:id="rId1"/>
    <sheet name="Sheet2" sheetId="2" state="hidden" r:id="rId2"/>
    <sheet name="Sheet3" sheetId="3" state="hidden" r:id="rId3"/>
    <sheet name="Table8ISD" sheetId="4" r:id="rId4"/>
    <sheet name="Table9TDSTCS" sheetId="5" r:id="rId5"/>
    <sheet name="Table10Adv" sheetId="6" r:id="rId6"/>
    <sheet name="TablePur11" sheetId="7" r:id="rId7"/>
    <sheet name="TableDropDown" sheetId="8" state="hidden" r:id="rId8"/>
    <sheet name="Sheet1" sheetId="9" r:id="rId9"/>
  </sheets>
  <externalReferences>
    <externalReference r:id="rId10"/>
    <externalReference r:id="rId11"/>
  </externalReferences>
  <definedNames>
    <definedName name="a">[1]Sheet1!$CN$33:$CN$34</definedName>
    <definedName name="Comp_nillDdl">Table3To7!#REF!</definedName>
    <definedName name="DDL_AdvPaid">TableDropDown!$D$1:$D$2</definedName>
    <definedName name="DDL_AdvPaidAdjust1">[2]TableDropDown!$D$1:$D$8</definedName>
    <definedName name="DDL_BILLType">TableDropDown!$P$1:$P$2</definedName>
    <definedName name="DDL_Debit_Not">Table3To7!#REF!</definedName>
    <definedName name="DDL_DebitNote">TableDropDown!$M$1:$M$4</definedName>
    <definedName name="DDL_DescRevOfITC">TableDropDown!$R$1:$R$8</definedName>
    <definedName name="ddl_DocType">Table3To7!$BY$31:$BY$43</definedName>
    <definedName name="DDL_GoodServiceInd1">[2]TableDropDown!$E$1:$E$2</definedName>
    <definedName name="DDL_GoodsServices">TableDropDown!$G$1:$G$3</definedName>
    <definedName name="DDL_InfoMonth1">[2]TableDropDown!$C$1:$C$8</definedName>
    <definedName name="DDL_Infoperiod">TableDropDown!$Q$1:$Q$2</definedName>
    <definedName name="DDL_Invoice">Table3To7!#REF!</definedName>
    <definedName name="DDL_ITC">TableDropDown!$J$1:$J$4</definedName>
    <definedName name="DDL_Month">TableDropDown!$N$1:$N$12</definedName>
    <definedName name="DDL_MOnthInfo">TableDropDown!$C$1:$C$2</definedName>
    <definedName name="DDL_NillComo">TableDropDown!$L$1:$L$7</definedName>
    <definedName name="DDL_OverSeas">Table3To7!#REF!</definedName>
    <definedName name="DDL_OverSEZ">TableDropDown!#REF!</definedName>
    <definedName name="DDL_Purchase">Table3To7!$BY$27:$BY$27</definedName>
    <definedName name="DDL_TDS">Table3To7!$BY$24:$BY$25</definedName>
    <definedName name="DDL_TDSTCS">TableDropDown!$B$1:$B$2</definedName>
    <definedName name="DDL_Unit">TableDropDown!#REF!</definedName>
    <definedName name="DDL_Year">TableDropDown!$O$1:$O$7</definedName>
    <definedName name="Ddl_YesNo">Table3To7!#REF!</definedName>
    <definedName name="ddlAdded">TableDropDown!$S$1:$S$2</definedName>
    <definedName name="ddlDocTYpe">TableDropDown!$F$1:$F$12</definedName>
    <definedName name="ddlOverSez">TableDropDown!$K$1:$K$3</definedName>
    <definedName name="DDLUnit1">TableDropDown!$H$1:$H$12</definedName>
    <definedName name="debitNoteddl">Table3To7!#REF!</definedName>
    <definedName name="DocDDL">TableDropDown!$F$1:$F$13</definedName>
    <definedName name="Goods">Table3To7!$BY$16:$BY$17</definedName>
    <definedName name="Input">Table3To7!$BZ$41:$CA$43</definedName>
    <definedName name="Input_Services">Table3To7!$BZ$29:$BZ$30</definedName>
    <definedName name="ISDInvoiceCreditNote1">TableDropDown!$A$1:$A$2</definedName>
    <definedName name="itcdesc">Table3To7!$BZ$41:$BZ$43</definedName>
    <definedName name="Nil_Rate">Table3To7!$BZ$39:$BZ$39</definedName>
    <definedName name="Select_Month">Table3To7!$BZ$11:$BZ$23</definedName>
    <definedName name="Select_Year">Table3To7!$BZ$25:$BZ$26</definedName>
    <definedName name="Tax_Rate">Table3To7!$BZ$39:$BZ$39</definedName>
    <definedName name="Unit">Table3To7!$CA$11:$CA$21</definedName>
    <definedName name="Yes">Table3To7!#REF!</definedName>
    <definedName name="YesNo_DDL">TableDropDown!$I$1:$I$2</definedName>
  </definedNames>
  <calcPr calcId="125725"/>
</workbook>
</file>

<file path=xl/calcChain.xml><?xml version="1.0" encoding="utf-8"?>
<calcChain xmlns="http://schemas.openxmlformats.org/spreadsheetml/2006/main">
  <c r="X19" i="1"/>
  <c r="O18"/>
  <c r="X18" s="1"/>
  <c r="O17"/>
  <c r="X17" s="1"/>
  <c r="P14"/>
  <c r="O31"/>
  <c r="X31" s="1"/>
  <c r="O29"/>
  <c r="O28"/>
  <c r="O27"/>
  <c r="O26"/>
  <c r="O25"/>
  <c r="O24"/>
  <c r="O22"/>
  <c r="O20"/>
  <c r="X20" s="1"/>
  <c r="O13"/>
  <c r="O12"/>
  <c r="P31"/>
  <c r="P30"/>
  <c r="P29"/>
  <c r="P28"/>
  <c r="P27"/>
  <c r="P26"/>
  <c r="P25"/>
  <c r="P24"/>
  <c r="P23"/>
  <c r="P22"/>
  <c r="P21"/>
  <c r="P20"/>
  <c r="P19"/>
  <c r="P16"/>
  <c r="P15"/>
  <c r="P13"/>
  <c r="P12"/>
  <c r="P11"/>
  <c r="P10"/>
  <c r="P9"/>
  <c r="P8"/>
  <c r="P7"/>
  <c r="P5"/>
  <c r="P3"/>
  <c r="O7"/>
  <c r="G3" i="6" l="1"/>
  <c r="G4" s="1"/>
  <c r="G5" s="1"/>
  <c r="F11" i="5"/>
  <c r="F12" s="1"/>
  <c r="F13" s="1"/>
  <c r="E11"/>
  <c r="G11" s="1"/>
  <c r="G10"/>
  <c r="H10" s="1"/>
  <c r="F3"/>
  <c r="F4" s="1"/>
  <c r="F5" s="1"/>
  <c r="E3"/>
  <c r="G3" s="1"/>
  <c r="G2"/>
  <c r="H2" s="1"/>
  <c r="F3" i="4"/>
  <c r="F4" s="1"/>
  <c r="F5" s="1"/>
  <c r="F6" s="1"/>
  <c r="F7" s="1"/>
  <c r="F8" s="1"/>
  <c r="Z29" i="1"/>
  <c r="Y29"/>
  <c r="X29"/>
  <c r="Z28"/>
  <c r="Y28"/>
  <c r="X28"/>
  <c r="Z27"/>
  <c r="Y27"/>
  <c r="X27"/>
  <c r="Z26"/>
  <c r="Y26"/>
  <c r="X26"/>
  <c r="Z25"/>
  <c r="Y25"/>
  <c r="X25"/>
  <c r="Z24"/>
  <c r="Y24"/>
  <c r="X24"/>
  <c r="F24"/>
  <c r="F25" s="1"/>
  <c r="F26" s="1"/>
  <c r="Z23"/>
  <c r="Y23"/>
  <c r="X23"/>
  <c r="Z22"/>
  <c r="Y22"/>
  <c r="X22"/>
  <c r="Z21"/>
  <c r="Y21"/>
  <c r="X21"/>
  <c r="Z20"/>
  <c r="Y20"/>
  <c r="Z19"/>
  <c r="Y19"/>
  <c r="Y16"/>
  <c r="Q16"/>
  <c r="Z16" s="1"/>
  <c r="X16"/>
  <c r="Y15"/>
  <c r="Q15"/>
  <c r="Z15" s="1"/>
  <c r="X15"/>
  <c r="Z14"/>
  <c r="Y14"/>
  <c r="X14"/>
  <c r="Y13"/>
  <c r="Q13"/>
  <c r="Z13" s="1"/>
  <c r="X13"/>
  <c r="Y12"/>
  <c r="Q12"/>
  <c r="Z12" s="1"/>
  <c r="X12"/>
  <c r="Z11"/>
  <c r="Y11"/>
  <c r="X11"/>
  <c r="Z10"/>
  <c r="Y10"/>
  <c r="X10"/>
  <c r="X9"/>
  <c r="F9"/>
  <c r="F13" s="1"/>
  <c r="X8"/>
  <c r="Y8"/>
  <c r="Y7"/>
  <c r="X7"/>
  <c r="X6"/>
  <c r="P6"/>
  <c r="F6"/>
  <c r="F7" s="1"/>
  <c r="X5"/>
  <c r="Y5"/>
  <c r="X4"/>
  <c r="P4"/>
  <c r="Y3"/>
  <c r="X3"/>
  <c r="Q3"/>
  <c r="Z3" s="1"/>
  <c r="X2"/>
  <c r="P2"/>
  <c r="Q2" s="1"/>
  <c r="F12" l="1"/>
  <c r="F14" s="1"/>
  <c r="F15" s="1"/>
  <c r="F16" s="1"/>
  <c r="F17" s="1"/>
  <c r="F18" s="1"/>
  <c r="F19" s="1"/>
  <c r="F20" s="1"/>
  <c r="F21" s="1"/>
  <c r="F22" s="1"/>
  <c r="Y2"/>
  <c r="J3" i="5"/>
  <c r="I3"/>
  <c r="J11"/>
  <c r="I11"/>
  <c r="E4"/>
  <c r="E12"/>
  <c r="Y4" i="1"/>
  <c r="Q4"/>
  <c r="Z4" s="1"/>
  <c r="Y6"/>
  <c r="Q6"/>
  <c r="Z6" s="1"/>
  <c r="Q9"/>
  <c r="Z9" s="1"/>
  <c r="Y9"/>
  <c r="Z2"/>
  <c r="Q5"/>
  <c r="Z5" s="1"/>
  <c r="Q7"/>
  <c r="Z7" s="1"/>
  <c r="Q8"/>
  <c r="Z8" s="1"/>
  <c r="E5" i="5" l="1"/>
  <c r="G4"/>
  <c r="H4" s="1"/>
  <c r="E13"/>
  <c r="G12"/>
  <c r="H12" s="1"/>
  <c r="E14" l="1"/>
  <c r="G13"/>
  <c r="E6"/>
  <c r="G5"/>
  <c r="E15" l="1"/>
  <c r="G14"/>
  <c r="H14" s="1"/>
  <c r="E7"/>
  <c r="G6"/>
  <c r="H6" s="1"/>
  <c r="I5"/>
  <c r="J5"/>
  <c r="I13"/>
  <c r="J13"/>
  <c r="G15" l="1"/>
  <c r="E16"/>
  <c r="G7"/>
  <c r="E8"/>
  <c r="E9" l="1"/>
  <c r="G9" s="1"/>
  <c r="G8"/>
  <c r="H8" s="1"/>
  <c r="E17"/>
  <c r="G17" s="1"/>
  <c r="G16"/>
  <c r="H16" s="1"/>
</calcChain>
</file>

<file path=xl/sharedStrings.xml><?xml version="1.0" encoding="utf-8"?>
<sst xmlns="http://schemas.openxmlformats.org/spreadsheetml/2006/main" count="802" uniqueCount="278">
  <si>
    <t>LineNo</t>
  </si>
  <si>
    <t>DocType</t>
  </si>
  <si>
    <t>ClientGstIn</t>
  </si>
  <si>
    <t>PurchGstIn</t>
  </si>
  <si>
    <t>InvoiceNo</t>
  </si>
  <si>
    <t>InvoiceDate</t>
  </si>
  <si>
    <t>InvoiceValue</t>
  </si>
  <si>
    <t>GoodsServInd</t>
  </si>
  <si>
    <t>HsnSacCode</t>
  </si>
  <si>
    <t>HsnSacDesc</t>
  </si>
  <si>
    <t>Quantity</t>
  </si>
  <si>
    <t>Unit</t>
  </si>
  <si>
    <t>Rate</t>
  </si>
  <si>
    <t>TaxableVal</t>
  </si>
  <si>
    <t>IGstTax</t>
  </si>
  <si>
    <t>CGstTax</t>
  </si>
  <si>
    <t>SGstTax</t>
  </si>
  <si>
    <t>CessRate</t>
  </si>
  <si>
    <t>CessAmount</t>
  </si>
  <si>
    <t>PlaceOfSuplyStates</t>
  </si>
  <si>
    <t>PlaceOfSuplyName</t>
  </si>
  <si>
    <t>ITCInligibleInd</t>
  </si>
  <si>
    <t>ITCInligibleDesc</t>
  </si>
  <si>
    <t>ITCIGst</t>
  </si>
  <si>
    <t>ITCCGst</t>
  </si>
  <si>
    <t>ITCSGst</t>
  </si>
  <si>
    <t>ITCCess</t>
  </si>
  <si>
    <t>ReversechgInd</t>
  </si>
  <si>
    <t>ImportOfSerInd</t>
  </si>
  <si>
    <t>OverSeasSez</t>
  </si>
  <si>
    <t>BillEntryNo</t>
  </si>
  <si>
    <t>BillEntryDt</t>
  </si>
  <si>
    <t>BillEntryvalue</t>
  </si>
  <si>
    <t>OrignalInvoiceNo</t>
  </si>
  <si>
    <t>OrignalInvoiceDate</t>
  </si>
  <si>
    <t>OrignalGSIn</t>
  </si>
  <si>
    <t>OrignalBillEntNo</t>
  </si>
  <si>
    <t>OrignalBillEntDt</t>
  </si>
  <si>
    <t>OrignalBillEntGstin</t>
  </si>
  <si>
    <t>Stage</t>
  </si>
  <si>
    <t>ClientGSTNNO</t>
  </si>
  <si>
    <t>GSTINISD</t>
  </si>
  <si>
    <t>ISDINVOCreditNote</t>
  </si>
  <si>
    <t>ISDDocNo</t>
  </si>
  <si>
    <t>ISDDocDate</t>
  </si>
  <si>
    <t>ISDIGST</t>
  </si>
  <si>
    <t>ISDCGST</t>
  </si>
  <si>
    <t>ISDSGST</t>
  </si>
  <si>
    <t>ISDUT</t>
  </si>
  <si>
    <t>ISDCess</t>
  </si>
  <si>
    <t>EligITCIGST</t>
  </si>
  <si>
    <t>EligITCCGST</t>
  </si>
  <si>
    <t>EligITCSGST</t>
  </si>
  <si>
    <t>EligITCCess</t>
  </si>
  <si>
    <t>InelITCIGST</t>
  </si>
  <si>
    <t>InelITCCGST</t>
  </si>
  <si>
    <t>InelITCSGST</t>
  </si>
  <si>
    <t>InelITCCess</t>
  </si>
  <si>
    <t>ISD Invoice</t>
  </si>
  <si>
    <t>ISD Credit Note</t>
  </si>
  <si>
    <t>TDSTCS</t>
  </si>
  <si>
    <t>TDSTCSGSTIN</t>
  </si>
  <si>
    <t>GrossValue</t>
  </si>
  <si>
    <t>SalesReturn</t>
  </si>
  <si>
    <t>NetValue</t>
  </si>
  <si>
    <t>IGSTTax</t>
  </si>
  <si>
    <t>CGSTTax</t>
  </si>
  <si>
    <t>SGSTTax</t>
  </si>
  <si>
    <t>InfoMonth</t>
  </si>
  <si>
    <t>AdvPaidAdjust</t>
  </si>
  <si>
    <t>AdvGSTIN</t>
  </si>
  <si>
    <t>InvoDocNo</t>
  </si>
  <si>
    <t>GoodServiceInd</t>
  </si>
  <si>
    <t>HSNSACCode</t>
  </si>
  <si>
    <t>HSNSACDesc</t>
  </si>
  <si>
    <t>GrossAdvPaid</t>
  </si>
  <si>
    <t>TaxableValue</t>
  </si>
  <si>
    <t>PosStateCode</t>
  </si>
  <si>
    <t>PosStateDesc</t>
  </si>
  <si>
    <t>CessTax</t>
  </si>
  <si>
    <t>Current Month</t>
  </si>
  <si>
    <t>Advance Paid</t>
  </si>
  <si>
    <t>Amd Earlier Month</t>
  </si>
  <si>
    <t>Advance Adjusted</t>
  </si>
  <si>
    <t>DesRevOfITC</t>
  </si>
  <si>
    <t>InfoPeriods</t>
  </si>
  <si>
    <t>Tobeadded</t>
  </si>
  <si>
    <t>Cess</t>
  </si>
  <si>
    <t>TDS</t>
  </si>
  <si>
    <t>Goods</t>
  </si>
  <si>
    <t>Regular Purchase Invoice</t>
  </si>
  <si>
    <t>KILO GRAM</t>
  </si>
  <si>
    <t>No</t>
  </si>
  <si>
    <t>ITC</t>
  </si>
  <si>
    <t>NA</t>
  </si>
  <si>
    <t>Tax Rate</t>
  </si>
  <si>
    <t>Debit Note</t>
  </si>
  <si>
    <t>Jan</t>
  </si>
  <si>
    <t>Sales</t>
  </si>
  <si>
    <t>Current Tax Periods</t>
  </si>
  <si>
    <t>(a) Amount in terms of rule 37(2)</t>
  </si>
  <si>
    <t>To Be Added</t>
  </si>
  <si>
    <t>TCS</t>
  </si>
  <si>
    <t>Services</t>
  </si>
  <si>
    <t>GRAM</t>
  </si>
  <si>
    <t>Yes</t>
  </si>
  <si>
    <t>Input Services</t>
  </si>
  <si>
    <t>Imports</t>
  </si>
  <si>
    <t>Zero Rate</t>
  </si>
  <si>
    <t>Credit Note</t>
  </si>
  <si>
    <t>Feb</t>
  </si>
  <si>
    <t>AMD Sales</t>
  </si>
  <si>
    <t>Amd Of Earlier Periods</t>
  </si>
  <si>
    <t>(b) Amount in terms of rule 39(1)(j)(ii)</t>
  </si>
  <si>
    <t>To Be Reduced</t>
  </si>
  <si>
    <t>LITRE</t>
  </si>
  <si>
    <t>Capital Goods</t>
  </si>
  <si>
    <t>Received For Sez</t>
  </si>
  <si>
    <t>Nil Rate</t>
  </si>
  <si>
    <t>Amendments</t>
  </si>
  <si>
    <t>Mar</t>
  </si>
  <si>
    <t>(c) Amount in terms of rule 42(1)(m)</t>
  </si>
  <si>
    <t>Amd Debit Note</t>
  </si>
  <si>
    <t>MILI LITRE</t>
  </si>
  <si>
    <t>Exempted</t>
  </si>
  <si>
    <t>Regular Invoice</t>
  </si>
  <si>
    <t>Apr</t>
  </si>
  <si>
    <t>(d) Amount in terms of rule 43(1)(h)</t>
  </si>
  <si>
    <t>Amd Credit Note</t>
  </si>
  <si>
    <t>PIECE</t>
  </si>
  <si>
    <t>Non GST</t>
  </si>
  <si>
    <t>May</t>
  </si>
  <si>
    <t>(e) Amount in terms of rule 42(2)(a)</t>
  </si>
  <si>
    <t>Amd Regular Invoice</t>
  </si>
  <si>
    <t>DOZEN</t>
  </si>
  <si>
    <t>Composition</t>
  </si>
  <si>
    <t>June</t>
  </si>
  <si>
    <t>(f) Amount in terms of rule 42(2)(b)</t>
  </si>
  <si>
    <t>Goods Received From Overseas of Sez</t>
  </si>
  <si>
    <t>NUMBER</t>
  </si>
  <si>
    <t>July</t>
  </si>
  <si>
    <t>(g) On account of amount paid subsequent to reversal of ITC</t>
  </si>
  <si>
    <t>Composition Taxable Person</t>
  </si>
  <si>
    <t>BOX</t>
  </si>
  <si>
    <t>Aug</t>
  </si>
  <si>
    <t>(h) Any other liability (Specify)</t>
  </si>
  <si>
    <t>Exempt Supply</t>
  </si>
  <si>
    <t>PACKET</t>
  </si>
  <si>
    <t>Sep</t>
  </si>
  <si>
    <t>Nill Rated Supply</t>
  </si>
  <si>
    <t>SQUARE METER</t>
  </si>
  <si>
    <t>Oct</t>
  </si>
  <si>
    <t>Non GST Supply</t>
  </si>
  <si>
    <t>Pieces</t>
  </si>
  <si>
    <t>Nov</t>
  </si>
  <si>
    <t>Amd Of Goods Received From Overseas And Sez Unit</t>
  </si>
  <si>
    <t>Dec</t>
  </si>
  <si>
    <t>23AABCD5424F1Z6</t>
  </si>
  <si>
    <t>23AAYFM0538P1Z4</t>
  </si>
  <si>
    <t>BIOFUEL</t>
  </si>
  <si>
    <t>MTS</t>
  </si>
  <si>
    <t>Madhya Pradesh</t>
  </si>
  <si>
    <t>STORESMATERIAL</t>
  </si>
  <si>
    <t>LABRELATED</t>
  </si>
  <si>
    <t>23AXRPP0481C1Z2</t>
  </si>
  <si>
    <t>Rajasthan</t>
  </si>
  <si>
    <t>4B</t>
  </si>
  <si>
    <t>23AAKPW9611K1Z7</t>
  </si>
  <si>
    <t>REPAIRSELECTRICITY</t>
  </si>
  <si>
    <t>4A</t>
  </si>
  <si>
    <t>22AABCS4338M1Z7</t>
  </si>
  <si>
    <t>CLEARFLOATGLASS</t>
  </si>
  <si>
    <t>CHATTISGARH</t>
  </si>
  <si>
    <t>SERVICESFORCARRIAGE</t>
  </si>
  <si>
    <t>4C</t>
  </si>
  <si>
    <t>ADVERTISEMENT</t>
  </si>
  <si>
    <t>LABRELATEDMATERIAL</t>
  </si>
  <si>
    <t>5A</t>
  </si>
  <si>
    <t>23AAYFM0538P1ZM</t>
  </si>
  <si>
    <t>5B</t>
  </si>
  <si>
    <t>23AAALL3355A0A1</t>
  </si>
  <si>
    <t>6A</t>
  </si>
  <si>
    <t>23AAKFR7397B1Z1</t>
  </si>
  <si>
    <t>CORRBOX</t>
  </si>
  <si>
    <t>6C</t>
  </si>
  <si>
    <t>23AABCV0048B1Z2</t>
  </si>
  <si>
    <t>6D</t>
  </si>
  <si>
    <t>6B</t>
  </si>
  <si>
    <t>LABMATERIAL</t>
  </si>
  <si>
    <t>08ABAPJ2536M1ZU</t>
  </si>
  <si>
    <t>23AGOPJ9936G1Z1</t>
  </si>
  <si>
    <t>A-1543</t>
  </si>
  <si>
    <t>56/15.07.2017</t>
  </si>
  <si>
    <t>D-1000</t>
  </si>
  <si>
    <t>21/07-111</t>
  </si>
  <si>
    <t>INV-16</t>
  </si>
  <si>
    <t>MP</t>
  </si>
  <si>
    <t xml:space="preserve">serial wise numbers to be entered </t>
  </si>
  <si>
    <t>type of document to be selected from the drop down list</t>
  </si>
  <si>
    <t xml:space="preserve">if the Purchase type is regular </t>
  </si>
  <si>
    <t>debit notes received</t>
  </si>
  <si>
    <t>credit notes received</t>
  </si>
  <si>
    <t>amendment of debit notes</t>
  </si>
  <si>
    <t>amendment of credit notes</t>
  </si>
  <si>
    <t>amendment of Regular purchase invoice</t>
  </si>
  <si>
    <t>Goods purchased from overseas (imports) or from SEZ</t>
  </si>
  <si>
    <t>Goods purchased from Composition scheme opted Dealer</t>
  </si>
  <si>
    <t>Goods purchased which are exempted from GST</t>
  </si>
  <si>
    <t>Goods purchased on which tax rate of GST is Nil.</t>
  </si>
  <si>
    <t>Goods purchased on which GST not applicable</t>
  </si>
  <si>
    <t>Amendment in invoice for goods purchased from overseas (imports) or from SEZ</t>
  </si>
  <si>
    <t xml:space="preserve">Gstin issued by the govt to the client to be entered </t>
  </si>
  <si>
    <t>Gstiin of the seller if registered to be entered</t>
  </si>
  <si>
    <t>invoice number mentioned on the invoice issued by party</t>
  </si>
  <si>
    <t>invoice date mentioned on the invoice issued by party</t>
  </si>
  <si>
    <t>total value of purchases to be entered</t>
  </si>
  <si>
    <t>whether goods or services are provided to be selected from the drop down list</t>
  </si>
  <si>
    <t>HSN code of the goods or service provided</t>
  </si>
  <si>
    <t xml:space="preserve">desription of the HSN code to be given </t>
  </si>
  <si>
    <t>Quantity of the goods purchased</t>
  </si>
  <si>
    <t xml:space="preserve">unit measurement of goods selection from  drop down list </t>
  </si>
  <si>
    <t>Tax rate leviable on the goods supplied</t>
  </si>
  <si>
    <t>Taxable value over which tax rate to be applied</t>
  </si>
  <si>
    <t xml:space="preserve">Interstate GST </t>
  </si>
  <si>
    <t>Central GST</t>
  </si>
  <si>
    <t>State GST</t>
  </si>
  <si>
    <t>Cess rate if applicable</t>
  </si>
  <si>
    <t>Cess amount applicable</t>
  </si>
  <si>
    <t>code of state where goods supplied</t>
  </si>
  <si>
    <t>state name where goods supplied</t>
  </si>
  <si>
    <t>whether ITC is Ineligible or not.</t>
  </si>
  <si>
    <t xml:space="preserve">Select the type of ITC available </t>
  </si>
  <si>
    <t xml:space="preserve">Input Tax credit on Interstate GST </t>
  </si>
  <si>
    <t>Input Tax credit on Central GST</t>
  </si>
  <si>
    <t>Input Tax credit on State GST</t>
  </si>
  <si>
    <t>Input Tax credit on cess</t>
  </si>
  <si>
    <t>whether reverse charge mechanism is applicable</t>
  </si>
  <si>
    <t>whether any services are imported</t>
  </si>
  <si>
    <t>Select from the drop down list whether it is import or received from SEZ</t>
  </si>
  <si>
    <t>bill of entry number to be given if imported</t>
  </si>
  <si>
    <t>bill of entry date to be given if  imported</t>
  </si>
  <si>
    <t xml:space="preserve">Value mentioned on the bill of entry </t>
  </si>
  <si>
    <t xml:space="preserve">Gstin issued by the govt to the Input Service Distributor to be entered </t>
  </si>
  <si>
    <t>select the invoice type used by ISD</t>
  </si>
  <si>
    <t>Document number on the ISD invoice</t>
  </si>
  <si>
    <t>Date on the ISD invoice</t>
  </si>
  <si>
    <t>Amount of Interstate GST distributed by the Input service distributor</t>
  </si>
  <si>
    <t xml:space="preserve"> Amount of Central GST distributed by the Input service distributor</t>
  </si>
  <si>
    <t xml:space="preserve"> Amount of State GST distributed by the Input service distributor</t>
  </si>
  <si>
    <t>Amount of  Union Territory GST distributed by the Input service distributor</t>
  </si>
  <si>
    <t xml:space="preserve"> Amount of cess distributed by the Input service distributor</t>
  </si>
  <si>
    <t>ISDIGST eligible for ITC</t>
  </si>
  <si>
    <t>ISDCGST eligible for ITC</t>
  </si>
  <si>
    <t>ISDSGST eligible for ITC</t>
  </si>
  <si>
    <t>ISD cess eligible for ITC</t>
  </si>
  <si>
    <t>ISDIGST ineligible for ITC</t>
  </si>
  <si>
    <t>ISDCGST ineligible for ITC</t>
  </si>
  <si>
    <t>ISDSGST ineligible for ITC</t>
  </si>
  <si>
    <t>ISD cess ineligible for ITC</t>
  </si>
  <si>
    <t>Whether it is TDS or TCS</t>
  </si>
  <si>
    <t xml:space="preserve">Gstin issued by the govt  to be entered </t>
  </si>
  <si>
    <t>Total value mentioned in the invoice excluding sales return</t>
  </si>
  <si>
    <t>Amount of sales return</t>
  </si>
  <si>
    <t>Value after deducting Sales return</t>
  </si>
  <si>
    <t>Whether details are for current or earlier month</t>
  </si>
  <si>
    <t>Whether advance paid or previous advance to be adjusted</t>
  </si>
  <si>
    <t>GSTIN of the party to whom advance is paid</t>
  </si>
  <si>
    <t>Document number on the invoice issued during advance payment</t>
  </si>
  <si>
    <t>Date on the invoice issued during advance payment</t>
  </si>
  <si>
    <t>Value on the invoice issued during advance payment</t>
  </si>
  <si>
    <t>Total amount of advance paid</t>
  </si>
  <si>
    <t>Taxable value out of the advance amount paid</t>
  </si>
  <si>
    <t>original invoice number to be given if amendment is applicable</t>
  </si>
  <si>
    <t>original invoice date to be given if amendment is applicable</t>
  </si>
  <si>
    <t>original Gstinnumber to be given if amendment is applicable</t>
  </si>
  <si>
    <t>bill of entry number to be given if amendment is applicable</t>
  </si>
  <si>
    <t>bill of entry date to be given if amendment is applicable</t>
  </si>
  <si>
    <t>23EBXPS0621B1ZR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</si>
</sst>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center"/>
    </xf>
    <xf numFmtId="0" fontId="2" fillId="0" borderId="0">
      <alignment vertical="center"/>
    </xf>
  </cellStyleXfs>
  <cellXfs count="33">
    <xf numFmtId="0" fontId="0" fillId="0" borderId="0" xfId="0"/>
    <xf numFmtId="0" fontId="2" fillId="0" borderId="0" xfId="1">
      <alignment vertical="center"/>
    </xf>
    <xf numFmtId="0" fontId="0" fillId="0" borderId="0" xfId="0" applyProtection="1">
      <protection locked="0"/>
    </xf>
    <xf numFmtId="0" fontId="2" fillId="0" borderId="0" xfId="2">
      <alignment vertical="center"/>
    </xf>
    <xf numFmtId="0" fontId="0" fillId="0" borderId="0" xfId="0" applyAlignment="1" applyProtection="1">
      <alignment horizontal="center"/>
      <protection locked="0"/>
    </xf>
    <xf numFmtId="0" fontId="0" fillId="0" borderId="0" xfId="2" applyFont="1" applyFill="1">
      <alignment vertical="center"/>
    </xf>
    <xf numFmtId="0" fontId="0" fillId="0" borderId="0" xfId="0" applyProtection="1"/>
    <xf numFmtId="0" fontId="0" fillId="0" borderId="0" xfId="0" applyFill="1"/>
    <xf numFmtId="0" fontId="4" fillId="0" borderId="0" xfId="0" applyFont="1" applyFill="1"/>
    <xf numFmtId="0" fontId="1" fillId="0" borderId="0" xfId="0" applyFont="1"/>
    <xf numFmtId="0" fontId="2" fillId="0" borderId="0" xfId="1" applyFill="1">
      <alignment vertical="center"/>
    </xf>
    <xf numFmtId="0" fontId="1" fillId="0" borderId="0" xfId="0" applyFont="1" applyFill="1"/>
    <xf numFmtId="0" fontId="0" fillId="0" borderId="1" xfId="0" applyBorder="1"/>
    <xf numFmtId="0" fontId="0" fillId="0" borderId="1" xfId="0" applyBorder="1" applyProtection="1">
      <protection locked="0"/>
    </xf>
    <xf numFmtId="0" fontId="0" fillId="0" borderId="2" xfId="0" applyBorder="1"/>
    <xf numFmtId="0" fontId="0" fillId="0" borderId="2" xfId="0" applyBorder="1" applyProtection="1">
      <protection locked="0"/>
    </xf>
    <xf numFmtId="0" fontId="0" fillId="0" borderId="0" xfId="0" applyBorder="1"/>
    <xf numFmtId="0" fontId="0" fillId="0" borderId="0" xfId="0" applyFill="1" applyBorder="1"/>
    <xf numFmtId="0" fontId="0" fillId="0" borderId="0" xfId="0" applyFill="1" applyBorder="1" applyProtection="1">
      <protection locked="0"/>
    </xf>
    <xf numFmtId="14" fontId="0" fillId="0" borderId="0" xfId="0" applyNumberFormat="1" applyFill="1" applyBorder="1"/>
    <xf numFmtId="1" fontId="0" fillId="0" borderId="0" xfId="0" applyNumberFormat="1" applyFill="1" applyBorder="1"/>
    <xf numFmtId="0" fontId="0" fillId="0" borderId="0" xfId="0" quotePrefix="1" applyNumberFormat="1" applyFill="1" applyBorder="1" applyProtection="1">
      <protection locked="0"/>
    </xf>
    <xf numFmtId="0" fontId="0" fillId="0" borderId="0" xfId="0" quotePrefix="1" applyFill="1" applyBorder="1" applyProtection="1">
      <protection locked="0"/>
    </xf>
    <xf numFmtId="14" fontId="0" fillId="0" borderId="0" xfId="0" applyNumberFormat="1" applyBorder="1"/>
    <xf numFmtId="1" fontId="0" fillId="0" borderId="0" xfId="0" applyNumberFormat="1" applyBorder="1"/>
    <xf numFmtId="0" fontId="0" fillId="0" borderId="0" xfId="0" applyBorder="1" applyProtection="1">
      <protection locked="0"/>
    </xf>
    <xf numFmtId="0" fontId="3" fillId="0" borderId="0" xfId="0" applyFont="1" applyFill="1" applyBorder="1"/>
    <xf numFmtId="0" fontId="3" fillId="0" borderId="0" xfId="0" applyFont="1" applyFill="1" applyProtection="1">
      <protection locked="0"/>
    </xf>
    <xf numFmtId="14" fontId="3" fillId="0" borderId="0" xfId="0" applyNumberFormat="1" applyFont="1" applyFill="1"/>
    <xf numFmtId="0" fontId="3" fillId="0" borderId="0" xfId="0" applyFont="1" applyBorder="1"/>
    <xf numFmtId="0" fontId="3" fillId="0" borderId="0" xfId="0" applyFont="1" applyFill="1" applyBorder="1" applyProtection="1">
      <protection locked="0"/>
    </xf>
    <xf numFmtId="0" fontId="3" fillId="0" borderId="0" xfId="0" applyFont="1" applyBorder="1" applyProtection="1">
      <protection locked="0"/>
    </xf>
    <xf numFmtId="0" fontId="0" fillId="2" borderId="0" xfId="0" applyFill="1" applyBorder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2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urchase%20Data%20ExcelSmallOld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Purchase%20Data%20ExcelSmall-Final18072017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  <sheetName val="Sheet4"/>
    </sheetNames>
    <sheetDataSet>
      <sheetData sheetId="0"/>
      <sheetData sheetId="1" refreshError="1"/>
      <sheetData sheetId="2" refreshError="1"/>
      <sheetData sheetId="3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Table3To7"/>
      <sheetName val="Sheet2"/>
      <sheetName val="Sheet3"/>
      <sheetName val="Table8ISD"/>
      <sheetName val="Table9TDSTCS"/>
      <sheetName val="Table10Adv"/>
      <sheetName val="TableDropDown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Z43"/>
  <sheetViews>
    <sheetView tabSelected="1" topLeftCell="A9" workbookViewId="0">
      <selection activeCell="A28" sqref="A28"/>
    </sheetView>
  </sheetViews>
  <sheetFormatPr defaultColWidth="9" defaultRowHeight="15"/>
  <cols>
    <col min="1" max="1" width="9" style="12"/>
    <col min="2" max="2" width="36.85546875" style="12" customWidth="1"/>
    <col min="3" max="4" width="19.140625" style="12" customWidth="1"/>
    <col min="5" max="5" width="10" style="12" customWidth="1"/>
    <col min="6" max="6" width="14.28515625" style="12" customWidth="1"/>
    <col min="7" max="7" width="12.5703125" style="12" customWidth="1"/>
    <col min="8" max="8" width="14" style="12" customWidth="1"/>
    <col min="9" max="9" width="11.7109375" style="12" customWidth="1"/>
    <col min="10" max="10" width="17.7109375" style="12" customWidth="1"/>
    <col min="11" max="11" width="8.85546875" style="12" customWidth="1"/>
    <col min="12" max="12" width="14" style="12" customWidth="1"/>
    <col min="13" max="13" width="9" style="12"/>
    <col min="14" max="14" width="10.7109375" style="12" customWidth="1"/>
    <col min="15" max="15" width="9.5703125" style="12" bestFit="1" customWidth="1"/>
    <col min="16" max="17" width="9" style="12"/>
    <col min="18" max="18" width="9.140625" style="12"/>
    <col min="19" max="19" width="12.140625" style="12" customWidth="1"/>
    <col min="20" max="20" width="18.42578125" style="12" customWidth="1"/>
    <col min="21" max="21" width="18.28515625" style="12" customWidth="1"/>
    <col min="22" max="22" width="14" style="12" customWidth="1"/>
    <col min="23" max="23" width="16.85546875" style="12" customWidth="1"/>
    <col min="24" max="27" width="9" style="12"/>
    <col min="28" max="28" width="14.140625" style="12" customWidth="1"/>
    <col min="29" max="29" width="15" style="12" customWidth="1"/>
    <col min="30" max="30" width="19.42578125" style="12" customWidth="1"/>
    <col min="31" max="31" width="11" style="12" customWidth="1"/>
    <col min="32" max="32" width="10.42578125" style="12" customWidth="1"/>
    <col min="33" max="33" width="13.42578125" style="12" customWidth="1"/>
    <col min="34" max="34" width="16.5703125" style="12" customWidth="1"/>
    <col min="35" max="35" width="18.28515625" style="12" customWidth="1"/>
    <col min="36" max="36" width="19.42578125" style="12" customWidth="1"/>
    <col min="37" max="38" width="15.85546875" style="12" customWidth="1"/>
    <col min="39" max="39" width="18" style="12" customWidth="1"/>
    <col min="40" max="40" width="9" style="12"/>
    <col min="77" max="77" width="29.42578125" customWidth="1"/>
    <col min="78" max="78" width="16.7109375" customWidth="1"/>
    <col min="79" max="79" width="14.5703125" customWidth="1"/>
  </cols>
  <sheetData>
    <row r="1" spans="1:78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14</v>
      </c>
      <c r="P1" s="17" t="s">
        <v>15</v>
      </c>
      <c r="Q1" s="17" t="s">
        <v>16</v>
      </c>
      <c r="R1" s="17" t="s">
        <v>17</v>
      </c>
      <c r="S1" s="17" t="s">
        <v>18</v>
      </c>
      <c r="T1" s="17" t="s">
        <v>19</v>
      </c>
      <c r="U1" s="17" t="s">
        <v>20</v>
      </c>
      <c r="V1" s="17" t="s">
        <v>21</v>
      </c>
      <c r="W1" s="17" t="s">
        <v>22</v>
      </c>
      <c r="X1" s="17" t="s">
        <v>23</v>
      </c>
      <c r="Y1" s="17" t="s">
        <v>24</v>
      </c>
      <c r="Z1" s="17" t="s">
        <v>25</v>
      </c>
      <c r="AA1" s="17" t="s">
        <v>26</v>
      </c>
      <c r="AB1" s="17" t="s">
        <v>27</v>
      </c>
      <c r="AC1" s="17" t="s">
        <v>28</v>
      </c>
      <c r="AD1" s="17" t="s">
        <v>29</v>
      </c>
      <c r="AE1" s="17" t="s">
        <v>30</v>
      </c>
      <c r="AF1" s="17" t="s">
        <v>31</v>
      </c>
      <c r="AG1" s="17" t="s">
        <v>32</v>
      </c>
      <c r="AH1" s="17" t="s">
        <v>33</v>
      </c>
      <c r="AI1" s="17" t="s">
        <v>34</v>
      </c>
      <c r="AJ1" s="17" t="s">
        <v>35</v>
      </c>
      <c r="AK1" s="17" t="s">
        <v>36</v>
      </c>
      <c r="AL1" s="17" t="s">
        <v>37</v>
      </c>
      <c r="AM1" s="17" t="s">
        <v>38</v>
      </c>
      <c r="AN1" s="17" t="s">
        <v>39</v>
      </c>
    </row>
    <row r="2" spans="1:78">
      <c r="A2" s="17">
        <v>1</v>
      </c>
      <c r="B2" s="17" t="s">
        <v>90</v>
      </c>
      <c r="C2" s="18" t="s">
        <v>157</v>
      </c>
      <c r="D2" s="17" t="s">
        <v>158</v>
      </c>
      <c r="E2" s="32">
        <v>106</v>
      </c>
      <c r="F2" s="19">
        <v>42917</v>
      </c>
      <c r="G2" s="17">
        <v>180000</v>
      </c>
      <c r="H2" s="17" t="s">
        <v>89</v>
      </c>
      <c r="I2" s="17">
        <v>4401</v>
      </c>
      <c r="J2" s="17" t="s">
        <v>159</v>
      </c>
      <c r="K2" s="17">
        <v>5</v>
      </c>
      <c r="L2" s="17" t="s">
        <v>160</v>
      </c>
      <c r="M2" s="17">
        <v>5</v>
      </c>
      <c r="N2" s="17">
        <v>60000</v>
      </c>
      <c r="O2" s="17">
        <v>0</v>
      </c>
      <c r="P2" s="20">
        <f>ROUND(IF($T2=23,((N2*M2)/200),0),0)</f>
        <v>1500</v>
      </c>
      <c r="Q2" s="20">
        <f>P2</f>
        <v>1500</v>
      </c>
      <c r="R2" s="17"/>
      <c r="S2" s="17"/>
      <c r="T2" s="17">
        <v>23</v>
      </c>
      <c r="U2" s="17" t="s">
        <v>161</v>
      </c>
      <c r="V2" s="17" t="s">
        <v>92</v>
      </c>
      <c r="W2" s="17" t="s">
        <v>93</v>
      </c>
      <c r="X2" s="17">
        <f>O2</f>
        <v>0</v>
      </c>
      <c r="Y2" s="17">
        <f>P2</f>
        <v>1500</v>
      </c>
      <c r="Z2" s="17">
        <f>Q2</f>
        <v>1500</v>
      </c>
      <c r="AA2" s="17">
        <v>0</v>
      </c>
      <c r="AB2" s="17" t="s">
        <v>92</v>
      </c>
      <c r="AC2" s="17" t="s">
        <v>92</v>
      </c>
      <c r="AD2" s="17" t="s">
        <v>94</v>
      </c>
      <c r="AE2" s="18"/>
      <c r="AF2" s="17"/>
      <c r="AG2" s="17"/>
      <c r="AH2" s="18"/>
      <c r="AI2" s="17"/>
      <c r="AJ2" s="18"/>
      <c r="AK2" s="18"/>
      <c r="AL2" s="17"/>
      <c r="AM2" s="18"/>
      <c r="AN2" s="17">
        <v>3</v>
      </c>
    </row>
    <row r="3" spans="1:78">
      <c r="A3" s="17">
        <v>2</v>
      </c>
      <c r="B3" s="17" t="s">
        <v>90</v>
      </c>
      <c r="C3" s="18" t="s">
        <v>157</v>
      </c>
      <c r="D3" s="17" t="s">
        <v>158</v>
      </c>
      <c r="E3" s="32">
        <v>106</v>
      </c>
      <c r="F3" s="19">
        <v>42917</v>
      </c>
      <c r="G3" s="17">
        <v>180000</v>
      </c>
      <c r="H3" s="17" t="s">
        <v>89</v>
      </c>
      <c r="I3" s="17">
        <v>28151110</v>
      </c>
      <c r="J3" s="17" t="s">
        <v>162</v>
      </c>
      <c r="K3" s="17">
        <v>5</v>
      </c>
      <c r="L3" s="17" t="s">
        <v>139</v>
      </c>
      <c r="M3" s="17">
        <v>18</v>
      </c>
      <c r="N3" s="17">
        <v>55000</v>
      </c>
      <c r="O3" s="17">
        <v>0</v>
      </c>
      <c r="P3" s="20">
        <f t="shared" ref="P3:P31" si="0">ROUND(IF($T3=23,((N3*M3)/200),0),0)</f>
        <v>4950</v>
      </c>
      <c r="Q3" s="20">
        <f t="shared" ref="Q3:Q16" si="1">P3</f>
        <v>4950</v>
      </c>
      <c r="R3" s="17"/>
      <c r="S3" s="17"/>
      <c r="T3" s="17">
        <v>23</v>
      </c>
      <c r="U3" s="17" t="s">
        <v>161</v>
      </c>
      <c r="V3" s="17" t="s">
        <v>92</v>
      </c>
      <c r="W3" s="17" t="s">
        <v>93</v>
      </c>
      <c r="X3" s="17">
        <f t="shared" ref="X3:Z29" si="2">O3</f>
        <v>0</v>
      </c>
      <c r="Y3" s="17">
        <f t="shared" si="2"/>
        <v>4950</v>
      </c>
      <c r="Z3" s="17">
        <f t="shared" si="2"/>
        <v>4950</v>
      </c>
      <c r="AA3" s="17">
        <v>0</v>
      </c>
      <c r="AB3" s="17" t="s">
        <v>92</v>
      </c>
      <c r="AC3" s="17" t="s">
        <v>92</v>
      </c>
      <c r="AD3" s="17" t="s">
        <v>94</v>
      </c>
      <c r="AE3" s="18"/>
      <c r="AF3" s="17"/>
      <c r="AG3" s="17"/>
      <c r="AH3" s="18"/>
      <c r="AI3" s="17"/>
      <c r="AJ3" s="18"/>
      <c r="AK3" s="18"/>
      <c r="AL3" s="17"/>
      <c r="AM3" s="18"/>
      <c r="AN3" s="17">
        <v>3</v>
      </c>
    </row>
    <row r="4" spans="1:78">
      <c r="A4" s="17">
        <v>3</v>
      </c>
      <c r="B4" s="17" t="s">
        <v>90</v>
      </c>
      <c r="C4" s="18" t="s">
        <v>157</v>
      </c>
      <c r="D4" s="17" t="s">
        <v>158</v>
      </c>
      <c r="E4" s="32">
        <v>106</v>
      </c>
      <c r="F4" s="19">
        <v>42917</v>
      </c>
      <c r="G4" s="17">
        <v>180000</v>
      </c>
      <c r="H4" s="17" t="s">
        <v>89</v>
      </c>
      <c r="I4" s="17">
        <v>38249022</v>
      </c>
      <c r="J4" s="17" t="s">
        <v>163</v>
      </c>
      <c r="K4" s="17">
        <v>5</v>
      </c>
      <c r="L4" s="17" t="s">
        <v>139</v>
      </c>
      <c r="M4" s="17">
        <v>18</v>
      </c>
      <c r="N4" s="17">
        <v>60000</v>
      </c>
      <c r="O4" s="17">
        <v>0</v>
      </c>
      <c r="P4" s="20">
        <f t="shared" si="0"/>
        <v>5400</v>
      </c>
      <c r="Q4" s="20">
        <f t="shared" si="1"/>
        <v>5400</v>
      </c>
      <c r="R4" s="17"/>
      <c r="S4" s="17"/>
      <c r="T4" s="17">
        <v>23</v>
      </c>
      <c r="U4" s="17" t="s">
        <v>161</v>
      </c>
      <c r="V4" s="17" t="s">
        <v>92</v>
      </c>
      <c r="W4" s="17" t="s">
        <v>93</v>
      </c>
      <c r="X4" s="17">
        <f t="shared" si="2"/>
        <v>0</v>
      </c>
      <c r="Y4" s="17">
        <f t="shared" si="2"/>
        <v>5400</v>
      </c>
      <c r="Z4" s="17">
        <f t="shared" si="2"/>
        <v>5400</v>
      </c>
      <c r="AA4" s="17">
        <v>0</v>
      </c>
      <c r="AB4" s="17" t="s">
        <v>92</v>
      </c>
      <c r="AC4" s="17" t="s">
        <v>92</v>
      </c>
      <c r="AD4" s="17" t="s">
        <v>94</v>
      </c>
      <c r="AE4" s="18"/>
      <c r="AF4" s="17"/>
      <c r="AG4" s="17"/>
      <c r="AH4" s="18"/>
      <c r="AI4" s="17"/>
      <c r="AJ4" s="18"/>
      <c r="AK4" s="18"/>
      <c r="AL4" s="17"/>
      <c r="AM4" s="18"/>
      <c r="AN4" s="17">
        <v>3</v>
      </c>
    </row>
    <row r="5" spans="1:78">
      <c r="A5" s="17">
        <v>4</v>
      </c>
      <c r="B5" s="17" t="s">
        <v>90</v>
      </c>
      <c r="C5" s="18" t="s">
        <v>157</v>
      </c>
      <c r="D5" s="17" t="s">
        <v>164</v>
      </c>
      <c r="E5" s="17">
        <v>55</v>
      </c>
      <c r="F5" s="19">
        <v>42918</v>
      </c>
      <c r="G5" s="17">
        <v>270000</v>
      </c>
      <c r="H5" s="17" t="s">
        <v>89</v>
      </c>
      <c r="I5" s="17">
        <v>38249022</v>
      </c>
      <c r="J5" s="17" t="s">
        <v>163</v>
      </c>
      <c r="K5" s="17">
        <v>1</v>
      </c>
      <c r="L5" s="17" t="s">
        <v>139</v>
      </c>
      <c r="M5" s="17">
        <v>18</v>
      </c>
      <c r="N5" s="17">
        <v>75000</v>
      </c>
      <c r="O5" s="17">
        <v>0</v>
      </c>
      <c r="P5" s="20">
        <f t="shared" si="0"/>
        <v>6750</v>
      </c>
      <c r="Q5" s="20">
        <f t="shared" si="1"/>
        <v>6750</v>
      </c>
      <c r="R5" s="17"/>
      <c r="S5" s="17"/>
      <c r="T5" s="17">
        <v>23</v>
      </c>
      <c r="U5" s="17" t="s">
        <v>161</v>
      </c>
      <c r="V5" s="17" t="s">
        <v>92</v>
      </c>
      <c r="W5" s="17" t="s">
        <v>93</v>
      </c>
      <c r="X5" s="17">
        <f t="shared" si="2"/>
        <v>0</v>
      </c>
      <c r="Y5" s="17">
        <f t="shared" si="2"/>
        <v>6750</v>
      </c>
      <c r="Z5" s="17">
        <f t="shared" si="2"/>
        <v>6750</v>
      </c>
      <c r="AA5" s="17">
        <v>0</v>
      </c>
      <c r="AB5" s="17" t="s">
        <v>92</v>
      </c>
      <c r="AC5" s="17" t="s">
        <v>92</v>
      </c>
      <c r="AD5" s="17" t="s">
        <v>94</v>
      </c>
      <c r="AE5" s="18"/>
      <c r="AF5" s="17"/>
      <c r="AG5" s="17"/>
      <c r="AH5" s="18"/>
      <c r="AI5" s="17"/>
      <c r="AJ5" s="18"/>
      <c r="AK5" s="18"/>
      <c r="AL5" s="17"/>
      <c r="AM5" s="18"/>
      <c r="AN5" s="17">
        <v>3</v>
      </c>
    </row>
    <row r="6" spans="1:78">
      <c r="A6" s="17">
        <v>5</v>
      </c>
      <c r="B6" s="17" t="s">
        <v>90</v>
      </c>
      <c r="C6" s="18" t="s">
        <v>157</v>
      </c>
      <c r="D6" s="17" t="s">
        <v>164</v>
      </c>
      <c r="E6" s="17">
        <v>55</v>
      </c>
      <c r="F6" s="19">
        <f>F2+1</f>
        <v>42918</v>
      </c>
      <c r="G6" s="17">
        <v>270000</v>
      </c>
      <c r="H6" s="17" t="s">
        <v>89</v>
      </c>
      <c r="I6" s="17">
        <v>28151110</v>
      </c>
      <c r="J6" s="17" t="s">
        <v>162</v>
      </c>
      <c r="K6" s="17">
        <v>1</v>
      </c>
      <c r="L6" s="17" t="s">
        <v>139</v>
      </c>
      <c r="M6" s="17">
        <v>18</v>
      </c>
      <c r="N6" s="17">
        <v>75000</v>
      </c>
      <c r="O6" s="17">
        <v>0</v>
      </c>
      <c r="P6" s="20">
        <f t="shared" si="0"/>
        <v>6750</v>
      </c>
      <c r="Q6" s="20">
        <f t="shared" si="1"/>
        <v>6750</v>
      </c>
      <c r="R6" s="17"/>
      <c r="S6" s="17"/>
      <c r="T6" s="17">
        <v>23</v>
      </c>
      <c r="U6" s="17" t="s">
        <v>161</v>
      </c>
      <c r="V6" s="17" t="s">
        <v>92</v>
      </c>
      <c r="W6" s="17" t="s">
        <v>93</v>
      </c>
      <c r="X6" s="17">
        <f t="shared" si="2"/>
        <v>0</v>
      </c>
      <c r="Y6" s="17">
        <f t="shared" si="2"/>
        <v>6750</v>
      </c>
      <c r="Z6" s="17">
        <f t="shared" si="2"/>
        <v>6750</v>
      </c>
      <c r="AA6" s="17">
        <v>0</v>
      </c>
      <c r="AB6" s="17" t="s">
        <v>92</v>
      </c>
      <c r="AC6" s="17" t="s">
        <v>92</v>
      </c>
      <c r="AD6" s="17" t="s">
        <v>94</v>
      </c>
      <c r="AE6" s="18"/>
      <c r="AF6" s="17"/>
      <c r="AG6" s="17"/>
      <c r="AH6" s="18"/>
      <c r="AI6" s="17"/>
      <c r="AJ6" s="18"/>
      <c r="AK6" s="18"/>
      <c r="AL6" s="17"/>
      <c r="AM6" s="18"/>
      <c r="AN6" s="17">
        <v>3</v>
      </c>
    </row>
    <row r="7" spans="1:78">
      <c r="A7" s="17">
        <v>6</v>
      </c>
      <c r="B7" s="17" t="s">
        <v>90</v>
      </c>
      <c r="C7" s="18" t="s">
        <v>157</v>
      </c>
      <c r="D7" s="17"/>
      <c r="E7" s="32">
        <v>67</v>
      </c>
      <c r="F7" s="19">
        <f>F6+1</f>
        <v>42919</v>
      </c>
      <c r="G7" s="17">
        <v>80000</v>
      </c>
      <c r="H7" s="17" t="s">
        <v>89</v>
      </c>
      <c r="I7" s="17">
        <v>38249022</v>
      </c>
      <c r="J7" s="17" t="s">
        <v>163</v>
      </c>
      <c r="K7" s="17">
        <v>5</v>
      </c>
      <c r="L7" s="17" t="s">
        <v>139</v>
      </c>
      <c r="M7" s="17">
        <v>12</v>
      </c>
      <c r="N7" s="17">
        <v>80000</v>
      </c>
      <c r="O7" s="17">
        <f>ROUND((N7*M7)/100,0)</f>
        <v>9600</v>
      </c>
      <c r="P7" s="20">
        <f t="shared" si="0"/>
        <v>0</v>
      </c>
      <c r="Q7" s="20">
        <f t="shared" si="1"/>
        <v>0</v>
      </c>
      <c r="R7" s="17"/>
      <c r="S7" s="17"/>
      <c r="T7" s="17">
        <v>8</v>
      </c>
      <c r="U7" s="17" t="s">
        <v>165</v>
      </c>
      <c r="V7" s="17" t="s">
        <v>92</v>
      </c>
      <c r="W7" s="17" t="s">
        <v>93</v>
      </c>
      <c r="X7" s="20">
        <f t="shared" si="2"/>
        <v>9600</v>
      </c>
      <c r="Y7" s="20">
        <f t="shared" si="2"/>
        <v>0</v>
      </c>
      <c r="Z7" s="20">
        <f t="shared" si="2"/>
        <v>0</v>
      </c>
      <c r="AA7" s="17">
        <v>0</v>
      </c>
      <c r="AB7" s="17" t="s">
        <v>105</v>
      </c>
      <c r="AC7" s="17" t="s">
        <v>92</v>
      </c>
      <c r="AD7" s="17" t="s">
        <v>94</v>
      </c>
      <c r="AE7" s="18"/>
      <c r="AF7" s="17"/>
      <c r="AG7" s="17"/>
      <c r="AH7" s="18"/>
      <c r="AI7" s="17"/>
      <c r="AJ7" s="18"/>
      <c r="AK7" s="18"/>
      <c r="AL7" s="17"/>
      <c r="AM7" s="18"/>
      <c r="AN7" s="17" t="s">
        <v>166</v>
      </c>
    </row>
    <row r="8" spans="1:78">
      <c r="A8" s="17">
        <v>7</v>
      </c>
      <c r="B8" s="17" t="s">
        <v>90</v>
      </c>
      <c r="C8" s="18" t="s">
        <v>157</v>
      </c>
      <c r="D8" s="18"/>
      <c r="E8" s="32">
        <v>68</v>
      </c>
      <c r="F8" s="19">
        <v>42919</v>
      </c>
      <c r="G8" s="17">
        <v>87600</v>
      </c>
      <c r="H8" s="17" t="s">
        <v>89</v>
      </c>
      <c r="I8" s="17">
        <v>38249022</v>
      </c>
      <c r="J8" s="17" t="s">
        <v>163</v>
      </c>
      <c r="K8" s="17">
        <v>25</v>
      </c>
      <c r="L8" s="17" t="s">
        <v>139</v>
      </c>
      <c r="M8" s="17">
        <v>12</v>
      </c>
      <c r="N8" s="17">
        <v>87600</v>
      </c>
      <c r="O8" s="17"/>
      <c r="P8" s="20">
        <f t="shared" si="0"/>
        <v>5256</v>
      </c>
      <c r="Q8" s="20">
        <f t="shared" si="1"/>
        <v>5256</v>
      </c>
      <c r="R8" s="17"/>
      <c r="S8" s="17"/>
      <c r="T8" s="17">
        <v>23</v>
      </c>
      <c r="U8" s="17" t="s">
        <v>161</v>
      </c>
      <c r="V8" s="17" t="s">
        <v>92</v>
      </c>
      <c r="W8" s="17" t="s">
        <v>93</v>
      </c>
      <c r="X8" s="20">
        <f t="shared" si="2"/>
        <v>0</v>
      </c>
      <c r="Y8" s="20">
        <f t="shared" si="2"/>
        <v>5256</v>
      </c>
      <c r="Z8" s="20">
        <f t="shared" si="2"/>
        <v>5256</v>
      </c>
      <c r="AA8" s="17">
        <v>0</v>
      </c>
      <c r="AB8" s="17" t="s">
        <v>105</v>
      </c>
      <c r="AC8" s="17" t="s">
        <v>92</v>
      </c>
      <c r="AD8" s="17" t="s">
        <v>94</v>
      </c>
      <c r="AE8" s="18"/>
      <c r="AF8" s="17"/>
      <c r="AG8" s="17"/>
      <c r="AH8" s="18"/>
      <c r="AI8" s="17"/>
      <c r="AJ8" s="18"/>
      <c r="AK8" s="18"/>
      <c r="AL8" s="17"/>
      <c r="AM8" s="18"/>
      <c r="AN8" s="17" t="s">
        <v>166</v>
      </c>
    </row>
    <row r="9" spans="1:78">
      <c r="A9" s="17">
        <v>8</v>
      </c>
      <c r="B9" s="17" t="s">
        <v>90</v>
      </c>
      <c r="C9" s="18" t="s">
        <v>157</v>
      </c>
      <c r="D9" s="17" t="s">
        <v>167</v>
      </c>
      <c r="E9" s="32">
        <v>412</v>
      </c>
      <c r="F9" s="19">
        <f>F8+1</f>
        <v>42920</v>
      </c>
      <c r="G9" s="17">
        <v>6307610</v>
      </c>
      <c r="H9" s="17" t="s">
        <v>89</v>
      </c>
      <c r="I9" s="17">
        <v>85365010</v>
      </c>
      <c r="J9" s="17" t="s">
        <v>168</v>
      </c>
      <c r="K9" s="17">
        <v>10</v>
      </c>
      <c r="L9" s="17" t="s">
        <v>139</v>
      </c>
      <c r="M9" s="17">
        <v>12</v>
      </c>
      <c r="N9" s="17">
        <v>4579800</v>
      </c>
      <c r="O9" s="17"/>
      <c r="P9" s="20">
        <f t="shared" si="0"/>
        <v>274788</v>
      </c>
      <c r="Q9" s="20">
        <f t="shared" si="1"/>
        <v>274788</v>
      </c>
      <c r="R9" s="17"/>
      <c r="S9" s="17"/>
      <c r="T9" s="17">
        <v>23</v>
      </c>
      <c r="U9" s="17" t="s">
        <v>161</v>
      </c>
      <c r="V9" s="17" t="s">
        <v>92</v>
      </c>
      <c r="W9" s="17" t="s">
        <v>93</v>
      </c>
      <c r="X9" s="20">
        <f t="shared" si="2"/>
        <v>0</v>
      </c>
      <c r="Y9" s="20">
        <f t="shared" si="2"/>
        <v>274788</v>
      </c>
      <c r="Z9" s="20">
        <f t="shared" si="2"/>
        <v>274788</v>
      </c>
      <c r="AA9" s="17">
        <v>0</v>
      </c>
      <c r="AB9" s="17" t="s">
        <v>105</v>
      </c>
      <c r="AC9" s="17" t="s">
        <v>92</v>
      </c>
      <c r="AD9" s="17" t="s">
        <v>94</v>
      </c>
      <c r="AE9" s="18"/>
      <c r="AF9" s="17"/>
      <c r="AG9" s="17"/>
      <c r="AH9" s="18"/>
      <c r="AI9" s="17"/>
      <c r="AJ9" s="18"/>
      <c r="AK9" s="18"/>
      <c r="AL9" s="17"/>
      <c r="AM9" s="18"/>
      <c r="AN9" s="17" t="s">
        <v>169</v>
      </c>
    </row>
    <row r="10" spans="1:78">
      <c r="A10" s="17">
        <v>9</v>
      </c>
      <c r="B10" s="17" t="s">
        <v>90</v>
      </c>
      <c r="C10" s="18" t="s">
        <v>157</v>
      </c>
      <c r="D10" s="17" t="s">
        <v>167</v>
      </c>
      <c r="E10" s="32">
        <v>412</v>
      </c>
      <c r="F10" s="19">
        <v>42920</v>
      </c>
      <c r="G10" s="17">
        <v>6307610</v>
      </c>
      <c r="H10" s="17" t="s">
        <v>89</v>
      </c>
      <c r="I10" s="17">
        <v>85365010</v>
      </c>
      <c r="J10" s="17" t="s">
        <v>168</v>
      </c>
      <c r="K10" s="17">
        <v>10</v>
      </c>
      <c r="L10" s="17" t="s">
        <v>139</v>
      </c>
      <c r="M10" s="17">
        <v>28</v>
      </c>
      <c r="N10" s="17">
        <v>753345</v>
      </c>
      <c r="O10" s="17"/>
      <c r="P10" s="20">
        <f t="shared" si="0"/>
        <v>105468</v>
      </c>
      <c r="Q10" s="20">
        <v>105468</v>
      </c>
      <c r="R10" s="17"/>
      <c r="S10" s="17"/>
      <c r="T10" s="17">
        <v>23</v>
      </c>
      <c r="U10" s="17" t="s">
        <v>161</v>
      </c>
      <c r="V10" s="17" t="s">
        <v>92</v>
      </c>
      <c r="W10" s="17" t="s">
        <v>93</v>
      </c>
      <c r="X10" s="20">
        <f t="shared" si="2"/>
        <v>0</v>
      </c>
      <c r="Y10" s="20">
        <f t="shared" si="2"/>
        <v>105468</v>
      </c>
      <c r="Z10" s="20">
        <f t="shared" si="2"/>
        <v>105468</v>
      </c>
      <c r="AA10" s="17">
        <v>0</v>
      </c>
      <c r="AB10" s="17" t="s">
        <v>105</v>
      </c>
      <c r="AC10" s="17" t="s">
        <v>92</v>
      </c>
      <c r="AD10" s="17" t="s">
        <v>94</v>
      </c>
      <c r="AE10" s="18"/>
      <c r="AF10" s="17"/>
      <c r="AG10" s="17"/>
      <c r="AH10" s="18"/>
      <c r="AI10" s="17"/>
      <c r="AJ10" s="18"/>
      <c r="AK10" s="18"/>
      <c r="AL10" s="17"/>
      <c r="AM10" s="18"/>
      <c r="AN10" s="17" t="s">
        <v>169</v>
      </c>
    </row>
    <row r="11" spans="1:78">
      <c r="A11" s="17">
        <v>10</v>
      </c>
      <c r="B11" s="17" t="s">
        <v>90</v>
      </c>
      <c r="C11" s="18" t="s">
        <v>157</v>
      </c>
      <c r="D11" s="17" t="s">
        <v>167</v>
      </c>
      <c r="E11" s="32">
        <v>412</v>
      </c>
      <c r="F11" s="19">
        <v>42920</v>
      </c>
      <c r="G11" s="17">
        <v>6307610</v>
      </c>
      <c r="H11" s="17" t="s">
        <v>89</v>
      </c>
      <c r="I11" s="17">
        <v>85365010</v>
      </c>
      <c r="J11" s="17" t="s">
        <v>168</v>
      </c>
      <c r="K11" s="17">
        <v>10</v>
      </c>
      <c r="L11" s="17" t="s">
        <v>139</v>
      </c>
      <c r="M11" s="17">
        <v>28</v>
      </c>
      <c r="N11" s="17">
        <v>974465</v>
      </c>
      <c r="O11" s="17"/>
      <c r="P11" s="20">
        <f t="shared" si="0"/>
        <v>136425</v>
      </c>
      <c r="Q11" s="20">
        <v>136425</v>
      </c>
      <c r="R11" s="17"/>
      <c r="S11" s="17"/>
      <c r="T11" s="17">
        <v>23</v>
      </c>
      <c r="U11" s="17" t="s">
        <v>161</v>
      </c>
      <c r="V11" s="17" t="s">
        <v>92</v>
      </c>
      <c r="W11" s="17" t="s">
        <v>93</v>
      </c>
      <c r="X11" s="20">
        <f t="shared" si="2"/>
        <v>0</v>
      </c>
      <c r="Y11" s="20">
        <f t="shared" si="2"/>
        <v>136425</v>
      </c>
      <c r="Z11" s="20">
        <f t="shared" si="2"/>
        <v>136425</v>
      </c>
      <c r="AA11" s="17">
        <v>0</v>
      </c>
      <c r="AB11" s="17" t="s">
        <v>105</v>
      </c>
      <c r="AC11" s="17" t="s">
        <v>92</v>
      </c>
      <c r="AD11" s="17" t="s">
        <v>94</v>
      </c>
      <c r="AE11" s="18"/>
      <c r="AF11" s="17"/>
      <c r="AG11" s="17"/>
      <c r="AH11" s="18"/>
      <c r="AI11" s="17"/>
      <c r="AJ11" s="18"/>
      <c r="AK11" s="18"/>
      <c r="AL11" s="17"/>
      <c r="AM11" s="18"/>
      <c r="AN11" s="17" t="s">
        <v>169</v>
      </c>
      <c r="BY11" s="6"/>
      <c r="BZ11" s="6"/>
    </row>
    <row r="12" spans="1:78">
      <c r="A12" s="17">
        <v>11</v>
      </c>
      <c r="B12" s="17" t="s">
        <v>90</v>
      </c>
      <c r="C12" s="18" t="s">
        <v>157</v>
      </c>
      <c r="D12" s="17" t="s">
        <v>170</v>
      </c>
      <c r="E12" s="32">
        <v>1075</v>
      </c>
      <c r="F12" s="19">
        <f>F9+1</f>
        <v>42921</v>
      </c>
      <c r="G12" s="17">
        <v>756256</v>
      </c>
      <c r="H12" s="17" t="s">
        <v>89</v>
      </c>
      <c r="I12" s="17">
        <v>70051090</v>
      </c>
      <c r="J12" s="17" t="s">
        <v>171</v>
      </c>
      <c r="K12" s="17">
        <v>4</v>
      </c>
      <c r="L12" s="17" t="s">
        <v>150</v>
      </c>
      <c r="M12" s="17">
        <v>28</v>
      </c>
      <c r="N12" s="17">
        <v>756256</v>
      </c>
      <c r="O12" s="17">
        <f t="shared" ref="O12:O31" si="3">ROUND((N12*M12)/100,0)</f>
        <v>211752</v>
      </c>
      <c r="P12" s="20">
        <f t="shared" si="0"/>
        <v>0</v>
      </c>
      <c r="Q12" s="20">
        <f t="shared" si="1"/>
        <v>0</v>
      </c>
      <c r="R12" s="17"/>
      <c r="S12" s="17"/>
      <c r="T12" s="17">
        <v>22</v>
      </c>
      <c r="U12" s="17" t="s">
        <v>172</v>
      </c>
      <c r="V12" s="17" t="s">
        <v>92</v>
      </c>
      <c r="W12" s="17" t="s">
        <v>93</v>
      </c>
      <c r="X12" s="20">
        <f t="shared" si="2"/>
        <v>211752</v>
      </c>
      <c r="Y12" s="20">
        <f t="shared" si="2"/>
        <v>0</v>
      </c>
      <c r="Z12" s="20">
        <f t="shared" si="2"/>
        <v>0</v>
      </c>
      <c r="AA12" s="17">
        <v>0</v>
      </c>
      <c r="AB12" s="17" t="s">
        <v>105</v>
      </c>
      <c r="AC12" s="17" t="s">
        <v>92</v>
      </c>
      <c r="AD12" s="17" t="s">
        <v>94</v>
      </c>
      <c r="AE12" s="21"/>
      <c r="AF12" s="19"/>
      <c r="AG12" s="17"/>
      <c r="AH12" s="18"/>
      <c r="AI12" s="17"/>
      <c r="AJ12" s="18"/>
      <c r="AK12" s="18"/>
      <c r="AL12" s="17"/>
      <c r="AM12" s="18"/>
      <c r="AN12" s="17" t="s">
        <v>169</v>
      </c>
      <c r="BY12" s="2"/>
      <c r="BZ12" s="2"/>
    </row>
    <row r="13" spans="1:78">
      <c r="A13" s="17">
        <v>12</v>
      </c>
      <c r="B13" s="17" t="s">
        <v>90</v>
      </c>
      <c r="C13" s="18" t="s">
        <v>157</v>
      </c>
      <c r="D13" s="17"/>
      <c r="E13" s="32">
        <v>417</v>
      </c>
      <c r="F13" s="19">
        <f>F9+1</f>
        <v>42921</v>
      </c>
      <c r="G13" s="17">
        <v>2436990</v>
      </c>
      <c r="H13" s="17" t="s">
        <v>103</v>
      </c>
      <c r="I13" s="17">
        <v>98041000</v>
      </c>
      <c r="J13" s="17" t="s">
        <v>173</v>
      </c>
      <c r="K13" s="17">
        <v>2</v>
      </c>
      <c r="L13" s="17" t="s">
        <v>139</v>
      </c>
      <c r="M13" s="17">
        <v>18</v>
      </c>
      <c r="N13" s="17">
        <v>2436990</v>
      </c>
      <c r="O13" s="17">
        <f t="shared" si="3"/>
        <v>438658</v>
      </c>
      <c r="P13" s="20">
        <f t="shared" si="0"/>
        <v>0</v>
      </c>
      <c r="Q13" s="20">
        <f t="shared" si="1"/>
        <v>0</v>
      </c>
      <c r="R13" s="17"/>
      <c r="S13" s="17"/>
      <c r="T13" s="17"/>
      <c r="U13" s="17"/>
      <c r="V13" s="17" t="s">
        <v>92</v>
      </c>
      <c r="W13" s="17" t="s">
        <v>93</v>
      </c>
      <c r="X13" s="20">
        <f t="shared" si="2"/>
        <v>438658</v>
      </c>
      <c r="Y13" s="20">
        <f t="shared" si="2"/>
        <v>0</v>
      </c>
      <c r="Z13" s="20">
        <f t="shared" si="2"/>
        <v>0</v>
      </c>
      <c r="AA13" s="17">
        <v>0</v>
      </c>
      <c r="AB13" s="17" t="s">
        <v>105</v>
      </c>
      <c r="AC13" s="17" t="s">
        <v>105</v>
      </c>
      <c r="AD13" s="17" t="s">
        <v>94</v>
      </c>
      <c r="AE13" s="21"/>
      <c r="AF13" s="19"/>
      <c r="AG13" s="17"/>
      <c r="AH13" s="18"/>
      <c r="AI13" s="17"/>
      <c r="AJ13" s="18"/>
      <c r="AK13" s="18"/>
      <c r="AL13" s="17"/>
      <c r="AM13" s="18"/>
      <c r="AN13" s="17" t="s">
        <v>174</v>
      </c>
      <c r="BY13" s="2"/>
      <c r="BZ13" s="2"/>
    </row>
    <row r="14" spans="1:78">
      <c r="A14" s="17">
        <v>13</v>
      </c>
      <c r="B14" s="17" t="s">
        <v>90</v>
      </c>
      <c r="C14" s="18" t="s">
        <v>157</v>
      </c>
      <c r="D14" s="17" t="s">
        <v>167</v>
      </c>
      <c r="E14" s="32">
        <v>356</v>
      </c>
      <c r="F14" s="19">
        <f>F12+1</f>
        <v>42922</v>
      </c>
      <c r="G14" s="17">
        <v>468478</v>
      </c>
      <c r="H14" s="17" t="s">
        <v>103</v>
      </c>
      <c r="I14" s="17">
        <v>98021000</v>
      </c>
      <c r="J14" s="17" t="s">
        <v>175</v>
      </c>
      <c r="K14" s="17"/>
      <c r="L14" s="17"/>
      <c r="M14" s="17">
        <v>28</v>
      </c>
      <c r="N14" s="17">
        <v>468478</v>
      </c>
      <c r="O14" s="17"/>
      <c r="P14" s="20">
        <f>ROUND(IF($T14=23,((N14*M14)/200),0),0)</f>
        <v>65587</v>
      </c>
      <c r="Q14" s="20">
        <v>65587</v>
      </c>
      <c r="R14" s="17"/>
      <c r="S14" s="17"/>
      <c r="T14" s="17">
        <v>23</v>
      </c>
      <c r="U14" s="17" t="s">
        <v>161</v>
      </c>
      <c r="V14" s="17" t="s">
        <v>92</v>
      </c>
      <c r="W14" s="17" t="s">
        <v>106</v>
      </c>
      <c r="X14" s="20">
        <f t="shared" si="2"/>
        <v>0</v>
      </c>
      <c r="Y14" s="20">
        <f t="shared" si="2"/>
        <v>65587</v>
      </c>
      <c r="Z14" s="20">
        <f t="shared" si="2"/>
        <v>65587</v>
      </c>
      <c r="AA14" s="17">
        <v>0</v>
      </c>
      <c r="AB14" s="17" t="s">
        <v>105</v>
      </c>
      <c r="AC14" s="17" t="s">
        <v>105</v>
      </c>
      <c r="AD14" s="17" t="s">
        <v>94</v>
      </c>
      <c r="AE14" s="21"/>
      <c r="AF14" s="19"/>
      <c r="AG14" s="17"/>
      <c r="AH14" s="18"/>
      <c r="AI14" s="17"/>
      <c r="AJ14" s="18"/>
      <c r="AK14" s="18"/>
      <c r="AL14" s="17"/>
      <c r="AM14" s="18"/>
      <c r="AN14" s="17" t="s">
        <v>174</v>
      </c>
      <c r="BZ14" s="2"/>
    </row>
    <row r="15" spans="1:78">
      <c r="A15" s="17">
        <v>14</v>
      </c>
      <c r="B15" s="17" t="s">
        <v>138</v>
      </c>
      <c r="C15" s="18" t="s">
        <v>157</v>
      </c>
      <c r="D15" s="17"/>
      <c r="E15" s="32">
        <v>11</v>
      </c>
      <c r="F15" s="19">
        <f t="shared" ref="F15:F21" si="4">F14+1</f>
        <v>42923</v>
      </c>
      <c r="G15" s="17">
        <v>245660</v>
      </c>
      <c r="H15" s="17" t="s">
        <v>89</v>
      </c>
      <c r="I15" s="17">
        <v>38249022</v>
      </c>
      <c r="J15" s="17" t="s">
        <v>176</v>
      </c>
      <c r="K15" s="17">
        <v>10</v>
      </c>
      <c r="L15" s="17" t="s">
        <v>139</v>
      </c>
      <c r="M15" s="17">
        <v>18</v>
      </c>
      <c r="N15" s="17">
        <v>245660</v>
      </c>
      <c r="O15" s="20">
        <v>44219</v>
      </c>
      <c r="P15" s="20">
        <f t="shared" si="0"/>
        <v>0</v>
      </c>
      <c r="Q15" s="20">
        <f t="shared" si="1"/>
        <v>0</v>
      </c>
      <c r="R15" s="17"/>
      <c r="S15" s="17"/>
      <c r="T15" s="17"/>
      <c r="U15" s="17"/>
      <c r="V15" s="17" t="s">
        <v>92</v>
      </c>
      <c r="W15" s="17" t="s">
        <v>93</v>
      </c>
      <c r="X15" s="20">
        <f t="shared" si="2"/>
        <v>44219</v>
      </c>
      <c r="Y15" s="20">
        <f t="shared" si="2"/>
        <v>0</v>
      </c>
      <c r="Z15" s="20">
        <f t="shared" si="2"/>
        <v>0</v>
      </c>
      <c r="AA15" s="17">
        <v>0</v>
      </c>
      <c r="AB15" s="17" t="s">
        <v>92</v>
      </c>
      <c r="AC15" s="17" t="s">
        <v>92</v>
      </c>
      <c r="AD15" s="17" t="s">
        <v>107</v>
      </c>
      <c r="AE15" s="21"/>
      <c r="AF15" s="19"/>
      <c r="AG15" s="17"/>
      <c r="AH15" s="18"/>
      <c r="AI15" s="17"/>
      <c r="AJ15" s="18"/>
      <c r="AK15" s="18"/>
      <c r="AL15" s="17"/>
      <c r="AM15" s="18"/>
      <c r="AN15" s="17" t="s">
        <v>177</v>
      </c>
      <c r="BY15" s="2"/>
      <c r="BZ15" s="2"/>
    </row>
    <row r="16" spans="1:78">
      <c r="A16" s="17">
        <v>15</v>
      </c>
      <c r="B16" s="17" t="s">
        <v>138</v>
      </c>
      <c r="C16" s="18" t="s">
        <v>157</v>
      </c>
      <c r="D16" s="17"/>
      <c r="E16" s="32">
        <v>12</v>
      </c>
      <c r="F16" s="19">
        <f t="shared" si="4"/>
        <v>42924</v>
      </c>
      <c r="G16" s="17">
        <v>70000</v>
      </c>
      <c r="H16" s="17" t="s">
        <v>89</v>
      </c>
      <c r="I16" s="17">
        <v>4401</v>
      </c>
      <c r="J16" s="17" t="s">
        <v>159</v>
      </c>
      <c r="K16" s="17">
        <v>1</v>
      </c>
      <c r="L16" s="17" t="s">
        <v>160</v>
      </c>
      <c r="M16" s="17">
        <v>5</v>
      </c>
      <c r="N16" s="17">
        <v>70000</v>
      </c>
      <c r="O16" s="20">
        <v>3500</v>
      </c>
      <c r="P16" s="20">
        <f t="shared" si="0"/>
        <v>0</v>
      </c>
      <c r="Q16" s="20">
        <f t="shared" si="1"/>
        <v>0</v>
      </c>
      <c r="R16" s="17"/>
      <c r="S16" s="17"/>
      <c r="T16" s="17"/>
      <c r="U16" s="17"/>
      <c r="V16" s="17" t="s">
        <v>92</v>
      </c>
      <c r="W16" s="17" t="s">
        <v>93</v>
      </c>
      <c r="X16" s="20">
        <f t="shared" si="2"/>
        <v>3500</v>
      </c>
      <c r="Y16" s="20">
        <f t="shared" si="2"/>
        <v>0</v>
      </c>
      <c r="Z16" s="20">
        <f t="shared" si="2"/>
        <v>0</v>
      </c>
      <c r="AA16" s="17">
        <v>0</v>
      </c>
      <c r="AB16" s="17" t="s">
        <v>92</v>
      </c>
      <c r="AC16" s="17" t="s">
        <v>92</v>
      </c>
      <c r="AD16" s="17" t="s">
        <v>107</v>
      </c>
      <c r="AE16" s="21"/>
      <c r="AF16" s="19"/>
      <c r="AG16" s="17"/>
      <c r="AH16" s="18"/>
      <c r="AI16" s="17"/>
      <c r="AJ16" s="18"/>
      <c r="AK16" s="18"/>
      <c r="AL16" s="17"/>
      <c r="AM16" s="18"/>
      <c r="AN16" s="17" t="s">
        <v>177</v>
      </c>
      <c r="BY16" s="2"/>
      <c r="BZ16" s="2"/>
    </row>
    <row r="17" spans="1:78">
      <c r="A17" s="17">
        <v>16</v>
      </c>
      <c r="B17" s="17" t="s">
        <v>138</v>
      </c>
      <c r="C17" s="18" t="s">
        <v>157</v>
      </c>
      <c r="D17" s="17" t="s">
        <v>178</v>
      </c>
      <c r="E17" s="32">
        <v>421</v>
      </c>
      <c r="F17" s="19">
        <f t="shared" si="4"/>
        <v>42925</v>
      </c>
      <c r="G17" s="17">
        <v>345600</v>
      </c>
      <c r="H17" s="17" t="s">
        <v>89</v>
      </c>
      <c r="I17" s="17">
        <v>38249022</v>
      </c>
      <c r="J17" s="17" t="s">
        <v>176</v>
      </c>
      <c r="K17" s="17">
        <v>2</v>
      </c>
      <c r="L17" s="17" t="s">
        <v>139</v>
      </c>
      <c r="M17" s="17">
        <v>18</v>
      </c>
      <c r="N17" s="17">
        <v>345600</v>
      </c>
      <c r="O17" s="20">
        <f>31104*2</f>
        <v>62208</v>
      </c>
      <c r="P17" s="20"/>
      <c r="Q17" s="20"/>
      <c r="R17" s="17"/>
      <c r="S17" s="17"/>
      <c r="T17" s="17">
        <v>23</v>
      </c>
      <c r="U17" s="17" t="s">
        <v>161</v>
      </c>
      <c r="V17" s="17" t="s">
        <v>92</v>
      </c>
      <c r="W17" s="17" t="s">
        <v>93</v>
      </c>
      <c r="X17" s="20">
        <f>O17</f>
        <v>62208</v>
      </c>
      <c r="Y17" s="20"/>
      <c r="Z17" s="20"/>
      <c r="AA17" s="17">
        <v>0</v>
      </c>
      <c r="AB17" s="17" t="s">
        <v>92</v>
      </c>
      <c r="AC17" s="17" t="s">
        <v>92</v>
      </c>
      <c r="AD17" s="17" t="s">
        <v>117</v>
      </c>
      <c r="AE17" s="21"/>
      <c r="AF17" s="19"/>
      <c r="AG17" s="17"/>
      <c r="AH17" s="18"/>
      <c r="AI17" s="17"/>
      <c r="AJ17" s="18"/>
      <c r="AK17" s="18"/>
      <c r="AL17" s="17"/>
      <c r="AM17" s="18"/>
      <c r="AN17" s="17" t="s">
        <v>179</v>
      </c>
      <c r="BY17" s="2"/>
      <c r="BZ17" s="2"/>
    </row>
    <row r="18" spans="1:78">
      <c r="A18" s="17">
        <v>17</v>
      </c>
      <c r="B18" s="17" t="s">
        <v>138</v>
      </c>
      <c r="C18" s="18" t="s">
        <v>157</v>
      </c>
      <c r="D18" s="17" t="s">
        <v>180</v>
      </c>
      <c r="E18" s="32">
        <v>422</v>
      </c>
      <c r="F18" s="19">
        <f t="shared" si="4"/>
        <v>42926</v>
      </c>
      <c r="G18" s="17">
        <v>21400</v>
      </c>
      <c r="H18" s="17" t="s">
        <v>89</v>
      </c>
      <c r="I18" s="17">
        <v>38249022</v>
      </c>
      <c r="J18" s="17" t="s">
        <v>176</v>
      </c>
      <c r="K18" s="17">
        <v>10</v>
      </c>
      <c r="L18" s="17" t="s">
        <v>139</v>
      </c>
      <c r="M18" s="17">
        <v>12</v>
      </c>
      <c r="N18" s="17">
        <v>21400</v>
      </c>
      <c r="O18" s="20">
        <f>1284*2</f>
        <v>2568</v>
      </c>
      <c r="P18" s="20"/>
      <c r="Q18" s="20"/>
      <c r="R18" s="17"/>
      <c r="S18" s="17"/>
      <c r="T18" s="17">
        <v>23</v>
      </c>
      <c r="U18" s="17" t="s">
        <v>161</v>
      </c>
      <c r="V18" s="17" t="s">
        <v>92</v>
      </c>
      <c r="W18" s="17" t="s">
        <v>93</v>
      </c>
      <c r="X18" s="20">
        <f t="shared" ref="X18:X20" si="5">O18</f>
        <v>2568</v>
      </c>
      <c r="Y18" s="20"/>
      <c r="Z18" s="20"/>
      <c r="AA18" s="17">
        <v>0</v>
      </c>
      <c r="AB18" s="17" t="s">
        <v>92</v>
      </c>
      <c r="AC18" s="17" t="s">
        <v>92</v>
      </c>
      <c r="AD18" s="17" t="s">
        <v>117</v>
      </c>
      <c r="AE18" s="21"/>
      <c r="AF18" s="19"/>
      <c r="AG18" s="17"/>
      <c r="AH18" s="18"/>
      <c r="AI18" s="17"/>
      <c r="AJ18" s="18"/>
      <c r="AK18" s="18"/>
      <c r="AL18" s="17"/>
      <c r="AM18" s="18"/>
      <c r="AN18" s="17" t="s">
        <v>179</v>
      </c>
      <c r="BZ18" s="2"/>
    </row>
    <row r="19" spans="1:78">
      <c r="A19" s="17">
        <v>18</v>
      </c>
      <c r="B19" s="17" t="s">
        <v>133</v>
      </c>
      <c r="C19" s="18" t="s">
        <v>157</v>
      </c>
      <c r="D19" s="17" t="s">
        <v>178</v>
      </c>
      <c r="E19" s="32">
        <v>115</v>
      </c>
      <c r="F19" s="19">
        <f t="shared" si="4"/>
        <v>42927</v>
      </c>
      <c r="G19" s="17">
        <v>655999</v>
      </c>
      <c r="H19" s="17" t="s">
        <v>89</v>
      </c>
      <c r="I19" s="17">
        <v>38249022</v>
      </c>
      <c r="J19" s="17" t="s">
        <v>176</v>
      </c>
      <c r="K19" s="17">
        <v>54</v>
      </c>
      <c r="L19" s="17" t="s">
        <v>139</v>
      </c>
      <c r="M19" s="17">
        <v>18</v>
      </c>
      <c r="N19" s="17">
        <v>655999</v>
      </c>
      <c r="O19" s="17"/>
      <c r="P19" s="20">
        <f t="shared" si="0"/>
        <v>59040</v>
      </c>
      <c r="Q19" s="20">
        <v>59040</v>
      </c>
      <c r="R19" s="17"/>
      <c r="S19" s="17"/>
      <c r="T19" s="17">
        <v>23</v>
      </c>
      <c r="U19" s="17" t="s">
        <v>161</v>
      </c>
      <c r="V19" s="17" t="s">
        <v>92</v>
      </c>
      <c r="W19" s="17" t="s">
        <v>93</v>
      </c>
      <c r="X19" s="20">
        <f t="shared" si="5"/>
        <v>0</v>
      </c>
      <c r="Y19" s="20">
        <f t="shared" si="2"/>
        <v>59040</v>
      </c>
      <c r="Z19" s="20">
        <f t="shared" si="2"/>
        <v>59040</v>
      </c>
      <c r="AA19" s="17"/>
      <c r="AB19" s="17" t="s">
        <v>92</v>
      </c>
      <c r="AC19" s="17" t="s">
        <v>92</v>
      </c>
      <c r="AD19" s="17" t="s">
        <v>94</v>
      </c>
      <c r="AE19" s="18"/>
      <c r="AF19" s="17"/>
      <c r="AG19" s="17"/>
      <c r="AH19" s="17"/>
      <c r="AI19" s="19"/>
      <c r="AJ19" s="17"/>
      <c r="AK19" s="22"/>
      <c r="AL19" s="19"/>
      <c r="AM19" s="18"/>
      <c r="AN19" s="17" t="s">
        <v>181</v>
      </c>
      <c r="BY19" s="2"/>
      <c r="BZ19" s="2"/>
    </row>
    <row r="20" spans="1:78">
      <c r="A20" s="17">
        <v>19</v>
      </c>
      <c r="B20" s="17" t="s">
        <v>133</v>
      </c>
      <c r="C20" s="18" t="s">
        <v>157</v>
      </c>
      <c r="D20" s="17"/>
      <c r="E20" s="32">
        <v>116</v>
      </c>
      <c r="F20" s="19">
        <f t="shared" si="4"/>
        <v>42928</v>
      </c>
      <c r="G20" s="17">
        <v>908600</v>
      </c>
      <c r="H20" s="17" t="s">
        <v>103</v>
      </c>
      <c r="I20" s="17">
        <v>28151110</v>
      </c>
      <c r="J20" s="17" t="s">
        <v>162</v>
      </c>
      <c r="K20" s="17">
        <v>34</v>
      </c>
      <c r="L20" s="17" t="s">
        <v>139</v>
      </c>
      <c r="M20" s="17">
        <v>18</v>
      </c>
      <c r="N20" s="17">
        <v>908600</v>
      </c>
      <c r="O20" s="17">
        <f t="shared" si="3"/>
        <v>163548</v>
      </c>
      <c r="P20" s="20">
        <f t="shared" si="0"/>
        <v>0</v>
      </c>
      <c r="Q20" s="20">
        <v>0</v>
      </c>
      <c r="R20" s="17"/>
      <c r="S20" s="17"/>
      <c r="T20" s="17">
        <v>8</v>
      </c>
      <c r="U20" s="17" t="s">
        <v>165</v>
      </c>
      <c r="V20" s="17" t="s">
        <v>92</v>
      </c>
      <c r="W20" s="17" t="s">
        <v>93</v>
      </c>
      <c r="X20" s="20">
        <f t="shared" si="5"/>
        <v>163548</v>
      </c>
      <c r="Y20" s="20">
        <f t="shared" si="2"/>
        <v>0</v>
      </c>
      <c r="Z20" s="20">
        <f t="shared" si="2"/>
        <v>0</v>
      </c>
      <c r="AA20" s="17">
        <v>0</v>
      </c>
      <c r="AB20" s="17" t="s">
        <v>105</v>
      </c>
      <c r="AC20" s="17" t="s">
        <v>92</v>
      </c>
      <c r="AD20" s="17" t="s">
        <v>94</v>
      </c>
      <c r="AE20" s="18"/>
      <c r="AF20" s="17"/>
      <c r="AG20" s="17"/>
      <c r="AH20" s="17"/>
      <c r="AI20" s="19"/>
      <c r="AJ20" s="18"/>
      <c r="AK20" s="18"/>
      <c r="AL20" s="17"/>
      <c r="AM20" s="18"/>
      <c r="AN20" s="17" t="s">
        <v>181</v>
      </c>
      <c r="BY20" s="2"/>
      <c r="BZ20" s="2"/>
    </row>
    <row r="21" spans="1:78">
      <c r="A21" s="17">
        <v>20</v>
      </c>
      <c r="B21" s="17" t="s">
        <v>96</v>
      </c>
      <c r="C21" s="18" t="s">
        <v>157</v>
      </c>
      <c r="D21" s="17" t="s">
        <v>182</v>
      </c>
      <c r="E21" s="32">
        <v>800</v>
      </c>
      <c r="F21" s="19">
        <f t="shared" si="4"/>
        <v>42929</v>
      </c>
      <c r="G21" s="17">
        <v>234500</v>
      </c>
      <c r="H21" s="17" t="s">
        <v>89</v>
      </c>
      <c r="I21" s="17">
        <v>4819</v>
      </c>
      <c r="J21" s="17" t="s">
        <v>183</v>
      </c>
      <c r="K21" s="17">
        <v>11</v>
      </c>
      <c r="L21" s="17" t="s">
        <v>139</v>
      </c>
      <c r="M21" s="17">
        <v>12</v>
      </c>
      <c r="N21" s="17">
        <v>234500</v>
      </c>
      <c r="O21" s="17"/>
      <c r="P21" s="20">
        <f t="shared" si="0"/>
        <v>14070</v>
      </c>
      <c r="Q21" s="20">
        <v>14070</v>
      </c>
      <c r="R21" s="17"/>
      <c r="S21" s="17"/>
      <c r="T21" s="17">
        <v>23</v>
      </c>
      <c r="U21" s="17" t="s">
        <v>161</v>
      </c>
      <c r="V21" s="17" t="s">
        <v>92</v>
      </c>
      <c r="W21" s="17" t="s">
        <v>93</v>
      </c>
      <c r="X21" s="20">
        <f t="shared" si="2"/>
        <v>0</v>
      </c>
      <c r="Y21" s="20">
        <f t="shared" si="2"/>
        <v>14070</v>
      </c>
      <c r="Z21" s="20">
        <f t="shared" si="2"/>
        <v>14070</v>
      </c>
      <c r="AA21" s="17"/>
      <c r="AB21" s="17" t="s">
        <v>92</v>
      </c>
      <c r="AC21" s="17" t="s">
        <v>92</v>
      </c>
      <c r="AD21" s="17" t="s">
        <v>94</v>
      </c>
      <c r="AE21" s="18"/>
      <c r="AF21" s="17"/>
      <c r="AG21" s="17"/>
      <c r="AH21" s="18"/>
      <c r="AI21" s="19"/>
      <c r="AJ21" s="17"/>
      <c r="AK21" s="22"/>
      <c r="AL21" s="19"/>
      <c r="AM21" s="18"/>
      <c r="AN21" s="17" t="s">
        <v>184</v>
      </c>
      <c r="BY21" s="2"/>
      <c r="BZ21" s="2"/>
    </row>
    <row r="22" spans="1:78">
      <c r="A22" s="17">
        <v>21</v>
      </c>
      <c r="B22" s="17" t="s">
        <v>109</v>
      </c>
      <c r="C22" s="18" t="s">
        <v>157</v>
      </c>
      <c r="D22" s="17" t="s">
        <v>185</v>
      </c>
      <c r="E22" s="32">
        <v>900</v>
      </c>
      <c r="F22" s="19">
        <f>F21+1</f>
        <v>42930</v>
      </c>
      <c r="G22" s="17">
        <v>89700</v>
      </c>
      <c r="H22" s="17" t="s">
        <v>89</v>
      </c>
      <c r="I22" s="17">
        <v>4401</v>
      </c>
      <c r="J22" s="17" t="s">
        <v>159</v>
      </c>
      <c r="K22" s="17">
        <v>22</v>
      </c>
      <c r="L22" s="17" t="s">
        <v>160</v>
      </c>
      <c r="M22" s="17">
        <v>18</v>
      </c>
      <c r="N22" s="17">
        <v>89700</v>
      </c>
      <c r="O22" s="17">
        <f t="shared" si="3"/>
        <v>16146</v>
      </c>
      <c r="P22" s="20">
        <f t="shared" si="0"/>
        <v>0</v>
      </c>
      <c r="Q22" s="20">
        <v>0</v>
      </c>
      <c r="R22" s="17"/>
      <c r="S22" s="17"/>
      <c r="T22" s="17">
        <v>8</v>
      </c>
      <c r="U22" s="17" t="s">
        <v>165</v>
      </c>
      <c r="V22" s="17" t="s">
        <v>92</v>
      </c>
      <c r="W22" s="17" t="s">
        <v>93</v>
      </c>
      <c r="X22" s="20">
        <f t="shared" si="2"/>
        <v>16146</v>
      </c>
      <c r="Y22" s="20">
        <f t="shared" si="2"/>
        <v>0</v>
      </c>
      <c r="Z22" s="20">
        <f t="shared" si="2"/>
        <v>0</v>
      </c>
      <c r="AA22" s="17"/>
      <c r="AB22" s="17" t="s">
        <v>105</v>
      </c>
      <c r="AC22" s="17" t="s">
        <v>92</v>
      </c>
      <c r="AD22" s="17" t="s">
        <v>94</v>
      </c>
      <c r="AE22" s="18"/>
      <c r="AF22" s="17"/>
      <c r="AG22" s="17"/>
      <c r="AH22" s="18"/>
      <c r="AI22" s="19"/>
      <c r="AJ22" s="17"/>
      <c r="AK22" s="22"/>
      <c r="AL22" s="19"/>
      <c r="AM22" s="18"/>
      <c r="AN22" s="17" t="s">
        <v>184</v>
      </c>
      <c r="BY22" s="2"/>
      <c r="BZ22" s="2"/>
    </row>
    <row r="23" spans="1:78">
      <c r="A23" s="17">
        <v>22</v>
      </c>
      <c r="B23" s="17" t="s">
        <v>122</v>
      </c>
      <c r="C23" s="18" t="s">
        <v>157</v>
      </c>
      <c r="D23" s="17" t="s">
        <v>182</v>
      </c>
      <c r="E23" s="32">
        <v>1001</v>
      </c>
      <c r="F23" s="19">
        <v>42935</v>
      </c>
      <c r="G23" s="17">
        <v>54900</v>
      </c>
      <c r="H23" s="17" t="s">
        <v>89</v>
      </c>
      <c r="I23" s="17">
        <v>4819</v>
      </c>
      <c r="J23" s="17" t="s">
        <v>183</v>
      </c>
      <c r="K23" s="17">
        <v>34</v>
      </c>
      <c r="L23" s="17" t="s">
        <v>139</v>
      </c>
      <c r="M23" s="17">
        <v>12</v>
      </c>
      <c r="N23" s="17">
        <v>54900</v>
      </c>
      <c r="O23" s="17"/>
      <c r="P23" s="20">
        <f t="shared" si="0"/>
        <v>3294</v>
      </c>
      <c r="Q23" s="20">
        <v>3294</v>
      </c>
      <c r="R23" s="17"/>
      <c r="S23" s="17"/>
      <c r="T23" s="17">
        <v>23</v>
      </c>
      <c r="U23" s="17" t="s">
        <v>161</v>
      </c>
      <c r="V23" s="17" t="s">
        <v>92</v>
      </c>
      <c r="W23" s="17" t="s">
        <v>93</v>
      </c>
      <c r="X23" s="20">
        <f t="shared" si="2"/>
        <v>0</v>
      </c>
      <c r="Y23" s="20">
        <f t="shared" si="2"/>
        <v>3294</v>
      </c>
      <c r="Z23" s="20">
        <f t="shared" si="2"/>
        <v>3294</v>
      </c>
      <c r="AA23" s="17"/>
      <c r="AB23" s="17" t="s">
        <v>92</v>
      </c>
      <c r="AC23" s="17" t="s">
        <v>92</v>
      </c>
      <c r="AD23" s="17" t="s">
        <v>94</v>
      </c>
      <c r="AE23" s="18"/>
      <c r="AF23" s="17"/>
      <c r="AG23" s="17"/>
      <c r="AH23" s="17"/>
      <c r="AI23" s="19"/>
      <c r="AJ23" s="17"/>
      <c r="AK23" s="22"/>
      <c r="AL23" s="19"/>
      <c r="AM23" s="18"/>
      <c r="AN23" s="17" t="s">
        <v>186</v>
      </c>
      <c r="BZ23" s="2"/>
    </row>
    <row r="24" spans="1:78">
      <c r="A24" s="17">
        <v>23</v>
      </c>
      <c r="B24" s="17" t="s">
        <v>128</v>
      </c>
      <c r="C24" s="18" t="s">
        <v>157</v>
      </c>
      <c r="D24" s="17" t="s">
        <v>185</v>
      </c>
      <c r="E24" s="32">
        <v>1002</v>
      </c>
      <c r="F24" s="19">
        <f t="shared" ref="F24:F26" si="6">F23+1</f>
        <v>42936</v>
      </c>
      <c r="G24" s="17">
        <v>90000</v>
      </c>
      <c r="H24" s="17" t="s">
        <v>89</v>
      </c>
      <c r="I24" s="17">
        <v>4401</v>
      </c>
      <c r="J24" s="17" t="s">
        <v>159</v>
      </c>
      <c r="K24" s="17">
        <v>7</v>
      </c>
      <c r="L24" s="17" t="s">
        <v>160</v>
      </c>
      <c r="M24" s="17">
        <v>18</v>
      </c>
      <c r="N24" s="17">
        <v>90000</v>
      </c>
      <c r="O24" s="17">
        <f t="shared" si="3"/>
        <v>16200</v>
      </c>
      <c r="P24" s="20">
        <f t="shared" si="0"/>
        <v>0</v>
      </c>
      <c r="Q24" s="20">
        <v>0</v>
      </c>
      <c r="R24" s="17"/>
      <c r="S24" s="17"/>
      <c r="T24" s="17">
        <v>8</v>
      </c>
      <c r="U24" s="17" t="s">
        <v>165</v>
      </c>
      <c r="V24" s="17" t="s">
        <v>92</v>
      </c>
      <c r="W24" s="17" t="s">
        <v>93</v>
      </c>
      <c r="X24" s="20">
        <f t="shared" si="2"/>
        <v>16200</v>
      </c>
      <c r="Y24" s="20">
        <f t="shared" si="2"/>
        <v>0</v>
      </c>
      <c r="Z24" s="20">
        <f t="shared" si="2"/>
        <v>0</v>
      </c>
      <c r="AA24" s="17"/>
      <c r="AB24" s="17" t="s">
        <v>92</v>
      </c>
      <c r="AC24" s="17" t="s">
        <v>92</v>
      </c>
      <c r="AD24" s="17" t="s">
        <v>94</v>
      </c>
      <c r="AE24" s="18"/>
      <c r="AF24" s="17"/>
      <c r="AG24" s="17"/>
      <c r="AH24" s="17"/>
      <c r="AI24" s="19"/>
      <c r="AJ24" s="17"/>
      <c r="AK24" s="22"/>
      <c r="AL24" s="19"/>
      <c r="AM24" s="18"/>
      <c r="AN24" s="17" t="s">
        <v>186</v>
      </c>
      <c r="BY24" s="2"/>
    </row>
    <row r="25" spans="1:78">
      <c r="A25" s="17">
        <v>24</v>
      </c>
      <c r="B25" s="17" t="s">
        <v>155</v>
      </c>
      <c r="C25" s="18" t="s">
        <v>157</v>
      </c>
      <c r="D25" s="17"/>
      <c r="E25" s="32">
        <v>450</v>
      </c>
      <c r="F25" s="19">
        <f t="shared" si="6"/>
        <v>42937</v>
      </c>
      <c r="G25" s="17">
        <v>200000</v>
      </c>
      <c r="H25" s="17" t="s">
        <v>89</v>
      </c>
      <c r="I25" s="17">
        <v>38249022</v>
      </c>
      <c r="J25" s="17" t="s">
        <v>176</v>
      </c>
      <c r="K25" s="17">
        <v>12</v>
      </c>
      <c r="L25" s="17" t="s">
        <v>139</v>
      </c>
      <c r="M25" s="17">
        <v>12</v>
      </c>
      <c r="N25" s="17">
        <v>200000</v>
      </c>
      <c r="O25" s="17">
        <f t="shared" si="3"/>
        <v>24000</v>
      </c>
      <c r="P25" s="20">
        <f t="shared" si="0"/>
        <v>0</v>
      </c>
      <c r="Q25" s="20">
        <v>0</v>
      </c>
      <c r="R25" s="17"/>
      <c r="S25" s="17"/>
      <c r="T25" s="17"/>
      <c r="U25" s="17"/>
      <c r="V25" s="17" t="s">
        <v>92</v>
      </c>
      <c r="W25" s="17" t="s">
        <v>93</v>
      </c>
      <c r="X25" s="20">
        <f t="shared" si="2"/>
        <v>24000</v>
      </c>
      <c r="Y25" s="20">
        <f t="shared" si="2"/>
        <v>0</v>
      </c>
      <c r="Z25" s="20">
        <f t="shared" si="2"/>
        <v>0</v>
      </c>
      <c r="AA25" s="17"/>
      <c r="AB25" s="17"/>
      <c r="AC25" s="17" t="s">
        <v>92</v>
      </c>
      <c r="AD25" s="17" t="s">
        <v>107</v>
      </c>
      <c r="AE25" s="17"/>
      <c r="AF25" s="19"/>
      <c r="AG25" s="17"/>
      <c r="AH25" s="17"/>
      <c r="AI25" s="19"/>
      <c r="AJ25" s="17"/>
      <c r="AK25" s="21"/>
      <c r="AL25" s="19"/>
      <c r="AM25" s="17"/>
      <c r="AN25" s="17" t="s">
        <v>187</v>
      </c>
      <c r="BY25" s="2"/>
      <c r="BZ25" s="4"/>
    </row>
    <row r="26" spans="1:78">
      <c r="A26" s="17">
        <v>25</v>
      </c>
      <c r="B26" s="17" t="s">
        <v>155</v>
      </c>
      <c r="C26" s="18" t="s">
        <v>157</v>
      </c>
      <c r="D26" s="17" t="s">
        <v>180</v>
      </c>
      <c r="E26" s="32">
        <v>459</v>
      </c>
      <c r="F26" s="19">
        <f t="shared" si="6"/>
        <v>42938</v>
      </c>
      <c r="G26" s="17">
        <v>250000</v>
      </c>
      <c r="H26" s="17" t="s">
        <v>89</v>
      </c>
      <c r="I26" s="17">
        <v>38249022</v>
      </c>
      <c r="J26" s="17" t="s">
        <v>176</v>
      </c>
      <c r="K26" s="17">
        <v>10</v>
      </c>
      <c r="L26" s="17" t="s">
        <v>139</v>
      </c>
      <c r="M26" s="17">
        <v>12</v>
      </c>
      <c r="N26" s="17">
        <v>250000</v>
      </c>
      <c r="O26" s="17">
        <f t="shared" si="3"/>
        <v>30000</v>
      </c>
      <c r="P26" s="20">
        <f t="shared" si="0"/>
        <v>0</v>
      </c>
      <c r="Q26" s="20">
        <v>0</v>
      </c>
      <c r="R26" s="17"/>
      <c r="S26" s="17"/>
      <c r="T26" s="17"/>
      <c r="U26" s="17"/>
      <c r="V26" s="17" t="s">
        <v>92</v>
      </c>
      <c r="W26" s="17" t="s">
        <v>93</v>
      </c>
      <c r="X26" s="20">
        <f t="shared" si="2"/>
        <v>30000</v>
      </c>
      <c r="Y26" s="20">
        <f t="shared" si="2"/>
        <v>0</v>
      </c>
      <c r="Z26" s="20">
        <f t="shared" si="2"/>
        <v>0</v>
      </c>
      <c r="AA26" s="17"/>
      <c r="AB26" s="17"/>
      <c r="AC26" s="17" t="s">
        <v>92</v>
      </c>
      <c r="AD26" s="17" t="s">
        <v>117</v>
      </c>
      <c r="AE26" s="18"/>
      <c r="AF26" s="19"/>
      <c r="AG26" s="17"/>
      <c r="AH26" s="17"/>
      <c r="AI26" s="19"/>
      <c r="AJ26" s="17"/>
      <c r="AK26" s="22"/>
      <c r="AL26" s="19"/>
      <c r="AM26" s="18"/>
      <c r="AN26" s="17" t="s">
        <v>187</v>
      </c>
      <c r="BZ26" s="4"/>
    </row>
    <row r="27" spans="1:78">
      <c r="A27" s="17">
        <v>26</v>
      </c>
      <c r="B27" s="17" t="s">
        <v>90</v>
      </c>
      <c r="C27" s="18" t="s">
        <v>157</v>
      </c>
      <c r="D27" s="17" t="s">
        <v>170</v>
      </c>
      <c r="E27" s="32">
        <v>1077</v>
      </c>
      <c r="F27" s="19">
        <v>42938</v>
      </c>
      <c r="G27" s="17">
        <v>43000</v>
      </c>
      <c r="H27" s="17" t="s">
        <v>89</v>
      </c>
      <c r="I27" s="17">
        <v>70051090</v>
      </c>
      <c r="J27" s="17" t="s">
        <v>171</v>
      </c>
      <c r="K27" s="17">
        <v>4</v>
      </c>
      <c r="L27" s="17" t="s">
        <v>150</v>
      </c>
      <c r="M27" s="17">
        <v>28</v>
      </c>
      <c r="N27" s="17">
        <v>43000</v>
      </c>
      <c r="O27" s="17">
        <f t="shared" si="3"/>
        <v>12040</v>
      </c>
      <c r="P27" s="20">
        <f t="shared" si="0"/>
        <v>0</v>
      </c>
      <c r="Q27" s="20">
        <v>0</v>
      </c>
      <c r="R27" s="17"/>
      <c r="S27" s="17"/>
      <c r="T27" s="17">
        <v>22</v>
      </c>
      <c r="U27" s="17" t="s">
        <v>172</v>
      </c>
      <c r="V27" s="17" t="s">
        <v>92</v>
      </c>
      <c r="W27" s="17" t="s">
        <v>93</v>
      </c>
      <c r="X27" s="20">
        <f t="shared" si="2"/>
        <v>12040</v>
      </c>
      <c r="Y27" s="20">
        <f t="shared" si="2"/>
        <v>0</v>
      </c>
      <c r="Z27" s="20">
        <f t="shared" si="2"/>
        <v>0</v>
      </c>
      <c r="AA27" s="17">
        <v>0</v>
      </c>
      <c r="AB27" s="17" t="s">
        <v>105</v>
      </c>
      <c r="AC27" s="17" t="s">
        <v>92</v>
      </c>
      <c r="AD27" s="17" t="s">
        <v>94</v>
      </c>
      <c r="AE27" s="21"/>
      <c r="AF27" s="19"/>
      <c r="AG27" s="17"/>
      <c r="AH27" s="18"/>
      <c r="AI27" s="17"/>
      <c r="AJ27" s="18"/>
      <c r="AK27" s="18"/>
      <c r="AL27" s="17"/>
      <c r="AM27" s="18"/>
      <c r="AN27" s="17" t="s">
        <v>169</v>
      </c>
      <c r="BY27" s="2"/>
    </row>
    <row r="28" spans="1:78">
      <c r="A28" s="17">
        <v>27</v>
      </c>
      <c r="B28" s="17" t="s">
        <v>90</v>
      </c>
      <c r="C28" s="18" t="s">
        <v>157</v>
      </c>
      <c r="D28" s="17" t="s">
        <v>167</v>
      </c>
      <c r="E28" s="32">
        <v>3555</v>
      </c>
      <c r="F28" s="19">
        <v>42939</v>
      </c>
      <c r="G28" s="17">
        <v>48900</v>
      </c>
      <c r="H28" s="17" t="s">
        <v>103</v>
      </c>
      <c r="I28" s="17">
        <v>98021000</v>
      </c>
      <c r="J28" s="17" t="s">
        <v>175</v>
      </c>
      <c r="K28" s="17">
        <v>2</v>
      </c>
      <c r="L28" s="17" t="s">
        <v>139</v>
      </c>
      <c r="M28" s="17">
        <v>28</v>
      </c>
      <c r="N28" s="17">
        <v>48900</v>
      </c>
      <c r="O28" s="17">
        <f t="shared" si="3"/>
        <v>13692</v>
      </c>
      <c r="P28" s="20">
        <f t="shared" si="0"/>
        <v>0</v>
      </c>
      <c r="Q28" s="20">
        <v>0</v>
      </c>
      <c r="R28" s="17"/>
      <c r="S28" s="17"/>
      <c r="T28" s="17"/>
      <c r="U28" s="17"/>
      <c r="V28" s="17" t="s">
        <v>92</v>
      </c>
      <c r="W28" s="17" t="s">
        <v>106</v>
      </c>
      <c r="X28" s="20">
        <f t="shared" si="2"/>
        <v>13692</v>
      </c>
      <c r="Y28" s="20">
        <f t="shared" si="2"/>
        <v>0</v>
      </c>
      <c r="Z28" s="20">
        <f t="shared" si="2"/>
        <v>0</v>
      </c>
      <c r="AA28" s="17">
        <v>0</v>
      </c>
      <c r="AB28" s="17" t="s">
        <v>105</v>
      </c>
      <c r="AC28" s="17" t="s">
        <v>105</v>
      </c>
      <c r="AD28" s="17" t="s">
        <v>94</v>
      </c>
      <c r="AE28" s="21"/>
      <c r="AF28" s="19"/>
      <c r="AG28" s="17"/>
      <c r="AH28" s="18"/>
      <c r="AI28" s="17"/>
      <c r="AJ28" s="18"/>
      <c r="AK28" s="18"/>
      <c r="AL28" s="17"/>
      <c r="AM28" s="18"/>
      <c r="AN28" s="17" t="s">
        <v>174</v>
      </c>
    </row>
    <row r="29" spans="1:78">
      <c r="A29" s="17">
        <v>28</v>
      </c>
      <c r="B29" s="17" t="s">
        <v>138</v>
      </c>
      <c r="C29" s="18" t="s">
        <v>157</v>
      </c>
      <c r="D29" s="17"/>
      <c r="E29" s="32">
        <v>1980</v>
      </c>
      <c r="F29" s="19">
        <v>42940</v>
      </c>
      <c r="G29" s="17">
        <v>101000</v>
      </c>
      <c r="H29" s="17" t="s">
        <v>89</v>
      </c>
      <c r="I29" s="17">
        <v>4401</v>
      </c>
      <c r="J29" s="17" t="s">
        <v>159</v>
      </c>
      <c r="K29" s="17">
        <v>1</v>
      </c>
      <c r="L29" s="17" t="s">
        <v>160</v>
      </c>
      <c r="M29" s="17">
        <v>5</v>
      </c>
      <c r="N29" s="17">
        <v>101000</v>
      </c>
      <c r="O29" s="17">
        <f t="shared" si="3"/>
        <v>5050</v>
      </c>
      <c r="P29" s="20">
        <f t="shared" si="0"/>
        <v>0</v>
      </c>
      <c r="Q29" s="20">
        <v>0</v>
      </c>
      <c r="R29" s="17"/>
      <c r="S29" s="17"/>
      <c r="T29" s="17"/>
      <c r="U29" s="17"/>
      <c r="V29" s="17" t="s">
        <v>92</v>
      </c>
      <c r="W29" s="17" t="s">
        <v>93</v>
      </c>
      <c r="X29" s="20">
        <f t="shared" si="2"/>
        <v>5050</v>
      </c>
      <c r="Y29" s="20">
        <f t="shared" si="2"/>
        <v>0</v>
      </c>
      <c r="Z29" s="20">
        <f t="shared" si="2"/>
        <v>0</v>
      </c>
      <c r="AA29" s="17">
        <v>0</v>
      </c>
      <c r="AB29" s="17" t="s">
        <v>92</v>
      </c>
      <c r="AC29" s="17" t="s">
        <v>92</v>
      </c>
      <c r="AD29" s="17" t="s">
        <v>107</v>
      </c>
      <c r="AE29" s="21"/>
      <c r="AF29" s="19"/>
      <c r="AG29" s="17"/>
      <c r="AH29" s="18"/>
      <c r="AI29" s="17"/>
      <c r="AJ29" s="18"/>
      <c r="AK29" s="18"/>
      <c r="AL29" s="17"/>
      <c r="AM29" s="18"/>
      <c r="AN29" s="17" t="s">
        <v>177</v>
      </c>
    </row>
    <row r="30" spans="1:78">
      <c r="A30" s="17">
        <v>29</v>
      </c>
      <c r="B30" s="17" t="s">
        <v>96</v>
      </c>
      <c r="C30" s="18" t="s">
        <v>157</v>
      </c>
      <c r="D30" s="17"/>
      <c r="E30" s="32">
        <v>801</v>
      </c>
      <c r="F30" s="19">
        <v>42942</v>
      </c>
      <c r="G30" s="17">
        <v>905600</v>
      </c>
      <c r="H30" s="17" t="s">
        <v>89</v>
      </c>
      <c r="I30" s="17">
        <v>38249022</v>
      </c>
      <c r="J30" s="17" t="s">
        <v>188</v>
      </c>
      <c r="K30" s="17">
        <v>32</v>
      </c>
      <c r="L30" s="17" t="s">
        <v>139</v>
      </c>
      <c r="M30" s="17">
        <v>12</v>
      </c>
      <c r="N30" s="17">
        <v>905600</v>
      </c>
      <c r="O30" s="17"/>
      <c r="P30" s="20">
        <f t="shared" si="0"/>
        <v>54336</v>
      </c>
      <c r="Q30" s="20">
        <v>54336</v>
      </c>
      <c r="R30" s="17"/>
      <c r="S30" s="17"/>
      <c r="T30" s="17">
        <v>23</v>
      </c>
      <c r="U30" s="17" t="s">
        <v>161</v>
      </c>
      <c r="V30" s="17" t="s">
        <v>92</v>
      </c>
      <c r="W30" s="17" t="s">
        <v>93</v>
      </c>
      <c r="X30" s="20">
        <v>0</v>
      </c>
      <c r="Y30" s="20">
        <v>54336</v>
      </c>
      <c r="Z30" s="20">
        <v>54336</v>
      </c>
      <c r="AA30" s="17"/>
      <c r="AB30" s="17" t="s">
        <v>92</v>
      </c>
      <c r="AC30" s="17" t="s">
        <v>92</v>
      </c>
      <c r="AD30" s="17" t="s">
        <v>94</v>
      </c>
      <c r="AE30" s="18"/>
      <c r="AF30" s="17"/>
      <c r="AG30" s="17"/>
      <c r="AH30" s="18"/>
      <c r="AI30" s="19"/>
      <c r="AJ30" s="17"/>
      <c r="AK30" s="22"/>
      <c r="AL30" s="19"/>
      <c r="AM30" s="18"/>
      <c r="AN30" s="17" t="s">
        <v>184</v>
      </c>
    </row>
    <row r="31" spans="1:78">
      <c r="A31" s="17">
        <v>30</v>
      </c>
      <c r="B31" s="17" t="s">
        <v>109</v>
      </c>
      <c r="C31" s="18" t="s">
        <v>157</v>
      </c>
      <c r="D31" s="17"/>
      <c r="E31" s="32">
        <v>901</v>
      </c>
      <c r="F31" s="19">
        <v>42943</v>
      </c>
      <c r="G31" s="17">
        <v>876002</v>
      </c>
      <c r="H31" s="17" t="s">
        <v>89</v>
      </c>
      <c r="I31" s="17">
        <v>28151110</v>
      </c>
      <c r="J31" s="17" t="s">
        <v>162</v>
      </c>
      <c r="K31" s="17">
        <v>30</v>
      </c>
      <c r="L31" s="17" t="s">
        <v>139</v>
      </c>
      <c r="M31" s="17">
        <v>18</v>
      </c>
      <c r="N31" s="17">
        <v>876002</v>
      </c>
      <c r="O31" s="17">
        <f t="shared" si="3"/>
        <v>157680</v>
      </c>
      <c r="P31" s="20">
        <f t="shared" si="0"/>
        <v>0</v>
      </c>
      <c r="Q31" s="20">
        <v>0</v>
      </c>
      <c r="R31" s="17"/>
      <c r="S31" s="17"/>
      <c r="T31" s="17">
        <v>8</v>
      </c>
      <c r="U31" s="17" t="s">
        <v>165</v>
      </c>
      <c r="V31" s="17" t="s">
        <v>92</v>
      </c>
      <c r="W31" s="17" t="s">
        <v>93</v>
      </c>
      <c r="X31" s="20">
        <f>O31</f>
        <v>157680</v>
      </c>
      <c r="Y31" s="20">
        <v>0</v>
      </c>
      <c r="Z31" s="20">
        <v>0</v>
      </c>
      <c r="AA31" s="17"/>
      <c r="AB31" s="17" t="s">
        <v>105</v>
      </c>
      <c r="AC31" s="17" t="s">
        <v>92</v>
      </c>
      <c r="AD31" s="17" t="s">
        <v>94</v>
      </c>
      <c r="AE31" s="18"/>
      <c r="AF31" s="17"/>
      <c r="AG31" s="17"/>
      <c r="AH31" s="18"/>
      <c r="AI31" s="19"/>
      <c r="AJ31" s="17"/>
      <c r="AK31" s="22"/>
      <c r="AL31" s="19"/>
      <c r="AM31" s="18"/>
      <c r="AN31" s="17" t="s">
        <v>184</v>
      </c>
      <c r="BY31" s="1"/>
    </row>
    <row r="32" spans="1:78">
      <c r="A32" s="14"/>
      <c r="B32" s="14"/>
      <c r="C32" s="15"/>
      <c r="D32" s="15"/>
      <c r="E32" s="15"/>
      <c r="F32" s="14"/>
      <c r="G32" s="14"/>
      <c r="H32" s="14"/>
      <c r="I32" s="14"/>
      <c r="J32" s="15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5"/>
      <c r="AF32" s="14"/>
      <c r="AG32" s="14"/>
      <c r="AH32" s="15"/>
      <c r="AI32" s="14"/>
      <c r="AJ32" s="15"/>
      <c r="AK32" s="15"/>
      <c r="AL32" s="14"/>
      <c r="AM32" s="15"/>
      <c r="AN32" s="14"/>
      <c r="BY32" s="1"/>
    </row>
    <row r="33" spans="3:78">
      <c r="C33" s="13"/>
      <c r="D33" s="13"/>
      <c r="E33" s="13"/>
      <c r="J33" s="13"/>
      <c r="AE33" s="13"/>
      <c r="AH33" s="13"/>
      <c r="AJ33" s="13"/>
      <c r="AK33" s="13"/>
      <c r="AM33" s="13"/>
      <c r="BY33" s="1"/>
    </row>
    <row r="34" spans="3:78">
      <c r="C34" s="13"/>
      <c r="D34" s="13"/>
      <c r="E34" s="13"/>
      <c r="J34" s="13"/>
      <c r="AE34" s="13"/>
      <c r="AH34" s="13"/>
      <c r="AJ34" s="13"/>
      <c r="AK34" s="13"/>
      <c r="AM34" s="13"/>
      <c r="BY34" s="1"/>
    </row>
    <row r="35" spans="3:78">
      <c r="C35" s="13"/>
      <c r="D35" s="13"/>
      <c r="E35" s="13"/>
      <c r="J35" s="13"/>
      <c r="AE35" s="13"/>
      <c r="AH35" s="13"/>
      <c r="AJ35" s="13"/>
      <c r="AK35" s="13"/>
      <c r="AM35" s="13"/>
      <c r="BY35" s="1"/>
    </row>
    <row r="36" spans="3:78">
      <c r="C36" s="13"/>
      <c r="D36" s="13"/>
      <c r="E36" s="13"/>
      <c r="J36" s="13"/>
      <c r="AE36" s="13"/>
      <c r="AH36" s="13"/>
      <c r="AJ36" s="13"/>
      <c r="AK36" s="13"/>
      <c r="AM36" s="13"/>
      <c r="BY36" s="1"/>
    </row>
    <row r="37" spans="3:78">
      <c r="C37" s="13"/>
      <c r="D37" s="13"/>
      <c r="E37" s="13"/>
      <c r="J37" s="13"/>
      <c r="AE37" s="13"/>
      <c r="AH37" s="13"/>
      <c r="AJ37" s="13"/>
      <c r="AK37" s="13"/>
      <c r="AM37" s="13"/>
      <c r="BY37" s="1"/>
    </row>
    <row r="38" spans="3:78">
      <c r="C38" s="13"/>
      <c r="D38" s="13"/>
      <c r="E38" s="13"/>
      <c r="J38" s="13"/>
      <c r="AE38" s="13"/>
      <c r="AH38" s="13"/>
      <c r="AJ38" s="13"/>
      <c r="AK38" s="13"/>
      <c r="AM38" s="13"/>
      <c r="BY38" s="1"/>
    </row>
    <row r="39" spans="3:78">
      <c r="C39" s="13"/>
      <c r="D39" s="13"/>
      <c r="E39" s="13"/>
      <c r="J39" s="13"/>
      <c r="AE39" s="13"/>
      <c r="AH39" s="13"/>
      <c r="AJ39" s="13"/>
      <c r="AK39" s="13"/>
      <c r="AM39" s="13"/>
      <c r="BY39" s="1"/>
      <c r="BZ39" s="5"/>
    </row>
    <row r="40" spans="3:78">
      <c r="C40" s="13"/>
      <c r="D40" s="13"/>
      <c r="E40" s="13"/>
      <c r="J40" s="13"/>
      <c r="AE40" s="13"/>
      <c r="AH40" s="13"/>
      <c r="AJ40" s="13"/>
      <c r="AK40" s="13"/>
      <c r="AM40" s="13"/>
      <c r="BY40" s="1"/>
      <c r="BZ40" s="5"/>
    </row>
    <row r="41" spans="3:78">
      <c r="C41" s="13"/>
      <c r="D41" s="13"/>
      <c r="E41" s="13"/>
      <c r="J41" s="13"/>
      <c r="AE41" s="13"/>
      <c r="AH41" s="13"/>
      <c r="AJ41" s="13"/>
      <c r="AK41" s="13"/>
      <c r="AM41" s="13"/>
      <c r="BY41" s="1"/>
    </row>
    <row r="42" spans="3:78">
      <c r="C42" s="13"/>
      <c r="D42" s="13"/>
      <c r="E42" s="13"/>
      <c r="J42" s="13"/>
      <c r="AE42" s="13"/>
      <c r="AH42" s="13"/>
      <c r="AJ42" s="13"/>
      <c r="AK42" s="13"/>
      <c r="AM42" s="13"/>
      <c r="BY42" s="1"/>
    </row>
    <row r="43" spans="3:78">
      <c r="C43" s="13"/>
      <c r="D43" s="13"/>
      <c r="E43" s="13"/>
      <c r="J43" s="13"/>
      <c r="AE43" s="13"/>
      <c r="AH43" s="13"/>
      <c r="AJ43" s="13"/>
      <c r="AK43" s="13"/>
      <c r="AM43" s="13"/>
      <c r="BY43" s="1"/>
    </row>
  </sheetData>
  <dataValidations xWindow="138" yWindow="446" count="14">
    <dataValidation type="decimal" allowBlank="1" showInputMessage="1" showErrorMessage="1" error="Only Numeric" prompt="Only Numeric" sqref="L32:M43 O32:S43 N39:N43 X2:AA43 AG2:AG24 AM25 G2:G43 M2:S31 AG26:AG43 K2:K43 I2:I43 H1">
      <formula1>0</formula1>
      <formula2>99999999999</formula2>
    </dataValidation>
    <dataValidation type="list" allowBlank="1" showInputMessage="1" showErrorMessage="1" sqref="H32:H43">
      <formula1>$CJ$18:$CJ$19</formula1>
    </dataValidation>
    <dataValidation type="list" allowBlank="1" showInputMessage="1" showErrorMessage="1" sqref="W32:W43">
      <formula1>$CK$31:$CK$32</formula1>
    </dataValidation>
    <dataValidation type="custom" allowBlank="1" showInputMessage="1" showErrorMessage="1" error="Only Alpha Numeric" prompt="Only Alpha Numeric" sqref="AM2:AM24 AE2:AE24 AH2:AH43 C2:E43 AE26:AE43 J2:J43 AJ2:AK43 AM26:AM43">
      <formula1>ISNUMBER(SUMPRODUCT(SEARCH(MID(C2,ROW(INDIRECT("1:"&amp;LEN(C2))),1),"0123456789abcdefghijklmnopqrstuvwxyzABCDEFGHIJKLMNOPQRSTUVWXYZ-_")))</formula1>
    </dataValidation>
    <dataValidation type="list" allowBlank="1" showInputMessage="1" showErrorMessage="1" sqref="AB2:AC43 V2:V43">
      <formula1>YesNo_DDL</formula1>
    </dataValidation>
    <dataValidation type="list" allowBlank="1" showInputMessage="1" showErrorMessage="1" sqref="AD2:AD43">
      <formula1>ddlOverSez</formula1>
    </dataValidation>
    <dataValidation type="whole" allowBlank="1" showInputMessage="1" showErrorMessage="1" error="Only Numeric" prompt="Only Numeric" sqref="A2:A43">
      <formula1>0</formula1>
      <formula2>999999</formula2>
    </dataValidation>
    <dataValidation type="list" allowBlank="1" showInputMessage="1" showErrorMessage="1" sqref="B2:B43">
      <formula1>ddlDocTYpe</formula1>
    </dataValidation>
    <dataValidation type="date" allowBlank="1" showInputMessage="1" showErrorMessage="1" error="Date(dd-mm-yyyy)" prompt="Date(dd-mm-yyyy)" sqref="F22:F43 AF2:AF24 F2:F19 AL2:AL43 AI2:AI43 AF26:AF43">
      <formula1>42795</formula1>
      <formula2>109269</formula2>
    </dataValidation>
    <dataValidation type="list" allowBlank="1" showInputMessage="1" showErrorMessage="1" sqref="H2:H31">
      <formula1>DDL_GoodsServices</formula1>
    </dataValidation>
    <dataValidation type="list" allowBlank="1" showInputMessage="1" showErrorMessage="1" sqref="L2:L31">
      <formula1>DDLUnit1</formula1>
    </dataValidation>
    <dataValidation type="whole" allowBlank="1" showInputMessage="1" showErrorMessage="1" error="Only Number" prompt="Only Number" sqref="T2:T43">
      <formula1>0</formula1>
      <formula2>999999</formula2>
    </dataValidation>
    <dataValidation type="custom" allowBlank="1" showInputMessage="1" showErrorMessage="1" error="Only Alpha" prompt="Only Alpha" sqref="U2:U43">
      <formula1>ISTEXT(U2)</formula1>
    </dataValidation>
    <dataValidation type="list" allowBlank="1" showInputMessage="1" showErrorMessage="1" sqref="W2:W31">
      <formula1>DDL_ITC</formula1>
    </dataValidation>
  </dataValidations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100"/>
  <sheetViews>
    <sheetView workbookViewId="0">
      <selection sqref="A1:S8"/>
    </sheetView>
  </sheetViews>
  <sheetFormatPr defaultColWidth="9" defaultRowHeight="15"/>
  <cols>
    <col min="2" max="2" width="15.7109375" customWidth="1"/>
    <col min="3" max="3" width="15.28515625" customWidth="1"/>
    <col min="4" max="4" width="20.140625" customWidth="1"/>
    <col min="5" max="5" width="16.140625" customWidth="1"/>
    <col min="6" max="6" width="12.140625" customWidth="1"/>
    <col min="12" max="12" width="11.42578125" customWidth="1"/>
    <col min="13" max="13" width="12.140625" customWidth="1"/>
    <col min="14" max="14" width="11.85546875" customWidth="1"/>
    <col min="15" max="15" width="11.5703125" customWidth="1"/>
    <col min="16" max="16" width="11.7109375" customWidth="1"/>
    <col min="17" max="17" width="12.42578125" customWidth="1"/>
    <col min="18" max="18" width="12.28515625" customWidth="1"/>
    <col min="19" max="19" width="11.85546875" customWidth="1"/>
  </cols>
  <sheetData>
    <row r="1" spans="1:19">
      <c r="A1" s="16" t="s">
        <v>0</v>
      </c>
      <c r="B1" s="16" t="s">
        <v>40</v>
      </c>
      <c r="C1" s="16" t="s">
        <v>41</v>
      </c>
      <c r="D1" s="16" t="s">
        <v>42</v>
      </c>
      <c r="E1" s="16" t="s">
        <v>43</v>
      </c>
      <c r="F1" s="16" t="s">
        <v>44</v>
      </c>
      <c r="G1" s="16" t="s">
        <v>45</v>
      </c>
      <c r="H1" s="16" t="s">
        <v>46</v>
      </c>
      <c r="I1" s="16" t="s">
        <v>47</v>
      </c>
      <c r="J1" s="16" t="s">
        <v>48</v>
      </c>
      <c r="K1" s="16" t="s">
        <v>49</v>
      </c>
      <c r="L1" s="16" t="s">
        <v>50</v>
      </c>
      <c r="M1" s="16" t="s">
        <v>51</v>
      </c>
      <c r="N1" s="16" t="s">
        <v>52</v>
      </c>
      <c r="O1" s="16" t="s">
        <v>53</v>
      </c>
      <c r="P1" s="16" t="s">
        <v>54</v>
      </c>
      <c r="Q1" s="16" t="s">
        <v>55</v>
      </c>
      <c r="R1" s="16" t="s">
        <v>56</v>
      </c>
      <c r="S1" s="16" t="s">
        <v>57</v>
      </c>
    </row>
    <row r="2" spans="1:19">
      <c r="A2" s="16">
        <v>1</v>
      </c>
      <c r="B2" s="18" t="s">
        <v>157</v>
      </c>
      <c r="C2" s="16" t="s">
        <v>189</v>
      </c>
      <c r="D2" s="16" t="s">
        <v>58</v>
      </c>
      <c r="E2" s="16">
        <v>11000</v>
      </c>
      <c r="F2" s="23">
        <v>42927</v>
      </c>
      <c r="G2" s="24">
        <v>4500</v>
      </c>
      <c r="H2" s="24">
        <v>0</v>
      </c>
      <c r="I2" s="24">
        <v>0</v>
      </c>
      <c r="J2" s="24">
        <v>0</v>
      </c>
      <c r="K2" s="24">
        <v>0</v>
      </c>
      <c r="L2" s="24">
        <v>4500</v>
      </c>
      <c r="M2" s="24">
        <v>0</v>
      </c>
      <c r="N2" s="24">
        <v>0</v>
      </c>
      <c r="O2" s="24">
        <v>0</v>
      </c>
      <c r="P2" s="24">
        <v>0</v>
      </c>
      <c r="Q2" s="24">
        <v>0</v>
      </c>
      <c r="R2" s="24">
        <v>0</v>
      </c>
      <c r="S2" s="24">
        <v>0</v>
      </c>
    </row>
    <row r="3" spans="1:19">
      <c r="A3" s="16">
        <v>2</v>
      </c>
      <c r="B3" s="18" t="s">
        <v>157</v>
      </c>
      <c r="C3" s="16" t="s">
        <v>190</v>
      </c>
      <c r="D3" s="16" t="s">
        <v>58</v>
      </c>
      <c r="E3" s="16" t="s">
        <v>191</v>
      </c>
      <c r="F3" s="23">
        <f>F2+2</f>
        <v>42929</v>
      </c>
      <c r="G3" s="24"/>
      <c r="H3" s="24">
        <v>5600</v>
      </c>
      <c r="I3" s="24">
        <v>5600</v>
      </c>
      <c r="J3" s="24">
        <v>0</v>
      </c>
      <c r="K3" s="24">
        <v>0</v>
      </c>
      <c r="L3" s="24">
        <v>0</v>
      </c>
      <c r="M3" s="24">
        <v>5600</v>
      </c>
      <c r="N3" s="24">
        <v>5600</v>
      </c>
      <c r="O3" s="24">
        <v>0</v>
      </c>
      <c r="P3" s="24">
        <v>0</v>
      </c>
      <c r="Q3" s="24">
        <v>0</v>
      </c>
      <c r="R3" s="24">
        <v>0</v>
      </c>
      <c r="S3" s="24">
        <v>0</v>
      </c>
    </row>
    <row r="4" spans="1:19">
      <c r="A4" s="16">
        <v>3</v>
      </c>
      <c r="B4" s="18" t="s">
        <v>157</v>
      </c>
      <c r="C4" s="16" t="s">
        <v>189</v>
      </c>
      <c r="D4" s="16" t="s">
        <v>58</v>
      </c>
      <c r="E4" s="16" t="s">
        <v>192</v>
      </c>
      <c r="F4" s="23">
        <f t="shared" ref="F4:F8" si="0">F3+2</f>
        <v>42931</v>
      </c>
      <c r="G4" s="24">
        <v>6000</v>
      </c>
      <c r="H4" s="24">
        <v>0</v>
      </c>
      <c r="I4" s="24">
        <v>0</v>
      </c>
      <c r="J4" s="24">
        <v>0</v>
      </c>
      <c r="K4" s="24">
        <v>0</v>
      </c>
      <c r="L4" s="24">
        <v>0</v>
      </c>
      <c r="M4" s="24">
        <v>0</v>
      </c>
      <c r="N4" s="24">
        <v>0</v>
      </c>
      <c r="O4" s="24">
        <v>0</v>
      </c>
      <c r="P4" s="24">
        <v>6000</v>
      </c>
      <c r="Q4" s="24">
        <v>0</v>
      </c>
      <c r="R4" s="24">
        <v>0</v>
      </c>
      <c r="S4" s="24">
        <v>0</v>
      </c>
    </row>
    <row r="5" spans="1:19">
      <c r="A5" s="16">
        <v>4</v>
      </c>
      <c r="B5" s="18" t="s">
        <v>157</v>
      </c>
      <c r="C5" s="16" t="s">
        <v>189</v>
      </c>
      <c r="D5" s="16" t="s">
        <v>59</v>
      </c>
      <c r="E5" s="16">
        <v>12111</v>
      </c>
      <c r="F5" s="23">
        <f t="shared" si="0"/>
        <v>42933</v>
      </c>
      <c r="G5" s="24">
        <v>7000</v>
      </c>
      <c r="H5" s="24">
        <v>0</v>
      </c>
      <c r="I5" s="24">
        <v>0</v>
      </c>
      <c r="J5" s="24">
        <v>0</v>
      </c>
      <c r="K5" s="24">
        <v>0</v>
      </c>
      <c r="L5" s="24">
        <v>7000</v>
      </c>
      <c r="M5" s="24">
        <v>0</v>
      </c>
      <c r="N5" s="24">
        <v>0</v>
      </c>
      <c r="O5" s="24">
        <v>0</v>
      </c>
      <c r="P5" s="24">
        <v>0</v>
      </c>
      <c r="Q5" s="24">
        <v>0</v>
      </c>
      <c r="R5" s="24">
        <v>0</v>
      </c>
      <c r="S5" s="24">
        <v>0</v>
      </c>
    </row>
    <row r="6" spans="1:19">
      <c r="A6" s="16">
        <v>5</v>
      </c>
      <c r="B6" s="18" t="s">
        <v>157</v>
      </c>
      <c r="C6" s="16" t="s">
        <v>190</v>
      </c>
      <c r="D6" s="16" t="s">
        <v>59</v>
      </c>
      <c r="E6" s="16" t="s">
        <v>193</v>
      </c>
      <c r="F6" s="23">
        <f t="shared" si="0"/>
        <v>42935</v>
      </c>
      <c r="G6" s="24"/>
      <c r="H6" s="24">
        <v>3500</v>
      </c>
      <c r="I6" s="24">
        <v>3500</v>
      </c>
      <c r="J6" s="24">
        <v>0</v>
      </c>
      <c r="K6" s="24">
        <v>0</v>
      </c>
      <c r="L6" s="24">
        <v>0</v>
      </c>
      <c r="M6" s="24">
        <v>3500</v>
      </c>
      <c r="N6" s="24">
        <v>3500</v>
      </c>
      <c r="O6" s="24">
        <v>0</v>
      </c>
      <c r="P6" s="24">
        <v>0</v>
      </c>
      <c r="Q6" s="24">
        <v>0</v>
      </c>
      <c r="R6" s="24">
        <v>0</v>
      </c>
      <c r="S6" s="24">
        <v>0</v>
      </c>
    </row>
    <row r="7" spans="1:19">
      <c r="A7" s="16">
        <v>6</v>
      </c>
      <c r="B7" s="18" t="s">
        <v>157</v>
      </c>
      <c r="C7" s="16" t="s">
        <v>189</v>
      </c>
      <c r="D7" s="16" t="s">
        <v>59</v>
      </c>
      <c r="E7" s="16" t="s">
        <v>194</v>
      </c>
      <c r="F7" s="23">
        <f t="shared" si="0"/>
        <v>42937</v>
      </c>
      <c r="G7" s="24">
        <v>3000</v>
      </c>
      <c r="H7" s="24">
        <v>0</v>
      </c>
      <c r="I7" s="24">
        <v>0</v>
      </c>
      <c r="J7" s="24">
        <v>0</v>
      </c>
      <c r="K7" s="24">
        <v>0</v>
      </c>
      <c r="L7" s="24">
        <v>0</v>
      </c>
      <c r="M7" s="24">
        <v>0</v>
      </c>
      <c r="N7" s="24">
        <v>0</v>
      </c>
      <c r="O7" s="24">
        <v>0</v>
      </c>
      <c r="P7" s="24">
        <v>3000</v>
      </c>
      <c r="Q7" s="24">
        <v>0</v>
      </c>
      <c r="R7" s="24">
        <v>0</v>
      </c>
      <c r="S7" s="24">
        <v>0</v>
      </c>
    </row>
    <row r="8" spans="1:19">
      <c r="A8" s="16">
        <v>7</v>
      </c>
      <c r="B8" s="18" t="s">
        <v>157</v>
      </c>
      <c r="C8" s="16" t="s">
        <v>190</v>
      </c>
      <c r="D8" s="16" t="s">
        <v>58</v>
      </c>
      <c r="E8" s="25" t="s">
        <v>195</v>
      </c>
      <c r="F8" s="23">
        <f t="shared" si="0"/>
        <v>42939</v>
      </c>
      <c r="G8" s="24">
        <v>0</v>
      </c>
      <c r="H8" s="24">
        <v>5000</v>
      </c>
      <c r="I8" s="24">
        <v>5000</v>
      </c>
      <c r="J8" s="24">
        <v>0</v>
      </c>
      <c r="K8" s="24">
        <v>0</v>
      </c>
      <c r="L8" s="24">
        <v>0</v>
      </c>
      <c r="M8" s="24">
        <v>0</v>
      </c>
      <c r="N8" s="24">
        <v>0</v>
      </c>
      <c r="O8" s="24">
        <v>0</v>
      </c>
      <c r="P8" s="24">
        <v>0</v>
      </c>
      <c r="Q8" s="24">
        <v>5000</v>
      </c>
      <c r="R8" s="24">
        <v>5000</v>
      </c>
      <c r="S8" s="24">
        <v>0</v>
      </c>
    </row>
    <row r="9" spans="1:19">
      <c r="B9" s="2"/>
      <c r="C9" s="2"/>
      <c r="E9" s="2"/>
    </row>
    <row r="10" spans="1:19">
      <c r="B10" s="2"/>
      <c r="C10" s="2"/>
      <c r="E10" s="2"/>
    </row>
    <row r="11" spans="1:19">
      <c r="B11" s="2"/>
      <c r="C11" s="2"/>
      <c r="E11" s="2"/>
    </row>
    <row r="12" spans="1:19">
      <c r="B12" s="2"/>
      <c r="C12" s="2"/>
      <c r="E12" s="2"/>
    </row>
    <row r="13" spans="1:19">
      <c r="B13" s="2"/>
      <c r="C13" s="2"/>
      <c r="E13" s="2"/>
    </row>
    <row r="14" spans="1:19">
      <c r="B14" s="2"/>
      <c r="C14" s="2"/>
      <c r="E14" s="2"/>
    </row>
    <row r="15" spans="1:19">
      <c r="B15" s="2"/>
      <c r="C15" s="2"/>
      <c r="E15" s="2"/>
    </row>
    <row r="16" spans="1:19">
      <c r="B16" s="2"/>
      <c r="C16" s="2"/>
      <c r="E16" s="2"/>
    </row>
    <row r="17" spans="2:5">
      <c r="B17" s="2"/>
      <c r="C17" s="2"/>
      <c r="E17" s="2"/>
    </row>
    <row r="18" spans="2:5">
      <c r="B18" s="2"/>
      <c r="C18" s="2"/>
      <c r="E18" s="2"/>
    </row>
    <row r="19" spans="2:5">
      <c r="B19" s="2"/>
      <c r="C19" s="2"/>
      <c r="E19" s="2"/>
    </row>
    <row r="20" spans="2:5">
      <c r="B20" s="2"/>
      <c r="C20" s="2"/>
      <c r="E20" s="2"/>
    </row>
    <row r="21" spans="2:5">
      <c r="B21" s="2"/>
      <c r="C21" s="2"/>
      <c r="E21" s="2"/>
    </row>
    <row r="22" spans="2:5">
      <c r="B22" s="2"/>
      <c r="C22" s="2"/>
      <c r="E22" s="2"/>
    </row>
    <row r="23" spans="2:5">
      <c r="B23" s="2"/>
      <c r="C23" s="2"/>
      <c r="E23" s="2"/>
    </row>
    <row r="24" spans="2:5">
      <c r="B24" s="2"/>
      <c r="C24" s="2"/>
      <c r="E24" s="2"/>
    </row>
    <row r="25" spans="2:5">
      <c r="B25" s="2"/>
      <c r="C25" s="2"/>
      <c r="E25" s="2"/>
    </row>
    <row r="26" spans="2:5">
      <c r="B26" s="2"/>
      <c r="C26" s="2"/>
      <c r="E26" s="2"/>
    </row>
    <row r="27" spans="2:5">
      <c r="B27" s="2"/>
      <c r="C27" s="2"/>
      <c r="E27" s="2"/>
    </row>
    <row r="28" spans="2:5">
      <c r="B28" s="2"/>
      <c r="C28" s="2"/>
      <c r="E28" s="2"/>
    </row>
    <row r="29" spans="2:5">
      <c r="B29" s="2"/>
      <c r="C29" s="2"/>
      <c r="E29" s="2"/>
    </row>
    <row r="30" spans="2:5">
      <c r="B30" s="2"/>
      <c r="C30" s="2"/>
      <c r="E30" s="2"/>
    </row>
    <row r="31" spans="2:5">
      <c r="B31" s="2"/>
      <c r="C31" s="2"/>
      <c r="E31" s="2"/>
    </row>
    <row r="32" spans="2:5">
      <c r="B32" s="2"/>
      <c r="C32" s="2"/>
      <c r="E32" s="2"/>
    </row>
    <row r="33" spans="2:5">
      <c r="B33" s="2"/>
      <c r="C33" s="2"/>
      <c r="E33" s="2"/>
    </row>
    <row r="34" spans="2:5">
      <c r="B34" s="2"/>
      <c r="C34" s="2"/>
      <c r="E34" s="2"/>
    </row>
    <row r="35" spans="2:5">
      <c r="B35" s="2"/>
      <c r="C35" s="2"/>
      <c r="E35" s="2"/>
    </row>
    <row r="36" spans="2:5">
      <c r="B36" s="2"/>
      <c r="C36" s="2"/>
      <c r="E36" s="2"/>
    </row>
    <row r="37" spans="2:5">
      <c r="B37" s="2"/>
      <c r="C37" s="2"/>
      <c r="E37" s="2"/>
    </row>
    <row r="38" spans="2:5">
      <c r="B38" s="2"/>
      <c r="C38" s="2"/>
      <c r="E38" s="2"/>
    </row>
    <row r="39" spans="2:5">
      <c r="B39" s="2"/>
      <c r="C39" s="2"/>
      <c r="E39" s="2"/>
    </row>
    <row r="40" spans="2:5">
      <c r="B40" s="2"/>
      <c r="C40" s="2"/>
      <c r="E40" s="2"/>
    </row>
    <row r="41" spans="2:5">
      <c r="B41" s="2"/>
      <c r="C41" s="2"/>
      <c r="E41" s="2"/>
    </row>
    <row r="42" spans="2:5">
      <c r="B42" s="2"/>
      <c r="C42" s="2"/>
      <c r="E42" s="2"/>
    </row>
    <row r="43" spans="2:5">
      <c r="B43" s="2"/>
      <c r="C43" s="2"/>
      <c r="E43" s="2"/>
    </row>
    <row r="44" spans="2:5">
      <c r="B44" s="2"/>
      <c r="C44" s="2"/>
      <c r="E44" s="2"/>
    </row>
    <row r="45" spans="2:5">
      <c r="B45" s="2"/>
      <c r="C45" s="2"/>
      <c r="E45" s="2"/>
    </row>
    <row r="46" spans="2:5">
      <c r="B46" s="2"/>
      <c r="C46" s="2"/>
      <c r="E46" s="2"/>
    </row>
    <row r="47" spans="2:5">
      <c r="B47" s="2"/>
      <c r="C47" s="2"/>
      <c r="E47" s="2"/>
    </row>
    <row r="48" spans="2:5">
      <c r="B48" s="2"/>
      <c r="C48" s="2"/>
      <c r="E48" s="2"/>
    </row>
    <row r="49" spans="2:5">
      <c r="B49" s="2"/>
      <c r="C49" s="2"/>
      <c r="E49" s="2"/>
    </row>
    <row r="50" spans="2:5">
      <c r="B50" s="2"/>
      <c r="C50" s="2"/>
      <c r="E50" s="2"/>
    </row>
    <row r="51" spans="2:5">
      <c r="B51" s="2"/>
      <c r="C51" s="2"/>
      <c r="E51" s="2"/>
    </row>
    <row r="52" spans="2:5">
      <c r="B52" s="2"/>
      <c r="C52" s="2"/>
      <c r="E52" s="2"/>
    </row>
    <row r="53" spans="2:5">
      <c r="B53" s="2"/>
      <c r="C53" s="2"/>
      <c r="E53" s="2"/>
    </row>
    <row r="54" spans="2:5">
      <c r="B54" s="2"/>
      <c r="C54" s="2"/>
      <c r="E54" s="2"/>
    </row>
    <row r="55" spans="2:5">
      <c r="B55" s="2"/>
      <c r="C55" s="2"/>
      <c r="E55" s="2"/>
    </row>
    <row r="56" spans="2:5">
      <c r="B56" s="2"/>
      <c r="C56" s="2"/>
      <c r="E56" s="2"/>
    </row>
    <row r="57" spans="2:5">
      <c r="B57" s="2"/>
      <c r="C57" s="2"/>
      <c r="E57" s="2"/>
    </row>
    <row r="58" spans="2:5">
      <c r="B58" s="2"/>
      <c r="C58" s="2"/>
      <c r="E58" s="2"/>
    </row>
    <row r="59" spans="2:5">
      <c r="B59" s="2"/>
      <c r="C59" s="2"/>
      <c r="E59" s="2"/>
    </row>
    <row r="60" spans="2:5">
      <c r="B60" s="2"/>
      <c r="C60" s="2"/>
      <c r="E60" s="2"/>
    </row>
    <row r="61" spans="2:5">
      <c r="B61" s="2"/>
      <c r="C61" s="2"/>
      <c r="E61" s="2"/>
    </row>
    <row r="62" spans="2:5">
      <c r="B62" s="2"/>
      <c r="C62" s="2"/>
      <c r="E62" s="2"/>
    </row>
    <row r="63" spans="2:5">
      <c r="B63" s="2"/>
      <c r="C63" s="2"/>
      <c r="E63" s="2"/>
    </row>
    <row r="64" spans="2:5">
      <c r="B64" s="2"/>
      <c r="C64" s="2"/>
      <c r="E64" s="2"/>
    </row>
    <row r="65" spans="2:5">
      <c r="B65" s="2"/>
      <c r="C65" s="2"/>
      <c r="E65" s="2"/>
    </row>
    <row r="66" spans="2:5">
      <c r="B66" s="2"/>
      <c r="C66" s="2"/>
      <c r="E66" s="2"/>
    </row>
    <row r="67" spans="2:5">
      <c r="B67" s="2"/>
      <c r="C67" s="2"/>
      <c r="E67" s="2"/>
    </row>
    <row r="68" spans="2:5">
      <c r="B68" s="2"/>
      <c r="C68" s="2"/>
      <c r="E68" s="2"/>
    </row>
    <row r="69" spans="2:5">
      <c r="B69" s="2"/>
      <c r="C69" s="2"/>
      <c r="E69" s="2"/>
    </row>
    <row r="70" spans="2:5">
      <c r="B70" s="2"/>
      <c r="C70" s="2"/>
      <c r="E70" s="2"/>
    </row>
    <row r="71" spans="2:5">
      <c r="B71" s="2"/>
      <c r="C71" s="2"/>
      <c r="E71" s="2"/>
    </row>
    <row r="72" spans="2:5">
      <c r="B72" s="2"/>
      <c r="C72" s="2"/>
      <c r="E72" s="2"/>
    </row>
    <row r="73" spans="2:5">
      <c r="B73" s="2"/>
      <c r="C73" s="2"/>
      <c r="E73" s="2"/>
    </row>
    <row r="74" spans="2:5">
      <c r="B74" s="2"/>
      <c r="C74" s="2"/>
      <c r="E74" s="2"/>
    </row>
    <row r="75" spans="2:5">
      <c r="B75" s="2"/>
      <c r="C75" s="2"/>
      <c r="E75" s="2"/>
    </row>
    <row r="76" spans="2:5">
      <c r="B76" s="2"/>
      <c r="C76" s="2"/>
      <c r="E76" s="2"/>
    </row>
    <row r="77" spans="2:5">
      <c r="B77" s="2"/>
      <c r="C77" s="2"/>
      <c r="E77" s="2"/>
    </row>
    <row r="78" spans="2:5">
      <c r="B78" s="2"/>
      <c r="C78" s="2"/>
      <c r="E78" s="2"/>
    </row>
    <row r="79" spans="2:5">
      <c r="B79" s="2"/>
      <c r="C79" s="2"/>
      <c r="E79" s="2"/>
    </row>
    <row r="80" spans="2:5">
      <c r="B80" s="2"/>
      <c r="C80" s="2"/>
      <c r="E80" s="2"/>
    </row>
    <row r="81" spans="2:5">
      <c r="B81" s="2"/>
      <c r="C81" s="2"/>
      <c r="E81" s="2"/>
    </row>
    <row r="82" spans="2:5">
      <c r="B82" s="2"/>
      <c r="C82" s="2"/>
      <c r="E82" s="2"/>
    </row>
    <row r="83" spans="2:5">
      <c r="B83" s="2"/>
      <c r="C83" s="2"/>
      <c r="E83" s="2"/>
    </row>
    <row r="84" spans="2:5">
      <c r="B84" s="2"/>
      <c r="C84" s="2"/>
      <c r="E84" s="2"/>
    </row>
    <row r="85" spans="2:5">
      <c r="B85" s="2"/>
      <c r="C85" s="2"/>
      <c r="E85" s="2"/>
    </row>
    <row r="86" spans="2:5">
      <c r="B86" s="2"/>
      <c r="C86" s="2"/>
      <c r="E86" s="2"/>
    </row>
    <row r="87" spans="2:5">
      <c r="B87" s="2"/>
      <c r="C87" s="2"/>
      <c r="E87" s="2"/>
    </row>
    <row r="88" spans="2:5">
      <c r="B88" s="2"/>
      <c r="C88" s="2"/>
      <c r="E88" s="2"/>
    </row>
    <row r="89" spans="2:5">
      <c r="B89" s="2"/>
      <c r="C89" s="2"/>
      <c r="E89" s="2"/>
    </row>
    <row r="90" spans="2:5">
      <c r="B90" s="2"/>
      <c r="C90" s="2"/>
      <c r="E90" s="2"/>
    </row>
    <row r="91" spans="2:5">
      <c r="B91" s="2"/>
      <c r="C91" s="2"/>
      <c r="E91" s="2"/>
    </row>
    <row r="92" spans="2:5">
      <c r="B92" s="2"/>
      <c r="C92" s="2"/>
      <c r="E92" s="2"/>
    </row>
    <row r="93" spans="2:5">
      <c r="B93" s="2"/>
      <c r="C93" s="2"/>
      <c r="E93" s="2"/>
    </row>
    <row r="94" spans="2:5">
      <c r="B94" s="2"/>
      <c r="C94" s="2"/>
      <c r="E94" s="2"/>
    </row>
    <row r="95" spans="2:5">
      <c r="B95" s="2"/>
      <c r="C95" s="2"/>
      <c r="E95" s="2"/>
    </row>
    <row r="96" spans="2:5">
      <c r="B96" s="2"/>
      <c r="C96" s="2"/>
      <c r="E96" s="2"/>
    </row>
    <row r="97" spans="2:5">
      <c r="B97" s="2"/>
      <c r="C97" s="2"/>
      <c r="E97" s="2"/>
    </row>
    <row r="98" spans="2:5">
      <c r="B98" s="2"/>
      <c r="C98" s="2"/>
      <c r="E98" s="2"/>
    </row>
    <row r="99" spans="2:5">
      <c r="B99" s="2"/>
      <c r="C99" s="2"/>
      <c r="E99" s="2"/>
    </row>
    <row r="100" spans="2:5">
      <c r="B100" s="2"/>
      <c r="C100" s="2"/>
    </row>
  </sheetData>
  <dataValidations count="5">
    <dataValidation type="whole" allowBlank="1" showInputMessage="1" showErrorMessage="1" error="Only Numeric" prompt="Only Numeric" sqref="A9:A100 A4:A6">
      <formula1>0</formula1>
      <formula2>99999999</formula2>
    </dataValidation>
    <dataValidation type="custom" allowBlank="1" showInputMessage="1" showErrorMessage="1" error="Only Alpha Numeric" prompt="Only Alpha Numeric" sqref="C9:C100 E8:E99 B2:B100">
      <formula1>ISNUMBER(SUMPRODUCT(SEARCH(MID(B2,ROW(INDIRECT("1:"&amp;LEN(B2))),1),"0123456789abcdefghijklmnopqrstuvwxyzABCDEFGHIJKLMNOPQRSTUVWXYZ-_")))</formula1>
    </dataValidation>
    <dataValidation type="list" allowBlank="1" showInputMessage="1" showErrorMessage="1" sqref="D2:D25">
      <formula1>ISDInvoiceCreditNote1</formula1>
    </dataValidation>
    <dataValidation type="date" allowBlank="1" showInputMessage="1" showErrorMessage="1" prompt="Date(dd-mm-yyyy)" sqref="F9:F100">
      <formula1>42795</formula1>
      <formula2>109269</formula2>
    </dataValidation>
    <dataValidation type="decimal" allowBlank="1" showInputMessage="1" showErrorMessage="1" error="Numeric Value" prompt="Numeric Value" sqref="G9:S100 G5:G8 M2:S2 J2:K3 O3:S3 Q4:S8 P5:P8 L3:L8 H4:K8 M4:O8">
      <formula1>0</formula1>
      <formula2>9999999999</formula2>
    </dataValidation>
  </dataValidations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0"/>
  <sheetViews>
    <sheetView workbookViewId="0">
      <selection sqref="A1:J17"/>
    </sheetView>
  </sheetViews>
  <sheetFormatPr defaultColWidth="9.140625" defaultRowHeight="15"/>
  <cols>
    <col min="3" max="4" width="19.28515625" customWidth="1"/>
    <col min="5" max="5" width="11.7109375" customWidth="1"/>
    <col min="6" max="6" width="12.42578125" customWidth="1"/>
    <col min="18" max="18" width="16.28515625" customWidth="1"/>
  </cols>
  <sheetData>
    <row r="1" spans="1:10">
      <c r="A1" s="16" t="s">
        <v>0</v>
      </c>
      <c r="B1" s="16" t="s">
        <v>60</v>
      </c>
      <c r="C1" s="16" t="s">
        <v>2</v>
      </c>
      <c r="D1" s="16" t="s">
        <v>61</v>
      </c>
      <c r="E1" s="16" t="s">
        <v>62</v>
      </c>
      <c r="F1" s="16" t="s">
        <v>63</v>
      </c>
      <c r="G1" s="16" t="s">
        <v>64</v>
      </c>
      <c r="H1" s="16" t="s">
        <v>65</v>
      </c>
      <c r="I1" s="16" t="s">
        <v>66</v>
      </c>
      <c r="J1" s="16" t="s">
        <v>67</v>
      </c>
    </row>
    <row r="2" spans="1:10">
      <c r="A2" s="16">
        <v>1</v>
      </c>
      <c r="B2" s="16" t="s">
        <v>88</v>
      </c>
      <c r="C2" s="18" t="s">
        <v>157</v>
      </c>
      <c r="D2" s="16" t="s">
        <v>189</v>
      </c>
      <c r="E2" s="16">
        <v>12000</v>
      </c>
      <c r="F2" s="16">
        <v>2000</v>
      </c>
      <c r="G2" s="16">
        <f>E2-F2</f>
        <v>10000</v>
      </c>
      <c r="H2" s="24">
        <f>G2*0.05</f>
        <v>500</v>
      </c>
      <c r="I2" s="24"/>
      <c r="J2" s="24"/>
    </row>
    <row r="3" spans="1:10">
      <c r="A3" s="16">
        <v>2</v>
      </c>
      <c r="B3" s="16" t="s">
        <v>88</v>
      </c>
      <c r="C3" s="18" t="s">
        <v>157</v>
      </c>
      <c r="D3" s="16" t="s">
        <v>190</v>
      </c>
      <c r="E3" s="16">
        <f>E2+3500</f>
        <v>15500</v>
      </c>
      <c r="F3" s="16">
        <f>F2+1300</f>
        <v>3300</v>
      </c>
      <c r="G3" s="16">
        <f t="shared" ref="G3:G9" si="0">E3-F3</f>
        <v>12200</v>
      </c>
      <c r="H3" s="24"/>
      <c r="I3" s="24">
        <f>($G3*0.05)/2</f>
        <v>305</v>
      </c>
      <c r="J3" s="24">
        <f>($G3*0.05)/2</f>
        <v>305</v>
      </c>
    </row>
    <row r="4" spans="1:10">
      <c r="A4" s="16">
        <v>3</v>
      </c>
      <c r="B4" s="16" t="s">
        <v>88</v>
      </c>
      <c r="C4" s="18" t="s">
        <v>157</v>
      </c>
      <c r="D4" s="16" t="s">
        <v>189</v>
      </c>
      <c r="E4" s="16">
        <f t="shared" ref="E4:E9" si="1">E3+3500</f>
        <v>19000</v>
      </c>
      <c r="F4" s="16">
        <f t="shared" ref="F4:F5" si="2">F3+1300</f>
        <v>4600</v>
      </c>
      <c r="G4" s="16">
        <f t="shared" si="0"/>
        <v>14400</v>
      </c>
      <c r="H4" s="24">
        <f>G4*0.05</f>
        <v>720</v>
      </c>
      <c r="I4" s="24"/>
      <c r="J4" s="24"/>
    </row>
    <row r="5" spans="1:10">
      <c r="A5" s="16">
        <v>4</v>
      </c>
      <c r="B5" s="16" t="s">
        <v>88</v>
      </c>
      <c r="C5" s="18" t="s">
        <v>157</v>
      </c>
      <c r="D5" s="16" t="s">
        <v>190</v>
      </c>
      <c r="E5" s="16">
        <f t="shared" si="1"/>
        <v>22500</v>
      </c>
      <c r="F5" s="16">
        <f t="shared" si="2"/>
        <v>5900</v>
      </c>
      <c r="G5" s="16">
        <f t="shared" si="0"/>
        <v>16600</v>
      </c>
      <c r="H5" s="24"/>
      <c r="I5" s="24">
        <f>($G5*0.05)/2</f>
        <v>415</v>
      </c>
      <c r="J5" s="24">
        <f>($G5*0.05)/2</f>
        <v>415</v>
      </c>
    </row>
    <row r="6" spans="1:10">
      <c r="A6" s="16">
        <v>5</v>
      </c>
      <c r="B6" s="16" t="s">
        <v>88</v>
      </c>
      <c r="C6" s="18" t="s">
        <v>157</v>
      </c>
      <c r="D6" s="16" t="s">
        <v>189</v>
      </c>
      <c r="E6" s="16">
        <f t="shared" si="1"/>
        <v>26000</v>
      </c>
      <c r="F6" s="16"/>
      <c r="G6" s="16">
        <f t="shared" si="0"/>
        <v>26000</v>
      </c>
      <c r="H6" s="24">
        <f>G6*0.05</f>
        <v>1300</v>
      </c>
      <c r="I6" s="24"/>
      <c r="J6" s="24"/>
    </row>
    <row r="7" spans="1:10">
      <c r="A7" s="16">
        <v>6</v>
      </c>
      <c r="B7" s="16" t="s">
        <v>88</v>
      </c>
      <c r="C7" s="18" t="s">
        <v>157</v>
      </c>
      <c r="D7" s="16" t="s">
        <v>190</v>
      </c>
      <c r="E7" s="16">
        <f t="shared" si="1"/>
        <v>29500</v>
      </c>
      <c r="F7" s="16"/>
      <c r="G7" s="16">
        <f t="shared" si="0"/>
        <v>29500</v>
      </c>
      <c r="H7" s="24"/>
      <c r="I7" s="24">
        <v>738</v>
      </c>
      <c r="J7" s="24">
        <v>738</v>
      </c>
    </row>
    <row r="8" spans="1:10">
      <c r="A8" s="16">
        <v>7</v>
      </c>
      <c r="B8" s="16" t="s">
        <v>88</v>
      </c>
      <c r="C8" s="18" t="s">
        <v>157</v>
      </c>
      <c r="D8" s="16" t="s">
        <v>189</v>
      </c>
      <c r="E8" s="16">
        <f t="shared" si="1"/>
        <v>33000</v>
      </c>
      <c r="F8" s="16"/>
      <c r="G8" s="16">
        <f t="shared" si="0"/>
        <v>33000</v>
      </c>
      <c r="H8" s="24">
        <f>G8*0.05</f>
        <v>1650</v>
      </c>
      <c r="I8" s="24"/>
      <c r="J8" s="24"/>
    </row>
    <row r="9" spans="1:10">
      <c r="A9" s="16">
        <v>8</v>
      </c>
      <c r="B9" s="16" t="s">
        <v>88</v>
      </c>
      <c r="C9" s="18" t="s">
        <v>157</v>
      </c>
      <c r="D9" s="16" t="s">
        <v>190</v>
      </c>
      <c r="E9" s="16">
        <f t="shared" si="1"/>
        <v>36500</v>
      </c>
      <c r="F9" s="16"/>
      <c r="G9" s="16">
        <f t="shared" si="0"/>
        <v>36500</v>
      </c>
      <c r="H9" s="24"/>
      <c r="I9" s="24">
        <v>913</v>
      </c>
      <c r="J9" s="24">
        <v>913</v>
      </c>
    </row>
    <row r="10" spans="1:10">
      <c r="A10" s="16">
        <v>9</v>
      </c>
      <c r="B10" s="16" t="s">
        <v>102</v>
      </c>
      <c r="C10" s="18" t="s">
        <v>157</v>
      </c>
      <c r="D10" s="16" t="s">
        <v>189</v>
      </c>
      <c r="E10" s="16">
        <v>22000</v>
      </c>
      <c r="F10" s="16">
        <v>4000</v>
      </c>
      <c r="G10" s="16">
        <f>E10-F10</f>
        <v>18000</v>
      </c>
      <c r="H10" s="24">
        <f>G10*0.05</f>
        <v>900</v>
      </c>
      <c r="I10" s="24"/>
      <c r="J10" s="24"/>
    </row>
    <row r="11" spans="1:10">
      <c r="A11" s="16">
        <v>10</v>
      </c>
      <c r="B11" s="16" t="s">
        <v>102</v>
      </c>
      <c r="C11" s="18" t="s">
        <v>157</v>
      </c>
      <c r="D11" s="16" t="s">
        <v>190</v>
      </c>
      <c r="E11" s="16">
        <f>E10+3500</f>
        <v>25500</v>
      </c>
      <c r="F11" s="16">
        <f>F10+1300</f>
        <v>5300</v>
      </c>
      <c r="G11" s="16">
        <f t="shared" ref="G11:G17" si="3">E11-F11</f>
        <v>20200</v>
      </c>
      <c r="H11" s="24"/>
      <c r="I11" s="24">
        <f>($G11*0.05)/2</f>
        <v>505</v>
      </c>
      <c r="J11" s="24">
        <f>($G11*0.05)/2</f>
        <v>505</v>
      </c>
    </row>
    <row r="12" spans="1:10">
      <c r="A12" s="16">
        <v>11</v>
      </c>
      <c r="B12" s="16" t="s">
        <v>102</v>
      </c>
      <c r="C12" s="18" t="s">
        <v>157</v>
      </c>
      <c r="D12" s="16" t="s">
        <v>189</v>
      </c>
      <c r="E12" s="16">
        <f t="shared" ref="E12:E17" si="4">E11+3500</f>
        <v>29000</v>
      </c>
      <c r="F12" s="16">
        <f t="shared" ref="F12:F13" si="5">F11+1300</f>
        <v>6600</v>
      </c>
      <c r="G12" s="16">
        <f t="shared" si="3"/>
        <v>22400</v>
      </c>
      <c r="H12" s="24">
        <f>G12*0.05</f>
        <v>1120</v>
      </c>
      <c r="I12" s="24"/>
      <c r="J12" s="24"/>
    </row>
    <row r="13" spans="1:10">
      <c r="A13" s="16">
        <v>12</v>
      </c>
      <c r="B13" s="16" t="s">
        <v>102</v>
      </c>
      <c r="C13" s="18" t="s">
        <v>157</v>
      </c>
      <c r="D13" s="16" t="s">
        <v>190</v>
      </c>
      <c r="E13" s="16">
        <f t="shared" si="4"/>
        <v>32500</v>
      </c>
      <c r="F13" s="16">
        <f t="shared" si="5"/>
        <v>7900</v>
      </c>
      <c r="G13" s="16">
        <f t="shared" si="3"/>
        <v>24600</v>
      </c>
      <c r="H13" s="24"/>
      <c r="I13" s="24">
        <f>($G13*0.05)/2</f>
        <v>615</v>
      </c>
      <c r="J13" s="24">
        <f>($G13*0.05)/2</f>
        <v>615</v>
      </c>
    </row>
    <row r="14" spans="1:10">
      <c r="A14" s="16">
        <v>13</v>
      </c>
      <c r="B14" s="16" t="s">
        <v>102</v>
      </c>
      <c r="C14" s="18" t="s">
        <v>157</v>
      </c>
      <c r="D14" s="16" t="s">
        <v>189</v>
      </c>
      <c r="E14" s="16">
        <f t="shared" si="4"/>
        <v>36000</v>
      </c>
      <c r="F14" s="16"/>
      <c r="G14" s="16">
        <f t="shared" si="3"/>
        <v>36000</v>
      </c>
      <c r="H14" s="24">
        <f>G14*0.05</f>
        <v>1800</v>
      </c>
      <c r="I14" s="24"/>
      <c r="J14" s="24"/>
    </row>
    <row r="15" spans="1:10">
      <c r="A15" s="16">
        <v>14</v>
      </c>
      <c r="B15" s="16" t="s">
        <v>102</v>
      </c>
      <c r="C15" s="18" t="s">
        <v>157</v>
      </c>
      <c r="D15" s="16" t="s">
        <v>190</v>
      </c>
      <c r="E15" s="16">
        <f t="shared" si="4"/>
        <v>39500</v>
      </c>
      <c r="F15" s="16"/>
      <c r="G15" s="16">
        <f t="shared" si="3"/>
        <v>39500</v>
      </c>
      <c r="H15" s="24"/>
      <c r="I15" s="24">
        <v>988</v>
      </c>
      <c r="J15" s="24">
        <v>988</v>
      </c>
    </row>
    <row r="16" spans="1:10">
      <c r="A16" s="16">
        <v>15</v>
      </c>
      <c r="B16" s="16" t="s">
        <v>102</v>
      </c>
      <c r="C16" s="18" t="s">
        <v>157</v>
      </c>
      <c r="D16" s="16" t="s">
        <v>189</v>
      </c>
      <c r="E16" s="16">
        <f t="shared" si="4"/>
        <v>43000</v>
      </c>
      <c r="F16" s="16"/>
      <c r="G16" s="16">
        <f t="shared" si="3"/>
        <v>43000</v>
      </c>
      <c r="H16" s="24">
        <f>G16*0.05</f>
        <v>2150</v>
      </c>
      <c r="I16" s="24"/>
      <c r="J16" s="24"/>
    </row>
    <row r="17" spans="1:10">
      <c r="A17" s="16">
        <v>16</v>
      </c>
      <c r="B17" s="16" t="s">
        <v>102</v>
      </c>
      <c r="C17" s="18" t="s">
        <v>157</v>
      </c>
      <c r="D17" s="16" t="s">
        <v>190</v>
      </c>
      <c r="E17" s="16">
        <f t="shared" si="4"/>
        <v>46500</v>
      </c>
      <c r="F17" s="16"/>
      <c r="G17" s="16">
        <f t="shared" si="3"/>
        <v>46500</v>
      </c>
      <c r="H17" s="24"/>
      <c r="I17" s="24">
        <v>1163</v>
      </c>
      <c r="J17" s="24">
        <v>1163</v>
      </c>
    </row>
    <row r="18" spans="1:10">
      <c r="C18" s="2"/>
      <c r="D18" s="2"/>
    </row>
    <row r="19" spans="1:10">
      <c r="C19" s="2"/>
      <c r="D19" s="2"/>
    </row>
    <row r="20" spans="1:10">
      <c r="C20" s="2"/>
      <c r="D20" s="2"/>
    </row>
    <row r="21" spans="1:10">
      <c r="C21" s="2"/>
      <c r="D21" s="2"/>
    </row>
    <row r="22" spans="1:10">
      <c r="C22" s="2"/>
      <c r="D22" s="2"/>
    </row>
    <row r="23" spans="1:10">
      <c r="C23" s="2"/>
      <c r="D23" s="2"/>
    </row>
    <row r="24" spans="1:10">
      <c r="C24" s="2"/>
      <c r="D24" s="2"/>
    </row>
    <row r="25" spans="1:10">
      <c r="C25" s="2"/>
      <c r="D25" s="2"/>
    </row>
    <row r="26" spans="1:10">
      <c r="C26" s="2"/>
      <c r="D26" s="2"/>
    </row>
    <row r="27" spans="1:10">
      <c r="C27" s="2"/>
      <c r="D27" s="2"/>
    </row>
    <row r="28" spans="1:10">
      <c r="C28" s="2"/>
      <c r="D28" s="2"/>
    </row>
    <row r="29" spans="1:10">
      <c r="C29" s="2"/>
      <c r="D29" s="2"/>
    </row>
    <row r="30" spans="1:10">
      <c r="C30" s="2"/>
      <c r="D30" s="2"/>
    </row>
    <row r="31" spans="1:10">
      <c r="C31" s="2"/>
      <c r="D31" s="2"/>
    </row>
    <row r="32" spans="1:10">
      <c r="C32" s="2"/>
      <c r="D32" s="2"/>
    </row>
    <row r="33" spans="3:4">
      <c r="C33" s="2"/>
      <c r="D33" s="2"/>
    </row>
    <row r="34" spans="3:4">
      <c r="C34" s="2"/>
      <c r="D34" s="2"/>
    </row>
    <row r="35" spans="3:4">
      <c r="C35" s="2"/>
      <c r="D35" s="2"/>
    </row>
    <row r="36" spans="3:4">
      <c r="C36" s="2"/>
      <c r="D36" s="2"/>
    </row>
    <row r="37" spans="3:4">
      <c r="C37" s="2"/>
      <c r="D37" s="2"/>
    </row>
    <row r="38" spans="3:4">
      <c r="C38" s="2"/>
      <c r="D38" s="2"/>
    </row>
    <row r="39" spans="3:4">
      <c r="C39" s="2"/>
      <c r="D39" s="2"/>
    </row>
    <row r="40" spans="3:4">
      <c r="C40" s="2"/>
      <c r="D40" s="2"/>
    </row>
    <row r="41" spans="3:4">
      <c r="C41" s="2"/>
      <c r="D41" s="2"/>
    </row>
    <row r="42" spans="3:4">
      <c r="C42" s="2"/>
      <c r="D42" s="2"/>
    </row>
    <row r="43" spans="3:4">
      <c r="C43" s="2"/>
      <c r="D43" s="2"/>
    </row>
    <row r="44" spans="3:4">
      <c r="C44" s="2"/>
      <c r="D44" s="2"/>
    </row>
    <row r="45" spans="3:4">
      <c r="C45" s="2"/>
      <c r="D45" s="2"/>
    </row>
    <row r="46" spans="3:4">
      <c r="C46" s="2"/>
      <c r="D46" s="2"/>
    </row>
    <row r="47" spans="3:4">
      <c r="C47" s="2"/>
      <c r="D47" s="2"/>
    </row>
    <row r="48" spans="3:4">
      <c r="C48" s="2"/>
      <c r="D48" s="2"/>
    </row>
    <row r="49" spans="3:4">
      <c r="C49" s="2"/>
      <c r="D49" s="2"/>
    </row>
    <row r="50" spans="3:4">
      <c r="C50" s="2"/>
      <c r="D50" s="2"/>
    </row>
    <row r="51" spans="3:4">
      <c r="C51" s="2"/>
      <c r="D51" s="2"/>
    </row>
    <row r="52" spans="3:4">
      <c r="C52" s="2"/>
      <c r="D52" s="2"/>
    </row>
    <row r="53" spans="3:4">
      <c r="C53" s="2"/>
      <c r="D53" s="2"/>
    </row>
    <row r="54" spans="3:4">
      <c r="C54" s="2"/>
      <c r="D54" s="2"/>
    </row>
    <row r="55" spans="3:4">
      <c r="C55" s="2"/>
      <c r="D55" s="2"/>
    </row>
    <row r="56" spans="3:4">
      <c r="C56" s="2"/>
      <c r="D56" s="2"/>
    </row>
    <row r="57" spans="3:4">
      <c r="C57" s="2"/>
      <c r="D57" s="2"/>
    </row>
    <row r="58" spans="3:4">
      <c r="C58" s="2"/>
      <c r="D58" s="2"/>
    </row>
    <row r="59" spans="3:4">
      <c r="C59" s="2"/>
      <c r="D59" s="2"/>
    </row>
    <row r="60" spans="3:4">
      <c r="C60" s="2"/>
      <c r="D60" s="2"/>
    </row>
    <row r="61" spans="3:4">
      <c r="C61" s="2"/>
      <c r="D61" s="2"/>
    </row>
    <row r="62" spans="3:4">
      <c r="C62" s="2"/>
      <c r="D62" s="2"/>
    </row>
    <row r="63" spans="3:4">
      <c r="C63" s="2"/>
      <c r="D63" s="2"/>
    </row>
    <row r="64" spans="3:4">
      <c r="C64" s="2"/>
      <c r="D64" s="2"/>
    </row>
    <row r="65" spans="3:4">
      <c r="C65" s="2"/>
      <c r="D65" s="2"/>
    </row>
    <row r="66" spans="3:4">
      <c r="C66" s="2"/>
      <c r="D66" s="2"/>
    </row>
    <row r="67" spans="3:4">
      <c r="C67" s="2"/>
      <c r="D67" s="2"/>
    </row>
    <row r="68" spans="3:4">
      <c r="C68" s="2"/>
      <c r="D68" s="2"/>
    </row>
    <row r="69" spans="3:4">
      <c r="C69" s="2"/>
      <c r="D69" s="2"/>
    </row>
    <row r="70" spans="3:4">
      <c r="C70" s="2"/>
      <c r="D70" s="2"/>
    </row>
    <row r="71" spans="3:4">
      <c r="C71" s="2"/>
      <c r="D71" s="2"/>
    </row>
    <row r="72" spans="3:4">
      <c r="C72" s="2"/>
      <c r="D72" s="2"/>
    </row>
    <row r="73" spans="3:4">
      <c r="C73" s="2"/>
      <c r="D73" s="2"/>
    </row>
    <row r="74" spans="3:4">
      <c r="C74" s="2"/>
      <c r="D74" s="2"/>
    </row>
    <row r="75" spans="3:4">
      <c r="C75" s="2"/>
      <c r="D75" s="2"/>
    </row>
    <row r="76" spans="3:4">
      <c r="C76" s="2"/>
      <c r="D76" s="2"/>
    </row>
    <row r="77" spans="3:4">
      <c r="C77" s="2"/>
      <c r="D77" s="2"/>
    </row>
    <row r="78" spans="3:4">
      <c r="C78" s="2"/>
      <c r="D78" s="2"/>
    </row>
    <row r="79" spans="3:4">
      <c r="C79" s="2"/>
      <c r="D79" s="2"/>
    </row>
    <row r="80" spans="3:4">
      <c r="C80" s="2"/>
      <c r="D80" s="2"/>
    </row>
    <row r="81" spans="3:4">
      <c r="C81" s="2"/>
      <c r="D81" s="2"/>
    </row>
    <row r="82" spans="3:4">
      <c r="C82" s="2"/>
      <c r="D82" s="2"/>
    </row>
    <row r="83" spans="3:4">
      <c r="C83" s="2"/>
      <c r="D83" s="2"/>
    </row>
    <row r="84" spans="3:4">
      <c r="C84" s="2"/>
      <c r="D84" s="2"/>
    </row>
    <row r="85" spans="3:4">
      <c r="C85" s="2"/>
      <c r="D85" s="2"/>
    </row>
    <row r="86" spans="3:4">
      <c r="C86" s="2"/>
      <c r="D86" s="2"/>
    </row>
    <row r="87" spans="3:4">
      <c r="C87" s="2"/>
      <c r="D87" s="2"/>
    </row>
    <row r="88" spans="3:4">
      <c r="C88" s="2"/>
      <c r="D88" s="2"/>
    </row>
    <row r="89" spans="3:4">
      <c r="C89" s="2"/>
      <c r="D89" s="2"/>
    </row>
    <row r="90" spans="3:4">
      <c r="C90" s="2"/>
      <c r="D90" s="2"/>
    </row>
    <row r="91" spans="3:4">
      <c r="C91" s="2"/>
      <c r="D91" s="2"/>
    </row>
    <row r="92" spans="3:4">
      <c r="C92" s="2"/>
      <c r="D92" s="2"/>
    </row>
    <row r="93" spans="3:4">
      <c r="C93" s="2"/>
      <c r="D93" s="2"/>
    </row>
    <row r="94" spans="3:4">
      <c r="C94" s="2"/>
      <c r="D94" s="2"/>
    </row>
    <row r="95" spans="3:4">
      <c r="C95" s="2"/>
      <c r="D95" s="2"/>
    </row>
    <row r="96" spans="3:4">
      <c r="C96" s="2"/>
      <c r="D96" s="2"/>
    </row>
    <row r="97" spans="3:4">
      <c r="C97" s="2"/>
      <c r="D97" s="2"/>
    </row>
    <row r="98" spans="3:4">
      <c r="C98" s="2"/>
      <c r="D98" s="2"/>
    </row>
    <row r="99" spans="3:4">
      <c r="C99" s="2"/>
      <c r="D99" s="2"/>
    </row>
    <row r="100" spans="3:4">
      <c r="C100" s="2"/>
      <c r="D100" s="2"/>
    </row>
  </sheetData>
  <dataValidations count="4">
    <dataValidation type="custom" allowBlank="1" showInputMessage="1" showErrorMessage="1" error="Only Alpha Numeric" prompt="Only Alpha Numeric" sqref="D18:D25 C26:D100 C2:C25">
      <formula1>ISNUMBER(SUMPRODUCT(SEARCH(MID(C2,ROW(INDIRECT("1:"&amp;LEN(C2))),1),"0123456789abcdefghijklmnopqrstuvwxyzABCDEFGHIJKLMNOPQRSTUVWXYZ-_")))</formula1>
    </dataValidation>
    <dataValidation type="decimal" allowBlank="1" showInputMessage="1" showErrorMessage="1" error="Numeric Value" prompt="Numeric Value" sqref="E2:J100">
      <formula1>0</formula1>
      <formula2>9999999999</formula2>
    </dataValidation>
    <dataValidation type="whole" allowBlank="1" showInputMessage="1" showErrorMessage="1" error="Only Numeric" prompt="Only Numeric" sqref="A2:A100">
      <formula1>0</formula1>
      <formula2>99999999</formula2>
    </dataValidation>
    <dataValidation type="list" allowBlank="1" showInputMessage="1" showErrorMessage="1" sqref="B2:B24">
      <formula1>DDL_TDSTCS</formula1>
    </dataValidation>
  </dataValidations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>
  <dimension ref="A1:T23"/>
  <sheetViews>
    <sheetView workbookViewId="0">
      <selection activeCell="A4" sqref="A4"/>
    </sheetView>
  </sheetViews>
  <sheetFormatPr defaultColWidth="9.140625" defaultRowHeight="15"/>
  <cols>
    <col min="1" max="1" width="10.42578125" bestFit="1" customWidth="1"/>
    <col min="2" max="3" width="15.140625" customWidth="1"/>
    <col min="4" max="5" width="21.5703125" customWidth="1"/>
    <col min="6" max="6" width="11.42578125" customWidth="1"/>
    <col min="7" max="7" width="11.42578125"/>
    <col min="10" max="10" width="13.7109375" customWidth="1"/>
    <col min="13" max="13" width="14.140625" customWidth="1"/>
  </cols>
  <sheetData>
    <row r="1" spans="1:20">
      <c r="A1" s="29" t="s">
        <v>0</v>
      </c>
      <c r="B1" s="29" t="s">
        <v>68</v>
      </c>
      <c r="C1" s="29" t="s">
        <v>69</v>
      </c>
      <c r="D1" s="29" t="s">
        <v>2</v>
      </c>
      <c r="E1" s="29" t="s">
        <v>70</v>
      </c>
      <c r="F1" s="29" t="s">
        <v>71</v>
      </c>
      <c r="G1" s="29" t="s">
        <v>5</v>
      </c>
      <c r="H1" s="29" t="s">
        <v>6</v>
      </c>
      <c r="I1" s="29" t="s">
        <v>72</v>
      </c>
      <c r="J1" s="29" t="s">
        <v>73</v>
      </c>
      <c r="K1" s="29" t="s">
        <v>74</v>
      </c>
      <c r="L1" s="29" t="s">
        <v>12</v>
      </c>
      <c r="M1" s="29" t="s">
        <v>75</v>
      </c>
      <c r="N1" s="29" t="s">
        <v>76</v>
      </c>
      <c r="O1" s="29" t="s">
        <v>77</v>
      </c>
      <c r="P1" s="29" t="s">
        <v>78</v>
      </c>
      <c r="Q1" s="29" t="s">
        <v>65</v>
      </c>
      <c r="R1" s="29" t="s">
        <v>66</v>
      </c>
      <c r="S1" s="29" t="s">
        <v>67</v>
      </c>
      <c r="T1" s="29" t="s">
        <v>79</v>
      </c>
    </row>
    <row r="2" spans="1:20">
      <c r="A2" s="27">
        <v>1</v>
      </c>
      <c r="B2" s="26" t="s">
        <v>80</v>
      </c>
      <c r="C2" s="26" t="s">
        <v>81</v>
      </c>
      <c r="D2" s="26" t="s">
        <v>157</v>
      </c>
      <c r="E2" s="26" t="s">
        <v>277</v>
      </c>
      <c r="F2" s="26">
        <v>1</v>
      </c>
      <c r="G2" s="28">
        <v>42917</v>
      </c>
      <c r="H2" s="26"/>
      <c r="I2" s="26" t="s">
        <v>89</v>
      </c>
      <c r="J2" s="30">
        <v>4401</v>
      </c>
      <c r="K2" s="26" t="s">
        <v>159</v>
      </c>
      <c r="L2" s="26">
        <v>5</v>
      </c>
      <c r="M2" s="26">
        <v>1000</v>
      </c>
      <c r="N2" s="26">
        <v>1000</v>
      </c>
      <c r="O2" s="26">
        <v>23</v>
      </c>
      <c r="P2" s="31" t="s">
        <v>196</v>
      </c>
      <c r="Q2" s="29"/>
      <c r="R2" s="29">
        <v>25</v>
      </c>
      <c r="S2" s="29">
        <v>25</v>
      </c>
      <c r="T2" s="29"/>
    </row>
    <row r="3" spans="1:20">
      <c r="A3" s="27">
        <v>2</v>
      </c>
      <c r="B3" s="26" t="s">
        <v>80</v>
      </c>
      <c r="C3" s="26" t="s">
        <v>81</v>
      </c>
      <c r="D3" s="26" t="s">
        <v>157</v>
      </c>
      <c r="E3" s="26"/>
      <c r="F3" s="26">
        <v>2</v>
      </c>
      <c r="G3" s="28">
        <f>G2+1</f>
        <v>42918</v>
      </c>
      <c r="H3" s="26"/>
      <c r="I3" s="26" t="s">
        <v>89</v>
      </c>
      <c r="J3" s="30">
        <v>28151110</v>
      </c>
      <c r="K3" s="26" t="s">
        <v>162</v>
      </c>
      <c r="L3" s="26">
        <v>18</v>
      </c>
      <c r="M3" s="26">
        <v>5000</v>
      </c>
      <c r="N3" s="26">
        <v>5000</v>
      </c>
      <c r="O3" s="26">
        <v>23</v>
      </c>
      <c r="P3" s="31" t="s">
        <v>196</v>
      </c>
      <c r="Q3" s="29"/>
      <c r="R3" s="29">
        <v>450</v>
      </c>
      <c r="S3" s="29">
        <v>450</v>
      </c>
      <c r="T3" s="29"/>
    </row>
    <row r="4" spans="1:20">
      <c r="A4" s="27">
        <v>3</v>
      </c>
      <c r="B4" s="26" t="s">
        <v>80</v>
      </c>
      <c r="C4" s="26" t="s">
        <v>83</v>
      </c>
      <c r="D4" s="26" t="s">
        <v>157</v>
      </c>
      <c r="E4" s="26" t="s">
        <v>277</v>
      </c>
      <c r="F4" s="26">
        <v>3</v>
      </c>
      <c r="G4" s="28">
        <f t="shared" ref="G4:G5" si="0">G3+1</f>
        <v>42919</v>
      </c>
      <c r="H4" s="26"/>
      <c r="I4" s="26" t="s">
        <v>89</v>
      </c>
      <c r="J4" s="30">
        <v>28151110</v>
      </c>
      <c r="K4" s="26" t="s">
        <v>162</v>
      </c>
      <c r="L4" s="26">
        <v>18</v>
      </c>
      <c r="M4" s="26">
        <v>9000</v>
      </c>
      <c r="N4" s="26">
        <v>9000</v>
      </c>
      <c r="O4" s="26">
        <v>23</v>
      </c>
      <c r="P4" s="31" t="s">
        <v>196</v>
      </c>
      <c r="Q4" s="29">
        <v>1620</v>
      </c>
      <c r="R4" s="29"/>
      <c r="S4" s="29"/>
      <c r="T4" s="29"/>
    </row>
    <row r="5" spans="1:20">
      <c r="A5" s="27">
        <v>4</v>
      </c>
      <c r="B5" s="26" t="s">
        <v>80</v>
      </c>
      <c r="C5" s="26" t="s">
        <v>83</v>
      </c>
      <c r="D5" s="26" t="s">
        <v>157</v>
      </c>
      <c r="E5" s="26"/>
      <c r="F5" s="26">
        <v>4</v>
      </c>
      <c r="G5" s="28">
        <f t="shared" si="0"/>
        <v>42920</v>
      </c>
      <c r="H5" s="26"/>
      <c r="I5" s="26" t="s">
        <v>89</v>
      </c>
      <c r="J5" s="30">
        <v>38249022</v>
      </c>
      <c r="K5" s="26" t="s">
        <v>163</v>
      </c>
      <c r="L5" s="26">
        <v>18</v>
      </c>
      <c r="M5" s="26">
        <v>13000</v>
      </c>
      <c r="N5" s="26">
        <v>13000</v>
      </c>
      <c r="O5" s="26">
        <v>23</v>
      </c>
      <c r="P5" s="31" t="s">
        <v>196</v>
      </c>
      <c r="Q5" s="29">
        <v>2340</v>
      </c>
      <c r="R5" s="29"/>
      <c r="S5" s="29"/>
      <c r="T5" s="29"/>
    </row>
    <row r="6" spans="1:20">
      <c r="F6" s="2"/>
      <c r="J6" s="2"/>
      <c r="K6" s="2"/>
      <c r="P6" s="2"/>
    </row>
    <row r="7" spans="1:20">
      <c r="F7" s="2"/>
      <c r="J7" s="2"/>
      <c r="K7" s="2"/>
      <c r="P7" s="2"/>
    </row>
    <row r="8" spans="1:20">
      <c r="F8" s="2"/>
      <c r="J8" s="2"/>
      <c r="K8" s="2"/>
      <c r="P8" s="2"/>
    </row>
    <row r="9" spans="1:20">
      <c r="F9" s="2"/>
      <c r="J9" s="2"/>
      <c r="K9" s="2"/>
      <c r="P9" s="2"/>
    </row>
    <row r="10" spans="1:20">
      <c r="F10" s="2"/>
      <c r="J10" s="2"/>
      <c r="K10" s="2"/>
      <c r="P10" s="2"/>
    </row>
    <row r="11" spans="1:20">
      <c r="F11" s="2"/>
      <c r="J11" s="2"/>
      <c r="K11" s="2"/>
      <c r="P11" s="2"/>
    </row>
    <row r="12" spans="1:20">
      <c r="F12" s="2"/>
      <c r="J12" s="2"/>
      <c r="K12" s="2"/>
      <c r="P12" s="2"/>
    </row>
    <row r="13" spans="1:20">
      <c r="F13" s="2"/>
      <c r="J13" s="2"/>
      <c r="K13" s="2"/>
      <c r="P13" s="2"/>
    </row>
    <row r="14" spans="1:20">
      <c r="F14" s="2"/>
      <c r="J14" s="2"/>
      <c r="K14" s="2"/>
      <c r="P14" s="2"/>
    </row>
    <row r="15" spans="1:20">
      <c r="F15" s="2"/>
      <c r="J15" s="2"/>
      <c r="K15" s="2"/>
      <c r="P15" s="2"/>
    </row>
    <row r="16" spans="1:20">
      <c r="F16" s="2"/>
      <c r="J16" s="2"/>
      <c r="K16" s="2"/>
      <c r="P16" s="2"/>
    </row>
    <row r="17" spans="6:16">
      <c r="F17" s="2"/>
      <c r="J17" s="2"/>
      <c r="K17" s="2"/>
      <c r="P17" s="2"/>
    </row>
    <row r="18" spans="6:16">
      <c r="F18" s="2"/>
      <c r="J18" s="2"/>
      <c r="K18" s="2"/>
      <c r="P18" s="2"/>
    </row>
    <row r="19" spans="6:16">
      <c r="F19" s="2"/>
      <c r="J19" s="2"/>
      <c r="K19" s="2"/>
      <c r="P19" s="2"/>
    </row>
    <row r="20" spans="6:16">
      <c r="F20" s="2"/>
      <c r="J20" s="2"/>
      <c r="K20" s="2"/>
      <c r="P20" s="2"/>
    </row>
    <row r="21" spans="6:16">
      <c r="F21" s="2"/>
      <c r="J21" s="2"/>
      <c r="K21" s="2"/>
      <c r="P21" s="2"/>
    </row>
    <row r="22" spans="6:16">
      <c r="F22" s="2"/>
      <c r="J22" s="2"/>
      <c r="K22" s="2"/>
      <c r="P22" s="2"/>
    </row>
    <row r="23" spans="6:16">
      <c r="F23" s="2"/>
      <c r="J23" s="2"/>
      <c r="K23" s="2"/>
      <c r="P23" s="2"/>
    </row>
  </sheetData>
  <dataValidations count="9">
    <dataValidation type="textLength" operator="equal" allowBlank="1" showInputMessage="1" showErrorMessage="1" error="AlphaNumeric only 15 Character" prompt="AlphaNumeric only 15 Character" sqref="D6:E23">
      <formula1>15</formula1>
    </dataValidation>
    <dataValidation type="custom" allowBlank="1" showInputMessage="1" showErrorMessage="1" error="Only Alpha Numeric" prompt="Only Alpha Numeric" sqref="P2:P23 K6:K23 J2:J23 F6:F23 E2:E5 A2:A5">
      <formula1>ISNUMBER(SUMPRODUCT(SEARCH(MID(A2,ROW(INDIRECT("1:"&amp;LEN(A2))),1),"0123456789abcdefghijklmnopqrstuvwxyzABCDEFGHIJKLMNOPQRSTUVWXYZ-_")))</formula1>
    </dataValidation>
    <dataValidation type="whole" allowBlank="1" showInputMessage="1" showErrorMessage="1" error="Only Numeric" prompt="Only Numeric" sqref="A6:A23">
      <formula1>0</formula1>
      <formula2>99999999</formula2>
    </dataValidation>
    <dataValidation type="list" allowBlank="1" showInputMessage="1" showErrorMessage="1" sqref="B6:B23">
      <formula1>DDL_MOnthInfo</formula1>
    </dataValidation>
    <dataValidation type="list" allowBlank="1" showInputMessage="1" showErrorMessage="1" sqref="C6:C23">
      <formula1>DDL_AdvPaid</formula1>
    </dataValidation>
    <dataValidation type="date" allowBlank="1" showInputMessage="1" showErrorMessage="1" prompt="Date(dd-mm-yyyy)" sqref="G2:G23">
      <formula1>42795</formula1>
      <formula2>109269</formula2>
    </dataValidation>
    <dataValidation type="decimal" allowBlank="1" showInputMessage="1" showErrorMessage="1" error="Numeric Value" prompt="Numeric Value" sqref="L6:O23 Q2:T23 H6:H23 B2:B5 K2:N5 H2:I5">
      <formula1>0</formula1>
      <formula2>9999999999</formula2>
    </dataValidation>
    <dataValidation type="list" allowBlank="1" showInputMessage="1" showErrorMessage="1" sqref="I6:I23 C2:C5">
      <formula1>DDL_GoodsServices</formula1>
    </dataValidation>
    <dataValidation type="decimal" allowBlank="1" showInputMessage="1" showErrorMessage="1" error="Only Numeric" prompt="Only Numeric" sqref="D2:D5 F2:F5">
      <formula1>0</formula1>
      <formula2>99999999999</formula2>
    </dataValidation>
  </dataValidations>
  <pageMargins left="0.75" right="0.75" top="1" bottom="1" header="0.51180555555555596" footer="0.51180555555555596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"/>
  <sheetViews>
    <sheetView workbookViewId="0">
      <selection activeCell="B13" sqref="B13"/>
    </sheetView>
  </sheetViews>
  <sheetFormatPr defaultColWidth="9.140625" defaultRowHeight="15"/>
  <cols>
    <col min="2" max="2" width="33" customWidth="1"/>
    <col min="3" max="3" width="23" customWidth="1"/>
    <col min="4" max="4" width="19.28515625" customWidth="1"/>
  </cols>
  <sheetData>
    <row r="1" spans="1:8">
      <c r="A1" t="s">
        <v>0</v>
      </c>
      <c r="B1" t="s">
        <v>84</v>
      </c>
      <c r="C1" t="s">
        <v>85</v>
      </c>
      <c r="D1" t="s">
        <v>86</v>
      </c>
      <c r="E1" t="s">
        <v>65</v>
      </c>
      <c r="F1" t="s">
        <v>66</v>
      </c>
      <c r="G1" t="s">
        <v>67</v>
      </c>
      <c r="H1" t="s">
        <v>87</v>
      </c>
    </row>
  </sheetData>
  <dataValidations count="3">
    <dataValidation type="list" allowBlank="1" showInputMessage="1" showErrorMessage="1" sqref="B2 B3:B25">
      <formula1>DDL_DescRevOfITC</formula1>
    </dataValidation>
    <dataValidation type="list" allowBlank="1" showInputMessage="1" showErrorMessage="1" sqref="C2 C3:C25">
      <formula1>DDL_Infoperiod</formula1>
    </dataValidation>
    <dataValidation type="list" allowBlank="1" showInputMessage="1" showErrorMessage="1" sqref="D2 D3:D25">
      <formula1>ddlAdded</formula1>
    </dataValidation>
  </dataValidations>
  <pageMargins left="0.75" right="0.75" top="1" bottom="1" header="0.51180555555555596" footer="0.51180555555555596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2"/>
  <sheetViews>
    <sheetView topLeftCell="J1" workbookViewId="0">
      <selection activeCell="S1" sqref="S1:S2"/>
    </sheetView>
  </sheetViews>
  <sheetFormatPr defaultColWidth="9" defaultRowHeight="15"/>
  <cols>
    <col min="1" max="1" width="14.7109375" customWidth="1"/>
    <col min="3" max="3" width="19.140625" customWidth="1"/>
    <col min="4" max="4" width="18.5703125" customWidth="1"/>
    <col min="6" max="6" width="52.7109375" customWidth="1"/>
    <col min="7" max="7" width="8.85546875" customWidth="1"/>
    <col min="8" max="8" width="15.5703125" customWidth="1"/>
    <col min="10" max="10" width="14.42578125" customWidth="1"/>
    <col min="11" max="11" width="17.28515625" customWidth="1"/>
    <col min="12" max="12" width="13.140625" customWidth="1"/>
    <col min="13" max="13" width="15.7109375" customWidth="1"/>
    <col min="14" max="14" width="5.7109375" customWidth="1"/>
    <col min="16" max="16" width="11" customWidth="1"/>
    <col min="17" max="17" width="23" customWidth="1"/>
    <col min="18" max="18" width="59.28515625" customWidth="1"/>
    <col min="19" max="19" width="15.140625" customWidth="1"/>
  </cols>
  <sheetData>
    <row r="1" spans="1:19">
      <c r="A1" t="s">
        <v>58</v>
      </c>
      <c r="B1" t="s">
        <v>88</v>
      </c>
      <c r="C1" t="s">
        <v>80</v>
      </c>
      <c r="D1" t="s">
        <v>81</v>
      </c>
      <c r="E1" t="s">
        <v>89</v>
      </c>
      <c r="F1" s="1" t="s">
        <v>90</v>
      </c>
      <c r="G1" s="2" t="s">
        <v>89</v>
      </c>
      <c r="H1" t="s">
        <v>91</v>
      </c>
      <c r="I1" s="2" t="s">
        <v>92</v>
      </c>
      <c r="J1" t="s">
        <v>93</v>
      </c>
      <c r="K1" t="s">
        <v>94</v>
      </c>
      <c r="L1" s="3" t="s">
        <v>95</v>
      </c>
      <c r="M1" s="2" t="s">
        <v>96</v>
      </c>
      <c r="N1" s="2" t="s">
        <v>97</v>
      </c>
      <c r="O1" s="4">
        <v>2017</v>
      </c>
      <c r="P1" s="2" t="s">
        <v>98</v>
      </c>
      <c r="Q1" s="3" t="s">
        <v>99</v>
      </c>
      <c r="R1" t="s">
        <v>100</v>
      </c>
      <c r="S1" t="s">
        <v>101</v>
      </c>
    </row>
    <row r="2" spans="1:19">
      <c r="A2" t="s">
        <v>59</v>
      </c>
      <c r="B2" t="s">
        <v>102</v>
      </c>
      <c r="C2" t="s">
        <v>82</v>
      </c>
      <c r="D2" t="s">
        <v>83</v>
      </c>
      <c r="E2" t="s">
        <v>103</v>
      </c>
      <c r="F2" s="1" t="s">
        <v>96</v>
      </c>
      <c r="G2" s="2" t="s">
        <v>103</v>
      </c>
      <c r="H2" t="s">
        <v>104</v>
      </c>
      <c r="I2" s="2" t="s">
        <v>105</v>
      </c>
      <c r="J2" t="s">
        <v>106</v>
      </c>
      <c r="K2" s="2" t="s">
        <v>107</v>
      </c>
      <c r="L2" s="3" t="s">
        <v>108</v>
      </c>
      <c r="M2" s="2" t="s">
        <v>109</v>
      </c>
      <c r="N2" s="2" t="s">
        <v>110</v>
      </c>
      <c r="O2" s="4">
        <v>2018</v>
      </c>
      <c r="P2" s="2" t="s">
        <v>111</v>
      </c>
      <c r="Q2" s="3" t="s">
        <v>112</v>
      </c>
      <c r="R2" t="s">
        <v>113</v>
      </c>
      <c r="S2" t="s">
        <v>114</v>
      </c>
    </row>
    <row r="3" spans="1:19">
      <c r="F3" s="1" t="s">
        <v>109</v>
      </c>
      <c r="H3" t="s">
        <v>115</v>
      </c>
      <c r="J3" t="s">
        <v>116</v>
      </c>
      <c r="K3" s="2" t="s">
        <v>117</v>
      </c>
      <c r="L3" s="3" t="s">
        <v>118</v>
      </c>
      <c r="M3" t="s">
        <v>119</v>
      </c>
      <c r="N3" s="2" t="s">
        <v>120</v>
      </c>
      <c r="O3" s="4">
        <v>2019</v>
      </c>
      <c r="Q3" s="3"/>
      <c r="R3" t="s">
        <v>121</v>
      </c>
    </row>
    <row r="4" spans="1:19">
      <c r="F4" s="1" t="s">
        <v>122</v>
      </c>
      <c r="H4" t="s">
        <v>123</v>
      </c>
      <c r="L4" s="3" t="s">
        <v>124</v>
      </c>
      <c r="M4" t="s">
        <v>125</v>
      </c>
      <c r="N4" s="2" t="s">
        <v>126</v>
      </c>
      <c r="O4" s="4">
        <v>2020</v>
      </c>
      <c r="Q4" s="5"/>
      <c r="R4" t="s">
        <v>127</v>
      </c>
    </row>
    <row r="5" spans="1:19">
      <c r="F5" s="1" t="s">
        <v>128</v>
      </c>
      <c r="H5" t="s">
        <v>129</v>
      </c>
      <c r="L5" s="3" t="s">
        <v>130</v>
      </c>
      <c r="N5" s="2" t="s">
        <v>131</v>
      </c>
      <c r="O5" s="4">
        <v>2021</v>
      </c>
      <c r="R5" t="s">
        <v>132</v>
      </c>
    </row>
    <row r="6" spans="1:19">
      <c r="F6" s="1" t="s">
        <v>133</v>
      </c>
      <c r="H6" t="s">
        <v>134</v>
      </c>
      <c r="L6" s="5" t="s">
        <v>135</v>
      </c>
      <c r="N6" s="2" t="s">
        <v>136</v>
      </c>
      <c r="O6" s="4">
        <v>2022</v>
      </c>
      <c r="R6" t="s">
        <v>137</v>
      </c>
    </row>
    <row r="7" spans="1:19">
      <c r="F7" s="1" t="s">
        <v>138</v>
      </c>
      <c r="H7" t="s">
        <v>139</v>
      </c>
      <c r="L7" s="5" t="s">
        <v>94</v>
      </c>
      <c r="N7" s="2" t="s">
        <v>140</v>
      </c>
      <c r="R7" t="s">
        <v>141</v>
      </c>
    </row>
    <row r="8" spans="1:19">
      <c r="F8" s="1" t="s">
        <v>142</v>
      </c>
      <c r="H8" t="s">
        <v>143</v>
      </c>
      <c r="N8" s="2" t="s">
        <v>144</v>
      </c>
      <c r="R8" t="s">
        <v>145</v>
      </c>
    </row>
    <row r="9" spans="1:19">
      <c r="F9" s="1" t="s">
        <v>146</v>
      </c>
      <c r="H9" t="s">
        <v>147</v>
      </c>
      <c r="N9" s="2" t="s">
        <v>148</v>
      </c>
    </row>
    <row r="10" spans="1:19">
      <c r="F10" s="1" t="s">
        <v>149</v>
      </c>
      <c r="H10" t="s">
        <v>150</v>
      </c>
      <c r="N10" s="2" t="s">
        <v>151</v>
      </c>
    </row>
    <row r="11" spans="1:19">
      <c r="F11" s="1" t="s">
        <v>152</v>
      </c>
      <c r="H11" t="s">
        <v>153</v>
      </c>
      <c r="N11" s="2" t="s">
        <v>154</v>
      </c>
    </row>
    <row r="12" spans="1:19">
      <c r="F12" t="s">
        <v>155</v>
      </c>
      <c r="N12" s="2" t="s">
        <v>156</v>
      </c>
    </row>
  </sheetData>
  <pageMargins left="0.69930555555555596" right="0.69930555555555596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80"/>
  <sheetViews>
    <sheetView topLeftCell="A39" workbookViewId="0">
      <selection activeCell="B46" sqref="B46:B50"/>
    </sheetView>
  </sheetViews>
  <sheetFormatPr defaultRowHeight="15"/>
  <cols>
    <col min="1" max="1" width="48.7109375" bestFit="1" customWidth="1"/>
    <col min="2" max="2" width="73.7109375" bestFit="1" customWidth="1"/>
  </cols>
  <sheetData>
    <row r="1" spans="1:5">
      <c r="A1" s="7" t="s">
        <v>0</v>
      </c>
      <c r="B1" t="s">
        <v>197</v>
      </c>
    </row>
    <row r="2" spans="1:5">
      <c r="A2" s="8" t="s">
        <v>1</v>
      </c>
      <c r="B2" t="s">
        <v>198</v>
      </c>
    </row>
    <row r="3" spans="1:5">
      <c r="A3" s="1" t="s">
        <v>90</v>
      </c>
      <c r="B3" s="9" t="s">
        <v>199</v>
      </c>
      <c r="C3" s="7"/>
      <c r="D3" s="7"/>
      <c r="E3" s="7"/>
    </row>
    <row r="4" spans="1:5">
      <c r="A4" s="1" t="s">
        <v>96</v>
      </c>
      <c r="B4" s="9" t="s">
        <v>200</v>
      </c>
      <c r="C4" s="7"/>
      <c r="D4" s="7"/>
      <c r="E4" s="7"/>
    </row>
    <row r="5" spans="1:5">
      <c r="A5" s="1" t="s">
        <v>109</v>
      </c>
      <c r="B5" s="9" t="s">
        <v>201</v>
      </c>
      <c r="C5" s="7"/>
      <c r="D5" s="7"/>
      <c r="E5" s="7"/>
    </row>
    <row r="6" spans="1:5">
      <c r="A6" s="1" t="s">
        <v>122</v>
      </c>
      <c r="B6" s="9" t="s">
        <v>202</v>
      </c>
      <c r="C6" s="7"/>
      <c r="D6" s="7"/>
      <c r="E6" s="7"/>
    </row>
    <row r="7" spans="1:5">
      <c r="A7" s="1" t="s">
        <v>128</v>
      </c>
      <c r="B7" s="9" t="s">
        <v>203</v>
      </c>
      <c r="C7" s="7"/>
      <c r="D7" s="7"/>
      <c r="E7" s="7"/>
    </row>
    <row r="8" spans="1:5">
      <c r="A8" s="1" t="s">
        <v>133</v>
      </c>
      <c r="B8" s="9" t="s">
        <v>204</v>
      </c>
      <c r="C8" s="7"/>
      <c r="D8" s="7"/>
      <c r="E8" s="7"/>
    </row>
    <row r="9" spans="1:5">
      <c r="A9" s="10" t="s">
        <v>138</v>
      </c>
      <c r="B9" s="11" t="s">
        <v>205</v>
      </c>
      <c r="C9" s="7"/>
      <c r="D9" s="7"/>
      <c r="E9" s="7"/>
    </row>
    <row r="10" spans="1:5">
      <c r="A10" s="1" t="s">
        <v>142</v>
      </c>
      <c r="B10" s="11" t="s">
        <v>206</v>
      </c>
      <c r="C10" s="7"/>
      <c r="D10" s="7"/>
      <c r="E10" s="7"/>
    </row>
    <row r="11" spans="1:5">
      <c r="A11" s="1" t="s">
        <v>146</v>
      </c>
      <c r="B11" s="11" t="s">
        <v>207</v>
      </c>
      <c r="C11" s="7"/>
      <c r="D11" s="7"/>
      <c r="E11" s="7"/>
    </row>
    <row r="12" spans="1:5">
      <c r="A12" s="1" t="s">
        <v>149</v>
      </c>
      <c r="B12" s="11" t="s">
        <v>208</v>
      </c>
      <c r="C12" s="7"/>
      <c r="D12" s="7"/>
      <c r="E12" s="7"/>
    </row>
    <row r="13" spans="1:5">
      <c r="A13" s="1" t="s">
        <v>152</v>
      </c>
      <c r="B13" s="11" t="s">
        <v>209</v>
      </c>
      <c r="C13" s="7"/>
      <c r="D13" s="7"/>
      <c r="E13" s="7"/>
    </row>
    <row r="14" spans="1:5">
      <c r="A14" t="s">
        <v>155</v>
      </c>
      <c r="B14" s="11" t="s">
        <v>210</v>
      </c>
      <c r="C14" s="7"/>
      <c r="D14" s="7"/>
      <c r="E14" s="7"/>
    </row>
    <row r="15" spans="1:5">
      <c r="A15" s="7" t="s">
        <v>2</v>
      </c>
      <c r="B15" t="s">
        <v>211</v>
      </c>
    </row>
    <row r="16" spans="1:5">
      <c r="A16" s="7" t="s">
        <v>3</v>
      </c>
      <c r="B16" s="9" t="s">
        <v>212</v>
      </c>
    </row>
    <row r="17" spans="1:2">
      <c r="A17" s="7" t="s">
        <v>4</v>
      </c>
      <c r="B17" s="9" t="s">
        <v>213</v>
      </c>
    </row>
    <row r="18" spans="1:2">
      <c r="A18" s="7" t="s">
        <v>5</v>
      </c>
      <c r="B18" s="9" t="s">
        <v>214</v>
      </c>
    </row>
    <row r="19" spans="1:2">
      <c r="A19" s="7" t="s">
        <v>6</v>
      </c>
      <c r="B19" s="9" t="s">
        <v>215</v>
      </c>
    </row>
    <row r="20" spans="1:2">
      <c r="A20" s="7" t="s">
        <v>7</v>
      </c>
      <c r="B20" t="s">
        <v>216</v>
      </c>
    </row>
    <row r="21" spans="1:2">
      <c r="A21" s="7" t="s">
        <v>8</v>
      </c>
      <c r="B21" t="s">
        <v>217</v>
      </c>
    </row>
    <row r="22" spans="1:2">
      <c r="A22" s="7" t="s">
        <v>9</v>
      </c>
      <c r="B22" t="s">
        <v>218</v>
      </c>
    </row>
    <row r="23" spans="1:2">
      <c r="A23" s="7" t="s">
        <v>10</v>
      </c>
      <c r="B23" s="9" t="s">
        <v>219</v>
      </c>
    </row>
    <row r="24" spans="1:2">
      <c r="A24" s="7" t="s">
        <v>11</v>
      </c>
      <c r="B24" t="s">
        <v>220</v>
      </c>
    </row>
    <row r="25" spans="1:2">
      <c r="A25" s="7" t="s">
        <v>12</v>
      </c>
      <c r="B25" t="s">
        <v>221</v>
      </c>
    </row>
    <row r="26" spans="1:2">
      <c r="A26" s="7" t="s">
        <v>13</v>
      </c>
      <c r="B26" t="s">
        <v>222</v>
      </c>
    </row>
    <row r="27" spans="1:2">
      <c r="A27" s="7" t="s">
        <v>14</v>
      </c>
      <c r="B27" t="s">
        <v>223</v>
      </c>
    </row>
    <row r="28" spans="1:2">
      <c r="A28" s="7" t="s">
        <v>15</v>
      </c>
      <c r="B28" t="s">
        <v>224</v>
      </c>
    </row>
    <row r="29" spans="1:2">
      <c r="A29" s="7" t="s">
        <v>16</v>
      </c>
      <c r="B29" t="s">
        <v>225</v>
      </c>
    </row>
    <row r="30" spans="1:2">
      <c r="A30" s="7" t="s">
        <v>17</v>
      </c>
      <c r="B30" t="s">
        <v>226</v>
      </c>
    </row>
    <row r="31" spans="1:2">
      <c r="A31" s="7" t="s">
        <v>18</v>
      </c>
      <c r="B31" t="s">
        <v>227</v>
      </c>
    </row>
    <row r="32" spans="1:2">
      <c r="A32" s="7" t="s">
        <v>19</v>
      </c>
      <c r="B32" t="s">
        <v>228</v>
      </c>
    </row>
    <row r="33" spans="1:2">
      <c r="A33" s="7" t="s">
        <v>20</v>
      </c>
      <c r="B33" t="s">
        <v>229</v>
      </c>
    </row>
    <row r="34" spans="1:2">
      <c r="A34" s="7" t="s">
        <v>21</v>
      </c>
      <c r="B34" s="9" t="s">
        <v>230</v>
      </c>
    </row>
    <row r="35" spans="1:2">
      <c r="A35" s="7" t="s">
        <v>22</v>
      </c>
      <c r="B35" s="9" t="s">
        <v>231</v>
      </c>
    </row>
    <row r="36" spans="1:2">
      <c r="A36" s="7" t="s">
        <v>23</v>
      </c>
      <c r="B36" s="9" t="s">
        <v>232</v>
      </c>
    </row>
    <row r="37" spans="1:2">
      <c r="A37" s="7" t="s">
        <v>24</v>
      </c>
      <c r="B37" s="9" t="s">
        <v>233</v>
      </c>
    </row>
    <row r="38" spans="1:2">
      <c r="A38" s="7" t="s">
        <v>25</v>
      </c>
      <c r="B38" s="9" t="s">
        <v>234</v>
      </c>
    </row>
    <row r="39" spans="1:2">
      <c r="A39" s="7" t="s">
        <v>26</v>
      </c>
      <c r="B39" s="9" t="s">
        <v>235</v>
      </c>
    </row>
    <row r="40" spans="1:2">
      <c r="A40" s="7" t="s">
        <v>27</v>
      </c>
      <c r="B40" t="s">
        <v>236</v>
      </c>
    </row>
    <row r="41" spans="1:2">
      <c r="A41" s="7" t="s">
        <v>28</v>
      </c>
      <c r="B41" s="9" t="s">
        <v>237</v>
      </c>
    </row>
    <row r="42" spans="1:2">
      <c r="A42" s="7" t="s">
        <v>29</v>
      </c>
      <c r="B42" s="9" t="s">
        <v>238</v>
      </c>
    </row>
    <row r="43" spans="1:2">
      <c r="A43" s="7" t="s">
        <v>30</v>
      </c>
      <c r="B43" s="9" t="s">
        <v>239</v>
      </c>
    </row>
    <row r="44" spans="1:2">
      <c r="A44" s="7" t="s">
        <v>31</v>
      </c>
      <c r="B44" s="9" t="s">
        <v>240</v>
      </c>
    </row>
    <row r="45" spans="1:2">
      <c r="A45" s="7" t="s">
        <v>32</v>
      </c>
      <c r="B45" s="9" t="s">
        <v>241</v>
      </c>
    </row>
    <row r="46" spans="1:2">
      <c r="A46" s="7" t="s">
        <v>33</v>
      </c>
      <c r="B46" t="s">
        <v>272</v>
      </c>
    </row>
    <row r="47" spans="1:2">
      <c r="A47" s="7" t="s">
        <v>34</v>
      </c>
      <c r="B47" t="s">
        <v>273</v>
      </c>
    </row>
    <row r="48" spans="1:2">
      <c r="A48" s="7" t="s">
        <v>35</v>
      </c>
      <c r="B48" t="s">
        <v>274</v>
      </c>
    </row>
    <row r="49" spans="1:2">
      <c r="A49" s="7" t="s">
        <v>36</v>
      </c>
      <c r="B49" s="9" t="s">
        <v>275</v>
      </c>
    </row>
    <row r="50" spans="1:2">
      <c r="A50" s="7" t="s">
        <v>37</v>
      </c>
      <c r="B50" s="9" t="s">
        <v>276</v>
      </c>
    </row>
    <row r="51" spans="1:2">
      <c r="A51" t="s">
        <v>41</v>
      </c>
      <c r="B51" s="9" t="s">
        <v>242</v>
      </c>
    </row>
    <row r="52" spans="1:2">
      <c r="A52" t="s">
        <v>42</v>
      </c>
      <c r="B52" s="9" t="s">
        <v>243</v>
      </c>
    </row>
    <row r="53" spans="1:2">
      <c r="A53" t="s">
        <v>43</v>
      </c>
      <c r="B53" s="9" t="s">
        <v>244</v>
      </c>
    </row>
    <row r="54" spans="1:2">
      <c r="A54" t="s">
        <v>44</v>
      </c>
      <c r="B54" s="9" t="s">
        <v>245</v>
      </c>
    </row>
    <row r="55" spans="1:2">
      <c r="A55" t="s">
        <v>45</v>
      </c>
      <c r="B55" s="9" t="s">
        <v>246</v>
      </c>
    </row>
    <row r="56" spans="1:2">
      <c r="A56" t="s">
        <v>46</v>
      </c>
      <c r="B56" s="9" t="s">
        <v>247</v>
      </c>
    </row>
    <row r="57" spans="1:2">
      <c r="A57" t="s">
        <v>47</v>
      </c>
      <c r="B57" s="9" t="s">
        <v>248</v>
      </c>
    </row>
    <row r="58" spans="1:2">
      <c r="A58" t="s">
        <v>48</v>
      </c>
      <c r="B58" s="9" t="s">
        <v>249</v>
      </c>
    </row>
    <row r="59" spans="1:2">
      <c r="A59" t="s">
        <v>49</v>
      </c>
      <c r="B59" s="9" t="s">
        <v>250</v>
      </c>
    </row>
    <row r="60" spans="1:2">
      <c r="A60" t="s">
        <v>50</v>
      </c>
      <c r="B60" s="9" t="s">
        <v>251</v>
      </c>
    </row>
    <row r="61" spans="1:2">
      <c r="A61" t="s">
        <v>51</v>
      </c>
      <c r="B61" s="9" t="s">
        <v>252</v>
      </c>
    </row>
    <row r="62" spans="1:2">
      <c r="A62" t="s">
        <v>52</v>
      </c>
      <c r="B62" s="9" t="s">
        <v>253</v>
      </c>
    </row>
    <row r="63" spans="1:2">
      <c r="A63" t="s">
        <v>53</v>
      </c>
      <c r="B63" s="9" t="s">
        <v>254</v>
      </c>
    </row>
    <row r="64" spans="1:2">
      <c r="A64" t="s">
        <v>54</v>
      </c>
      <c r="B64" s="9" t="s">
        <v>255</v>
      </c>
    </row>
    <row r="65" spans="1:2">
      <c r="A65" t="s">
        <v>55</v>
      </c>
      <c r="B65" s="9" t="s">
        <v>256</v>
      </c>
    </row>
    <row r="66" spans="1:2">
      <c r="A66" t="s">
        <v>56</v>
      </c>
      <c r="B66" s="9" t="s">
        <v>257</v>
      </c>
    </row>
    <row r="67" spans="1:2">
      <c r="A67" t="s">
        <v>57</v>
      </c>
      <c r="B67" s="9" t="s">
        <v>258</v>
      </c>
    </row>
    <row r="68" spans="1:2">
      <c r="A68" t="s">
        <v>60</v>
      </c>
      <c r="B68" s="9" t="s">
        <v>259</v>
      </c>
    </row>
    <row r="69" spans="1:2">
      <c r="A69" t="s">
        <v>61</v>
      </c>
      <c r="B69" s="9" t="s">
        <v>260</v>
      </c>
    </row>
    <row r="70" spans="1:2">
      <c r="A70" t="s">
        <v>62</v>
      </c>
      <c r="B70" s="9" t="s">
        <v>261</v>
      </c>
    </row>
    <row r="71" spans="1:2">
      <c r="A71" t="s">
        <v>63</v>
      </c>
      <c r="B71" s="9" t="s">
        <v>262</v>
      </c>
    </row>
    <row r="72" spans="1:2">
      <c r="A72" t="s">
        <v>64</v>
      </c>
      <c r="B72" s="9" t="s">
        <v>263</v>
      </c>
    </row>
    <row r="73" spans="1:2">
      <c r="A73" s="7" t="s">
        <v>68</v>
      </c>
      <c r="B73" s="9" t="s">
        <v>264</v>
      </c>
    </row>
    <row r="74" spans="1:2">
      <c r="A74" s="7" t="s">
        <v>69</v>
      </c>
      <c r="B74" s="9" t="s">
        <v>265</v>
      </c>
    </row>
    <row r="75" spans="1:2">
      <c r="A75" s="7" t="s">
        <v>70</v>
      </c>
      <c r="B75" s="9" t="s">
        <v>266</v>
      </c>
    </row>
    <row r="76" spans="1:2">
      <c r="A76" s="7" t="s">
        <v>71</v>
      </c>
      <c r="B76" s="9" t="s">
        <v>267</v>
      </c>
    </row>
    <row r="77" spans="1:2">
      <c r="A77" s="7" t="s">
        <v>5</v>
      </c>
      <c r="B77" s="9" t="s">
        <v>268</v>
      </c>
    </row>
    <row r="78" spans="1:2">
      <c r="A78" s="7" t="s">
        <v>6</v>
      </c>
      <c r="B78" s="9" t="s">
        <v>269</v>
      </c>
    </row>
    <row r="79" spans="1:2">
      <c r="A79" s="7" t="s">
        <v>75</v>
      </c>
      <c r="B79" s="9" t="s">
        <v>270</v>
      </c>
    </row>
    <row r="80" spans="1:2">
      <c r="A80" s="7" t="s">
        <v>76</v>
      </c>
      <c r="B80" s="9" t="s">
        <v>271</v>
      </c>
    </row>
  </sheetData>
  <dataValidations count="1">
    <dataValidation type="decimal" allowBlank="1" showInputMessage="1" showErrorMessage="1" error="Only Numeric" prompt="Only Numeric" sqref="A20">
      <formula1>0</formula1>
      <formula2>99999999999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31</vt:i4>
      </vt:variant>
    </vt:vector>
  </HeadingPairs>
  <TitlesOfParts>
    <vt:vector size="40" baseType="lpstr">
      <vt:lpstr>Table3To7</vt:lpstr>
      <vt:lpstr>Sheet2</vt:lpstr>
      <vt:lpstr>Sheet3</vt:lpstr>
      <vt:lpstr>Table8ISD</vt:lpstr>
      <vt:lpstr>Table9TDSTCS</vt:lpstr>
      <vt:lpstr>Table10Adv</vt:lpstr>
      <vt:lpstr>TablePur11</vt:lpstr>
      <vt:lpstr>TableDropDown</vt:lpstr>
      <vt:lpstr>Sheet1</vt:lpstr>
      <vt:lpstr>DDL_AdvPaid</vt:lpstr>
      <vt:lpstr>DDL_BILLType</vt:lpstr>
      <vt:lpstr>DDL_DebitNote</vt:lpstr>
      <vt:lpstr>DDL_DescRevOfITC</vt:lpstr>
      <vt:lpstr>ddl_DocType</vt:lpstr>
      <vt:lpstr>DDL_GoodsServices</vt:lpstr>
      <vt:lpstr>DDL_Infoperiod</vt:lpstr>
      <vt:lpstr>DDL_ITC</vt:lpstr>
      <vt:lpstr>DDL_Month</vt:lpstr>
      <vt:lpstr>DDL_MOnthInfo</vt:lpstr>
      <vt:lpstr>DDL_NillComo</vt:lpstr>
      <vt:lpstr>DDL_Purchase</vt:lpstr>
      <vt:lpstr>DDL_TDS</vt:lpstr>
      <vt:lpstr>DDL_TDSTCS</vt:lpstr>
      <vt:lpstr>DDL_Year</vt:lpstr>
      <vt:lpstr>ddlAdded</vt:lpstr>
      <vt:lpstr>ddlDocTYpe</vt:lpstr>
      <vt:lpstr>ddlOverSez</vt:lpstr>
      <vt:lpstr>DDLUnit1</vt:lpstr>
      <vt:lpstr>DocDDL</vt:lpstr>
      <vt:lpstr>Goods</vt:lpstr>
      <vt:lpstr>Input</vt:lpstr>
      <vt:lpstr>Input_Services</vt:lpstr>
      <vt:lpstr>ISDInvoiceCreditNote1</vt:lpstr>
      <vt:lpstr>itcdesc</vt:lpstr>
      <vt:lpstr>Nil_Rate</vt:lpstr>
      <vt:lpstr>Select_Month</vt:lpstr>
      <vt:lpstr>Select_Year</vt:lpstr>
      <vt:lpstr>Tax_Rate</vt:lpstr>
      <vt:lpstr>Unit</vt:lpstr>
      <vt:lpstr>YesNo_DDL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2017-08-28T10:59:52Z</cp:lastPrinted>
  <dcterms:created xsi:type="dcterms:W3CDTF">2006-09-16T00:00:00Z</dcterms:created>
  <dcterms:modified xsi:type="dcterms:W3CDTF">2017-08-29T08:44:25Z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1033-10.2.0.5908</vt:lpwstr>
  </property>
</Properties>
</file>