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EC3_Desarrollo\clinical_studies\Base\"/>
    </mc:Choice>
  </mc:AlternateContent>
  <xr:revisionPtr revIDLastSave="0" documentId="13_ncr:1_{9D220ACB-932B-48F4-8E86-F85F5F0C49B0}" xr6:coauthVersionLast="47" xr6:coauthVersionMax="47" xr10:uidLastSave="{00000000-0000-0000-0000-000000000000}"/>
  <bookViews>
    <workbookView xWindow="-108" yWindow="-108" windowWidth="23256" windowHeight="12576" activeTab="1" xr2:uid="{B09D19B9-ACCC-424F-978B-8D5154A030CD}"/>
  </bookViews>
  <sheets>
    <sheet name="Hoja1" sheetId="1" r:id="rId1"/>
    <sheet name="coordenadas" sheetId="2" r:id="rId2"/>
  </sheets>
  <definedNames>
    <definedName name="_xlnm._FilterDatabase" localSheetId="1" hidden="1">coordenadas!$B$2:$K$2</definedName>
    <definedName name="_xlnm._FilterDatabase" localSheetId="0" hidden="1">Hoja1!$G$6:$K$247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4" i="2" l="1"/>
  <c r="K243" i="2"/>
  <c r="K242" i="2"/>
  <c r="K241" i="2"/>
  <c r="K239" i="2"/>
  <c r="K237" i="2"/>
  <c r="K236" i="2"/>
  <c r="K234" i="2"/>
  <c r="K233" i="2"/>
  <c r="K232" i="2"/>
  <c r="K231" i="2"/>
  <c r="K230" i="2"/>
  <c r="K229" i="2"/>
  <c r="K225" i="2"/>
  <c r="K224" i="2"/>
  <c r="K223" i="2"/>
  <c r="K222" i="2"/>
  <c r="K221" i="2"/>
  <c r="K220" i="2"/>
  <c r="K219" i="2"/>
  <c r="K218" i="2"/>
  <c r="K217" i="2"/>
  <c r="K215" i="2"/>
  <c r="K214" i="2"/>
  <c r="K213" i="2"/>
  <c r="K212" i="2"/>
  <c r="K211" i="2"/>
  <c r="K210" i="2"/>
  <c r="K209" i="2"/>
  <c r="K208" i="2"/>
  <c r="K207" i="2"/>
  <c r="K205" i="2"/>
  <c r="K204" i="2"/>
  <c r="K201" i="2"/>
  <c r="K197" i="2"/>
  <c r="K193" i="2"/>
  <c r="K192" i="2"/>
  <c r="K191" i="2"/>
  <c r="K190" i="2"/>
  <c r="K188" i="2"/>
  <c r="K187" i="2"/>
  <c r="K186" i="2"/>
  <c r="K185" i="2"/>
  <c r="K184" i="2"/>
  <c r="K179" i="2"/>
  <c r="K175" i="2"/>
  <c r="K173" i="2"/>
  <c r="K172" i="2"/>
  <c r="K171" i="2"/>
  <c r="K170" i="2"/>
  <c r="K169" i="2"/>
  <c r="K168" i="2"/>
  <c r="K167" i="2"/>
  <c r="K166" i="2"/>
  <c r="K164" i="2"/>
  <c r="K163" i="2"/>
  <c r="K161" i="2"/>
  <c r="K160" i="2"/>
  <c r="K159" i="2"/>
  <c r="K158" i="2"/>
  <c r="K156" i="2"/>
  <c r="K155" i="2"/>
  <c r="K154" i="2"/>
  <c r="K153" i="2"/>
  <c r="K152" i="2"/>
  <c r="K150" i="2"/>
  <c r="K148" i="2"/>
  <c r="K145" i="2"/>
  <c r="K143" i="2"/>
  <c r="K142" i="2"/>
  <c r="K141" i="2"/>
  <c r="K140" i="2"/>
  <c r="K139" i="2"/>
  <c r="K138" i="2"/>
  <c r="K137" i="2"/>
  <c r="K136" i="2"/>
  <c r="K135" i="2"/>
  <c r="K133" i="2"/>
  <c r="K132" i="2"/>
  <c r="K131" i="2"/>
  <c r="K130" i="2"/>
  <c r="K129" i="2"/>
  <c r="K128" i="2"/>
  <c r="K127" i="2"/>
  <c r="K126" i="2"/>
  <c r="K125" i="2"/>
  <c r="K124" i="2"/>
  <c r="K122" i="2"/>
  <c r="K120" i="2"/>
  <c r="K119" i="2"/>
  <c r="K115" i="2"/>
  <c r="K113" i="2"/>
  <c r="K112" i="2"/>
  <c r="K110" i="2"/>
  <c r="K106" i="2"/>
  <c r="K103" i="2"/>
  <c r="K101" i="2"/>
  <c r="K99" i="2"/>
  <c r="K98" i="2"/>
  <c r="K97" i="2"/>
  <c r="K96" i="2"/>
  <c r="K95" i="2"/>
  <c r="K94" i="2"/>
  <c r="K90" i="2"/>
  <c r="K84" i="2"/>
  <c r="K81" i="2"/>
  <c r="K77" i="2"/>
  <c r="K75" i="2"/>
  <c r="K74" i="2"/>
  <c r="K73" i="2"/>
  <c r="K72" i="2"/>
  <c r="K71" i="2"/>
  <c r="K70" i="2"/>
  <c r="K69" i="2"/>
  <c r="K67" i="2"/>
  <c r="K65" i="2"/>
  <c r="K64" i="2"/>
  <c r="K63" i="2"/>
  <c r="K62" i="2"/>
  <c r="K60" i="2"/>
  <c r="K57" i="2"/>
  <c r="K55" i="2"/>
  <c r="K52" i="2"/>
  <c r="K51" i="2"/>
  <c r="K50" i="2"/>
  <c r="K48" i="2"/>
  <c r="K47" i="2"/>
  <c r="K46" i="2"/>
  <c r="K44" i="2"/>
  <c r="K43" i="2"/>
  <c r="K41" i="2"/>
  <c r="K40" i="2"/>
  <c r="K38" i="2"/>
  <c r="K37" i="2"/>
  <c r="K35" i="2"/>
  <c r="K34" i="2"/>
  <c r="K32" i="2"/>
  <c r="K31" i="2"/>
  <c r="K29" i="2"/>
  <c r="K28" i="2"/>
  <c r="K26" i="2"/>
  <c r="K24" i="2"/>
  <c r="K22" i="2"/>
  <c r="K21" i="2"/>
  <c r="K19" i="2"/>
  <c r="K18" i="2"/>
  <c r="K17" i="2"/>
  <c r="K15" i="2"/>
  <c r="K13" i="2"/>
  <c r="K12" i="2"/>
  <c r="K8" i="2"/>
  <c r="K7" i="2"/>
  <c r="K6" i="2"/>
  <c r="K5" i="2"/>
  <c r="K4" i="2"/>
  <c r="J242" i="2"/>
  <c r="J241" i="2"/>
  <c r="J239" i="2"/>
  <c r="J238" i="2"/>
  <c r="J236" i="2"/>
  <c r="J234" i="2"/>
  <c r="J233" i="2"/>
  <c r="J231" i="2"/>
  <c r="J230" i="2"/>
  <c r="J229" i="2"/>
  <c r="J228" i="2"/>
  <c r="J225" i="2"/>
  <c r="J221" i="2"/>
  <c r="J219" i="2"/>
  <c r="J218" i="2"/>
  <c r="J217" i="2"/>
  <c r="J216" i="2"/>
  <c r="J215" i="2"/>
  <c r="J214" i="2"/>
  <c r="J213" i="2"/>
  <c r="J210" i="2"/>
  <c r="J209" i="2"/>
  <c r="J208" i="2"/>
  <c r="J207" i="2"/>
  <c r="J206" i="2"/>
  <c r="J204" i="2"/>
  <c r="J203" i="2"/>
  <c r="J202" i="2"/>
  <c r="J201" i="2"/>
  <c r="J200" i="2"/>
  <c r="J198" i="2"/>
  <c r="J197" i="2"/>
  <c r="J196" i="2"/>
  <c r="J193" i="2"/>
  <c r="J192" i="2"/>
  <c r="J189" i="2"/>
  <c r="J188" i="2"/>
  <c r="J187" i="2"/>
  <c r="J185" i="2"/>
  <c r="J184" i="2"/>
  <c r="J183" i="2"/>
  <c r="J182" i="2"/>
  <c r="J181" i="2"/>
  <c r="J180" i="2"/>
  <c r="J179" i="2"/>
  <c r="J174" i="2"/>
  <c r="J173" i="2"/>
  <c r="J172" i="2"/>
  <c r="J171" i="2"/>
  <c r="J170" i="2"/>
  <c r="J167" i="2"/>
  <c r="J164" i="2"/>
  <c r="J163" i="2"/>
  <c r="J162" i="2"/>
  <c r="J161" i="2"/>
  <c r="J157" i="2"/>
  <c r="J156" i="2"/>
  <c r="J155" i="2"/>
  <c r="J154" i="2"/>
  <c r="J153" i="2"/>
  <c r="J152" i="2"/>
  <c r="J151" i="2"/>
  <c r="J149" i="2"/>
  <c r="J147" i="2"/>
  <c r="J146" i="2"/>
  <c r="J145" i="2"/>
  <c r="J144" i="2"/>
  <c r="J143" i="2"/>
  <c r="J141" i="2"/>
  <c r="J139" i="2"/>
  <c r="J138" i="2"/>
  <c r="J137" i="2"/>
  <c r="J136" i="2"/>
  <c r="J135" i="2"/>
  <c r="J134" i="2"/>
  <c r="J133" i="2"/>
  <c r="J132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3" i="2"/>
  <c r="J112" i="2"/>
  <c r="J108" i="2"/>
  <c r="J105" i="2"/>
  <c r="J104" i="2"/>
  <c r="J102" i="2"/>
  <c r="J100" i="2"/>
  <c r="J99" i="2"/>
  <c r="J98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4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8" i="2"/>
  <c r="J57" i="2"/>
  <c r="J56" i="2"/>
  <c r="J55" i="2"/>
  <c r="J54" i="2"/>
  <c r="J53" i="2"/>
  <c r="J52" i="2"/>
  <c r="J51" i="2"/>
  <c r="J49" i="2"/>
  <c r="J48" i="2"/>
  <c r="J47" i="2"/>
  <c r="J46" i="2"/>
  <c r="J44" i="2"/>
  <c r="J43" i="2"/>
  <c r="J42" i="2"/>
  <c r="J41" i="2"/>
  <c r="J40" i="2"/>
  <c r="J39" i="2"/>
  <c r="J38" i="2"/>
  <c r="J36" i="2"/>
  <c r="J35" i="2"/>
  <c r="J34" i="2"/>
  <c r="J31" i="2"/>
  <c r="J29" i="2"/>
  <c r="J28" i="2"/>
  <c r="J27" i="2"/>
  <c r="J26" i="2"/>
  <c r="J25" i="2"/>
  <c r="J24" i="2"/>
  <c r="J23" i="2"/>
  <c r="J22" i="2"/>
  <c r="J21" i="2"/>
  <c r="J20" i="2"/>
  <c r="J19" i="2"/>
  <c r="J18" i="2"/>
  <c r="J16" i="2"/>
  <c r="J15" i="2"/>
  <c r="J13" i="2"/>
  <c r="J12" i="2"/>
  <c r="J11" i="2"/>
  <c r="J10" i="2"/>
  <c r="J9" i="2"/>
  <c r="J7" i="2"/>
  <c r="J6" i="2"/>
  <c r="J5" i="2"/>
  <c r="J4" i="2"/>
  <c r="J8" i="2"/>
  <c r="K9" i="2"/>
  <c r="K10" i="2"/>
  <c r="K11" i="2"/>
  <c r="J14" i="2"/>
  <c r="K14" i="2"/>
  <c r="K16" i="2"/>
  <c r="J17" i="2"/>
  <c r="K20" i="2"/>
  <c r="K23" i="2"/>
  <c r="K25" i="2"/>
  <c r="K27" i="2"/>
  <c r="J30" i="2"/>
  <c r="K30" i="2"/>
  <c r="J32" i="2"/>
  <c r="J33" i="2"/>
  <c r="K33" i="2"/>
  <c r="K36" i="2"/>
  <c r="J37" i="2"/>
  <c r="K39" i="2"/>
  <c r="K42" i="2"/>
  <c r="J45" i="2"/>
  <c r="K45" i="2"/>
  <c r="K49" i="2"/>
  <c r="J50" i="2"/>
  <c r="K53" i="2"/>
  <c r="K54" i="2"/>
  <c r="K56" i="2"/>
  <c r="K58" i="2"/>
  <c r="J59" i="2"/>
  <c r="K59" i="2"/>
  <c r="K61" i="2"/>
  <c r="K66" i="2"/>
  <c r="K68" i="2"/>
  <c r="J73" i="2"/>
  <c r="J75" i="2"/>
  <c r="K76" i="2"/>
  <c r="K78" i="2"/>
  <c r="K79" i="2"/>
  <c r="K80" i="2"/>
  <c r="K82" i="2"/>
  <c r="K83" i="2"/>
  <c r="K85" i="2"/>
  <c r="K86" i="2"/>
  <c r="K87" i="2"/>
  <c r="K88" i="2"/>
  <c r="K89" i="2"/>
  <c r="K91" i="2"/>
  <c r="K92" i="2"/>
  <c r="K93" i="2"/>
  <c r="J97" i="2"/>
  <c r="K100" i="2"/>
  <c r="J101" i="2"/>
  <c r="K102" i="2"/>
  <c r="J103" i="2"/>
  <c r="K104" i="2"/>
  <c r="K105" i="2"/>
  <c r="J106" i="2"/>
  <c r="J107" i="2"/>
  <c r="K107" i="2"/>
  <c r="K108" i="2"/>
  <c r="J109" i="2"/>
  <c r="K109" i="2"/>
  <c r="J110" i="2"/>
  <c r="J111" i="2"/>
  <c r="K111" i="2"/>
  <c r="J114" i="2"/>
  <c r="K114" i="2"/>
  <c r="J115" i="2"/>
  <c r="K116" i="2"/>
  <c r="K117" i="2"/>
  <c r="K118" i="2"/>
  <c r="K121" i="2"/>
  <c r="K123" i="2"/>
  <c r="J131" i="2"/>
  <c r="K134" i="2"/>
  <c r="J140" i="2"/>
  <c r="J142" i="2"/>
  <c r="K144" i="2"/>
  <c r="K146" i="2"/>
  <c r="K147" i="2"/>
  <c r="J148" i="2"/>
  <c r="K149" i="2"/>
  <c r="J150" i="2"/>
  <c r="K151" i="2"/>
  <c r="K157" i="2"/>
  <c r="J158" i="2"/>
  <c r="J159" i="2"/>
  <c r="J160" i="2"/>
  <c r="K162" i="2"/>
  <c r="J165" i="2"/>
  <c r="K165" i="2"/>
  <c r="J166" i="2"/>
  <c r="J168" i="2"/>
  <c r="J169" i="2"/>
  <c r="K174" i="2"/>
  <c r="J175" i="2"/>
  <c r="J176" i="2"/>
  <c r="K176" i="2"/>
  <c r="J177" i="2"/>
  <c r="K177" i="2"/>
  <c r="J178" i="2"/>
  <c r="K178" i="2"/>
  <c r="K180" i="2"/>
  <c r="K181" i="2"/>
  <c r="K182" i="2"/>
  <c r="K183" i="2"/>
  <c r="J186" i="2"/>
  <c r="K189" i="2"/>
  <c r="J190" i="2"/>
  <c r="J191" i="2"/>
  <c r="J194" i="2"/>
  <c r="K194" i="2"/>
  <c r="J195" i="2"/>
  <c r="K195" i="2"/>
  <c r="K196" i="2"/>
  <c r="K198" i="2"/>
  <c r="J199" i="2"/>
  <c r="K199" i="2"/>
  <c r="K200" i="2"/>
  <c r="K202" i="2"/>
  <c r="K203" i="2"/>
  <c r="J205" i="2"/>
  <c r="K206" i="2"/>
  <c r="J211" i="2"/>
  <c r="J212" i="2"/>
  <c r="K216" i="2"/>
  <c r="J220" i="2"/>
  <c r="J222" i="2"/>
  <c r="J223" i="2"/>
  <c r="J224" i="2"/>
  <c r="J226" i="2"/>
  <c r="K226" i="2"/>
  <c r="J227" i="2"/>
  <c r="K227" i="2"/>
  <c r="K228" i="2"/>
  <c r="J232" i="2"/>
  <c r="J235" i="2"/>
  <c r="K235" i="2"/>
  <c r="J237" i="2"/>
  <c r="K238" i="2"/>
  <c r="J240" i="2"/>
  <c r="K240" i="2"/>
  <c r="J243" i="2"/>
  <c r="J244" i="2"/>
  <c r="I228" i="1"/>
  <c r="I141" i="1"/>
  <c r="I137" i="1"/>
  <c r="J126" i="1"/>
  <c r="J197" i="1"/>
  <c r="J110" i="1"/>
  <c r="J87" i="1"/>
  <c r="J163" i="1"/>
  <c r="J210" i="1"/>
  <c r="J169" i="1"/>
  <c r="J155" i="1"/>
  <c r="J117" i="1"/>
  <c r="J115" i="1"/>
  <c r="J243" i="1"/>
  <c r="J142" i="1"/>
  <c r="J227" i="1"/>
  <c r="J168" i="1"/>
  <c r="J176" i="1"/>
  <c r="J171" i="1"/>
  <c r="J144" i="1"/>
  <c r="J55" i="1"/>
  <c r="J106" i="1"/>
  <c r="J97" i="1"/>
  <c r="J37" i="1"/>
  <c r="J232" i="1"/>
  <c r="J218" i="1"/>
  <c r="J204" i="1"/>
  <c r="J185" i="1"/>
  <c r="J183" i="1"/>
  <c r="J167" i="1"/>
  <c r="J166" i="1"/>
  <c r="J149" i="1"/>
  <c r="J147" i="1"/>
  <c r="J111" i="1"/>
  <c r="J103" i="1"/>
  <c r="J81" i="1"/>
  <c r="J77" i="1"/>
  <c r="J69" i="1"/>
  <c r="J56" i="1"/>
  <c r="J39" i="1"/>
  <c r="J27" i="1"/>
  <c r="J16" i="1"/>
  <c r="J9" i="1"/>
  <c r="J201" i="1"/>
  <c r="J148" i="1"/>
  <c r="J136" i="1"/>
  <c r="J123" i="1"/>
  <c r="J121" i="1"/>
  <c r="J119" i="1"/>
  <c r="J109" i="1"/>
  <c r="J86" i="1"/>
  <c r="J61" i="1"/>
  <c r="J26" i="1"/>
  <c r="J21" i="1"/>
  <c r="J132" i="1"/>
  <c r="J242" i="1"/>
  <c r="J240" i="1"/>
  <c r="J235" i="1"/>
  <c r="J230" i="1"/>
  <c r="J229" i="1"/>
  <c r="J225" i="1"/>
  <c r="J222" i="1"/>
  <c r="J221" i="1"/>
  <c r="J214" i="1"/>
  <c r="J209" i="1"/>
  <c r="J205" i="1"/>
  <c r="J199" i="1"/>
  <c r="J198" i="1"/>
  <c r="J196" i="1"/>
  <c r="J193" i="1"/>
  <c r="J188" i="1"/>
  <c r="J184" i="1"/>
  <c r="J181" i="1"/>
  <c r="J178" i="1"/>
  <c r="J172" i="1"/>
  <c r="J160" i="1"/>
  <c r="J158" i="1"/>
  <c r="J154" i="1"/>
  <c r="J151" i="1"/>
  <c r="J134" i="1"/>
  <c r="J133" i="1"/>
  <c r="J131" i="1"/>
  <c r="J125" i="1"/>
  <c r="J124" i="1"/>
  <c r="J122" i="1"/>
  <c r="J120" i="1"/>
  <c r="J118" i="1"/>
  <c r="J116" i="1"/>
  <c r="J108" i="1"/>
  <c r="J100" i="1"/>
  <c r="J96" i="1"/>
  <c r="J88" i="1"/>
  <c r="J80" i="1"/>
  <c r="J78" i="1"/>
  <c r="J76" i="1"/>
  <c r="J74" i="1"/>
  <c r="J70" i="1"/>
  <c r="J67" i="1"/>
  <c r="J62" i="1"/>
  <c r="J58" i="1"/>
  <c r="J54" i="1"/>
  <c r="J53" i="1"/>
  <c r="J51" i="1"/>
  <c r="J49" i="1"/>
  <c r="J46" i="1"/>
  <c r="J43" i="1"/>
  <c r="J41" i="1"/>
  <c r="J30" i="1"/>
  <c r="J28" i="1"/>
  <c r="J24" i="1"/>
  <c r="J22" i="1"/>
  <c r="J20" i="1"/>
  <c r="J14" i="1"/>
  <c r="J13" i="1"/>
  <c r="J11" i="1"/>
  <c r="J8" i="1"/>
  <c r="J208" i="1"/>
  <c r="J200" i="1"/>
  <c r="J192" i="1"/>
  <c r="J153" i="1"/>
  <c r="J113" i="1"/>
  <c r="J95" i="1"/>
  <c r="J83" i="1"/>
  <c r="J79" i="1"/>
  <c r="J64" i="1"/>
  <c r="J19" i="1"/>
  <c r="J12" i="1"/>
  <c r="I10" i="1"/>
  <c r="I174" i="1"/>
  <c r="I29" i="1"/>
  <c r="I157" i="1"/>
  <c r="I104" i="1"/>
  <c r="I105" i="1"/>
  <c r="I90" i="1"/>
  <c r="I202" i="1"/>
  <c r="I82" i="1"/>
  <c r="I139" i="1"/>
  <c r="I243" i="1"/>
  <c r="I227" i="1"/>
  <c r="I210" i="1"/>
  <c r="I197" i="1"/>
  <c r="I176" i="1"/>
  <c r="I171" i="1"/>
  <c r="I169" i="1"/>
  <c r="I168" i="1"/>
  <c r="I163" i="1"/>
  <c r="I155" i="1"/>
  <c r="I144" i="1"/>
  <c r="I142" i="1"/>
  <c r="I117" i="1"/>
  <c r="I115" i="1"/>
  <c r="I110" i="1"/>
  <c r="I106" i="1"/>
  <c r="I97" i="1"/>
  <c r="I87" i="1"/>
  <c r="I55" i="1"/>
  <c r="I37" i="1"/>
  <c r="I225" i="1"/>
  <c r="I214" i="1"/>
  <c r="I209" i="1"/>
  <c r="I208" i="1"/>
  <c r="I205" i="1"/>
  <c r="I201" i="1"/>
  <c r="I200" i="1"/>
  <c r="I199" i="1"/>
  <c r="I193" i="1"/>
  <c r="I192" i="1"/>
  <c r="I188" i="1"/>
  <c r="I184" i="1"/>
  <c r="I160" i="1"/>
  <c r="I153" i="1"/>
  <c r="I151" i="1"/>
  <c r="I148" i="1"/>
  <c r="I136" i="1"/>
  <c r="I134" i="1"/>
  <c r="I132" i="1"/>
  <c r="I124" i="1"/>
  <c r="I123" i="1"/>
  <c r="I122" i="1"/>
  <c r="I121" i="1"/>
  <c r="I120" i="1"/>
  <c r="I119" i="1"/>
  <c r="I113" i="1"/>
  <c r="I109" i="1"/>
  <c r="I108" i="1"/>
  <c r="I96" i="1"/>
  <c r="I95" i="1"/>
  <c r="I88" i="1"/>
  <c r="I86" i="1"/>
  <c r="I83" i="1"/>
  <c r="I80" i="1"/>
  <c r="I79" i="1"/>
  <c r="I78" i="1"/>
  <c r="I70" i="1"/>
  <c r="I67" i="1"/>
  <c r="I64" i="1"/>
  <c r="I62" i="1"/>
  <c r="I61" i="1"/>
  <c r="I58" i="1"/>
  <c r="I53" i="1"/>
  <c r="I51" i="1"/>
  <c r="I46" i="1"/>
  <c r="I41" i="1"/>
  <c r="I30" i="1"/>
  <c r="I28" i="1"/>
  <c r="I26" i="1"/>
  <c r="I24" i="1"/>
  <c r="I22" i="1"/>
  <c r="I21" i="1"/>
  <c r="I19" i="1"/>
  <c r="I14" i="1"/>
  <c r="I13" i="1"/>
  <c r="I12" i="1"/>
  <c r="I11" i="1"/>
  <c r="I8" i="1"/>
  <c r="I242" i="1"/>
  <c r="I240" i="1"/>
  <c r="I235" i="1"/>
  <c r="I230" i="1"/>
  <c r="I229" i="1"/>
  <c r="I222" i="1"/>
  <c r="I221" i="1"/>
  <c r="I198" i="1"/>
  <c r="I196" i="1"/>
  <c r="I181" i="1"/>
  <c r="I178" i="1"/>
  <c r="I172" i="1"/>
  <c r="I158" i="1"/>
  <c r="I154" i="1"/>
  <c r="I133" i="1"/>
  <c r="I131" i="1"/>
  <c r="I125" i="1"/>
  <c r="I118" i="1"/>
  <c r="I116" i="1"/>
  <c r="I100" i="1"/>
  <c r="I76" i="1"/>
  <c r="I74" i="1"/>
  <c r="I54" i="1"/>
  <c r="I49" i="1"/>
  <c r="I43" i="1"/>
  <c r="I20" i="1"/>
  <c r="I232" i="1"/>
  <c r="I218" i="1"/>
  <c r="I204" i="1"/>
  <c r="I185" i="1"/>
  <c r="I183" i="1"/>
  <c r="I167" i="1"/>
  <c r="I166" i="1"/>
  <c r="I149" i="1"/>
  <c r="I147" i="1"/>
  <c r="I126" i="1"/>
  <c r="I111" i="1"/>
  <c r="I103" i="1"/>
  <c r="I81" i="1"/>
  <c r="I77" i="1"/>
  <c r="I69" i="1"/>
  <c r="I56" i="1"/>
  <c r="I39" i="1"/>
  <c r="I27" i="1"/>
  <c r="I16" i="1"/>
  <c r="I9" i="1"/>
  <c r="H232" i="1"/>
  <c r="H218" i="1"/>
  <c r="H204" i="1"/>
  <c r="H202" i="1"/>
  <c r="H185" i="1"/>
  <c r="H183" i="1"/>
  <c r="H174" i="1"/>
  <c r="H167" i="1"/>
  <c r="H166" i="1"/>
  <c r="H157" i="1"/>
  <c r="H149" i="1"/>
  <c r="H147" i="1"/>
  <c r="H141" i="1"/>
  <c r="H139" i="1"/>
  <c r="H137" i="1"/>
  <c r="H126" i="1"/>
  <c r="H111" i="1"/>
  <c r="H105" i="1"/>
  <c r="H104" i="1"/>
  <c r="H103" i="1"/>
  <c r="H90" i="1"/>
  <c r="H82" i="1"/>
  <c r="H81" i="1"/>
  <c r="H77" i="1"/>
  <c r="H69" i="1"/>
  <c r="H56" i="1"/>
  <c r="H39" i="1"/>
  <c r="H29" i="1"/>
  <c r="H27" i="1"/>
  <c r="H16" i="1"/>
  <c r="H9" i="1"/>
  <c r="H243" i="1"/>
  <c r="H242" i="1"/>
  <c r="H240" i="1"/>
  <c r="H235" i="1"/>
  <c r="H230" i="1"/>
  <c r="H229" i="1"/>
  <c r="H227" i="1"/>
  <c r="H222" i="1"/>
  <c r="H221" i="1"/>
  <c r="H210" i="1"/>
  <c r="H198" i="1"/>
  <c r="H197" i="1"/>
  <c r="H196" i="1"/>
  <c r="H181" i="1"/>
  <c r="H178" i="1"/>
  <c r="H176" i="1"/>
  <c r="H172" i="1"/>
  <c r="H171" i="1"/>
  <c r="H169" i="1"/>
  <c r="H168" i="1"/>
  <c r="H163" i="1"/>
  <c r="H158" i="1"/>
  <c r="H155" i="1"/>
  <c r="H154" i="1"/>
  <c r="H144" i="1"/>
  <c r="H142" i="1"/>
  <c r="H133" i="1"/>
  <c r="H131" i="1"/>
  <c r="H125" i="1"/>
  <c r="H118" i="1"/>
  <c r="H117" i="1"/>
  <c r="H116" i="1"/>
  <c r="H115" i="1"/>
  <c r="H110" i="1"/>
  <c r="H106" i="1"/>
  <c r="H100" i="1"/>
  <c r="H97" i="1"/>
  <c r="H87" i="1"/>
  <c r="H76" i="1"/>
  <c r="H74" i="1"/>
  <c r="H55" i="1"/>
  <c r="H54" i="1"/>
  <c r="H49" i="1"/>
  <c r="H43" i="1"/>
  <c r="H37" i="1"/>
  <c r="H20" i="1"/>
  <c r="H228" i="1"/>
  <c r="H10" i="1"/>
  <c r="K3" i="2"/>
  <c r="J3" i="2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7" i="1"/>
  <c r="H8" i="1"/>
  <c r="J10" i="1"/>
  <c r="H11" i="1"/>
  <c r="H12" i="1"/>
  <c r="H13" i="1"/>
  <c r="H14" i="1"/>
  <c r="H15" i="1"/>
  <c r="I15" i="1"/>
  <c r="J15" i="1"/>
  <c r="H17" i="1"/>
  <c r="I17" i="1"/>
  <c r="J17" i="1"/>
  <c r="H18" i="1"/>
  <c r="I18" i="1"/>
  <c r="J18" i="1"/>
  <c r="H19" i="1"/>
  <c r="H21" i="1"/>
  <c r="H22" i="1"/>
  <c r="H23" i="1"/>
  <c r="I23" i="1"/>
  <c r="J23" i="1"/>
  <c r="H24" i="1"/>
  <c r="H25" i="1"/>
  <c r="I25" i="1"/>
  <c r="J25" i="1"/>
  <c r="H26" i="1"/>
  <c r="H28" i="1"/>
  <c r="J29" i="1"/>
  <c r="H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8" i="1"/>
  <c r="I38" i="1"/>
  <c r="J38" i="1"/>
  <c r="H40" i="1"/>
  <c r="I40" i="1"/>
  <c r="J40" i="1"/>
  <c r="H41" i="1"/>
  <c r="H42" i="1"/>
  <c r="I42" i="1"/>
  <c r="J42" i="1"/>
  <c r="H44" i="1"/>
  <c r="I44" i="1"/>
  <c r="J44" i="1"/>
  <c r="H45" i="1"/>
  <c r="I45" i="1"/>
  <c r="J45" i="1"/>
  <c r="H46" i="1"/>
  <c r="H47" i="1"/>
  <c r="I47" i="1"/>
  <c r="J47" i="1"/>
  <c r="H48" i="1"/>
  <c r="I48" i="1"/>
  <c r="J48" i="1"/>
  <c r="H50" i="1"/>
  <c r="I50" i="1"/>
  <c r="J50" i="1"/>
  <c r="H51" i="1"/>
  <c r="H52" i="1"/>
  <c r="I52" i="1"/>
  <c r="J52" i="1"/>
  <c r="H53" i="1"/>
  <c r="H57" i="1"/>
  <c r="I57" i="1"/>
  <c r="J57" i="1"/>
  <c r="H58" i="1"/>
  <c r="H59" i="1"/>
  <c r="I59" i="1"/>
  <c r="J59" i="1"/>
  <c r="H60" i="1"/>
  <c r="I60" i="1"/>
  <c r="J60" i="1"/>
  <c r="H61" i="1"/>
  <c r="H62" i="1"/>
  <c r="H63" i="1"/>
  <c r="I63" i="1"/>
  <c r="J63" i="1"/>
  <c r="H64" i="1"/>
  <c r="H65" i="1"/>
  <c r="I65" i="1"/>
  <c r="J65" i="1"/>
  <c r="H66" i="1"/>
  <c r="I66" i="1"/>
  <c r="J66" i="1"/>
  <c r="H67" i="1"/>
  <c r="H68" i="1"/>
  <c r="I68" i="1"/>
  <c r="J68" i="1"/>
  <c r="H70" i="1"/>
  <c r="H71" i="1"/>
  <c r="I71" i="1"/>
  <c r="J71" i="1"/>
  <c r="H72" i="1"/>
  <c r="I72" i="1"/>
  <c r="J72" i="1"/>
  <c r="H73" i="1"/>
  <c r="I73" i="1"/>
  <c r="J73" i="1"/>
  <c r="H75" i="1"/>
  <c r="I75" i="1"/>
  <c r="J75" i="1"/>
  <c r="H78" i="1"/>
  <c r="H79" i="1"/>
  <c r="H80" i="1"/>
  <c r="J82" i="1"/>
  <c r="H83" i="1"/>
  <c r="H84" i="1"/>
  <c r="I84" i="1"/>
  <c r="J84" i="1"/>
  <c r="H85" i="1"/>
  <c r="I85" i="1"/>
  <c r="J85" i="1"/>
  <c r="H86" i="1"/>
  <c r="H88" i="1"/>
  <c r="H89" i="1"/>
  <c r="I89" i="1"/>
  <c r="J89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H96" i="1"/>
  <c r="H98" i="1"/>
  <c r="I98" i="1"/>
  <c r="J98" i="1"/>
  <c r="H99" i="1"/>
  <c r="I99" i="1"/>
  <c r="J99" i="1"/>
  <c r="H101" i="1"/>
  <c r="I101" i="1"/>
  <c r="J101" i="1"/>
  <c r="H102" i="1"/>
  <c r="I102" i="1"/>
  <c r="J102" i="1"/>
  <c r="J104" i="1"/>
  <c r="J105" i="1"/>
  <c r="H107" i="1"/>
  <c r="I107" i="1"/>
  <c r="J107" i="1"/>
  <c r="H108" i="1"/>
  <c r="H109" i="1"/>
  <c r="H112" i="1"/>
  <c r="I112" i="1"/>
  <c r="J112" i="1"/>
  <c r="H113" i="1"/>
  <c r="H114" i="1"/>
  <c r="I114" i="1"/>
  <c r="J114" i="1"/>
  <c r="H119" i="1"/>
  <c r="H120" i="1"/>
  <c r="H121" i="1"/>
  <c r="H122" i="1"/>
  <c r="H123" i="1"/>
  <c r="H124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2" i="1"/>
  <c r="H134" i="1"/>
  <c r="H135" i="1"/>
  <c r="I135" i="1"/>
  <c r="J135" i="1"/>
  <c r="H136" i="1"/>
  <c r="J137" i="1"/>
  <c r="H138" i="1"/>
  <c r="I138" i="1"/>
  <c r="J138" i="1"/>
  <c r="J139" i="1"/>
  <c r="H140" i="1"/>
  <c r="I140" i="1"/>
  <c r="J140" i="1"/>
  <c r="J141" i="1"/>
  <c r="H143" i="1"/>
  <c r="I143" i="1"/>
  <c r="J143" i="1"/>
  <c r="H145" i="1"/>
  <c r="I145" i="1"/>
  <c r="J145" i="1"/>
  <c r="H146" i="1"/>
  <c r="I146" i="1"/>
  <c r="J146" i="1"/>
  <c r="H148" i="1"/>
  <c r="H150" i="1"/>
  <c r="I150" i="1"/>
  <c r="J150" i="1"/>
  <c r="H151" i="1"/>
  <c r="H152" i="1"/>
  <c r="I152" i="1"/>
  <c r="J152" i="1"/>
  <c r="H153" i="1"/>
  <c r="H156" i="1"/>
  <c r="I156" i="1"/>
  <c r="J156" i="1"/>
  <c r="J157" i="1"/>
  <c r="H159" i="1"/>
  <c r="I159" i="1"/>
  <c r="J159" i="1"/>
  <c r="H160" i="1"/>
  <c r="H161" i="1"/>
  <c r="I161" i="1"/>
  <c r="J161" i="1"/>
  <c r="H162" i="1"/>
  <c r="I162" i="1"/>
  <c r="J162" i="1"/>
  <c r="H164" i="1"/>
  <c r="I164" i="1"/>
  <c r="J164" i="1"/>
  <c r="H165" i="1"/>
  <c r="I165" i="1"/>
  <c r="J165" i="1"/>
  <c r="H170" i="1"/>
  <c r="I170" i="1"/>
  <c r="J170" i="1"/>
  <c r="H173" i="1"/>
  <c r="I173" i="1"/>
  <c r="J173" i="1"/>
  <c r="J174" i="1"/>
  <c r="H175" i="1"/>
  <c r="I175" i="1"/>
  <c r="J175" i="1"/>
  <c r="H177" i="1"/>
  <c r="I177" i="1"/>
  <c r="J177" i="1"/>
  <c r="H179" i="1"/>
  <c r="I179" i="1"/>
  <c r="J179" i="1"/>
  <c r="H180" i="1"/>
  <c r="I180" i="1"/>
  <c r="J180" i="1"/>
  <c r="H182" i="1"/>
  <c r="I182" i="1"/>
  <c r="J182" i="1"/>
  <c r="H184" i="1"/>
  <c r="H186" i="1"/>
  <c r="I186" i="1"/>
  <c r="J186" i="1"/>
  <c r="H187" i="1"/>
  <c r="I187" i="1"/>
  <c r="J187" i="1"/>
  <c r="H188" i="1"/>
  <c r="H189" i="1"/>
  <c r="I189" i="1"/>
  <c r="J189" i="1"/>
  <c r="H190" i="1"/>
  <c r="I190" i="1"/>
  <c r="J190" i="1"/>
  <c r="H191" i="1"/>
  <c r="I191" i="1"/>
  <c r="J191" i="1"/>
  <c r="H192" i="1"/>
  <c r="H193" i="1"/>
  <c r="H194" i="1"/>
  <c r="I194" i="1"/>
  <c r="J194" i="1"/>
  <c r="H195" i="1"/>
  <c r="I195" i="1"/>
  <c r="J195" i="1"/>
  <c r="H199" i="1"/>
  <c r="H200" i="1"/>
  <c r="H201" i="1"/>
  <c r="J202" i="1"/>
  <c r="H203" i="1"/>
  <c r="I203" i="1"/>
  <c r="J203" i="1"/>
  <c r="H205" i="1"/>
  <c r="H206" i="1"/>
  <c r="I206" i="1"/>
  <c r="J206" i="1"/>
  <c r="H207" i="1"/>
  <c r="I207" i="1"/>
  <c r="J207" i="1"/>
  <c r="H208" i="1"/>
  <c r="H209" i="1"/>
  <c r="H211" i="1"/>
  <c r="I211" i="1"/>
  <c r="J211" i="1"/>
  <c r="H212" i="1"/>
  <c r="I212" i="1"/>
  <c r="J212" i="1"/>
  <c r="H213" i="1"/>
  <c r="I213" i="1"/>
  <c r="J213" i="1"/>
  <c r="H214" i="1"/>
  <c r="H215" i="1"/>
  <c r="I215" i="1"/>
  <c r="J215" i="1"/>
  <c r="H216" i="1"/>
  <c r="I216" i="1"/>
  <c r="J216" i="1"/>
  <c r="H217" i="1"/>
  <c r="I217" i="1"/>
  <c r="J217" i="1"/>
  <c r="H219" i="1"/>
  <c r="I219" i="1"/>
  <c r="J219" i="1"/>
  <c r="H220" i="1"/>
  <c r="I220" i="1"/>
  <c r="J220" i="1"/>
  <c r="H223" i="1"/>
  <c r="I223" i="1"/>
  <c r="J223" i="1"/>
  <c r="H224" i="1"/>
  <c r="I224" i="1"/>
  <c r="J224" i="1"/>
  <c r="H225" i="1"/>
  <c r="H226" i="1"/>
  <c r="I226" i="1"/>
  <c r="J226" i="1"/>
  <c r="J228" i="1"/>
  <c r="H231" i="1"/>
  <c r="I231" i="1"/>
  <c r="J231" i="1"/>
  <c r="H233" i="1"/>
  <c r="I233" i="1"/>
  <c r="J233" i="1"/>
  <c r="H234" i="1"/>
  <c r="I234" i="1"/>
  <c r="J234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1" i="1"/>
  <c r="I241" i="1"/>
  <c r="J241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J7" i="1"/>
  <c r="I7" i="1"/>
  <c r="H7" i="1"/>
  <c r="D176" i="1"/>
  <c r="D209" i="1"/>
  <c r="D144" i="1"/>
  <c r="D137" i="1"/>
  <c r="D40" i="1"/>
  <c r="D29" i="1"/>
  <c r="D37" i="1"/>
  <c r="E37" i="1"/>
  <c r="E241" i="1"/>
  <c r="E237" i="1"/>
  <c r="E235" i="1"/>
  <c r="E229" i="1"/>
  <c r="E228" i="1"/>
  <c r="E225" i="1"/>
  <c r="E223" i="1"/>
  <c r="E219" i="1"/>
  <c r="E213" i="1"/>
  <c r="E204" i="1"/>
  <c r="E194" i="1"/>
  <c r="E191" i="1"/>
  <c r="E189" i="1"/>
  <c r="E187" i="1"/>
  <c r="E178" i="1"/>
  <c r="E177" i="1"/>
  <c r="E129" i="1"/>
  <c r="E118" i="1"/>
  <c r="E116" i="1"/>
  <c r="E100" i="1"/>
  <c r="E94" i="1"/>
  <c r="E93" i="1"/>
  <c r="E89" i="1"/>
  <c r="E81" i="1"/>
  <c r="E78" i="1"/>
  <c r="E73" i="1"/>
  <c r="E62" i="1"/>
  <c r="E56" i="1"/>
  <c r="E52" i="1"/>
  <c r="E44" i="1"/>
  <c r="E8" i="1"/>
  <c r="E203" i="1"/>
  <c r="E202" i="1"/>
  <c r="E201" i="1"/>
  <c r="E199" i="1"/>
  <c r="E198" i="1"/>
  <c r="E197" i="1"/>
  <c r="E190" i="1"/>
  <c r="E157" i="1"/>
  <c r="E153" i="1"/>
  <c r="E151" i="1"/>
  <c r="E148" i="1"/>
  <c r="E136" i="1"/>
  <c r="E123" i="1"/>
  <c r="E121" i="1"/>
  <c r="E110" i="1"/>
  <c r="E104" i="1"/>
  <c r="E82" i="1"/>
  <c r="E64" i="1"/>
  <c r="E30" i="1"/>
  <c r="E27" i="1"/>
  <c r="E21" i="1"/>
  <c r="E132" i="1"/>
  <c r="E126" i="1"/>
  <c r="E105" i="1"/>
  <c r="E245" i="1"/>
  <c r="E243" i="1"/>
  <c r="E222" i="1"/>
  <c r="E214" i="1"/>
  <c r="E205" i="1"/>
  <c r="E188" i="1"/>
  <c r="E186" i="1"/>
  <c r="E184" i="1"/>
  <c r="E183" i="1"/>
  <c r="E174" i="1"/>
  <c r="E171" i="1"/>
  <c r="E161" i="1"/>
  <c r="E160" i="1"/>
  <c r="E145" i="1"/>
  <c r="E141" i="1"/>
  <c r="E134" i="1"/>
  <c r="E124" i="1"/>
  <c r="E122" i="1"/>
  <c r="E120" i="1"/>
  <c r="E119" i="1"/>
  <c r="E117" i="1"/>
  <c r="E115" i="1"/>
  <c r="E114" i="1"/>
  <c r="E112" i="1"/>
  <c r="E109" i="1"/>
  <c r="E108" i="1"/>
  <c r="E106" i="1"/>
  <c r="E97" i="1"/>
  <c r="E90" i="1"/>
  <c r="E88" i="1"/>
  <c r="E86" i="1"/>
  <c r="E59" i="1"/>
  <c r="E51" i="1"/>
  <c r="E46" i="1"/>
  <c r="E41" i="1"/>
  <c r="E28" i="1"/>
  <c r="E23" i="1"/>
  <c r="E22" i="1"/>
  <c r="E19" i="1"/>
  <c r="E14" i="1"/>
  <c r="E12" i="1"/>
  <c r="E11" i="1"/>
  <c r="E10" i="1"/>
  <c r="E200" i="1"/>
  <c r="E150" i="1"/>
  <c r="E142" i="1"/>
  <c r="E139" i="1"/>
  <c r="E87" i="1"/>
  <c r="E79" i="1"/>
  <c r="E67" i="1"/>
  <c r="E61" i="1"/>
  <c r="E58" i="1"/>
  <c r="E53" i="1"/>
  <c r="E26" i="1"/>
  <c r="E9" i="1"/>
  <c r="E13" i="1"/>
  <c r="E15" i="1"/>
  <c r="E16" i="1"/>
  <c r="E17" i="1"/>
  <c r="E18" i="1"/>
  <c r="E20" i="1"/>
  <c r="E24" i="1"/>
  <c r="E25" i="1"/>
  <c r="E29" i="1"/>
  <c r="E31" i="1"/>
  <c r="E32" i="1"/>
  <c r="E33" i="1"/>
  <c r="E34" i="1"/>
  <c r="E35" i="1"/>
  <c r="E36" i="1"/>
  <c r="E38" i="1"/>
  <c r="E39" i="1"/>
  <c r="E40" i="1"/>
  <c r="E42" i="1"/>
  <c r="E43" i="1"/>
  <c r="E45" i="1"/>
  <c r="E47" i="1"/>
  <c r="E48" i="1"/>
  <c r="E49" i="1"/>
  <c r="E50" i="1"/>
  <c r="E54" i="1"/>
  <c r="E55" i="1"/>
  <c r="E57" i="1"/>
  <c r="E60" i="1"/>
  <c r="E63" i="1"/>
  <c r="E65" i="1"/>
  <c r="E66" i="1"/>
  <c r="E68" i="1"/>
  <c r="E69" i="1"/>
  <c r="E70" i="1"/>
  <c r="E71" i="1"/>
  <c r="E72" i="1"/>
  <c r="E74" i="1"/>
  <c r="E75" i="1"/>
  <c r="E76" i="1"/>
  <c r="E77" i="1"/>
  <c r="E80" i="1"/>
  <c r="E83" i="1"/>
  <c r="E84" i="1"/>
  <c r="E85" i="1"/>
  <c r="E91" i="1"/>
  <c r="E92" i="1"/>
  <c r="E95" i="1"/>
  <c r="E96" i="1"/>
  <c r="E98" i="1"/>
  <c r="E99" i="1"/>
  <c r="E101" i="1"/>
  <c r="E102" i="1"/>
  <c r="E103" i="1"/>
  <c r="E107" i="1"/>
  <c r="E111" i="1"/>
  <c r="E113" i="1"/>
  <c r="E125" i="1"/>
  <c r="E127" i="1"/>
  <c r="E128" i="1"/>
  <c r="E130" i="1"/>
  <c r="E131" i="1"/>
  <c r="E133" i="1"/>
  <c r="E135" i="1"/>
  <c r="E137" i="1"/>
  <c r="E138" i="1"/>
  <c r="E140" i="1"/>
  <c r="E143" i="1"/>
  <c r="E144" i="1"/>
  <c r="E146" i="1"/>
  <c r="E147" i="1"/>
  <c r="E149" i="1"/>
  <c r="E152" i="1"/>
  <c r="E154" i="1"/>
  <c r="E155" i="1"/>
  <c r="E156" i="1"/>
  <c r="E158" i="1"/>
  <c r="E159" i="1"/>
  <c r="E162" i="1"/>
  <c r="E163" i="1"/>
  <c r="E164" i="1"/>
  <c r="E165" i="1"/>
  <c r="E166" i="1"/>
  <c r="E167" i="1"/>
  <c r="E168" i="1"/>
  <c r="E169" i="1"/>
  <c r="E170" i="1"/>
  <c r="E172" i="1"/>
  <c r="E173" i="1"/>
  <c r="E175" i="1"/>
  <c r="E176" i="1"/>
  <c r="E179" i="1"/>
  <c r="E180" i="1"/>
  <c r="E181" i="1"/>
  <c r="E182" i="1"/>
  <c r="E185" i="1"/>
  <c r="E192" i="1"/>
  <c r="E193" i="1"/>
  <c r="E195" i="1"/>
  <c r="E196" i="1"/>
  <c r="E206" i="1"/>
  <c r="E207" i="1"/>
  <c r="E208" i="1"/>
  <c r="E209" i="1"/>
  <c r="E210" i="1"/>
  <c r="E211" i="1"/>
  <c r="E212" i="1"/>
  <c r="E215" i="1"/>
  <c r="E216" i="1"/>
  <c r="E217" i="1"/>
  <c r="E218" i="1"/>
  <c r="E220" i="1"/>
  <c r="E221" i="1"/>
  <c r="E224" i="1"/>
  <c r="E226" i="1"/>
  <c r="E227" i="1"/>
  <c r="E230" i="1"/>
  <c r="E231" i="1"/>
  <c r="E232" i="1"/>
  <c r="E233" i="1"/>
  <c r="E234" i="1"/>
  <c r="E236" i="1"/>
  <c r="E238" i="1"/>
  <c r="E239" i="1"/>
  <c r="E240" i="1"/>
  <c r="E242" i="1"/>
  <c r="E244" i="1"/>
  <c r="E246" i="1"/>
  <c r="E247" i="1"/>
  <c r="E7" i="1"/>
  <c r="D155" i="1"/>
  <c r="D146" i="1"/>
  <c r="D131" i="1"/>
  <c r="D208" i="1"/>
  <c r="D227" i="1"/>
  <c r="D210" i="1"/>
  <c r="D245" i="1"/>
  <c r="D243" i="1"/>
  <c r="D222" i="1"/>
  <c r="D214" i="1"/>
  <c r="D205" i="1"/>
  <c r="D203" i="1"/>
  <c r="D202" i="1"/>
  <c r="D201" i="1"/>
  <c r="D200" i="1"/>
  <c r="D199" i="1"/>
  <c r="D198" i="1"/>
  <c r="D197" i="1"/>
  <c r="D190" i="1"/>
  <c r="D188" i="1"/>
  <c r="D186" i="1"/>
  <c r="D184" i="1"/>
  <c r="D183" i="1"/>
  <c r="D174" i="1"/>
  <c r="D171" i="1"/>
  <c r="D161" i="1"/>
  <c r="D160" i="1"/>
  <c r="D157" i="1"/>
  <c r="D153" i="1"/>
  <c r="D151" i="1"/>
  <c r="D150" i="1"/>
  <c r="D148" i="1"/>
  <c r="D145" i="1"/>
  <c r="D142" i="1"/>
  <c r="D141" i="1"/>
  <c r="D139" i="1"/>
  <c r="D136" i="1"/>
  <c r="D134" i="1"/>
  <c r="D132" i="1"/>
  <c r="D126" i="1"/>
  <c r="D124" i="1"/>
  <c r="D123" i="1"/>
  <c r="D122" i="1"/>
  <c r="D121" i="1"/>
  <c r="D120" i="1"/>
  <c r="D119" i="1"/>
  <c r="D117" i="1"/>
  <c r="D115" i="1"/>
  <c r="D114" i="1"/>
  <c r="D112" i="1"/>
  <c r="D110" i="1"/>
  <c r="D109" i="1"/>
  <c r="D108" i="1"/>
  <c r="D106" i="1"/>
  <c r="D105" i="1"/>
  <c r="D104" i="1"/>
  <c r="D97" i="1"/>
  <c r="D90" i="1"/>
  <c r="D88" i="1"/>
  <c r="D87" i="1"/>
  <c r="D86" i="1"/>
  <c r="D82" i="1"/>
  <c r="D79" i="1"/>
  <c r="D67" i="1"/>
  <c r="D64" i="1"/>
  <c r="D61" i="1"/>
  <c r="D59" i="1"/>
  <c r="D58" i="1"/>
  <c r="D53" i="1"/>
  <c r="D51" i="1"/>
  <c r="D46" i="1"/>
  <c r="D41" i="1"/>
  <c r="D30" i="1"/>
  <c r="D28" i="1"/>
  <c r="D27" i="1"/>
  <c r="D26" i="1"/>
  <c r="D23" i="1"/>
  <c r="D22" i="1"/>
  <c r="D21" i="1"/>
  <c r="D19" i="1"/>
  <c r="D14" i="1"/>
  <c r="D12" i="1"/>
  <c r="D11" i="1"/>
  <c r="D10" i="1"/>
  <c r="D8" i="1"/>
  <c r="D168" i="1"/>
  <c r="D169" i="1"/>
  <c r="D163" i="1"/>
  <c r="D241" i="1"/>
  <c r="D237" i="1"/>
  <c r="D235" i="1"/>
  <c r="D229" i="1"/>
  <c r="D228" i="1"/>
  <c r="D225" i="1"/>
  <c r="D223" i="1"/>
  <c r="D219" i="1"/>
  <c r="D213" i="1"/>
  <c r="D204" i="1"/>
  <c r="D194" i="1"/>
  <c r="D191" i="1"/>
  <c r="D189" i="1"/>
  <c r="D187" i="1"/>
  <c r="D178" i="1"/>
  <c r="D177" i="1"/>
  <c r="D129" i="1"/>
  <c r="D118" i="1"/>
  <c r="D116" i="1"/>
  <c r="D100" i="1"/>
  <c r="D94" i="1"/>
  <c r="D93" i="1"/>
  <c r="D89" i="1"/>
  <c r="D81" i="1"/>
  <c r="D78" i="1"/>
  <c r="D73" i="1"/>
  <c r="D62" i="1"/>
  <c r="D56" i="1"/>
  <c r="D52" i="1"/>
  <c r="D44" i="1"/>
  <c r="D9" i="1"/>
  <c r="D13" i="1"/>
  <c r="D15" i="1"/>
  <c r="D16" i="1"/>
  <c r="D17" i="1"/>
  <c r="D18" i="1"/>
  <c r="D20" i="1"/>
  <c r="D24" i="1"/>
  <c r="D25" i="1"/>
  <c r="D31" i="1"/>
  <c r="D32" i="1"/>
  <c r="D33" i="1"/>
  <c r="D34" i="1"/>
  <c r="D35" i="1"/>
  <c r="D36" i="1"/>
  <c r="D38" i="1"/>
  <c r="D39" i="1"/>
  <c r="D42" i="1"/>
  <c r="D43" i="1"/>
  <c r="D45" i="1"/>
  <c r="D47" i="1"/>
  <c r="D48" i="1"/>
  <c r="D49" i="1"/>
  <c r="D50" i="1"/>
  <c r="D54" i="1"/>
  <c r="D55" i="1"/>
  <c r="D57" i="1"/>
  <c r="D60" i="1"/>
  <c r="D63" i="1"/>
  <c r="D65" i="1"/>
  <c r="D66" i="1"/>
  <c r="D68" i="1"/>
  <c r="D69" i="1"/>
  <c r="D70" i="1"/>
  <c r="D71" i="1"/>
  <c r="D72" i="1"/>
  <c r="D74" i="1"/>
  <c r="D75" i="1"/>
  <c r="D76" i="1"/>
  <c r="D77" i="1"/>
  <c r="D80" i="1"/>
  <c r="D83" i="1"/>
  <c r="D84" i="1"/>
  <c r="D85" i="1"/>
  <c r="D91" i="1"/>
  <c r="D92" i="1"/>
  <c r="D95" i="1"/>
  <c r="D96" i="1"/>
  <c r="D98" i="1"/>
  <c r="D99" i="1"/>
  <c r="D101" i="1"/>
  <c r="D102" i="1"/>
  <c r="D103" i="1"/>
  <c r="D107" i="1"/>
  <c r="D111" i="1"/>
  <c r="D113" i="1"/>
  <c r="D125" i="1"/>
  <c r="D127" i="1"/>
  <c r="D128" i="1"/>
  <c r="D130" i="1"/>
  <c r="D133" i="1"/>
  <c r="D135" i="1"/>
  <c r="D138" i="1"/>
  <c r="D140" i="1"/>
  <c r="D143" i="1"/>
  <c r="D147" i="1"/>
  <c r="D149" i="1"/>
  <c r="D152" i="1"/>
  <c r="D154" i="1"/>
  <c r="D156" i="1"/>
  <c r="D158" i="1"/>
  <c r="D159" i="1"/>
  <c r="D162" i="1"/>
  <c r="D164" i="1"/>
  <c r="D165" i="1"/>
  <c r="D166" i="1"/>
  <c r="D167" i="1"/>
  <c r="D170" i="1"/>
  <c r="D172" i="1"/>
  <c r="D173" i="1"/>
  <c r="D175" i="1"/>
  <c r="D179" i="1"/>
  <c r="D180" i="1"/>
  <c r="D181" i="1"/>
  <c r="D182" i="1"/>
  <c r="D185" i="1"/>
  <c r="D192" i="1"/>
  <c r="D193" i="1"/>
  <c r="D195" i="1"/>
  <c r="D196" i="1"/>
  <c r="D206" i="1"/>
  <c r="D207" i="1"/>
  <c r="D211" i="1"/>
  <c r="D212" i="1"/>
  <c r="D215" i="1"/>
  <c r="D216" i="1"/>
  <c r="D217" i="1"/>
  <c r="D218" i="1"/>
  <c r="D220" i="1"/>
  <c r="D221" i="1"/>
  <c r="D224" i="1"/>
  <c r="D226" i="1"/>
  <c r="D230" i="1"/>
  <c r="D231" i="1"/>
  <c r="D232" i="1"/>
  <c r="D233" i="1"/>
  <c r="D234" i="1"/>
  <c r="D236" i="1"/>
  <c r="D238" i="1"/>
  <c r="D239" i="1"/>
  <c r="D240" i="1"/>
  <c r="D242" i="1"/>
  <c r="D244" i="1"/>
  <c r="D246" i="1"/>
  <c r="D247" i="1"/>
  <c r="D7" i="1"/>
  <c r="C241" i="1"/>
  <c r="C235" i="1"/>
  <c r="C229" i="1"/>
  <c r="C228" i="1"/>
  <c r="C227" i="1"/>
  <c r="C225" i="1"/>
  <c r="C223" i="1"/>
  <c r="C219" i="1"/>
  <c r="C213" i="1"/>
  <c r="C209" i="1"/>
  <c r="C208" i="1"/>
  <c r="C187" i="1"/>
  <c r="C178" i="1"/>
  <c r="C177" i="1"/>
  <c r="C176" i="1"/>
  <c r="C155" i="1"/>
  <c r="C146" i="1"/>
  <c r="C137" i="1"/>
  <c r="C118" i="1"/>
  <c r="C116" i="1"/>
  <c r="C100" i="1"/>
  <c r="C94" i="1"/>
  <c r="C89" i="1"/>
  <c r="C81" i="1"/>
  <c r="C73" i="1"/>
  <c r="C56" i="1"/>
  <c r="C52" i="1"/>
  <c r="C44" i="1"/>
  <c r="C40" i="1"/>
  <c r="C37" i="1"/>
  <c r="C29" i="1"/>
  <c r="C194" i="1"/>
  <c r="C144" i="1"/>
  <c r="C93" i="1"/>
  <c r="C62" i="1"/>
  <c r="C237" i="1"/>
  <c r="C210" i="1"/>
  <c r="C204" i="1"/>
  <c r="C189" i="1"/>
  <c r="C131" i="1"/>
  <c r="C129" i="1"/>
  <c r="C78" i="1"/>
  <c r="C163" i="1"/>
  <c r="C19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8" i="1"/>
  <c r="C39" i="1"/>
  <c r="C41" i="1"/>
  <c r="C42" i="1"/>
  <c r="C43" i="1"/>
  <c r="C45" i="1"/>
  <c r="C46" i="1"/>
  <c r="C47" i="1"/>
  <c r="C48" i="1"/>
  <c r="C49" i="1"/>
  <c r="C50" i="1"/>
  <c r="C51" i="1"/>
  <c r="C53" i="1"/>
  <c r="C54" i="1"/>
  <c r="C55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4" i="1"/>
  <c r="C75" i="1"/>
  <c r="C76" i="1"/>
  <c r="C77" i="1"/>
  <c r="C79" i="1"/>
  <c r="C80" i="1"/>
  <c r="C82" i="1"/>
  <c r="C83" i="1"/>
  <c r="C84" i="1"/>
  <c r="C85" i="1"/>
  <c r="C86" i="1"/>
  <c r="C87" i="1"/>
  <c r="C88" i="1"/>
  <c r="C90" i="1"/>
  <c r="C91" i="1"/>
  <c r="C92" i="1"/>
  <c r="C95" i="1"/>
  <c r="C96" i="1"/>
  <c r="C97" i="1"/>
  <c r="C98" i="1"/>
  <c r="C99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7" i="1"/>
  <c r="C119" i="1"/>
  <c r="C120" i="1"/>
  <c r="C121" i="1"/>
  <c r="C122" i="1"/>
  <c r="C123" i="1"/>
  <c r="C124" i="1"/>
  <c r="C125" i="1"/>
  <c r="C126" i="1"/>
  <c r="C127" i="1"/>
  <c r="C128" i="1"/>
  <c r="C130" i="1"/>
  <c r="C132" i="1"/>
  <c r="C133" i="1"/>
  <c r="C134" i="1"/>
  <c r="C135" i="1"/>
  <c r="C136" i="1"/>
  <c r="C138" i="1"/>
  <c r="C139" i="1"/>
  <c r="C140" i="1"/>
  <c r="C141" i="1"/>
  <c r="C142" i="1"/>
  <c r="C143" i="1"/>
  <c r="C145" i="1"/>
  <c r="C147" i="1"/>
  <c r="C148" i="1"/>
  <c r="C149" i="1"/>
  <c r="C150" i="1"/>
  <c r="C151" i="1"/>
  <c r="C152" i="1"/>
  <c r="C153" i="1"/>
  <c r="C154" i="1"/>
  <c r="C156" i="1"/>
  <c r="C157" i="1"/>
  <c r="C158" i="1"/>
  <c r="C159" i="1"/>
  <c r="C160" i="1"/>
  <c r="C161" i="1"/>
  <c r="C16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9" i="1"/>
  <c r="C180" i="1"/>
  <c r="C181" i="1"/>
  <c r="C182" i="1"/>
  <c r="C183" i="1"/>
  <c r="C184" i="1"/>
  <c r="C185" i="1"/>
  <c r="C186" i="1"/>
  <c r="C188" i="1"/>
  <c r="C190" i="1"/>
  <c r="C192" i="1"/>
  <c r="C193" i="1"/>
  <c r="C195" i="1"/>
  <c r="C196" i="1"/>
  <c r="C197" i="1"/>
  <c r="C198" i="1"/>
  <c r="C199" i="1"/>
  <c r="C200" i="1"/>
  <c r="C201" i="1"/>
  <c r="C202" i="1"/>
  <c r="C203" i="1"/>
  <c r="C205" i="1"/>
  <c r="C206" i="1"/>
  <c r="C207" i="1"/>
  <c r="C211" i="1"/>
  <c r="C212" i="1"/>
  <c r="C214" i="1"/>
  <c r="C215" i="1"/>
  <c r="C216" i="1"/>
  <c r="C217" i="1"/>
  <c r="C218" i="1"/>
  <c r="C220" i="1"/>
  <c r="C221" i="1"/>
  <c r="C222" i="1"/>
  <c r="C224" i="1"/>
  <c r="C226" i="1"/>
  <c r="C230" i="1"/>
  <c r="C231" i="1"/>
  <c r="C232" i="1"/>
  <c r="C233" i="1"/>
  <c r="C234" i="1"/>
  <c r="C236" i="1"/>
  <c r="C238" i="1"/>
  <c r="C239" i="1"/>
  <c r="C240" i="1"/>
  <c r="C242" i="1"/>
  <c r="C243" i="1"/>
  <c r="C244" i="1"/>
  <c r="C245" i="1"/>
  <c r="C246" i="1"/>
  <c r="C24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xx</author>
  </authors>
  <commentList>
    <comment ref="B3" authorId="0" shapeId="0" xr:uid="{709479C6-63ED-4160-93B3-56D074A3DBDA}">
      <text>
        <r>
          <rPr>
            <sz val="8"/>
            <color indexed="81"/>
            <rFont val="Tahoma"/>
            <family val="2"/>
          </rPr>
          <t>Introducir aquí los Grados de la latitud.</t>
        </r>
      </text>
    </comment>
    <comment ref="C3" authorId="0" shapeId="0" xr:uid="{BE3F8B58-603D-4492-9DB7-E2BCC1ACA87C}">
      <text>
        <r>
          <rPr>
            <sz val="8"/>
            <color indexed="81"/>
            <rFont val="Tahoma"/>
            <family val="2"/>
          </rPr>
          <t>Introducir aquí los Minutos de la latitud.</t>
        </r>
      </text>
    </comment>
    <comment ref="D3" authorId="0" shapeId="0" xr:uid="{99CF17F3-6EAD-4FD3-A30F-AC946FF70F93}">
      <text>
        <r>
          <rPr>
            <sz val="8"/>
            <color indexed="81"/>
            <rFont val="Tahoma"/>
            <family val="2"/>
          </rPr>
          <t>Introducir aquí los Segundos de la latitud.</t>
        </r>
      </text>
    </comment>
    <comment ref="E3" authorId="0" shapeId="0" xr:uid="{F56E96E5-41B5-4E6D-A46A-34C73C01D915}">
      <text>
        <r>
          <rPr>
            <sz val="8"/>
            <color indexed="81"/>
            <rFont val="Tahoma"/>
            <family val="2"/>
          </rPr>
          <t>Indicar si la latitud introducida está al Norte (N) o al Sur (S) del Ecuador.</t>
        </r>
      </text>
    </comment>
    <comment ref="F3" authorId="0" shapeId="0" xr:uid="{C137CE14-0605-4400-B89D-4940F8DF4A61}">
      <text>
        <r>
          <rPr>
            <sz val="8"/>
            <color indexed="81"/>
            <rFont val="Tahoma"/>
            <family val="2"/>
          </rPr>
          <t>Introducir aquí los Grados de la longitud.</t>
        </r>
      </text>
    </comment>
    <comment ref="G3" authorId="0" shapeId="0" xr:uid="{62B6723A-0EDC-4088-A01E-FC81F8E72E33}">
      <text>
        <r>
          <rPr>
            <sz val="8"/>
            <color indexed="81"/>
            <rFont val="Tahoma"/>
            <family val="2"/>
          </rPr>
          <t>Introducir aquí los Minutos de la longitud.</t>
        </r>
      </text>
    </comment>
    <comment ref="H3" authorId="0" shapeId="0" xr:uid="{0BD8725D-E360-4824-AA2E-4D13A551A6C8}">
      <text>
        <r>
          <rPr>
            <sz val="8"/>
            <color indexed="81"/>
            <rFont val="Tahoma"/>
            <family val="2"/>
          </rPr>
          <t>Introducir aquí los Segundos de la longitud.</t>
        </r>
      </text>
    </comment>
    <comment ref="I3" authorId="0" shapeId="0" xr:uid="{B823FA8D-90B4-4079-A883-6E716D492A8D}">
      <text>
        <r>
          <rPr>
            <sz val="8"/>
            <color indexed="81"/>
            <rFont val="Tahoma"/>
            <family val="2"/>
          </rPr>
          <t>Indicar si la longitud introducida está al Oeste (W) o al Este (E) del Meridiano de Greenwich.</t>
        </r>
      </text>
    </comment>
  </commentList>
</comments>
</file>

<file path=xl/sharedStrings.xml><?xml version="1.0" encoding="utf-8"?>
<sst xmlns="http://schemas.openxmlformats.org/spreadsheetml/2006/main" count="1704" uniqueCount="622">
  <si>
    <t>Afganistán</t>
  </si>
  <si>
    <t>N33°0’0″</t>
  </si>
  <si>
    <t>E65°0’0″</t>
  </si>
  <si>
    <t>Albania</t>
  </si>
  <si>
    <t>E19°49’0″</t>
  </si>
  <si>
    <t>Alemania</t>
  </si>
  <si>
    <t>N51°0’0″</t>
  </si>
  <si>
    <t>E9°0’0″</t>
  </si>
  <si>
    <t>Andorra</t>
  </si>
  <si>
    <t>N42°30’0″</t>
  </si>
  <si>
    <t>E1°36’0″</t>
  </si>
  <si>
    <t>Angola</t>
  </si>
  <si>
    <t>S12°30’0″</t>
  </si>
  <si>
    <t>E18°30’0″</t>
  </si>
  <si>
    <t>Anguila</t>
  </si>
  <si>
    <t>N18°15’0″</t>
  </si>
  <si>
    <t>O63°10’0.12″</t>
  </si>
  <si>
    <t>Antigua y Barbuda</t>
  </si>
  <si>
    <t>N17°3’0″</t>
  </si>
  <si>
    <t>O61°48’0″</t>
  </si>
  <si>
    <t>Antillas Neerlandesas</t>
  </si>
  <si>
    <t>N12°15’0″</t>
  </si>
  <si>
    <t>O68°45’0″</t>
  </si>
  <si>
    <t>Arabia Saudita</t>
  </si>
  <si>
    <t>N25°0’0″</t>
  </si>
  <si>
    <t>E45°0’0″</t>
  </si>
  <si>
    <t>Argelia</t>
  </si>
  <si>
    <t>N28°0’0″</t>
  </si>
  <si>
    <t>E3°0’0″</t>
  </si>
  <si>
    <t>Argentina</t>
  </si>
  <si>
    <t>S34°0’0″</t>
  </si>
  <si>
    <t>O64°0’0″</t>
  </si>
  <si>
    <t>Armenia</t>
  </si>
  <si>
    <t>N40°0’0″</t>
  </si>
  <si>
    <t>Aruba</t>
  </si>
  <si>
    <t>N12°30’0″</t>
  </si>
  <si>
    <t>O69°58’0.12″</t>
  </si>
  <si>
    <t>Australia</t>
  </si>
  <si>
    <t>S27°0’0″</t>
  </si>
  <si>
    <t>E133°0’0″</t>
  </si>
  <si>
    <t>Austria</t>
  </si>
  <si>
    <t>N47°19’59.88″</t>
  </si>
  <si>
    <t>E13°19’59.88″</t>
  </si>
  <si>
    <t>Azerbaiyán</t>
  </si>
  <si>
    <t>N40°30’0″</t>
  </si>
  <si>
    <t>E47°30’0″</t>
  </si>
  <si>
    <t>Bahamas</t>
  </si>
  <si>
    <t>N24°15’0″</t>
  </si>
  <si>
    <t>O76°0’0″</t>
  </si>
  <si>
    <t>Bahréin</t>
  </si>
  <si>
    <t>N26°0’0″</t>
  </si>
  <si>
    <t>E50°33’0″</t>
  </si>
  <si>
    <t>Bangladés</t>
  </si>
  <si>
    <t>N24°0’0″</t>
  </si>
  <si>
    <t>E90°0’0″</t>
  </si>
  <si>
    <t>Barbados</t>
  </si>
  <si>
    <t>N13°10’0.12″</t>
  </si>
  <si>
    <t>O59°31’59.88″</t>
  </si>
  <si>
    <t>Bélgica</t>
  </si>
  <si>
    <t>N50°49’59.88″</t>
  </si>
  <si>
    <t>E4°0’0″</t>
  </si>
  <si>
    <t>Belice</t>
  </si>
  <si>
    <t>N17°15’0″</t>
  </si>
  <si>
    <t>O88°45’0″</t>
  </si>
  <si>
    <t>Benín</t>
  </si>
  <si>
    <t>N9°30’0″</t>
  </si>
  <si>
    <t>E2°15’0″</t>
  </si>
  <si>
    <t>Bermudas</t>
  </si>
  <si>
    <t>N32°19’59.88″</t>
  </si>
  <si>
    <t>O64°45’0″</t>
  </si>
  <si>
    <t>Bielorrusia</t>
  </si>
  <si>
    <t>N53°0’0″</t>
  </si>
  <si>
    <t>E28°0’0″</t>
  </si>
  <si>
    <t>Birmania</t>
  </si>
  <si>
    <t>N22°0’0″</t>
  </si>
  <si>
    <t>E98°0’0″</t>
  </si>
  <si>
    <t>Bolivia</t>
  </si>
  <si>
    <t>S17°0’0″</t>
  </si>
  <si>
    <t>O65°0’0″</t>
  </si>
  <si>
    <t>Bosnia y Herzegovina</t>
  </si>
  <si>
    <t>N44°0’0″</t>
  </si>
  <si>
    <t>E18°0’0″</t>
  </si>
  <si>
    <t>Botsuana</t>
  </si>
  <si>
    <t>S22°0’0″</t>
  </si>
  <si>
    <t>E24°0’0″</t>
  </si>
  <si>
    <t>Brasil</t>
  </si>
  <si>
    <t>S10°0’0″</t>
  </si>
  <si>
    <t>O55°0’0″</t>
  </si>
  <si>
    <t>Brunéi</t>
  </si>
  <si>
    <t>N4°30’0″</t>
  </si>
  <si>
    <t>E114°40’0.12″</t>
  </si>
  <si>
    <t>Bulgaria</t>
  </si>
  <si>
    <t>N43°0’0″</t>
  </si>
  <si>
    <t>E25°0’0″</t>
  </si>
  <si>
    <t>Burkina Faso</t>
  </si>
  <si>
    <t>N13°0’0″</t>
  </si>
  <si>
    <t>O2°0’0″</t>
  </si>
  <si>
    <t>Burundi</t>
  </si>
  <si>
    <t>S3°30’0″</t>
  </si>
  <si>
    <t>E30°0’0″</t>
  </si>
  <si>
    <t>Bután</t>
  </si>
  <si>
    <t>N27°30’0″</t>
  </si>
  <si>
    <t>E90°30’0″</t>
  </si>
  <si>
    <t>Cabo Verde</t>
  </si>
  <si>
    <t>N16°0’0″</t>
  </si>
  <si>
    <t>O24°0’0″</t>
  </si>
  <si>
    <t>Camboya</t>
  </si>
  <si>
    <t>E105°0’0″</t>
  </si>
  <si>
    <t>Camerún</t>
  </si>
  <si>
    <t>N6°0’0″</t>
  </si>
  <si>
    <t>E12°0’0″</t>
  </si>
  <si>
    <t>Canadá</t>
  </si>
  <si>
    <t>N60°0’0″</t>
  </si>
  <si>
    <t>O95°0’0″</t>
  </si>
  <si>
    <t>Catar</t>
  </si>
  <si>
    <t>N25°30’0″</t>
  </si>
  <si>
    <t>E51°15’0″</t>
  </si>
  <si>
    <t>Chad</t>
  </si>
  <si>
    <t>N15°0’0″</t>
  </si>
  <si>
    <t>E19°0’0″</t>
  </si>
  <si>
    <t>Chile</t>
  </si>
  <si>
    <t>S30°0’0″</t>
  </si>
  <si>
    <t>O71°0’0″</t>
  </si>
  <si>
    <t>China</t>
  </si>
  <si>
    <t>N35°0’0″</t>
  </si>
  <si>
    <t>Chipre</t>
  </si>
  <si>
    <t>E33°0’0″</t>
  </si>
  <si>
    <t>Ciudad del Vaticano</t>
  </si>
  <si>
    <t>N41°54’0″</t>
  </si>
  <si>
    <t>E12°27’0″</t>
  </si>
  <si>
    <t>Colombia</t>
  </si>
  <si>
    <t>N4°0’0″</t>
  </si>
  <si>
    <t>O72°0’0″</t>
  </si>
  <si>
    <t>Comoras</t>
  </si>
  <si>
    <t>S12°10’0.12″</t>
  </si>
  <si>
    <t>E44°15’0″</t>
  </si>
  <si>
    <t>Corea del Norte</t>
  </si>
  <si>
    <t>E127°0’0″</t>
  </si>
  <si>
    <t>Corea del Sur</t>
  </si>
  <si>
    <t>N37°0’0″</t>
  </si>
  <si>
    <t>E127°30’0″</t>
  </si>
  <si>
    <t>Costa de Marfil</t>
  </si>
  <si>
    <t>N8°0’0″</t>
  </si>
  <si>
    <t>O5°0’0″</t>
  </si>
  <si>
    <t>Costa Rica</t>
  </si>
  <si>
    <t>N10°0’0″</t>
  </si>
  <si>
    <t>O84°0’0″</t>
  </si>
  <si>
    <t>Croacia</t>
  </si>
  <si>
    <t>N45°10’0.12″</t>
  </si>
  <si>
    <t>E15°30’0″</t>
  </si>
  <si>
    <t>Cuba</t>
  </si>
  <si>
    <t>N21°30’0″</t>
  </si>
  <si>
    <t>O80°0’0″</t>
  </si>
  <si>
    <t>Dinamarca</t>
  </si>
  <si>
    <t>N56°0’0″</t>
  </si>
  <si>
    <t>E10°0’0″</t>
  </si>
  <si>
    <t>Dominica</t>
  </si>
  <si>
    <t>N15°25’0.12″</t>
  </si>
  <si>
    <t>O61°19’59.88″</t>
  </si>
  <si>
    <t>Ecuador</t>
  </si>
  <si>
    <t>S2°0’0″</t>
  </si>
  <si>
    <t>O77°30’0″</t>
  </si>
  <si>
    <t>Egipto</t>
  </si>
  <si>
    <t>N27°0’0″</t>
  </si>
  <si>
    <t>El Salvador</t>
  </si>
  <si>
    <t>N13°49’59.88″</t>
  </si>
  <si>
    <t>O88°55’0.12″</t>
  </si>
  <si>
    <t>Emiratos Árabes Unidos</t>
  </si>
  <si>
    <t>E54°0’0″</t>
  </si>
  <si>
    <t>Eritrea</t>
  </si>
  <si>
    <t>E39°0’0″</t>
  </si>
  <si>
    <t>Eslovaquia</t>
  </si>
  <si>
    <t>N48°40’0.12″</t>
  </si>
  <si>
    <t>E19°30’0″</t>
  </si>
  <si>
    <t>Eslovenia</t>
  </si>
  <si>
    <t>N46°0’0″</t>
  </si>
  <si>
    <t>E15°0’0″</t>
  </si>
  <si>
    <t>España</t>
  </si>
  <si>
    <t>O4°0’0″</t>
  </si>
  <si>
    <t>Estado de Palestina</t>
  </si>
  <si>
    <t>N32°0’0″</t>
  </si>
  <si>
    <t>E35°15’0″</t>
  </si>
  <si>
    <t>Estados Unidos</t>
  </si>
  <si>
    <t>N38°0’0″</t>
  </si>
  <si>
    <t>O97°0’0″</t>
  </si>
  <si>
    <t>Estonia</t>
  </si>
  <si>
    <t>N59°0’0″</t>
  </si>
  <si>
    <t>E26°0’0″</t>
  </si>
  <si>
    <t>Etiopia</t>
  </si>
  <si>
    <t>E38°0’0″</t>
  </si>
  <si>
    <t>Filipinas</t>
  </si>
  <si>
    <t>E122°0’0″</t>
  </si>
  <si>
    <t>Finlandia</t>
  </si>
  <si>
    <t>N64°0’0″</t>
  </si>
  <si>
    <t>Fiyi</t>
  </si>
  <si>
    <t>S18°0’0″</t>
  </si>
  <si>
    <t>E175°0’0″</t>
  </si>
  <si>
    <t>Francia</t>
  </si>
  <si>
    <t>E2°0’0″</t>
  </si>
  <si>
    <t>Gabón</t>
  </si>
  <si>
    <t>S1°0’0″</t>
  </si>
  <si>
    <t>E11°45’0″</t>
  </si>
  <si>
    <t>Gambia</t>
  </si>
  <si>
    <t>N13°28’0.12″</t>
  </si>
  <si>
    <t>O16°34’0.12″</t>
  </si>
  <si>
    <t>Georgia</t>
  </si>
  <si>
    <t>N42°0’0″</t>
  </si>
  <si>
    <t>E43°30’0″</t>
  </si>
  <si>
    <t>Ghana</t>
  </si>
  <si>
    <t>Gibraltar</t>
  </si>
  <si>
    <t>N36°10’59.88″</t>
  </si>
  <si>
    <t>O5°22’0.12″</t>
  </si>
  <si>
    <t>Granada</t>
  </si>
  <si>
    <t>N12°7’0.12″</t>
  </si>
  <si>
    <t>O61°40’0.12″</t>
  </si>
  <si>
    <t>Grecia</t>
  </si>
  <si>
    <t>N39°0’0″</t>
  </si>
  <si>
    <t>E22°0’0″</t>
  </si>
  <si>
    <t>Groenlandia</t>
  </si>
  <si>
    <t>N72°0’0″</t>
  </si>
  <si>
    <t>O40°0’0″</t>
  </si>
  <si>
    <t>Guadalupe</t>
  </si>
  <si>
    <t>N16°15’0″</t>
  </si>
  <si>
    <t>O61°34’59.88″</t>
  </si>
  <si>
    <t>Guam</t>
  </si>
  <si>
    <t>E144°46’59.88″</t>
  </si>
  <si>
    <t>Guatemala</t>
  </si>
  <si>
    <t>N15°30’0″</t>
  </si>
  <si>
    <t>O90°15’0″</t>
  </si>
  <si>
    <t>Guayana Francesa</t>
  </si>
  <si>
    <t>O53°0’0″</t>
  </si>
  <si>
    <t>Guernsey</t>
  </si>
  <si>
    <t>N49°30’0″</t>
  </si>
  <si>
    <t>Guinea</t>
  </si>
  <si>
    <t>N11°0’0″</t>
  </si>
  <si>
    <t>O10°0’0″</t>
  </si>
  <si>
    <t>Guinea Bisáu</t>
  </si>
  <si>
    <t>N12°0’0″</t>
  </si>
  <si>
    <t>O15°0’0″</t>
  </si>
  <si>
    <t>Guinea Ecuatorial</t>
  </si>
  <si>
    <t>N2°0’0″</t>
  </si>
  <si>
    <t>Guyana</t>
  </si>
  <si>
    <t>N5°0’0″</t>
  </si>
  <si>
    <t>O59°0’0″</t>
  </si>
  <si>
    <t>Haití</t>
  </si>
  <si>
    <t>N19°0’0″</t>
  </si>
  <si>
    <t>O72°25’0.12″</t>
  </si>
  <si>
    <t>Honduras</t>
  </si>
  <si>
    <t>O86°30’0″</t>
  </si>
  <si>
    <t>Hong Kong</t>
  </si>
  <si>
    <t>N22°15’0″</t>
  </si>
  <si>
    <t>E114°10’0.12″</t>
  </si>
  <si>
    <t>Hungría</t>
  </si>
  <si>
    <t>N47°0’0″</t>
  </si>
  <si>
    <t>E20°0’0″</t>
  </si>
  <si>
    <t>India</t>
  </si>
  <si>
    <t>N20°0’0″</t>
  </si>
  <si>
    <t>E77°0’0″</t>
  </si>
  <si>
    <t>Indonesia</t>
  </si>
  <si>
    <t>S5°0’0″</t>
  </si>
  <si>
    <t>E120°0’0″</t>
  </si>
  <si>
    <t>Irak</t>
  </si>
  <si>
    <t>E44°0’0″</t>
  </si>
  <si>
    <t>Irán</t>
  </si>
  <si>
    <t>E53°0’0″</t>
  </si>
  <si>
    <t>Irlanda</t>
  </si>
  <si>
    <t>O8°0’0″</t>
  </si>
  <si>
    <t>Isla Bouvet</t>
  </si>
  <si>
    <t>S54°25’59.88″</t>
  </si>
  <si>
    <t>E3°24’0″</t>
  </si>
  <si>
    <t>Isla de Man</t>
  </si>
  <si>
    <t>O4°33’0″</t>
  </si>
  <si>
    <t>Isla de Navidad</t>
  </si>
  <si>
    <t>S10°30’0″</t>
  </si>
  <si>
    <t>E105°40’0.12″</t>
  </si>
  <si>
    <t>Islandia</t>
  </si>
  <si>
    <t>N65°0’0″</t>
  </si>
  <si>
    <t>O18°0’0″</t>
  </si>
  <si>
    <t>Islas Caimán</t>
  </si>
  <si>
    <t>N19°30’0″</t>
  </si>
  <si>
    <t>O80°30’0″</t>
  </si>
  <si>
    <t>Islas Cocos</t>
  </si>
  <si>
    <t>E96°49’59.88″</t>
  </si>
  <si>
    <t>Islas Cook</t>
  </si>
  <si>
    <t>S21°13’59.88″</t>
  </si>
  <si>
    <t>O159°46’0.12″</t>
  </si>
  <si>
    <t>Islas Feroe</t>
  </si>
  <si>
    <t>N62°0’0″</t>
  </si>
  <si>
    <t>O7°0’0″</t>
  </si>
  <si>
    <t>Islas Georgias del Sur y Sandwich del Su</t>
  </si>
  <si>
    <t>S54°30’0″</t>
  </si>
  <si>
    <t>O37°0’0″</t>
  </si>
  <si>
    <t>Islas Heard y McDonald</t>
  </si>
  <si>
    <t>S53°6’0″</t>
  </si>
  <si>
    <t>E72°31’0.12″</t>
  </si>
  <si>
    <t>Islas Malvinas</t>
  </si>
  <si>
    <t>S51°45’0″</t>
  </si>
  <si>
    <t>Islas Marianas del Norte</t>
  </si>
  <si>
    <t>N15°12’0″</t>
  </si>
  <si>
    <t>E145°45’0″</t>
  </si>
  <si>
    <t>Islas Marshall</t>
  </si>
  <si>
    <t>N9°0’0″</t>
  </si>
  <si>
    <t>E168°0’0″</t>
  </si>
  <si>
    <t>Islas Pitcairn</t>
  </si>
  <si>
    <t>S24°42’0″</t>
  </si>
  <si>
    <t>O127°24’0″</t>
  </si>
  <si>
    <t>Islas Salomón</t>
  </si>
  <si>
    <t>S8°0’0″</t>
  </si>
  <si>
    <t>E159°0’0″</t>
  </si>
  <si>
    <t>Islas Turcas y Caicos</t>
  </si>
  <si>
    <t>N21°45’0″</t>
  </si>
  <si>
    <t>O71°34’59.88″</t>
  </si>
  <si>
    <t>Islas Vírgenes Británicas</t>
  </si>
  <si>
    <t>N18°30’0″</t>
  </si>
  <si>
    <t>O64°30’0″</t>
  </si>
  <si>
    <t>Islas Vírgenes de Los Estados Unidos</t>
  </si>
  <si>
    <t>N18°19’59.88″</t>
  </si>
  <si>
    <t>O64°49’59.88″</t>
  </si>
  <si>
    <t>Israel</t>
  </si>
  <si>
    <t>N31°30’0″</t>
  </si>
  <si>
    <t>E34°45’0″</t>
  </si>
  <si>
    <t>Italia</t>
  </si>
  <si>
    <t>N42°49’59.88″</t>
  </si>
  <si>
    <t>E12°49’59.88″</t>
  </si>
  <si>
    <t>Jamaica</t>
  </si>
  <si>
    <t>Japón</t>
  </si>
  <si>
    <t>N36°0’0″</t>
  </si>
  <si>
    <t>E138°0’0″</t>
  </si>
  <si>
    <t>Jersey</t>
  </si>
  <si>
    <t>Jordania</t>
  </si>
  <si>
    <t>N31°0’0″</t>
  </si>
  <si>
    <t>E36°0’0″</t>
  </si>
  <si>
    <t>Kazajistán</t>
  </si>
  <si>
    <t>N48°0’0″</t>
  </si>
  <si>
    <t>E68°0’0″</t>
  </si>
  <si>
    <t>Kenia</t>
  </si>
  <si>
    <t>N1°0’0″</t>
  </si>
  <si>
    <t>Kirguistán</t>
  </si>
  <si>
    <t>N41°0’0″</t>
  </si>
  <si>
    <t>E75°0’0″</t>
  </si>
  <si>
    <t>Kiribati</t>
  </si>
  <si>
    <t>N1°25’0.12″</t>
  </si>
  <si>
    <t>E173°0’0″</t>
  </si>
  <si>
    <t>Kuwait</t>
  </si>
  <si>
    <t>E47°39’29.16″</t>
  </si>
  <si>
    <t>Laos</t>
  </si>
  <si>
    <t>N18°0’0″</t>
  </si>
  <si>
    <t>Lesoto</t>
  </si>
  <si>
    <t>S29°30’0″</t>
  </si>
  <si>
    <t>E28°30’0″</t>
  </si>
  <si>
    <t>Letonia</t>
  </si>
  <si>
    <t>N57°0’0″</t>
  </si>
  <si>
    <t>Líbano</t>
  </si>
  <si>
    <t>N33°49’59.88″</t>
  </si>
  <si>
    <t>E35°49’59.88″</t>
  </si>
  <si>
    <t>Liberia</t>
  </si>
  <si>
    <t>N6°30’0″</t>
  </si>
  <si>
    <t>O9°30’0″</t>
  </si>
  <si>
    <t>Libia</t>
  </si>
  <si>
    <t>E17°0’0″</t>
  </si>
  <si>
    <t>Liechtenstein</t>
  </si>
  <si>
    <t>N47°10’0.12″</t>
  </si>
  <si>
    <t>E9°31’59.88″</t>
  </si>
  <si>
    <t>Lituania</t>
  </si>
  <si>
    <t>Luxemburgo</t>
  </si>
  <si>
    <t>N49°45’0″</t>
  </si>
  <si>
    <t>E6°10’0.12″</t>
  </si>
  <si>
    <t>Macao</t>
  </si>
  <si>
    <t>N22°10’0.12″</t>
  </si>
  <si>
    <t>E113°33’0″</t>
  </si>
  <si>
    <t>Madagascar</t>
  </si>
  <si>
    <t>S20°0’0″</t>
  </si>
  <si>
    <t>E47°0’0″</t>
  </si>
  <si>
    <t>Malasia</t>
  </si>
  <si>
    <t>N2°30’0″</t>
  </si>
  <si>
    <t>E112°30’0″</t>
  </si>
  <si>
    <t>Malaui</t>
  </si>
  <si>
    <t>S13°30’0″</t>
  </si>
  <si>
    <t>E34°0’0″</t>
  </si>
  <si>
    <t>Maldivas</t>
  </si>
  <si>
    <t>N3°15’0″</t>
  </si>
  <si>
    <t>E73°0’0″</t>
  </si>
  <si>
    <t>Mali</t>
  </si>
  <si>
    <t>N17°0’0″</t>
  </si>
  <si>
    <t>Malta</t>
  </si>
  <si>
    <t>N35°49’59.88″</t>
  </si>
  <si>
    <t>E14°34’59.88″</t>
  </si>
  <si>
    <t>Marruecos</t>
  </si>
  <si>
    <t>Martinica</t>
  </si>
  <si>
    <t>N14°40’0.12″</t>
  </si>
  <si>
    <t>O61°0’0″</t>
  </si>
  <si>
    <t>Mauricio</t>
  </si>
  <si>
    <t>S20°16’59.88″</t>
  </si>
  <si>
    <t>E57°33’0″</t>
  </si>
  <si>
    <t>Mauritania</t>
  </si>
  <si>
    <t>O12°0’0″</t>
  </si>
  <si>
    <t>Mayotte</t>
  </si>
  <si>
    <t>S12°49’59.88″</t>
  </si>
  <si>
    <t>E45°10’0.12″</t>
  </si>
  <si>
    <t>México</t>
  </si>
  <si>
    <t>N23°0’0″</t>
  </si>
  <si>
    <t>O102°0’0″</t>
  </si>
  <si>
    <t>Micronesia</t>
  </si>
  <si>
    <t>N6°55’0.12″</t>
  </si>
  <si>
    <t>E158°15’0″</t>
  </si>
  <si>
    <t>Moldavia</t>
  </si>
  <si>
    <t>E29°0’0″</t>
  </si>
  <si>
    <t>Mónaco</t>
  </si>
  <si>
    <t>N43°43’59.88″</t>
  </si>
  <si>
    <t>E7°24’0″</t>
  </si>
  <si>
    <t>Mongolia</t>
  </si>
  <si>
    <t>Montenegro</t>
  </si>
  <si>
    <t>Montserrat</t>
  </si>
  <si>
    <t>N16°45’0″</t>
  </si>
  <si>
    <t>O62°12’0″</t>
  </si>
  <si>
    <t>Mozambique</t>
  </si>
  <si>
    <t>S18°15’0″</t>
  </si>
  <si>
    <t>E35°0’0″</t>
  </si>
  <si>
    <t>Namibia</t>
  </si>
  <si>
    <t>Nauru</t>
  </si>
  <si>
    <t>S0°31’59.88″</t>
  </si>
  <si>
    <t>E166°55’0.12″</t>
  </si>
  <si>
    <t>Nepal</t>
  </si>
  <si>
    <t>E84°0’0″</t>
  </si>
  <si>
    <t>Nicaragua</t>
  </si>
  <si>
    <t>O85°0’0″</t>
  </si>
  <si>
    <t>Níger</t>
  </si>
  <si>
    <t>E8°0’0″</t>
  </si>
  <si>
    <t>Nigeria</t>
  </si>
  <si>
    <t>Niue</t>
  </si>
  <si>
    <t>S19°1’59.88″</t>
  </si>
  <si>
    <t>O169°52’0.12″</t>
  </si>
  <si>
    <t>Norfolk</t>
  </si>
  <si>
    <t>S29°1’59.88″</t>
  </si>
  <si>
    <t>E167°57’0″</t>
  </si>
  <si>
    <t>Noruega</t>
  </si>
  <si>
    <t>Nueva Caledonia</t>
  </si>
  <si>
    <t>S21°30’0″</t>
  </si>
  <si>
    <t>E165°30’0″</t>
  </si>
  <si>
    <t>Nueva Zelanda</t>
  </si>
  <si>
    <t>S41°0’0″</t>
  </si>
  <si>
    <t>E174°0’0″</t>
  </si>
  <si>
    <t>Omán</t>
  </si>
  <si>
    <t>N21°0’0″</t>
  </si>
  <si>
    <t>E57°0’0″</t>
  </si>
  <si>
    <t>Países Bajos</t>
  </si>
  <si>
    <t>N52°30’0″</t>
  </si>
  <si>
    <t>E5°45’0″</t>
  </si>
  <si>
    <t>Pakistán</t>
  </si>
  <si>
    <t>N30°0’0″</t>
  </si>
  <si>
    <t>E70°0’0″</t>
  </si>
  <si>
    <t>Palaos</t>
  </si>
  <si>
    <t>N7°30’0″</t>
  </si>
  <si>
    <t>E134°30’0″</t>
  </si>
  <si>
    <t>Panamá</t>
  </si>
  <si>
    <t>Papua Nueva Guinea</t>
  </si>
  <si>
    <t>S6°0’0″</t>
  </si>
  <si>
    <t>E147°0’0″</t>
  </si>
  <si>
    <t>Paraguay</t>
  </si>
  <si>
    <t>S23°0’0″</t>
  </si>
  <si>
    <t>O58°0’0″</t>
  </si>
  <si>
    <t>Perú</t>
  </si>
  <si>
    <t>Polinesia Francesa</t>
  </si>
  <si>
    <t>S15°0’0″</t>
  </si>
  <si>
    <t>O140°0’0″</t>
  </si>
  <si>
    <t>Polonia</t>
  </si>
  <si>
    <t>N52°0’0″</t>
  </si>
  <si>
    <t>Portugal</t>
  </si>
  <si>
    <t>N39°30’0″</t>
  </si>
  <si>
    <t>Puerto Rico</t>
  </si>
  <si>
    <t>O66°30’0″</t>
  </si>
  <si>
    <t>Reino Unido</t>
  </si>
  <si>
    <t>N54°0’0″</t>
  </si>
  <si>
    <t>Republica Árabe Saharaui</t>
  </si>
  <si>
    <t>N24°30’0″</t>
  </si>
  <si>
    <t>O13°0’0″</t>
  </si>
  <si>
    <t>Republica Centroafricana</t>
  </si>
  <si>
    <t>N7°0’0″</t>
  </si>
  <si>
    <t>E21°0’0″</t>
  </si>
  <si>
    <t>Republica Checa</t>
  </si>
  <si>
    <t>República del Congo</t>
  </si>
  <si>
    <t>Republica de Macedonia</t>
  </si>
  <si>
    <t>N41°49’59.88″</t>
  </si>
  <si>
    <t>República Democrática del Congo</t>
  </si>
  <si>
    <t>N0°0’0″</t>
  </si>
  <si>
    <t>Republica Dominicana</t>
  </si>
  <si>
    <t>O70°40’0.12″</t>
  </si>
  <si>
    <t>Reunión</t>
  </si>
  <si>
    <t>S21°6’0″</t>
  </si>
  <si>
    <t>E55°36’0″</t>
  </si>
  <si>
    <t>Ruanda</t>
  </si>
  <si>
    <t>Rumania</t>
  </si>
  <si>
    <t>Rusia</t>
  </si>
  <si>
    <t>E100°0’0″</t>
  </si>
  <si>
    <t>Samoa</t>
  </si>
  <si>
    <t>S13°34’59.88″</t>
  </si>
  <si>
    <t>O172°19’59.88″</t>
  </si>
  <si>
    <t>Samoa Americana</t>
  </si>
  <si>
    <t>S14°19’59.88″</t>
  </si>
  <si>
    <t>O170°0’0″</t>
  </si>
  <si>
    <t>San Cristóbal y Nieves</t>
  </si>
  <si>
    <t>N17°19’59.88″</t>
  </si>
  <si>
    <t>O62°45’0″</t>
  </si>
  <si>
    <t>San Marino</t>
  </si>
  <si>
    <t>N43°46’0.12″</t>
  </si>
  <si>
    <t>E12°25’0.12″</t>
  </si>
  <si>
    <t>San Pedro y Miquelón</t>
  </si>
  <si>
    <t>N46°49’59.88″</t>
  </si>
  <si>
    <t>O56°19’59.88″</t>
  </si>
  <si>
    <t>Santa Helena</t>
  </si>
  <si>
    <t>S15°55’59.88″</t>
  </si>
  <si>
    <t>O5°42’0″</t>
  </si>
  <si>
    <t>Santa Lucia</t>
  </si>
  <si>
    <t>N13°52’59.88″</t>
  </si>
  <si>
    <t>O61°7’59.88″</t>
  </si>
  <si>
    <t>Santo Tome y Príncipe</t>
  </si>
  <si>
    <t>E7°0’0″</t>
  </si>
  <si>
    <t>San Vicente y Las Granadinas</t>
  </si>
  <si>
    <t>N13°15’0″</t>
  </si>
  <si>
    <t>O61°12’0″</t>
  </si>
  <si>
    <t>Senegal</t>
  </si>
  <si>
    <t>N14°0’0″</t>
  </si>
  <si>
    <t>O14°0’0″</t>
  </si>
  <si>
    <t>Serbia</t>
  </si>
  <si>
    <t>Seychelles</t>
  </si>
  <si>
    <t>S4°34’59.88″</t>
  </si>
  <si>
    <t>E55°40’0.12″</t>
  </si>
  <si>
    <t>Sierra Leona</t>
  </si>
  <si>
    <t>N8°30’0″</t>
  </si>
  <si>
    <t>O11°30’0″</t>
  </si>
  <si>
    <t>Singapur</t>
  </si>
  <si>
    <t>N1°22’0.12″</t>
  </si>
  <si>
    <t>E103°48’0″</t>
  </si>
  <si>
    <t>Siria</t>
  </si>
  <si>
    <t>Somalia</t>
  </si>
  <si>
    <t>E49°0’0″</t>
  </si>
  <si>
    <t>Sri Lanka</t>
  </si>
  <si>
    <t>E81°0’0″</t>
  </si>
  <si>
    <t>Suazilandia</t>
  </si>
  <si>
    <t>S26°30’0″</t>
  </si>
  <si>
    <t>E31°30’0″</t>
  </si>
  <si>
    <t>Sudáfrica</t>
  </si>
  <si>
    <t>S29°0’0″</t>
  </si>
  <si>
    <t>Sudan</t>
  </si>
  <si>
    <t>Suecia</t>
  </si>
  <si>
    <t>Suiza</t>
  </si>
  <si>
    <t>Surinam</t>
  </si>
  <si>
    <t>O56°0’0″</t>
  </si>
  <si>
    <t>Svalbard y Jan Mayen</t>
  </si>
  <si>
    <t>N78°0’0″</t>
  </si>
  <si>
    <t>Tailandia</t>
  </si>
  <si>
    <t>Taiwán</t>
  </si>
  <si>
    <t>N23°30’0″</t>
  </si>
  <si>
    <t>E121°0’0″</t>
  </si>
  <si>
    <t>Tanzania</t>
  </si>
  <si>
    <t>Tayikistán</t>
  </si>
  <si>
    <t>E71°0’0″</t>
  </si>
  <si>
    <t>Territorio Británico del Océano</t>
  </si>
  <si>
    <t>E71°30’0″</t>
  </si>
  <si>
    <t>Territorios Australes Franceses</t>
  </si>
  <si>
    <t>S43°0’0″</t>
  </si>
  <si>
    <t>E67°0’0″</t>
  </si>
  <si>
    <t>Timor Oriental</t>
  </si>
  <si>
    <t>S8°33’0″</t>
  </si>
  <si>
    <t>E125°31’0.12″</t>
  </si>
  <si>
    <t>Togo</t>
  </si>
  <si>
    <t>E1°10’0.12″</t>
  </si>
  <si>
    <t>Tokelau</t>
  </si>
  <si>
    <t>S9°0’0″</t>
  </si>
  <si>
    <t>O172°0’0″</t>
  </si>
  <si>
    <t>Tonga</t>
  </si>
  <si>
    <t>O175°0’0″</t>
  </si>
  <si>
    <t>Trinidad y Tobago</t>
  </si>
  <si>
    <t>Túnez</t>
  </si>
  <si>
    <t>N34°0’0″</t>
  </si>
  <si>
    <t>Turkmenistán</t>
  </si>
  <si>
    <t>E60°0’0″</t>
  </si>
  <si>
    <t>Turquía</t>
  </si>
  <si>
    <t>Tuvalu</t>
  </si>
  <si>
    <t>E178°0’0″</t>
  </si>
  <si>
    <t>Ucrania</t>
  </si>
  <si>
    <t>N49°0’0″</t>
  </si>
  <si>
    <t>E32°0’0″</t>
  </si>
  <si>
    <t>Uganda</t>
  </si>
  <si>
    <t>Uruguay</t>
  </si>
  <si>
    <t>S33°0’0″</t>
  </si>
  <si>
    <t>Uzbekistán</t>
  </si>
  <si>
    <t>E64°0’0″</t>
  </si>
  <si>
    <t>Vanuatu</t>
  </si>
  <si>
    <t>S16°0’0″</t>
  </si>
  <si>
    <t>E167°0’0″</t>
  </si>
  <si>
    <t>Venezuela</t>
  </si>
  <si>
    <t>O66°0’0″</t>
  </si>
  <si>
    <t>Vietnam</t>
  </si>
  <si>
    <t>E106°0’0″</t>
  </si>
  <si>
    <t>Wallis y Futuna</t>
  </si>
  <si>
    <t>S13°18’0″</t>
  </si>
  <si>
    <t>O176°12’0″</t>
  </si>
  <si>
    <t>Yemen</t>
  </si>
  <si>
    <t>E48°0’0″</t>
  </si>
  <si>
    <t>Yibuti</t>
  </si>
  <si>
    <t>N11°30’0″</t>
  </si>
  <si>
    <t>E43°0’0″</t>
  </si>
  <si>
    <t>Zambia</t>
  </si>
  <si>
    <t>Zimbabue</t>
  </si>
  <si>
    <t>Latitud</t>
  </si>
  <si>
    <t>Longitud</t>
  </si>
  <si>
    <t>N</t>
  </si>
  <si>
    <t>S</t>
  </si>
  <si>
    <t>grados</t>
  </si>
  <si>
    <t>minutos</t>
  </si>
  <si>
    <t>segundos</t>
  </si>
  <si>
    <t>N54°13’48''</t>
  </si>
  <si>
    <t>N49°12’36''</t>
  </si>
  <si>
    <t>N29°20’15''</t>
  </si>
  <si>
    <t>N41°19’60"</t>
  </si>
  <si>
    <t>Países</t>
  </si>
  <si>
    <t>W</t>
  </si>
  <si>
    <t>E</t>
  </si>
  <si>
    <r>
      <t>O2°7’48</t>
    </r>
    <r>
      <rPr>
        <b/>
        <sz val="11"/>
        <color theme="1"/>
        <rFont val="Calibri"/>
        <family val="2"/>
        <scheme val="minor"/>
      </rPr>
      <t>"</t>
    </r>
  </si>
  <si>
    <t>O2°33’36"</t>
  </si>
  <si>
    <t>36"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</si>
</sst>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General\ &quot;° &quot;"/>
    <numFmt numFmtId="169" formatCode="General\ &quot;' &quot;"/>
    <numFmt numFmtId="170" formatCode="General\ &quot;'' &quot;"/>
    <numFmt numFmtId="171" formatCode="General\ &quot;''&quot;"/>
    <numFmt numFmtId="178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4" fillId="3" borderId="4" xfId="1" applyNumberFormat="1" applyFont="1" applyFill="1" applyBorder="1" applyAlignment="1" applyProtection="1">
      <alignment horizontal="center" vertical="center"/>
      <protection locked="0"/>
    </xf>
    <xf numFmtId="169" fontId="4" fillId="3" borderId="4" xfId="1" applyNumberFormat="1" applyFont="1" applyFill="1" applyBorder="1" applyAlignment="1" applyProtection="1">
      <alignment horizontal="center" vertical="center"/>
      <protection locked="0"/>
    </xf>
    <xf numFmtId="170" fontId="4" fillId="3" borderId="4" xfId="1" applyNumberFormat="1" applyFont="1" applyFill="1" applyBorder="1" applyAlignment="1" applyProtection="1">
      <alignment horizontal="center" vertical="center"/>
      <protection locked="0"/>
    </xf>
    <xf numFmtId="171" fontId="4" fillId="3" borderId="4" xfId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168" fontId="4" fillId="0" borderId="4" xfId="1" applyNumberFormat="1" applyFont="1" applyFill="1" applyBorder="1" applyAlignment="1" applyProtection="1">
      <alignment horizontal="center" vertical="center"/>
      <protection locked="0"/>
    </xf>
    <xf numFmtId="169" fontId="4" fillId="0" borderId="4" xfId="1" applyNumberFormat="1" applyFont="1" applyFill="1" applyBorder="1" applyAlignment="1" applyProtection="1">
      <alignment horizontal="center" vertical="center"/>
      <protection locked="0"/>
    </xf>
    <xf numFmtId="170" fontId="4" fillId="0" borderId="4" xfId="1" applyNumberFormat="1" applyFont="1" applyFill="1" applyBorder="1" applyAlignment="1" applyProtection="1">
      <alignment horizontal="center" vertical="center"/>
      <protection locked="0"/>
    </xf>
    <xf numFmtId="171" fontId="4" fillId="0" borderId="4" xfId="1" applyNumberFormat="1" applyFont="1" applyFill="1" applyBorder="1" applyAlignment="1" applyProtection="1">
      <alignment horizontal="center" vertical="center"/>
      <protection locked="0"/>
    </xf>
    <xf numFmtId="178" fontId="2" fillId="0" borderId="0" xfId="1" applyNumberFormat="1" applyFont="1" applyFill="1" applyAlignment="1">
      <alignment vertical="center"/>
    </xf>
  </cellXfs>
  <cellStyles count="2">
    <cellStyle name="Normal" xfId="0" builtinId="0"/>
    <cellStyle name="Normal_DERIVADORES" xfId="1" xr:uid="{9775774C-5AB1-4A1C-A151-84DEB04C08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17A8-95C7-4F0B-848E-1DC9F95C8B3B}">
  <dimension ref="A6:K247"/>
  <sheetViews>
    <sheetView workbookViewId="0">
      <selection activeCell="M1" activeCellId="1" sqref="L1:L1048576 M1:M1048576"/>
    </sheetView>
  </sheetViews>
  <sheetFormatPr baseColWidth="10" defaultRowHeight="14.4" x14ac:dyDescent="0.3"/>
  <cols>
    <col min="1" max="1" width="33.109375" bestFit="1" customWidth="1"/>
    <col min="2" max="2" width="12.77734375" bestFit="1" customWidth="1"/>
    <col min="3" max="3" width="6.44140625" bestFit="1" customWidth="1"/>
    <col min="4" max="4" width="7.5546875" bestFit="1" customWidth="1"/>
    <col min="5" max="5" width="8.5546875" bestFit="1" customWidth="1"/>
    <col min="6" max="6" width="2.33203125" bestFit="1" customWidth="1"/>
    <col min="7" max="7" width="13.77734375" bestFit="1" customWidth="1"/>
    <col min="8" max="8" width="8.6640625" bestFit="1" customWidth="1"/>
    <col min="9" max="9" width="9.77734375" bestFit="1" customWidth="1"/>
    <col min="10" max="10" width="7.77734375" bestFit="1" customWidth="1"/>
    <col min="11" max="11" width="2.33203125" bestFit="1" customWidth="1"/>
  </cols>
  <sheetData>
    <row r="6" spans="1:11" x14ac:dyDescent="0.3">
      <c r="A6" t="s">
        <v>616</v>
      </c>
      <c r="B6" t="s">
        <v>605</v>
      </c>
      <c r="C6" t="s">
        <v>609</v>
      </c>
      <c r="D6" t="s">
        <v>610</v>
      </c>
      <c r="E6" t="s">
        <v>611</v>
      </c>
      <c r="G6" t="s">
        <v>606</v>
      </c>
      <c r="H6" t="s">
        <v>609</v>
      </c>
      <c r="I6" t="s">
        <v>610</v>
      </c>
      <c r="J6" t="s">
        <v>611</v>
      </c>
    </row>
    <row r="7" spans="1:11" x14ac:dyDescent="0.3">
      <c r="A7" t="s">
        <v>0</v>
      </c>
      <c r="B7" t="s">
        <v>1</v>
      </c>
      <c r="C7" t="str">
        <f>MID(B7,2,3)</f>
        <v>33°</v>
      </c>
      <c r="D7" t="str">
        <f>MID(B7,5,2)</f>
        <v>0’</v>
      </c>
      <c r="E7" t="str">
        <f>MID(B7,7,9)</f>
        <v>0″</v>
      </c>
      <c r="F7" t="s">
        <v>607</v>
      </c>
      <c r="G7" t="s">
        <v>2</v>
      </c>
      <c r="H7" t="str">
        <f>MID(G7,2,3)</f>
        <v>65°</v>
      </c>
      <c r="I7" t="str">
        <f>MID(G7,5,2)</f>
        <v>0’</v>
      </c>
      <c r="J7" t="str">
        <f>MID(G7,7,9)</f>
        <v>0″</v>
      </c>
      <c r="K7" t="str">
        <f>MID(G7,1,1)</f>
        <v>E</v>
      </c>
    </row>
    <row r="8" spans="1:11" x14ac:dyDescent="0.3">
      <c r="A8" t="s">
        <v>3</v>
      </c>
      <c r="B8" t="s">
        <v>615</v>
      </c>
      <c r="C8" t="str">
        <f t="shared" ref="C8:C71" si="0">MID(B8,2,3)</f>
        <v>41°</v>
      </c>
      <c r="D8" t="str">
        <f>MID(B8,5,3)</f>
        <v>19’</v>
      </c>
      <c r="E8" t="str">
        <f>MID(B8,8,10)</f>
        <v>60"</v>
      </c>
      <c r="F8" t="s">
        <v>607</v>
      </c>
      <c r="G8" t="s">
        <v>4</v>
      </c>
      <c r="H8" t="str">
        <f t="shared" ref="H8:H71" si="1">MID(G8,2,3)</f>
        <v>19°</v>
      </c>
      <c r="I8" t="str">
        <f>MID(G8,5,3)</f>
        <v>49’</v>
      </c>
      <c r="J8" t="str">
        <f>MID(G8,8,9)</f>
        <v>0″</v>
      </c>
      <c r="K8" t="str">
        <f t="shared" ref="K8:K71" si="2">MID(G8,1,1)</f>
        <v>E</v>
      </c>
    </row>
    <row r="9" spans="1:11" x14ac:dyDescent="0.3">
      <c r="A9" t="s">
        <v>5</v>
      </c>
      <c r="B9" t="s">
        <v>6</v>
      </c>
      <c r="C9" t="str">
        <f t="shared" si="0"/>
        <v>51°</v>
      </c>
      <c r="D9" t="str">
        <f t="shared" ref="D9:D71" si="3">MID(B9,5,2)</f>
        <v>0’</v>
      </c>
      <c r="E9" t="str">
        <f t="shared" ref="E9:E71" si="4">MID(B9,7,9)</f>
        <v>0″</v>
      </c>
      <c r="F9" t="s">
        <v>607</v>
      </c>
      <c r="G9" t="s">
        <v>7</v>
      </c>
      <c r="H9" t="str">
        <f>MID(G9,2,2)</f>
        <v>9°</v>
      </c>
      <c r="I9" t="str">
        <f>MID(G9,4,2)</f>
        <v>0’</v>
      </c>
      <c r="J9" t="str">
        <f>MID(G9,6,8)</f>
        <v>0″</v>
      </c>
      <c r="K9" t="str">
        <f t="shared" si="2"/>
        <v>E</v>
      </c>
    </row>
    <row r="10" spans="1:11" x14ac:dyDescent="0.3">
      <c r="A10" t="s">
        <v>8</v>
      </c>
      <c r="B10" t="s">
        <v>9</v>
      </c>
      <c r="C10" t="str">
        <f t="shared" si="0"/>
        <v>42°</v>
      </c>
      <c r="D10" t="str">
        <f t="shared" ref="D10:D12" si="5">MID(B10,5,3)</f>
        <v>30’</v>
      </c>
      <c r="E10" t="str">
        <f>MID(B10,8,10)</f>
        <v>0″</v>
      </c>
      <c r="F10" t="s">
        <v>607</v>
      </c>
      <c r="G10" t="s">
        <v>10</v>
      </c>
      <c r="H10" t="str">
        <f>MID(G10,2,2)</f>
        <v>1°</v>
      </c>
      <c r="I10" t="str">
        <f>MID(G10,4,3)</f>
        <v>36’</v>
      </c>
      <c r="J10" t="str">
        <f t="shared" ref="J10:J71" si="6">MID(G10,7,9)</f>
        <v>0″</v>
      </c>
      <c r="K10" t="str">
        <f t="shared" si="2"/>
        <v>E</v>
      </c>
    </row>
    <row r="11" spans="1:11" x14ac:dyDescent="0.3">
      <c r="A11" t="s">
        <v>11</v>
      </c>
      <c r="B11" t="s">
        <v>12</v>
      </c>
      <c r="C11" t="str">
        <f t="shared" si="0"/>
        <v>12°</v>
      </c>
      <c r="D11" t="str">
        <f t="shared" si="5"/>
        <v>30’</v>
      </c>
      <c r="E11" t="str">
        <f t="shared" ref="E11:E12" si="7">MID(B11,8,10)</f>
        <v>0″</v>
      </c>
      <c r="F11" t="s">
        <v>608</v>
      </c>
      <c r="G11" t="s">
        <v>13</v>
      </c>
      <c r="H11" t="str">
        <f t="shared" si="1"/>
        <v>18°</v>
      </c>
      <c r="I11" t="str">
        <f t="shared" ref="I11:I14" si="8">MID(G11,5,3)</f>
        <v>30’</v>
      </c>
      <c r="J11" t="str">
        <f>MID(G11,8,9)</f>
        <v>0″</v>
      </c>
      <c r="K11" t="str">
        <f t="shared" si="2"/>
        <v>E</v>
      </c>
    </row>
    <row r="12" spans="1:11" x14ac:dyDescent="0.3">
      <c r="A12" t="s">
        <v>14</v>
      </c>
      <c r="B12" t="s">
        <v>15</v>
      </c>
      <c r="C12" t="str">
        <f t="shared" si="0"/>
        <v>18°</v>
      </c>
      <c r="D12" t="str">
        <f t="shared" si="5"/>
        <v>15’</v>
      </c>
      <c r="E12" t="str">
        <f t="shared" si="7"/>
        <v>0″</v>
      </c>
      <c r="F12" t="s">
        <v>607</v>
      </c>
      <c r="G12" t="s">
        <v>16</v>
      </c>
      <c r="H12" t="str">
        <f t="shared" si="1"/>
        <v>63°</v>
      </c>
      <c r="I12" t="str">
        <f t="shared" si="8"/>
        <v>10’</v>
      </c>
      <c r="J12" t="str">
        <f>MID(G12,8,10)</f>
        <v>0.12″</v>
      </c>
      <c r="K12" t="str">
        <f t="shared" si="2"/>
        <v>O</v>
      </c>
    </row>
    <row r="13" spans="1:11" x14ac:dyDescent="0.3">
      <c r="A13" t="s">
        <v>17</v>
      </c>
      <c r="B13" t="s">
        <v>18</v>
      </c>
      <c r="C13" t="str">
        <f t="shared" si="0"/>
        <v>17°</v>
      </c>
      <c r="D13" t="str">
        <f t="shared" si="3"/>
        <v>3’</v>
      </c>
      <c r="E13" t="str">
        <f t="shared" si="4"/>
        <v>0″</v>
      </c>
      <c r="F13" t="s">
        <v>607</v>
      </c>
      <c r="G13" t="s">
        <v>19</v>
      </c>
      <c r="H13" t="str">
        <f t="shared" si="1"/>
        <v>61°</v>
      </c>
      <c r="I13" t="str">
        <f t="shared" si="8"/>
        <v>48’</v>
      </c>
      <c r="J13" t="str">
        <f t="shared" ref="J13:J14" si="9">MID(G13,8,9)</f>
        <v>0″</v>
      </c>
      <c r="K13" t="str">
        <f t="shared" si="2"/>
        <v>O</v>
      </c>
    </row>
    <row r="14" spans="1:11" x14ac:dyDescent="0.3">
      <c r="A14" t="s">
        <v>20</v>
      </c>
      <c r="B14" t="s">
        <v>21</v>
      </c>
      <c r="C14" t="str">
        <f t="shared" si="0"/>
        <v>12°</v>
      </c>
      <c r="D14" t="str">
        <f>MID(B14,5,3)</f>
        <v>15’</v>
      </c>
      <c r="E14" t="str">
        <f>MID(B14,8,10)</f>
        <v>0″</v>
      </c>
      <c r="F14" t="s">
        <v>607</v>
      </c>
      <c r="G14" t="s">
        <v>22</v>
      </c>
      <c r="H14" t="str">
        <f t="shared" si="1"/>
        <v>68°</v>
      </c>
      <c r="I14" t="str">
        <f t="shared" si="8"/>
        <v>45’</v>
      </c>
      <c r="J14" t="str">
        <f t="shared" si="9"/>
        <v>0″</v>
      </c>
      <c r="K14" t="str">
        <f t="shared" si="2"/>
        <v>O</v>
      </c>
    </row>
    <row r="15" spans="1:11" x14ac:dyDescent="0.3">
      <c r="A15" t="s">
        <v>23</v>
      </c>
      <c r="B15" t="s">
        <v>24</v>
      </c>
      <c r="C15" t="str">
        <f t="shared" si="0"/>
        <v>25°</v>
      </c>
      <c r="D15" t="str">
        <f t="shared" si="3"/>
        <v>0’</v>
      </c>
      <c r="E15" t="str">
        <f t="shared" si="4"/>
        <v>0″</v>
      </c>
      <c r="F15" t="s">
        <v>607</v>
      </c>
      <c r="G15" t="s">
        <v>25</v>
      </c>
      <c r="H15" t="str">
        <f t="shared" si="1"/>
        <v>45°</v>
      </c>
      <c r="I15" t="str">
        <f t="shared" ref="I15:I71" si="10">MID(G15,5,2)</f>
        <v>0’</v>
      </c>
      <c r="J15" t="str">
        <f t="shared" si="6"/>
        <v>0″</v>
      </c>
      <c r="K15" t="str">
        <f t="shared" si="2"/>
        <v>E</v>
      </c>
    </row>
    <row r="16" spans="1:11" x14ac:dyDescent="0.3">
      <c r="A16" t="s">
        <v>26</v>
      </c>
      <c r="B16" t="s">
        <v>27</v>
      </c>
      <c r="C16" t="str">
        <f t="shared" si="0"/>
        <v>28°</v>
      </c>
      <c r="D16" t="str">
        <f t="shared" si="3"/>
        <v>0’</v>
      </c>
      <c r="E16" t="str">
        <f t="shared" si="4"/>
        <v>0″</v>
      </c>
      <c r="F16" t="s">
        <v>607</v>
      </c>
      <c r="G16" t="s">
        <v>28</v>
      </c>
      <c r="H16" t="str">
        <f>MID(G16,2,2)</f>
        <v>3°</v>
      </c>
      <c r="I16" t="str">
        <f>MID(G16,4,2)</f>
        <v>0’</v>
      </c>
      <c r="J16" t="str">
        <f>MID(G16,6,8)</f>
        <v>0″</v>
      </c>
      <c r="K16" t="str">
        <f t="shared" si="2"/>
        <v>E</v>
      </c>
    </row>
    <row r="17" spans="1:11" x14ac:dyDescent="0.3">
      <c r="A17" t="s">
        <v>29</v>
      </c>
      <c r="B17" t="s">
        <v>30</v>
      </c>
      <c r="C17" t="str">
        <f t="shared" si="0"/>
        <v>34°</v>
      </c>
      <c r="D17" t="str">
        <f t="shared" si="3"/>
        <v>0’</v>
      </c>
      <c r="E17" t="str">
        <f t="shared" si="4"/>
        <v>0″</v>
      </c>
      <c r="F17" t="s">
        <v>608</v>
      </c>
      <c r="G17" t="s">
        <v>31</v>
      </c>
      <c r="H17" t="str">
        <f t="shared" si="1"/>
        <v>64°</v>
      </c>
      <c r="I17" t="str">
        <f t="shared" si="10"/>
        <v>0’</v>
      </c>
      <c r="J17" t="str">
        <f t="shared" si="6"/>
        <v>0″</v>
      </c>
      <c r="K17" t="str">
        <f t="shared" si="2"/>
        <v>O</v>
      </c>
    </row>
    <row r="18" spans="1:11" x14ac:dyDescent="0.3">
      <c r="A18" t="s">
        <v>32</v>
      </c>
      <c r="B18" t="s">
        <v>33</v>
      </c>
      <c r="C18" t="str">
        <f t="shared" si="0"/>
        <v>40°</v>
      </c>
      <c r="D18" t="str">
        <f t="shared" si="3"/>
        <v>0’</v>
      </c>
      <c r="E18" t="str">
        <f t="shared" si="4"/>
        <v>0″</v>
      </c>
      <c r="F18" t="s">
        <v>607</v>
      </c>
      <c r="G18" t="s">
        <v>25</v>
      </c>
      <c r="H18" t="str">
        <f t="shared" si="1"/>
        <v>45°</v>
      </c>
      <c r="I18" t="str">
        <f t="shared" si="10"/>
        <v>0’</v>
      </c>
      <c r="J18" t="str">
        <f t="shared" si="6"/>
        <v>0″</v>
      </c>
      <c r="K18" t="str">
        <f t="shared" si="2"/>
        <v>E</v>
      </c>
    </row>
    <row r="19" spans="1:11" x14ac:dyDescent="0.3">
      <c r="A19" t="s">
        <v>34</v>
      </c>
      <c r="B19" t="s">
        <v>35</v>
      </c>
      <c r="C19" t="str">
        <f t="shared" si="0"/>
        <v>12°</v>
      </c>
      <c r="D19" t="str">
        <f>MID(B19,5,3)</f>
        <v>30’</v>
      </c>
      <c r="E19" t="str">
        <f>MID(B19,8,10)</f>
        <v>0″</v>
      </c>
      <c r="F19" t="s">
        <v>607</v>
      </c>
      <c r="G19" t="s">
        <v>36</v>
      </c>
      <c r="H19" t="str">
        <f t="shared" si="1"/>
        <v>69°</v>
      </c>
      <c r="I19" t="str">
        <f>MID(G19,5,3)</f>
        <v>58’</v>
      </c>
      <c r="J19" t="str">
        <f>MID(G19,8,10)</f>
        <v>0.12″</v>
      </c>
      <c r="K19" t="str">
        <f t="shared" si="2"/>
        <v>O</v>
      </c>
    </row>
    <row r="20" spans="1:11" x14ac:dyDescent="0.3">
      <c r="A20" t="s">
        <v>37</v>
      </c>
      <c r="B20" t="s">
        <v>38</v>
      </c>
      <c r="C20" t="str">
        <f t="shared" si="0"/>
        <v>27°</v>
      </c>
      <c r="D20" t="str">
        <f t="shared" si="3"/>
        <v>0’</v>
      </c>
      <c r="E20" t="str">
        <f t="shared" si="4"/>
        <v>0″</v>
      </c>
      <c r="F20" t="s">
        <v>608</v>
      </c>
      <c r="G20" t="s">
        <v>39</v>
      </c>
      <c r="H20" t="str">
        <f>MID(G20,2,4)</f>
        <v>133°</v>
      </c>
      <c r="I20" t="str">
        <f>MID(G20,6,2)</f>
        <v>0’</v>
      </c>
      <c r="J20" t="str">
        <f>MID(G20,8,9)</f>
        <v>0″</v>
      </c>
      <c r="K20" t="str">
        <f t="shared" si="2"/>
        <v>E</v>
      </c>
    </row>
    <row r="21" spans="1:11" x14ac:dyDescent="0.3">
      <c r="A21" t="s">
        <v>40</v>
      </c>
      <c r="B21" t="s">
        <v>41</v>
      </c>
      <c r="C21" t="str">
        <f t="shared" si="0"/>
        <v>47°</v>
      </c>
      <c r="D21" t="str">
        <f t="shared" ref="D21:D23" si="11">MID(B21,5,3)</f>
        <v>19’</v>
      </c>
      <c r="E21" t="str">
        <f>MID(B21,8,10)</f>
        <v>59.88″</v>
      </c>
      <c r="F21" t="s">
        <v>607</v>
      </c>
      <c r="G21" t="s">
        <v>42</v>
      </c>
      <c r="H21" t="str">
        <f t="shared" si="1"/>
        <v>13°</v>
      </c>
      <c r="I21" t="str">
        <f t="shared" ref="I21:I22" si="12">MID(G21,5,3)</f>
        <v>19’</v>
      </c>
      <c r="J21" t="str">
        <f>MID(G21,8,10)</f>
        <v>59.88″</v>
      </c>
      <c r="K21" t="str">
        <f t="shared" si="2"/>
        <v>E</v>
      </c>
    </row>
    <row r="22" spans="1:11" x14ac:dyDescent="0.3">
      <c r="A22" t="s">
        <v>43</v>
      </c>
      <c r="B22" t="s">
        <v>44</v>
      </c>
      <c r="C22" t="str">
        <f t="shared" si="0"/>
        <v>40°</v>
      </c>
      <c r="D22" t="str">
        <f t="shared" si="11"/>
        <v>30’</v>
      </c>
      <c r="E22" t="str">
        <f t="shared" ref="E22:E23" si="13">MID(B22,8,10)</f>
        <v>0″</v>
      </c>
      <c r="F22" t="s">
        <v>607</v>
      </c>
      <c r="G22" t="s">
        <v>45</v>
      </c>
      <c r="H22" t="str">
        <f t="shared" si="1"/>
        <v>47°</v>
      </c>
      <c r="I22" t="str">
        <f t="shared" si="12"/>
        <v>30’</v>
      </c>
      <c r="J22" t="str">
        <f>MID(G22,8,9)</f>
        <v>0″</v>
      </c>
      <c r="K22" t="str">
        <f t="shared" si="2"/>
        <v>E</v>
      </c>
    </row>
    <row r="23" spans="1:11" x14ac:dyDescent="0.3">
      <c r="A23" t="s">
        <v>46</v>
      </c>
      <c r="B23" t="s">
        <v>47</v>
      </c>
      <c r="C23" t="str">
        <f t="shared" si="0"/>
        <v>24°</v>
      </c>
      <c r="D23" t="str">
        <f t="shared" si="11"/>
        <v>15’</v>
      </c>
      <c r="E23" t="str">
        <f t="shared" si="13"/>
        <v>0″</v>
      </c>
      <c r="F23" t="s">
        <v>607</v>
      </c>
      <c r="G23" t="s">
        <v>48</v>
      </c>
      <c r="H23" t="str">
        <f t="shared" si="1"/>
        <v>76°</v>
      </c>
      <c r="I23" t="str">
        <f t="shared" si="10"/>
        <v>0’</v>
      </c>
      <c r="J23" t="str">
        <f t="shared" si="6"/>
        <v>0″</v>
      </c>
      <c r="K23" t="str">
        <f t="shared" si="2"/>
        <v>O</v>
      </c>
    </row>
    <row r="24" spans="1:11" x14ac:dyDescent="0.3">
      <c r="A24" t="s">
        <v>49</v>
      </c>
      <c r="B24" t="s">
        <v>50</v>
      </c>
      <c r="C24" t="str">
        <f t="shared" si="0"/>
        <v>26°</v>
      </c>
      <c r="D24" t="str">
        <f t="shared" si="3"/>
        <v>0’</v>
      </c>
      <c r="E24" t="str">
        <f t="shared" si="4"/>
        <v>0″</v>
      </c>
      <c r="F24" t="s">
        <v>607</v>
      </c>
      <c r="G24" t="s">
        <v>51</v>
      </c>
      <c r="H24" t="str">
        <f t="shared" si="1"/>
        <v>50°</v>
      </c>
      <c r="I24" t="str">
        <f>MID(G24,5,3)</f>
        <v>33’</v>
      </c>
      <c r="J24" t="str">
        <f>MID(G24,8,9)</f>
        <v>0″</v>
      </c>
      <c r="K24" t="str">
        <f t="shared" si="2"/>
        <v>E</v>
      </c>
    </row>
    <row r="25" spans="1:11" x14ac:dyDescent="0.3">
      <c r="A25" t="s">
        <v>52</v>
      </c>
      <c r="B25" t="s">
        <v>53</v>
      </c>
      <c r="C25" t="str">
        <f t="shared" si="0"/>
        <v>24°</v>
      </c>
      <c r="D25" t="str">
        <f t="shared" si="3"/>
        <v>0’</v>
      </c>
      <c r="E25" t="str">
        <f t="shared" si="4"/>
        <v>0″</v>
      </c>
      <c r="F25" t="s">
        <v>607</v>
      </c>
      <c r="G25" t="s">
        <v>54</v>
      </c>
      <c r="H25" t="str">
        <f t="shared" si="1"/>
        <v>90°</v>
      </c>
      <c r="I25" t="str">
        <f t="shared" si="10"/>
        <v>0’</v>
      </c>
      <c r="J25" t="str">
        <f t="shared" si="6"/>
        <v>0″</v>
      </c>
      <c r="K25" t="str">
        <f t="shared" si="2"/>
        <v>E</v>
      </c>
    </row>
    <row r="26" spans="1:11" x14ac:dyDescent="0.3">
      <c r="A26" t="s">
        <v>55</v>
      </c>
      <c r="B26" t="s">
        <v>56</v>
      </c>
      <c r="C26" t="str">
        <f t="shared" si="0"/>
        <v>13°</v>
      </c>
      <c r="D26" t="str">
        <f t="shared" ref="D26:D28" si="14">MID(B26,5,3)</f>
        <v>10’</v>
      </c>
      <c r="E26" t="str">
        <f>MID(B26,8,9)</f>
        <v>0.12″</v>
      </c>
      <c r="F26" t="s">
        <v>607</v>
      </c>
      <c r="G26" t="s">
        <v>57</v>
      </c>
      <c r="H26" t="str">
        <f t="shared" si="1"/>
        <v>59°</v>
      </c>
      <c r="I26" t="str">
        <f>MID(G26,5,3)</f>
        <v>31’</v>
      </c>
      <c r="J26" t="str">
        <f>MID(G26,8,10)</f>
        <v>59.88″</v>
      </c>
      <c r="K26" t="str">
        <f t="shared" si="2"/>
        <v>O</v>
      </c>
    </row>
    <row r="27" spans="1:11" x14ac:dyDescent="0.3">
      <c r="A27" t="s">
        <v>58</v>
      </c>
      <c r="B27" t="s">
        <v>59</v>
      </c>
      <c r="C27" t="str">
        <f t="shared" si="0"/>
        <v>50°</v>
      </c>
      <c r="D27" t="str">
        <f t="shared" si="14"/>
        <v>49’</v>
      </c>
      <c r="E27" t="str">
        <f>MID(B27,8,10)</f>
        <v>59.88″</v>
      </c>
      <c r="F27" t="s">
        <v>607</v>
      </c>
      <c r="G27" t="s">
        <v>60</v>
      </c>
      <c r="H27" t="str">
        <f>MID(G27,2,2)</f>
        <v>4°</v>
      </c>
      <c r="I27" t="str">
        <f>MID(G27,4,2)</f>
        <v>0’</v>
      </c>
      <c r="J27" t="str">
        <f>MID(G27,6,8)</f>
        <v>0″</v>
      </c>
      <c r="K27" t="str">
        <f t="shared" si="2"/>
        <v>E</v>
      </c>
    </row>
    <row r="28" spans="1:11" x14ac:dyDescent="0.3">
      <c r="A28" t="s">
        <v>61</v>
      </c>
      <c r="B28" t="s">
        <v>62</v>
      </c>
      <c r="C28" t="str">
        <f t="shared" si="0"/>
        <v>17°</v>
      </c>
      <c r="D28" t="str">
        <f t="shared" si="14"/>
        <v>15’</v>
      </c>
      <c r="E28" t="str">
        <f>MID(B28,8,10)</f>
        <v>0″</v>
      </c>
      <c r="F28" t="s">
        <v>607</v>
      </c>
      <c r="G28" t="s">
        <v>63</v>
      </c>
      <c r="H28" t="str">
        <f t="shared" si="1"/>
        <v>88°</v>
      </c>
      <c r="I28" t="str">
        <f>MID(G28,5,3)</f>
        <v>45’</v>
      </c>
      <c r="J28" t="str">
        <f>MID(G28,8,9)</f>
        <v>0″</v>
      </c>
      <c r="K28" t="str">
        <f t="shared" si="2"/>
        <v>O</v>
      </c>
    </row>
    <row r="29" spans="1:11" x14ac:dyDescent="0.3">
      <c r="A29" t="s">
        <v>64</v>
      </c>
      <c r="B29" t="s">
        <v>65</v>
      </c>
      <c r="C29" t="str">
        <f>MID(B29,2,2)</f>
        <v>9°</v>
      </c>
      <c r="D29" t="str">
        <f>MID(B29,4,3)</f>
        <v>30’</v>
      </c>
      <c r="E29" t="str">
        <f t="shared" si="4"/>
        <v>0″</v>
      </c>
      <c r="F29" t="s">
        <v>607</v>
      </c>
      <c r="G29" t="s">
        <v>66</v>
      </c>
      <c r="H29" t="str">
        <f>MID(G29,2,2)</f>
        <v>2°</v>
      </c>
      <c r="I29" t="str">
        <f>MID(G29,4,3)</f>
        <v>15’</v>
      </c>
      <c r="J29" t="str">
        <f t="shared" si="6"/>
        <v>0″</v>
      </c>
      <c r="K29" t="str">
        <f t="shared" si="2"/>
        <v>E</v>
      </c>
    </row>
    <row r="30" spans="1:11" x14ac:dyDescent="0.3">
      <c r="A30" t="s">
        <v>67</v>
      </c>
      <c r="B30" t="s">
        <v>68</v>
      </c>
      <c r="C30" t="str">
        <f t="shared" si="0"/>
        <v>32°</v>
      </c>
      <c r="D30" t="str">
        <f>MID(B30,5,3)</f>
        <v>19’</v>
      </c>
      <c r="E30" t="str">
        <f>MID(B30,8,10)</f>
        <v>59.88″</v>
      </c>
      <c r="F30" t="s">
        <v>607</v>
      </c>
      <c r="G30" t="s">
        <v>69</v>
      </c>
      <c r="H30" t="str">
        <f t="shared" si="1"/>
        <v>64°</v>
      </c>
      <c r="I30" t="str">
        <f>MID(G30,5,3)</f>
        <v>45’</v>
      </c>
      <c r="J30" t="str">
        <f>MID(G30,8,9)</f>
        <v>0″</v>
      </c>
      <c r="K30" t="str">
        <f t="shared" si="2"/>
        <v>O</v>
      </c>
    </row>
    <row r="31" spans="1:11" x14ac:dyDescent="0.3">
      <c r="A31" t="s">
        <v>70</v>
      </c>
      <c r="B31" t="s">
        <v>71</v>
      </c>
      <c r="C31" t="str">
        <f t="shared" si="0"/>
        <v>53°</v>
      </c>
      <c r="D31" t="str">
        <f t="shared" si="3"/>
        <v>0’</v>
      </c>
      <c r="E31" t="str">
        <f t="shared" si="4"/>
        <v>0″</v>
      </c>
      <c r="F31" t="s">
        <v>607</v>
      </c>
      <c r="G31" t="s">
        <v>72</v>
      </c>
      <c r="H31" t="str">
        <f t="shared" si="1"/>
        <v>28°</v>
      </c>
      <c r="I31" t="str">
        <f t="shared" si="10"/>
        <v>0’</v>
      </c>
      <c r="J31" t="str">
        <f t="shared" si="6"/>
        <v>0″</v>
      </c>
      <c r="K31" t="str">
        <f t="shared" si="2"/>
        <v>E</v>
      </c>
    </row>
    <row r="32" spans="1:11" x14ac:dyDescent="0.3">
      <c r="A32" t="s">
        <v>73</v>
      </c>
      <c r="B32" t="s">
        <v>74</v>
      </c>
      <c r="C32" t="str">
        <f t="shared" si="0"/>
        <v>22°</v>
      </c>
      <c r="D32" t="str">
        <f t="shared" si="3"/>
        <v>0’</v>
      </c>
      <c r="E32" t="str">
        <f t="shared" si="4"/>
        <v>0″</v>
      </c>
      <c r="F32" t="s">
        <v>607</v>
      </c>
      <c r="G32" t="s">
        <v>75</v>
      </c>
      <c r="H32" t="str">
        <f t="shared" si="1"/>
        <v>98°</v>
      </c>
      <c r="I32" t="str">
        <f t="shared" si="10"/>
        <v>0’</v>
      </c>
      <c r="J32" t="str">
        <f t="shared" si="6"/>
        <v>0″</v>
      </c>
      <c r="K32" t="str">
        <f t="shared" si="2"/>
        <v>E</v>
      </c>
    </row>
    <row r="33" spans="1:11" x14ac:dyDescent="0.3">
      <c r="A33" t="s">
        <v>76</v>
      </c>
      <c r="B33" t="s">
        <v>77</v>
      </c>
      <c r="C33" t="str">
        <f t="shared" si="0"/>
        <v>17°</v>
      </c>
      <c r="D33" t="str">
        <f t="shared" si="3"/>
        <v>0’</v>
      </c>
      <c r="E33" t="str">
        <f t="shared" si="4"/>
        <v>0″</v>
      </c>
      <c r="F33" t="s">
        <v>608</v>
      </c>
      <c r="G33" t="s">
        <v>78</v>
      </c>
      <c r="H33" t="str">
        <f t="shared" si="1"/>
        <v>65°</v>
      </c>
      <c r="I33" t="str">
        <f t="shared" si="10"/>
        <v>0’</v>
      </c>
      <c r="J33" t="str">
        <f t="shared" si="6"/>
        <v>0″</v>
      </c>
      <c r="K33" t="str">
        <f t="shared" si="2"/>
        <v>O</v>
      </c>
    </row>
    <row r="34" spans="1:11" x14ac:dyDescent="0.3">
      <c r="A34" t="s">
        <v>79</v>
      </c>
      <c r="B34" t="s">
        <v>80</v>
      </c>
      <c r="C34" t="str">
        <f t="shared" si="0"/>
        <v>44°</v>
      </c>
      <c r="D34" t="str">
        <f t="shared" si="3"/>
        <v>0’</v>
      </c>
      <c r="E34" t="str">
        <f t="shared" si="4"/>
        <v>0″</v>
      </c>
      <c r="F34" t="s">
        <v>607</v>
      </c>
      <c r="G34" t="s">
        <v>81</v>
      </c>
      <c r="H34" t="str">
        <f t="shared" si="1"/>
        <v>18°</v>
      </c>
      <c r="I34" t="str">
        <f t="shared" si="10"/>
        <v>0’</v>
      </c>
      <c r="J34" t="str">
        <f t="shared" si="6"/>
        <v>0″</v>
      </c>
      <c r="K34" t="str">
        <f t="shared" si="2"/>
        <v>E</v>
      </c>
    </row>
    <row r="35" spans="1:11" x14ac:dyDescent="0.3">
      <c r="A35" t="s">
        <v>82</v>
      </c>
      <c r="B35" t="s">
        <v>83</v>
      </c>
      <c r="C35" t="str">
        <f t="shared" si="0"/>
        <v>22°</v>
      </c>
      <c r="D35" t="str">
        <f t="shared" si="3"/>
        <v>0’</v>
      </c>
      <c r="E35" t="str">
        <f t="shared" si="4"/>
        <v>0″</v>
      </c>
      <c r="F35" t="s">
        <v>608</v>
      </c>
      <c r="G35" t="s">
        <v>84</v>
      </c>
      <c r="H35" t="str">
        <f t="shared" si="1"/>
        <v>24°</v>
      </c>
      <c r="I35" t="str">
        <f t="shared" si="10"/>
        <v>0’</v>
      </c>
      <c r="J35" t="str">
        <f t="shared" si="6"/>
        <v>0″</v>
      </c>
      <c r="K35" t="str">
        <f t="shared" si="2"/>
        <v>E</v>
      </c>
    </row>
    <row r="36" spans="1:11" x14ac:dyDescent="0.3">
      <c r="A36" t="s">
        <v>85</v>
      </c>
      <c r="B36" t="s">
        <v>86</v>
      </c>
      <c r="C36" t="str">
        <f t="shared" si="0"/>
        <v>10°</v>
      </c>
      <c r="D36" t="str">
        <f t="shared" si="3"/>
        <v>0’</v>
      </c>
      <c r="E36" t="str">
        <f t="shared" si="4"/>
        <v>0″</v>
      </c>
      <c r="F36" t="s">
        <v>608</v>
      </c>
      <c r="G36" t="s">
        <v>87</v>
      </c>
      <c r="H36" t="str">
        <f t="shared" si="1"/>
        <v>55°</v>
      </c>
      <c r="I36" t="str">
        <f t="shared" si="10"/>
        <v>0’</v>
      </c>
      <c r="J36" t="str">
        <f t="shared" si="6"/>
        <v>0″</v>
      </c>
      <c r="K36" t="str">
        <f t="shared" si="2"/>
        <v>O</v>
      </c>
    </row>
    <row r="37" spans="1:11" x14ac:dyDescent="0.3">
      <c r="A37" t="s">
        <v>88</v>
      </c>
      <c r="B37" t="s">
        <v>89</v>
      </c>
      <c r="C37" t="str">
        <f>MID(B37,2,2)</f>
        <v>4°</v>
      </c>
      <c r="D37" t="str">
        <f>MID(B37,4,3)</f>
        <v>30’</v>
      </c>
      <c r="E37" t="str">
        <f>MID(B37,7,9)</f>
        <v>0″</v>
      </c>
      <c r="F37" t="s">
        <v>607</v>
      </c>
      <c r="G37" t="s">
        <v>90</v>
      </c>
      <c r="H37" t="str">
        <f>MID(G37,2,4)</f>
        <v>114°</v>
      </c>
      <c r="I37" t="str">
        <f>MID(G37,6,3)</f>
        <v>40’</v>
      </c>
      <c r="J37" t="str">
        <f>MID(G37,9,11)</f>
        <v>0.12″</v>
      </c>
      <c r="K37" t="str">
        <f t="shared" si="2"/>
        <v>E</v>
      </c>
    </row>
    <row r="38" spans="1:11" x14ac:dyDescent="0.3">
      <c r="A38" t="s">
        <v>91</v>
      </c>
      <c r="B38" t="s">
        <v>92</v>
      </c>
      <c r="C38" t="str">
        <f t="shared" si="0"/>
        <v>43°</v>
      </c>
      <c r="D38" t="str">
        <f t="shared" si="3"/>
        <v>0’</v>
      </c>
      <c r="E38" t="str">
        <f t="shared" si="4"/>
        <v>0″</v>
      </c>
      <c r="F38" t="s">
        <v>607</v>
      </c>
      <c r="G38" t="s">
        <v>93</v>
      </c>
      <c r="H38" t="str">
        <f t="shared" si="1"/>
        <v>25°</v>
      </c>
      <c r="I38" t="str">
        <f t="shared" si="10"/>
        <v>0’</v>
      </c>
      <c r="J38" t="str">
        <f t="shared" si="6"/>
        <v>0″</v>
      </c>
      <c r="K38" t="str">
        <f t="shared" si="2"/>
        <v>E</v>
      </c>
    </row>
    <row r="39" spans="1:11" x14ac:dyDescent="0.3">
      <c r="A39" t="s">
        <v>94</v>
      </c>
      <c r="B39" t="s">
        <v>95</v>
      </c>
      <c r="C39" t="str">
        <f t="shared" si="0"/>
        <v>13°</v>
      </c>
      <c r="D39" t="str">
        <f t="shared" si="3"/>
        <v>0’</v>
      </c>
      <c r="E39" t="str">
        <f t="shared" si="4"/>
        <v>0″</v>
      </c>
      <c r="F39" t="s">
        <v>607</v>
      </c>
      <c r="G39" t="s">
        <v>96</v>
      </c>
      <c r="H39" t="str">
        <f>MID(G39,2,2)</f>
        <v>2°</v>
      </c>
      <c r="I39" t="str">
        <f>MID(G39,4,2)</f>
        <v>0’</v>
      </c>
      <c r="J39" t="str">
        <f>MID(G39,6,8)</f>
        <v>0″</v>
      </c>
      <c r="K39" t="str">
        <f t="shared" si="2"/>
        <v>O</v>
      </c>
    </row>
    <row r="40" spans="1:11" x14ac:dyDescent="0.3">
      <c r="A40" t="s">
        <v>97</v>
      </c>
      <c r="B40" t="s">
        <v>98</v>
      </c>
      <c r="C40" t="str">
        <f>MID(B40,2,2)</f>
        <v>3°</v>
      </c>
      <c r="D40" t="str">
        <f>MID(B40,4,3)</f>
        <v>30’</v>
      </c>
      <c r="E40" t="str">
        <f t="shared" si="4"/>
        <v>0″</v>
      </c>
      <c r="F40" t="s">
        <v>608</v>
      </c>
      <c r="G40" t="s">
        <v>99</v>
      </c>
      <c r="H40" t="str">
        <f t="shared" si="1"/>
        <v>30°</v>
      </c>
      <c r="I40" t="str">
        <f t="shared" si="10"/>
        <v>0’</v>
      </c>
      <c r="J40" t="str">
        <f t="shared" si="6"/>
        <v>0″</v>
      </c>
      <c r="K40" t="str">
        <f t="shared" si="2"/>
        <v>E</v>
      </c>
    </row>
    <row r="41" spans="1:11" x14ac:dyDescent="0.3">
      <c r="A41" t="s">
        <v>100</v>
      </c>
      <c r="B41" t="s">
        <v>101</v>
      </c>
      <c r="C41" t="str">
        <f t="shared" si="0"/>
        <v>27°</v>
      </c>
      <c r="D41" t="str">
        <f>MID(B41,5,3)</f>
        <v>30’</v>
      </c>
      <c r="E41" t="str">
        <f>MID(B41,8,10)</f>
        <v>0″</v>
      </c>
      <c r="F41" t="s">
        <v>607</v>
      </c>
      <c r="G41" t="s">
        <v>102</v>
      </c>
      <c r="H41" t="str">
        <f t="shared" si="1"/>
        <v>90°</v>
      </c>
      <c r="I41" t="str">
        <f>MID(G41,5,3)</f>
        <v>30’</v>
      </c>
      <c r="J41" t="str">
        <f>MID(G41,8,9)</f>
        <v>0″</v>
      </c>
      <c r="K41" t="str">
        <f t="shared" si="2"/>
        <v>E</v>
      </c>
    </row>
    <row r="42" spans="1:11" x14ac:dyDescent="0.3">
      <c r="A42" t="s">
        <v>103</v>
      </c>
      <c r="B42" t="s">
        <v>104</v>
      </c>
      <c r="C42" t="str">
        <f t="shared" si="0"/>
        <v>16°</v>
      </c>
      <c r="D42" t="str">
        <f t="shared" si="3"/>
        <v>0’</v>
      </c>
      <c r="E42" t="str">
        <f t="shared" si="4"/>
        <v>0″</v>
      </c>
      <c r="F42" t="s">
        <v>607</v>
      </c>
      <c r="G42" t="s">
        <v>105</v>
      </c>
      <c r="H42" t="str">
        <f t="shared" si="1"/>
        <v>24°</v>
      </c>
      <c r="I42" t="str">
        <f t="shared" si="10"/>
        <v>0’</v>
      </c>
      <c r="J42" t="str">
        <f t="shared" si="6"/>
        <v>0″</v>
      </c>
      <c r="K42" t="str">
        <f t="shared" si="2"/>
        <v>O</v>
      </c>
    </row>
    <row r="43" spans="1:11" x14ac:dyDescent="0.3">
      <c r="A43" t="s">
        <v>106</v>
      </c>
      <c r="B43" t="s">
        <v>95</v>
      </c>
      <c r="C43" t="str">
        <f t="shared" si="0"/>
        <v>13°</v>
      </c>
      <c r="D43" t="str">
        <f t="shared" si="3"/>
        <v>0’</v>
      </c>
      <c r="E43" t="str">
        <f t="shared" si="4"/>
        <v>0″</v>
      </c>
      <c r="F43" t="s">
        <v>607</v>
      </c>
      <c r="G43" t="s">
        <v>107</v>
      </c>
      <c r="H43" t="str">
        <f>MID(G43,2,4)</f>
        <v>105°</v>
      </c>
      <c r="I43" t="str">
        <f>MID(G43,6,2)</f>
        <v>0’</v>
      </c>
      <c r="J43" t="str">
        <f>MID(G43,8,9)</f>
        <v>0″</v>
      </c>
      <c r="K43" t="str">
        <f t="shared" si="2"/>
        <v>E</v>
      </c>
    </row>
    <row r="44" spans="1:11" x14ac:dyDescent="0.3">
      <c r="A44" t="s">
        <v>108</v>
      </c>
      <c r="B44" t="s">
        <v>109</v>
      </c>
      <c r="C44" t="str">
        <f>MID(B44,2,2)</f>
        <v>6°</v>
      </c>
      <c r="D44" t="str">
        <f>MID(B44,4,2)</f>
        <v>0’</v>
      </c>
      <c r="E44" t="str">
        <f>MID(B44,6,9)</f>
        <v>0″</v>
      </c>
      <c r="F44" t="s">
        <v>607</v>
      </c>
      <c r="G44" t="s">
        <v>110</v>
      </c>
      <c r="H44" t="str">
        <f t="shared" si="1"/>
        <v>12°</v>
      </c>
      <c r="I44" t="str">
        <f t="shared" si="10"/>
        <v>0’</v>
      </c>
      <c r="J44" t="str">
        <f t="shared" si="6"/>
        <v>0″</v>
      </c>
      <c r="K44" t="str">
        <f t="shared" si="2"/>
        <v>E</v>
      </c>
    </row>
    <row r="45" spans="1:11" x14ac:dyDescent="0.3">
      <c r="A45" t="s">
        <v>111</v>
      </c>
      <c r="B45" t="s">
        <v>112</v>
      </c>
      <c r="C45" t="str">
        <f t="shared" si="0"/>
        <v>60°</v>
      </c>
      <c r="D45" t="str">
        <f t="shared" si="3"/>
        <v>0’</v>
      </c>
      <c r="E45" t="str">
        <f t="shared" si="4"/>
        <v>0″</v>
      </c>
      <c r="F45" t="s">
        <v>607</v>
      </c>
      <c r="G45" t="s">
        <v>113</v>
      </c>
      <c r="H45" t="str">
        <f t="shared" si="1"/>
        <v>95°</v>
      </c>
      <c r="I45" t="str">
        <f t="shared" si="10"/>
        <v>0’</v>
      </c>
      <c r="J45" t="str">
        <f t="shared" si="6"/>
        <v>0″</v>
      </c>
      <c r="K45" t="str">
        <f t="shared" si="2"/>
        <v>O</v>
      </c>
    </row>
    <row r="46" spans="1:11" x14ac:dyDescent="0.3">
      <c r="A46" t="s">
        <v>114</v>
      </c>
      <c r="B46" t="s">
        <v>115</v>
      </c>
      <c r="C46" t="str">
        <f t="shared" si="0"/>
        <v>25°</v>
      </c>
      <c r="D46" t="str">
        <f>MID(B46,5,3)</f>
        <v>30’</v>
      </c>
      <c r="E46" t="str">
        <f>MID(B46,8,10)</f>
        <v>0″</v>
      </c>
      <c r="F46" t="s">
        <v>607</v>
      </c>
      <c r="G46" t="s">
        <v>116</v>
      </c>
      <c r="H46" t="str">
        <f t="shared" si="1"/>
        <v>51°</v>
      </c>
      <c r="I46" t="str">
        <f>MID(G46,5,3)</f>
        <v>15’</v>
      </c>
      <c r="J46" t="str">
        <f>MID(G46,8,9)</f>
        <v>0″</v>
      </c>
      <c r="K46" t="str">
        <f t="shared" si="2"/>
        <v>E</v>
      </c>
    </row>
    <row r="47" spans="1:11" x14ac:dyDescent="0.3">
      <c r="A47" t="s">
        <v>117</v>
      </c>
      <c r="B47" t="s">
        <v>118</v>
      </c>
      <c r="C47" t="str">
        <f t="shared" si="0"/>
        <v>15°</v>
      </c>
      <c r="D47" t="str">
        <f t="shared" si="3"/>
        <v>0’</v>
      </c>
      <c r="E47" t="str">
        <f t="shared" si="4"/>
        <v>0″</v>
      </c>
      <c r="F47" t="s">
        <v>607</v>
      </c>
      <c r="G47" t="s">
        <v>119</v>
      </c>
      <c r="H47" t="str">
        <f t="shared" si="1"/>
        <v>19°</v>
      </c>
      <c r="I47" t="str">
        <f t="shared" si="10"/>
        <v>0’</v>
      </c>
      <c r="J47" t="str">
        <f t="shared" si="6"/>
        <v>0″</v>
      </c>
      <c r="K47" t="str">
        <f t="shared" si="2"/>
        <v>E</v>
      </c>
    </row>
    <row r="48" spans="1:11" x14ac:dyDescent="0.3">
      <c r="A48" t="s">
        <v>120</v>
      </c>
      <c r="B48" t="s">
        <v>121</v>
      </c>
      <c r="C48" t="str">
        <f t="shared" si="0"/>
        <v>30°</v>
      </c>
      <c r="D48" t="str">
        <f t="shared" si="3"/>
        <v>0’</v>
      </c>
      <c r="E48" t="str">
        <f t="shared" si="4"/>
        <v>0″</v>
      </c>
      <c r="F48" t="s">
        <v>608</v>
      </c>
      <c r="G48" t="s">
        <v>122</v>
      </c>
      <c r="H48" t="str">
        <f t="shared" si="1"/>
        <v>71°</v>
      </c>
      <c r="I48" t="str">
        <f t="shared" si="10"/>
        <v>0’</v>
      </c>
      <c r="J48" t="str">
        <f t="shared" si="6"/>
        <v>0″</v>
      </c>
      <c r="K48" t="str">
        <f t="shared" si="2"/>
        <v>O</v>
      </c>
    </row>
    <row r="49" spans="1:11" x14ac:dyDescent="0.3">
      <c r="A49" t="s">
        <v>123</v>
      </c>
      <c r="B49" t="s">
        <v>124</v>
      </c>
      <c r="C49" t="str">
        <f t="shared" si="0"/>
        <v>35°</v>
      </c>
      <c r="D49" t="str">
        <f t="shared" si="3"/>
        <v>0’</v>
      </c>
      <c r="E49" t="str">
        <f t="shared" si="4"/>
        <v>0″</v>
      </c>
      <c r="F49" t="s">
        <v>607</v>
      </c>
      <c r="G49" t="s">
        <v>107</v>
      </c>
      <c r="H49" t="str">
        <f>MID(G49,2,4)</f>
        <v>105°</v>
      </c>
      <c r="I49" t="str">
        <f>MID(G49,6,2)</f>
        <v>0’</v>
      </c>
      <c r="J49" t="str">
        <f>MID(G49,8,9)</f>
        <v>0″</v>
      </c>
      <c r="K49" t="str">
        <f t="shared" si="2"/>
        <v>E</v>
      </c>
    </row>
    <row r="50" spans="1:11" x14ac:dyDescent="0.3">
      <c r="A50" t="s">
        <v>125</v>
      </c>
      <c r="B50" t="s">
        <v>124</v>
      </c>
      <c r="C50" t="str">
        <f t="shared" si="0"/>
        <v>35°</v>
      </c>
      <c r="D50" t="str">
        <f t="shared" si="3"/>
        <v>0’</v>
      </c>
      <c r="E50" t="str">
        <f t="shared" si="4"/>
        <v>0″</v>
      </c>
      <c r="F50" t="s">
        <v>607</v>
      </c>
      <c r="G50" t="s">
        <v>126</v>
      </c>
      <c r="H50" t="str">
        <f t="shared" si="1"/>
        <v>33°</v>
      </c>
      <c r="I50" t="str">
        <f t="shared" si="10"/>
        <v>0’</v>
      </c>
      <c r="J50" t="str">
        <f t="shared" si="6"/>
        <v>0″</v>
      </c>
      <c r="K50" t="str">
        <f t="shared" si="2"/>
        <v>E</v>
      </c>
    </row>
    <row r="51" spans="1:11" x14ac:dyDescent="0.3">
      <c r="A51" t="s">
        <v>127</v>
      </c>
      <c r="B51" t="s">
        <v>128</v>
      </c>
      <c r="C51" t="str">
        <f t="shared" si="0"/>
        <v>41°</v>
      </c>
      <c r="D51" t="str">
        <f>MID(B51,5,3)</f>
        <v>54’</v>
      </c>
      <c r="E51" t="str">
        <f>MID(B51,8,10)</f>
        <v>0″</v>
      </c>
      <c r="F51" t="s">
        <v>607</v>
      </c>
      <c r="G51" t="s">
        <v>129</v>
      </c>
      <c r="H51" t="str">
        <f t="shared" si="1"/>
        <v>12°</v>
      </c>
      <c r="I51" t="str">
        <f>MID(G51,5,3)</f>
        <v>27’</v>
      </c>
      <c r="J51" t="str">
        <f>MID(G51,8,9)</f>
        <v>0″</v>
      </c>
      <c r="K51" t="str">
        <f t="shared" si="2"/>
        <v>E</v>
      </c>
    </row>
    <row r="52" spans="1:11" x14ac:dyDescent="0.3">
      <c r="A52" t="s">
        <v>130</v>
      </c>
      <c r="B52" t="s">
        <v>131</v>
      </c>
      <c r="C52" t="str">
        <f>MID(B52,2,2)</f>
        <v>4°</v>
      </c>
      <c r="D52" t="str">
        <f>MID(B52,4,2)</f>
        <v>0’</v>
      </c>
      <c r="E52" t="str">
        <f>MID(B52,6,9)</f>
        <v>0″</v>
      </c>
      <c r="F52" t="s">
        <v>607</v>
      </c>
      <c r="G52" t="s">
        <v>132</v>
      </c>
      <c r="H52" t="str">
        <f t="shared" si="1"/>
        <v>72°</v>
      </c>
      <c r="I52" t="str">
        <f t="shared" si="10"/>
        <v>0’</v>
      </c>
      <c r="J52" t="str">
        <f t="shared" si="6"/>
        <v>0″</v>
      </c>
      <c r="K52" t="str">
        <f t="shared" si="2"/>
        <v>O</v>
      </c>
    </row>
    <row r="53" spans="1:11" x14ac:dyDescent="0.3">
      <c r="A53" t="s">
        <v>133</v>
      </c>
      <c r="B53" t="s">
        <v>134</v>
      </c>
      <c r="C53" t="str">
        <f t="shared" si="0"/>
        <v>12°</v>
      </c>
      <c r="D53" t="str">
        <f>MID(B53,5,3)</f>
        <v>10’</v>
      </c>
      <c r="E53" t="str">
        <f>MID(B53,8,9)</f>
        <v>0.12″</v>
      </c>
      <c r="F53" t="s">
        <v>608</v>
      </c>
      <c r="G53" t="s">
        <v>135</v>
      </c>
      <c r="H53" t="str">
        <f t="shared" si="1"/>
        <v>44°</v>
      </c>
      <c r="I53" t="str">
        <f>MID(G53,5,3)</f>
        <v>15’</v>
      </c>
      <c r="J53" t="str">
        <f t="shared" ref="J53:J54" si="15">MID(G53,8,9)</f>
        <v>0″</v>
      </c>
      <c r="K53" t="str">
        <f t="shared" si="2"/>
        <v>E</v>
      </c>
    </row>
    <row r="54" spans="1:11" x14ac:dyDescent="0.3">
      <c r="A54" t="s">
        <v>136</v>
      </c>
      <c r="B54" t="s">
        <v>33</v>
      </c>
      <c r="C54" t="str">
        <f t="shared" si="0"/>
        <v>40°</v>
      </c>
      <c r="D54" t="str">
        <f t="shared" si="3"/>
        <v>0’</v>
      </c>
      <c r="E54" t="str">
        <f t="shared" si="4"/>
        <v>0″</v>
      </c>
      <c r="F54" t="s">
        <v>607</v>
      </c>
      <c r="G54" t="s">
        <v>137</v>
      </c>
      <c r="H54" t="str">
        <f t="shared" ref="H54:H55" si="16">MID(G54,2,4)</f>
        <v>127°</v>
      </c>
      <c r="I54" t="str">
        <f t="shared" ref="I54" si="17">MID(G54,6,2)</f>
        <v>0’</v>
      </c>
      <c r="J54" t="str">
        <f t="shared" si="15"/>
        <v>0″</v>
      </c>
      <c r="K54" t="str">
        <f t="shared" si="2"/>
        <v>E</v>
      </c>
    </row>
    <row r="55" spans="1:11" x14ac:dyDescent="0.3">
      <c r="A55" t="s">
        <v>138</v>
      </c>
      <c r="B55" t="s">
        <v>139</v>
      </c>
      <c r="C55" t="str">
        <f t="shared" si="0"/>
        <v>37°</v>
      </c>
      <c r="D55" t="str">
        <f t="shared" si="3"/>
        <v>0’</v>
      </c>
      <c r="E55" t="str">
        <f t="shared" si="4"/>
        <v>0″</v>
      </c>
      <c r="F55" t="s">
        <v>607</v>
      </c>
      <c r="G55" t="s">
        <v>140</v>
      </c>
      <c r="H55" t="str">
        <f t="shared" si="16"/>
        <v>127°</v>
      </c>
      <c r="I55" t="str">
        <f>MID(G55,6,3)</f>
        <v>30’</v>
      </c>
      <c r="J55" t="str">
        <f>MID(G55,9,11)</f>
        <v>0″</v>
      </c>
      <c r="K55" t="str">
        <f t="shared" si="2"/>
        <v>E</v>
      </c>
    </row>
    <row r="56" spans="1:11" x14ac:dyDescent="0.3">
      <c r="A56" t="s">
        <v>141</v>
      </c>
      <c r="B56" t="s">
        <v>142</v>
      </c>
      <c r="C56" t="str">
        <f>MID(B56,2,2)</f>
        <v>8°</v>
      </c>
      <c r="D56" t="str">
        <f>MID(B56,4,2)</f>
        <v>0’</v>
      </c>
      <c r="E56" t="str">
        <f>MID(B56,6,9)</f>
        <v>0″</v>
      </c>
      <c r="F56" t="s">
        <v>607</v>
      </c>
      <c r="G56" t="s">
        <v>143</v>
      </c>
      <c r="H56" t="str">
        <f>MID(G56,2,2)</f>
        <v>5°</v>
      </c>
      <c r="I56" t="str">
        <f>MID(G56,4,2)</f>
        <v>0’</v>
      </c>
      <c r="J56" t="str">
        <f>MID(G56,6,8)</f>
        <v>0″</v>
      </c>
      <c r="K56" t="str">
        <f t="shared" si="2"/>
        <v>O</v>
      </c>
    </row>
    <row r="57" spans="1:11" x14ac:dyDescent="0.3">
      <c r="A57" t="s">
        <v>144</v>
      </c>
      <c r="B57" t="s">
        <v>145</v>
      </c>
      <c r="C57" t="str">
        <f t="shared" si="0"/>
        <v>10°</v>
      </c>
      <c r="D57" t="str">
        <f t="shared" si="3"/>
        <v>0’</v>
      </c>
      <c r="E57" t="str">
        <f t="shared" si="4"/>
        <v>0″</v>
      </c>
      <c r="F57" t="s">
        <v>607</v>
      </c>
      <c r="G57" t="s">
        <v>146</v>
      </c>
      <c r="H57" t="str">
        <f t="shared" si="1"/>
        <v>84°</v>
      </c>
      <c r="I57" t="str">
        <f t="shared" si="10"/>
        <v>0’</v>
      </c>
      <c r="J57" t="str">
        <f t="shared" si="6"/>
        <v>0″</v>
      </c>
      <c r="K57" t="str">
        <f t="shared" si="2"/>
        <v>O</v>
      </c>
    </row>
    <row r="58" spans="1:11" x14ac:dyDescent="0.3">
      <c r="A58" t="s">
        <v>147</v>
      </c>
      <c r="B58" t="s">
        <v>148</v>
      </c>
      <c r="C58" t="str">
        <f t="shared" si="0"/>
        <v>45°</v>
      </c>
      <c r="D58" t="str">
        <f t="shared" ref="D58:D59" si="18">MID(B58,5,3)</f>
        <v>10’</v>
      </c>
      <c r="E58" t="str">
        <f>MID(B58,8,9)</f>
        <v>0.12″</v>
      </c>
      <c r="F58" t="s">
        <v>607</v>
      </c>
      <c r="G58" t="s">
        <v>149</v>
      </c>
      <c r="H58" t="str">
        <f t="shared" si="1"/>
        <v>15°</v>
      </c>
      <c r="I58" t="str">
        <f>MID(G58,5,3)</f>
        <v>30’</v>
      </c>
      <c r="J58" t="str">
        <f>MID(G58,8,9)</f>
        <v>0″</v>
      </c>
      <c r="K58" t="str">
        <f t="shared" si="2"/>
        <v>E</v>
      </c>
    </row>
    <row r="59" spans="1:11" x14ac:dyDescent="0.3">
      <c r="A59" t="s">
        <v>150</v>
      </c>
      <c r="B59" t="s">
        <v>151</v>
      </c>
      <c r="C59" t="str">
        <f t="shared" si="0"/>
        <v>21°</v>
      </c>
      <c r="D59" t="str">
        <f t="shared" si="18"/>
        <v>30’</v>
      </c>
      <c r="E59" t="str">
        <f>MID(B59,8,10)</f>
        <v>0″</v>
      </c>
      <c r="F59" t="s">
        <v>607</v>
      </c>
      <c r="G59" t="s">
        <v>152</v>
      </c>
      <c r="H59" t="str">
        <f t="shared" si="1"/>
        <v>80°</v>
      </c>
      <c r="I59" t="str">
        <f t="shared" si="10"/>
        <v>0’</v>
      </c>
      <c r="J59" t="str">
        <f t="shared" si="6"/>
        <v>0″</v>
      </c>
      <c r="K59" t="str">
        <f t="shared" si="2"/>
        <v>O</v>
      </c>
    </row>
    <row r="60" spans="1:11" x14ac:dyDescent="0.3">
      <c r="A60" t="s">
        <v>153</v>
      </c>
      <c r="B60" t="s">
        <v>154</v>
      </c>
      <c r="C60" t="str">
        <f t="shared" si="0"/>
        <v>56°</v>
      </c>
      <c r="D60" t="str">
        <f t="shared" si="3"/>
        <v>0’</v>
      </c>
      <c r="E60" t="str">
        <f t="shared" si="4"/>
        <v>0″</v>
      </c>
      <c r="F60" t="s">
        <v>607</v>
      </c>
      <c r="G60" t="s">
        <v>155</v>
      </c>
      <c r="H60" t="str">
        <f t="shared" si="1"/>
        <v>10°</v>
      </c>
      <c r="I60" t="str">
        <f t="shared" si="10"/>
        <v>0’</v>
      </c>
      <c r="J60" t="str">
        <f t="shared" si="6"/>
        <v>0″</v>
      </c>
      <c r="K60" t="str">
        <f t="shared" si="2"/>
        <v>E</v>
      </c>
    </row>
    <row r="61" spans="1:11" x14ac:dyDescent="0.3">
      <c r="A61" t="s">
        <v>156</v>
      </c>
      <c r="B61" t="s">
        <v>157</v>
      </c>
      <c r="C61" t="str">
        <f t="shared" si="0"/>
        <v>15°</v>
      </c>
      <c r="D61" t="str">
        <f>MID(B61,5,3)</f>
        <v>25’</v>
      </c>
      <c r="E61" t="str">
        <f>MID(B61,8,9)</f>
        <v>0.12″</v>
      </c>
      <c r="F61" t="s">
        <v>607</v>
      </c>
      <c r="G61" t="s">
        <v>158</v>
      </c>
      <c r="H61" t="str">
        <f t="shared" si="1"/>
        <v>61°</v>
      </c>
      <c r="I61" t="str">
        <f t="shared" ref="I61:I62" si="19">MID(G61,5,3)</f>
        <v>19’</v>
      </c>
      <c r="J61" t="str">
        <f>MID(G61,8,10)</f>
        <v>59.88″</v>
      </c>
      <c r="K61" t="str">
        <f t="shared" si="2"/>
        <v>O</v>
      </c>
    </row>
    <row r="62" spans="1:11" x14ac:dyDescent="0.3">
      <c r="A62" t="s">
        <v>159</v>
      </c>
      <c r="B62" t="s">
        <v>160</v>
      </c>
      <c r="C62" t="str">
        <f>MID(B62,2,2)</f>
        <v>2°</v>
      </c>
      <c r="D62" t="str">
        <f>MID(B62,4,2)</f>
        <v>0’</v>
      </c>
      <c r="E62" t="str">
        <f>MID(B62,6,9)</f>
        <v>0″</v>
      </c>
      <c r="F62" t="s">
        <v>608</v>
      </c>
      <c r="G62" t="s">
        <v>161</v>
      </c>
      <c r="H62" t="str">
        <f t="shared" si="1"/>
        <v>77°</v>
      </c>
      <c r="I62" t="str">
        <f t="shared" si="19"/>
        <v>30’</v>
      </c>
      <c r="J62" t="str">
        <f>MID(G62,8,9)</f>
        <v>0″</v>
      </c>
      <c r="K62" t="str">
        <f t="shared" si="2"/>
        <v>O</v>
      </c>
    </row>
    <row r="63" spans="1:11" x14ac:dyDescent="0.3">
      <c r="A63" t="s">
        <v>162</v>
      </c>
      <c r="B63" t="s">
        <v>163</v>
      </c>
      <c r="C63" t="str">
        <f t="shared" si="0"/>
        <v>27°</v>
      </c>
      <c r="D63" t="str">
        <f t="shared" si="3"/>
        <v>0’</v>
      </c>
      <c r="E63" t="str">
        <f t="shared" si="4"/>
        <v>0″</v>
      </c>
      <c r="F63" t="s">
        <v>607</v>
      </c>
      <c r="G63" t="s">
        <v>99</v>
      </c>
      <c r="H63" t="str">
        <f t="shared" si="1"/>
        <v>30°</v>
      </c>
      <c r="I63" t="str">
        <f t="shared" si="10"/>
        <v>0’</v>
      </c>
      <c r="J63" t="str">
        <f t="shared" si="6"/>
        <v>0″</v>
      </c>
      <c r="K63" t="str">
        <f t="shared" si="2"/>
        <v>E</v>
      </c>
    </row>
    <row r="64" spans="1:11" x14ac:dyDescent="0.3">
      <c r="A64" t="s">
        <v>164</v>
      </c>
      <c r="B64" t="s">
        <v>165</v>
      </c>
      <c r="C64" t="str">
        <f t="shared" si="0"/>
        <v>13°</v>
      </c>
      <c r="D64" t="str">
        <f>MID(B64,5,3)</f>
        <v>49’</v>
      </c>
      <c r="E64" t="str">
        <f>MID(B64,8,10)</f>
        <v>59.88″</v>
      </c>
      <c r="F64" t="s">
        <v>607</v>
      </c>
      <c r="G64" t="s">
        <v>166</v>
      </c>
      <c r="H64" t="str">
        <f t="shared" si="1"/>
        <v>88°</v>
      </c>
      <c r="I64" t="str">
        <f>MID(G64,5,3)</f>
        <v>55’</v>
      </c>
      <c r="J64" t="str">
        <f>MID(G64,8,10)</f>
        <v>0.12″</v>
      </c>
      <c r="K64" t="str">
        <f t="shared" si="2"/>
        <v>O</v>
      </c>
    </row>
    <row r="65" spans="1:11" x14ac:dyDescent="0.3">
      <c r="A65" t="s">
        <v>167</v>
      </c>
      <c r="B65" t="s">
        <v>53</v>
      </c>
      <c r="C65" t="str">
        <f t="shared" si="0"/>
        <v>24°</v>
      </c>
      <c r="D65" t="str">
        <f t="shared" si="3"/>
        <v>0’</v>
      </c>
      <c r="E65" t="str">
        <f t="shared" si="4"/>
        <v>0″</v>
      </c>
      <c r="F65" t="s">
        <v>607</v>
      </c>
      <c r="G65" t="s">
        <v>168</v>
      </c>
      <c r="H65" t="str">
        <f t="shared" si="1"/>
        <v>54°</v>
      </c>
      <c r="I65" t="str">
        <f t="shared" si="10"/>
        <v>0’</v>
      </c>
      <c r="J65" t="str">
        <f t="shared" si="6"/>
        <v>0″</v>
      </c>
      <c r="K65" t="str">
        <f t="shared" si="2"/>
        <v>E</v>
      </c>
    </row>
    <row r="66" spans="1:11" x14ac:dyDescent="0.3">
      <c r="A66" t="s">
        <v>169</v>
      </c>
      <c r="B66" t="s">
        <v>118</v>
      </c>
      <c r="C66" t="str">
        <f t="shared" si="0"/>
        <v>15°</v>
      </c>
      <c r="D66" t="str">
        <f t="shared" si="3"/>
        <v>0’</v>
      </c>
      <c r="E66" t="str">
        <f t="shared" si="4"/>
        <v>0″</v>
      </c>
      <c r="F66" t="s">
        <v>607</v>
      </c>
      <c r="G66" t="s">
        <v>170</v>
      </c>
      <c r="H66" t="str">
        <f t="shared" si="1"/>
        <v>39°</v>
      </c>
      <c r="I66" t="str">
        <f t="shared" si="10"/>
        <v>0’</v>
      </c>
      <c r="J66" t="str">
        <f t="shared" si="6"/>
        <v>0″</v>
      </c>
      <c r="K66" t="str">
        <f t="shared" si="2"/>
        <v>E</v>
      </c>
    </row>
    <row r="67" spans="1:11" x14ac:dyDescent="0.3">
      <c r="A67" t="s">
        <v>171</v>
      </c>
      <c r="B67" t="s">
        <v>172</v>
      </c>
      <c r="C67" t="str">
        <f t="shared" si="0"/>
        <v>48°</v>
      </c>
      <c r="D67" t="str">
        <f>MID(B67,5,3)</f>
        <v>40’</v>
      </c>
      <c r="E67" t="str">
        <f>MID(B67,8,9)</f>
        <v>0.12″</v>
      </c>
      <c r="F67" t="s">
        <v>607</v>
      </c>
      <c r="G67" t="s">
        <v>173</v>
      </c>
      <c r="H67" t="str">
        <f t="shared" si="1"/>
        <v>19°</v>
      </c>
      <c r="I67" t="str">
        <f>MID(G67,5,3)</f>
        <v>30’</v>
      </c>
      <c r="J67" t="str">
        <f>MID(G67,8,9)</f>
        <v>0″</v>
      </c>
      <c r="K67" t="str">
        <f t="shared" si="2"/>
        <v>E</v>
      </c>
    </row>
    <row r="68" spans="1:11" x14ac:dyDescent="0.3">
      <c r="A68" t="s">
        <v>174</v>
      </c>
      <c r="B68" t="s">
        <v>175</v>
      </c>
      <c r="C68" t="str">
        <f t="shared" si="0"/>
        <v>46°</v>
      </c>
      <c r="D68" t="str">
        <f t="shared" si="3"/>
        <v>0’</v>
      </c>
      <c r="E68" t="str">
        <f t="shared" si="4"/>
        <v>0″</v>
      </c>
      <c r="F68" t="s">
        <v>607</v>
      </c>
      <c r="G68" t="s">
        <v>176</v>
      </c>
      <c r="H68" t="str">
        <f t="shared" si="1"/>
        <v>15°</v>
      </c>
      <c r="I68" t="str">
        <f t="shared" si="10"/>
        <v>0’</v>
      </c>
      <c r="J68" t="str">
        <f t="shared" si="6"/>
        <v>0″</v>
      </c>
      <c r="K68" t="str">
        <f t="shared" si="2"/>
        <v>E</v>
      </c>
    </row>
    <row r="69" spans="1:11" x14ac:dyDescent="0.3">
      <c r="A69" t="s">
        <v>177</v>
      </c>
      <c r="B69" t="s">
        <v>33</v>
      </c>
      <c r="C69" t="str">
        <f t="shared" si="0"/>
        <v>40°</v>
      </c>
      <c r="D69" t="str">
        <f t="shared" si="3"/>
        <v>0’</v>
      </c>
      <c r="E69" t="str">
        <f t="shared" si="4"/>
        <v>0″</v>
      </c>
      <c r="F69" t="s">
        <v>607</v>
      </c>
      <c r="G69" t="s">
        <v>178</v>
      </c>
      <c r="H69" t="str">
        <f>MID(G69,2,2)</f>
        <v>4°</v>
      </c>
      <c r="I69" t="str">
        <f>MID(G69,4,2)</f>
        <v>0’</v>
      </c>
      <c r="J69" t="str">
        <f>MID(G69,6,8)</f>
        <v>0″</v>
      </c>
      <c r="K69" t="str">
        <f t="shared" si="2"/>
        <v>O</v>
      </c>
    </row>
    <row r="70" spans="1:11" x14ac:dyDescent="0.3">
      <c r="A70" t="s">
        <v>179</v>
      </c>
      <c r="B70" t="s">
        <v>180</v>
      </c>
      <c r="C70" t="str">
        <f t="shared" si="0"/>
        <v>32°</v>
      </c>
      <c r="D70" t="str">
        <f t="shared" si="3"/>
        <v>0’</v>
      </c>
      <c r="E70" t="str">
        <f t="shared" si="4"/>
        <v>0″</v>
      </c>
      <c r="F70" t="s">
        <v>607</v>
      </c>
      <c r="G70" t="s">
        <v>181</v>
      </c>
      <c r="H70" t="str">
        <f t="shared" si="1"/>
        <v>35°</v>
      </c>
      <c r="I70" t="str">
        <f>MID(G70,5,3)</f>
        <v>15’</v>
      </c>
      <c r="J70" t="str">
        <f>MID(G70,8,9)</f>
        <v>0″</v>
      </c>
      <c r="K70" t="str">
        <f t="shared" si="2"/>
        <v>E</v>
      </c>
    </row>
    <row r="71" spans="1:11" x14ac:dyDescent="0.3">
      <c r="A71" t="s">
        <v>182</v>
      </c>
      <c r="B71" t="s">
        <v>183</v>
      </c>
      <c r="C71" t="str">
        <f t="shared" si="0"/>
        <v>38°</v>
      </c>
      <c r="D71" t="str">
        <f t="shared" si="3"/>
        <v>0’</v>
      </c>
      <c r="E71" t="str">
        <f t="shared" si="4"/>
        <v>0″</v>
      </c>
      <c r="F71" t="s">
        <v>607</v>
      </c>
      <c r="G71" t="s">
        <v>184</v>
      </c>
      <c r="H71" t="str">
        <f t="shared" si="1"/>
        <v>97°</v>
      </c>
      <c r="I71" t="str">
        <f t="shared" si="10"/>
        <v>0’</v>
      </c>
      <c r="J71" t="str">
        <f t="shared" si="6"/>
        <v>0″</v>
      </c>
      <c r="K71" t="str">
        <f t="shared" si="2"/>
        <v>O</v>
      </c>
    </row>
    <row r="72" spans="1:11" x14ac:dyDescent="0.3">
      <c r="A72" t="s">
        <v>185</v>
      </c>
      <c r="B72" t="s">
        <v>186</v>
      </c>
      <c r="C72" t="str">
        <f t="shared" ref="C72:C135" si="20">MID(B72,2,3)</f>
        <v>59°</v>
      </c>
      <c r="D72" t="str">
        <f t="shared" ref="D72:D135" si="21">MID(B72,5,2)</f>
        <v>0’</v>
      </c>
      <c r="E72" t="str">
        <f t="shared" ref="E72:E135" si="22">MID(B72,7,9)</f>
        <v>0″</v>
      </c>
      <c r="F72" t="s">
        <v>607</v>
      </c>
      <c r="G72" t="s">
        <v>187</v>
      </c>
      <c r="H72" t="str">
        <f t="shared" ref="H72:H135" si="23">MID(G72,2,3)</f>
        <v>26°</v>
      </c>
      <c r="I72" t="str">
        <f t="shared" ref="I72:I135" si="24">MID(G72,5,2)</f>
        <v>0’</v>
      </c>
      <c r="J72" t="str">
        <f t="shared" ref="J72:J135" si="25">MID(G72,7,9)</f>
        <v>0″</v>
      </c>
      <c r="K72" t="str">
        <f t="shared" ref="K72:K135" si="26">MID(G72,1,1)</f>
        <v>E</v>
      </c>
    </row>
    <row r="73" spans="1:11" x14ac:dyDescent="0.3">
      <c r="A73" t="s">
        <v>188</v>
      </c>
      <c r="B73" t="s">
        <v>142</v>
      </c>
      <c r="C73" t="str">
        <f>MID(B73,2,2)</f>
        <v>8°</v>
      </c>
      <c r="D73" t="str">
        <f>MID(B73,4,2)</f>
        <v>0’</v>
      </c>
      <c r="E73" t="str">
        <f>MID(B73,6,9)</f>
        <v>0″</v>
      </c>
      <c r="F73" t="s">
        <v>607</v>
      </c>
      <c r="G73" t="s">
        <v>189</v>
      </c>
      <c r="H73" t="str">
        <f t="shared" si="23"/>
        <v>38°</v>
      </c>
      <c r="I73" t="str">
        <f t="shared" si="24"/>
        <v>0’</v>
      </c>
      <c r="J73" t="str">
        <f t="shared" si="25"/>
        <v>0″</v>
      </c>
      <c r="K73" t="str">
        <f t="shared" si="26"/>
        <v>E</v>
      </c>
    </row>
    <row r="74" spans="1:11" x14ac:dyDescent="0.3">
      <c r="A74" t="s">
        <v>190</v>
      </c>
      <c r="B74" t="s">
        <v>95</v>
      </c>
      <c r="C74" t="str">
        <f t="shared" si="20"/>
        <v>13°</v>
      </c>
      <c r="D74" t="str">
        <f t="shared" si="21"/>
        <v>0’</v>
      </c>
      <c r="E74" t="str">
        <f t="shared" si="22"/>
        <v>0″</v>
      </c>
      <c r="F74" t="s">
        <v>607</v>
      </c>
      <c r="G74" t="s">
        <v>191</v>
      </c>
      <c r="H74" t="str">
        <f>MID(G74,2,4)</f>
        <v>122°</v>
      </c>
      <c r="I74" t="str">
        <f>MID(G74,6,2)</f>
        <v>0’</v>
      </c>
      <c r="J74" t="str">
        <f>MID(G74,8,9)</f>
        <v>0″</v>
      </c>
      <c r="K74" t="str">
        <f t="shared" si="26"/>
        <v>E</v>
      </c>
    </row>
    <row r="75" spans="1:11" x14ac:dyDescent="0.3">
      <c r="A75" t="s">
        <v>192</v>
      </c>
      <c r="B75" t="s">
        <v>193</v>
      </c>
      <c r="C75" t="str">
        <f t="shared" si="20"/>
        <v>64°</v>
      </c>
      <c r="D75" t="str">
        <f t="shared" si="21"/>
        <v>0’</v>
      </c>
      <c r="E75" t="str">
        <f t="shared" si="22"/>
        <v>0″</v>
      </c>
      <c r="F75" t="s">
        <v>607</v>
      </c>
      <c r="G75" t="s">
        <v>187</v>
      </c>
      <c r="H75" t="str">
        <f t="shared" si="23"/>
        <v>26°</v>
      </c>
      <c r="I75" t="str">
        <f t="shared" si="24"/>
        <v>0’</v>
      </c>
      <c r="J75" t="str">
        <f t="shared" si="25"/>
        <v>0″</v>
      </c>
      <c r="K75" t="str">
        <f t="shared" si="26"/>
        <v>E</v>
      </c>
    </row>
    <row r="76" spans="1:11" x14ac:dyDescent="0.3">
      <c r="A76" t="s">
        <v>194</v>
      </c>
      <c r="B76" t="s">
        <v>195</v>
      </c>
      <c r="C76" t="str">
        <f t="shared" si="20"/>
        <v>18°</v>
      </c>
      <c r="D76" t="str">
        <f t="shared" si="21"/>
        <v>0’</v>
      </c>
      <c r="E76" t="str">
        <f t="shared" si="22"/>
        <v>0″</v>
      </c>
      <c r="F76" t="s">
        <v>608</v>
      </c>
      <c r="G76" t="s">
        <v>196</v>
      </c>
      <c r="H76" t="str">
        <f>MID(G76,2,4)</f>
        <v>175°</v>
      </c>
      <c r="I76" t="str">
        <f>MID(G76,6,2)</f>
        <v>0’</v>
      </c>
      <c r="J76" t="str">
        <f>MID(G76,8,9)</f>
        <v>0″</v>
      </c>
      <c r="K76" t="str">
        <f t="shared" si="26"/>
        <v>E</v>
      </c>
    </row>
    <row r="77" spans="1:11" x14ac:dyDescent="0.3">
      <c r="A77" t="s">
        <v>197</v>
      </c>
      <c r="B77" t="s">
        <v>175</v>
      </c>
      <c r="C77" t="str">
        <f t="shared" si="20"/>
        <v>46°</v>
      </c>
      <c r="D77" t="str">
        <f t="shared" si="21"/>
        <v>0’</v>
      </c>
      <c r="E77" t="str">
        <f t="shared" si="22"/>
        <v>0″</v>
      </c>
      <c r="F77" t="s">
        <v>607</v>
      </c>
      <c r="G77" t="s">
        <v>198</v>
      </c>
      <c r="H77" t="str">
        <f>MID(G77,2,2)</f>
        <v>2°</v>
      </c>
      <c r="I77" t="str">
        <f>MID(G77,4,2)</f>
        <v>0’</v>
      </c>
      <c r="J77" t="str">
        <f>MID(G77,6,8)</f>
        <v>0″</v>
      </c>
      <c r="K77" t="str">
        <f t="shared" si="26"/>
        <v>E</v>
      </c>
    </row>
    <row r="78" spans="1:11" x14ac:dyDescent="0.3">
      <c r="A78" t="s">
        <v>199</v>
      </c>
      <c r="B78" t="s">
        <v>200</v>
      </c>
      <c r="C78" t="str">
        <f>MID(B78,2,2)</f>
        <v>1°</v>
      </c>
      <c r="D78" t="str">
        <f>MID(B78,4,2)</f>
        <v>0’</v>
      </c>
      <c r="E78" t="str">
        <f>MID(B78,6,9)</f>
        <v>0″</v>
      </c>
      <c r="F78" t="s">
        <v>608</v>
      </c>
      <c r="G78" t="s">
        <v>201</v>
      </c>
      <c r="H78" t="str">
        <f t="shared" si="23"/>
        <v>11°</v>
      </c>
      <c r="I78" t="str">
        <f t="shared" ref="I78:I80" si="27">MID(G78,5,3)</f>
        <v>45’</v>
      </c>
      <c r="J78" t="str">
        <f>MID(G78,8,9)</f>
        <v>0″</v>
      </c>
      <c r="K78" t="str">
        <f t="shared" si="26"/>
        <v>E</v>
      </c>
    </row>
    <row r="79" spans="1:11" x14ac:dyDescent="0.3">
      <c r="A79" t="s">
        <v>202</v>
      </c>
      <c r="B79" t="s">
        <v>203</v>
      </c>
      <c r="C79" t="str">
        <f t="shared" si="20"/>
        <v>13°</v>
      </c>
      <c r="D79" t="str">
        <f>MID(B79,5,3)</f>
        <v>28’</v>
      </c>
      <c r="E79" t="str">
        <f>MID(B79,8,9)</f>
        <v>0.12″</v>
      </c>
      <c r="F79" t="s">
        <v>607</v>
      </c>
      <c r="G79" t="s">
        <v>204</v>
      </c>
      <c r="H79" t="str">
        <f t="shared" si="23"/>
        <v>16°</v>
      </c>
      <c r="I79" t="str">
        <f t="shared" si="27"/>
        <v>34’</v>
      </c>
      <c r="J79" t="str">
        <f>MID(G79,8,10)</f>
        <v>0.12″</v>
      </c>
      <c r="K79" t="str">
        <f t="shared" si="26"/>
        <v>O</v>
      </c>
    </row>
    <row r="80" spans="1:11" x14ac:dyDescent="0.3">
      <c r="A80" t="s">
        <v>205</v>
      </c>
      <c r="B80" t="s">
        <v>206</v>
      </c>
      <c r="C80" t="str">
        <f t="shared" si="20"/>
        <v>42°</v>
      </c>
      <c r="D80" t="str">
        <f t="shared" si="21"/>
        <v>0’</v>
      </c>
      <c r="E80" t="str">
        <f t="shared" si="22"/>
        <v>0″</v>
      </c>
      <c r="F80" t="s">
        <v>607</v>
      </c>
      <c r="G80" t="s">
        <v>207</v>
      </c>
      <c r="H80" t="str">
        <f t="shared" si="23"/>
        <v>43°</v>
      </c>
      <c r="I80" t="str">
        <f t="shared" si="27"/>
        <v>30’</v>
      </c>
      <c r="J80" t="str">
        <f>MID(G80,8,9)</f>
        <v>0″</v>
      </c>
      <c r="K80" t="str">
        <f t="shared" si="26"/>
        <v>E</v>
      </c>
    </row>
    <row r="81" spans="1:11" x14ac:dyDescent="0.3">
      <c r="A81" t="s">
        <v>208</v>
      </c>
      <c r="B81" t="s">
        <v>142</v>
      </c>
      <c r="C81" t="str">
        <f>MID(B81,2,2)</f>
        <v>8°</v>
      </c>
      <c r="D81" t="str">
        <f>MID(B81,4,2)</f>
        <v>0’</v>
      </c>
      <c r="E81" t="str">
        <f>MID(B81,6,9)</f>
        <v>0″</v>
      </c>
      <c r="F81" t="s">
        <v>607</v>
      </c>
      <c r="G81" t="s">
        <v>96</v>
      </c>
      <c r="H81" t="str">
        <f t="shared" ref="H81:H82" si="28">MID(G81,2,2)</f>
        <v>2°</v>
      </c>
      <c r="I81" t="str">
        <f>MID(G81,4,2)</f>
        <v>0’</v>
      </c>
      <c r="J81" t="str">
        <f>MID(G81,6,8)</f>
        <v>0″</v>
      </c>
      <c r="K81" t="str">
        <f t="shared" si="26"/>
        <v>O</v>
      </c>
    </row>
    <row r="82" spans="1:11" x14ac:dyDescent="0.3">
      <c r="A82" t="s">
        <v>209</v>
      </c>
      <c r="B82" t="s">
        <v>210</v>
      </c>
      <c r="C82" t="str">
        <f t="shared" si="20"/>
        <v>36°</v>
      </c>
      <c r="D82" t="str">
        <f>MID(B82,5,3)</f>
        <v>10’</v>
      </c>
      <c r="E82" t="str">
        <f>MID(B82,8,10)</f>
        <v>59.88″</v>
      </c>
      <c r="F82" t="s">
        <v>607</v>
      </c>
      <c r="G82" t="s">
        <v>211</v>
      </c>
      <c r="H82" t="str">
        <f t="shared" si="28"/>
        <v>5°</v>
      </c>
      <c r="I82" t="str">
        <f>MID(G82,4,3)</f>
        <v>22’</v>
      </c>
      <c r="J82" t="str">
        <f t="shared" si="25"/>
        <v>0.12″</v>
      </c>
      <c r="K82" t="str">
        <f t="shared" si="26"/>
        <v>O</v>
      </c>
    </row>
    <row r="83" spans="1:11" x14ac:dyDescent="0.3">
      <c r="A83" t="s">
        <v>212</v>
      </c>
      <c r="B83" t="s">
        <v>213</v>
      </c>
      <c r="C83" t="str">
        <f t="shared" si="20"/>
        <v>12°</v>
      </c>
      <c r="D83" t="str">
        <f t="shared" si="21"/>
        <v>7’</v>
      </c>
      <c r="E83" t="str">
        <f t="shared" si="22"/>
        <v>0.12″</v>
      </c>
      <c r="F83" t="s">
        <v>607</v>
      </c>
      <c r="G83" t="s">
        <v>214</v>
      </c>
      <c r="H83" t="str">
        <f t="shared" si="23"/>
        <v>61°</v>
      </c>
      <c r="I83" t="str">
        <f>MID(G83,5,3)</f>
        <v>40’</v>
      </c>
      <c r="J83" t="str">
        <f>MID(G83,8,10)</f>
        <v>0.12″</v>
      </c>
      <c r="K83" t="str">
        <f t="shared" si="26"/>
        <v>O</v>
      </c>
    </row>
    <row r="84" spans="1:11" x14ac:dyDescent="0.3">
      <c r="A84" t="s">
        <v>215</v>
      </c>
      <c r="B84" t="s">
        <v>216</v>
      </c>
      <c r="C84" t="str">
        <f t="shared" si="20"/>
        <v>39°</v>
      </c>
      <c r="D84" t="str">
        <f t="shared" si="21"/>
        <v>0’</v>
      </c>
      <c r="E84" t="str">
        <f t="shared" si="22"/>
        <v>0″</v>
      </c>
      <c r="F84" t="s">
        <v>607</v>
      </c>
      <c r="G84" t="s">
        <v>217</v>
      </c>
      <c r="H84" t="str">
        <f t="shared" si="23"/>
        <v>22°</v>
      </c>
      <c r="I84" t="str">
        <f t="shared" si="24"/>
        <v>0’</v>
      </c>
      <c r="J84" t="str">
        <f t="shared" si="25"/>
        <v>0″</v>
      </c>
      <c r="K84" t="str">
        <f t="shared" si="26"/>
        <v>E</v>
      </c>
    </row>
    <row r="85" spans="1:11" x14ac:dyDescent="0.3">
      <c r="A85" t="s">
        <v>218</v>
      </c>
      <c r="B85" t="s">
        <v>219</v>
      </c>
      <c r="C85" t="str">
        <f t="shared" si="20"/>
        <v>72°</v>
      </c>
      <c r="D85" t="str">
        <f t="shared" si="21"/>
        <v>0’</v>
      </c>
      <c r="E85" t="str">
        <f t="shared" si="22"/>
        <v>0″</v>
      </c>
      <c r="F85" t="s">
        <v>607</v>
      </c>
      <c r="G85" t="s">
        <v>220</v>
      </c>
      <c r="H85" t="str">
        <f t="shared" si="23"/>
        <v>40°</v>
      </c>
      <c r="I85" t="str">
        <f t="shared" si="24"/>
        <v>0’</v>
      </c>
      <c r="J85" t="str">
        <f t="shared" si="25"/>
        <v>0″</v>
      </c>
      <c r="K85" t="str">
        <f t="shared" si="26"/>
        <v>O</v>
      </c>
    </row>
    <row r="86" spans="1:11" x14ac:dyDescent="0.3">
      <c r="A86" t="s">
        <v>221</v>
      </c>
      <c r="B86" t="s">
        <v>222</v>
      </c>
      <c r="C86" t="str">
        <f t="shared" si="20"/>
        <v>16°</v>
      </c>
      <c r="D86" t="str">
        <f t="shared" ref="D86:D88" si="29">MID(B86,5,3)</f>
        <v>15’</v>
      </c>
      <c r="E86" t="str">
        <f>MID(B86,8,10)</f>
        <v>0″</v>
      </c>
      <c r="F86" t="s">
        <v>607</v>
      </c>
      <c r="G86" t="s">
        <v>223</v>
      </c>
      <c r="H86" t="str">
        <f t="shared" si="23"/>
        <v>61°</v>
      </c>
      <c r="I86" t="str">
        <f t="shared" ref="I86:I88" si="30">MID(G86,5,3)</f>
        <v>34’</v>
      </c>
      <c r="J86" t="str">
        <f>MID(G86,8,10)</f>
        <v>59.88″</v>
      </c>
      <c r="K86" t="str">
        <f t="shared" si="26"/>
        <v>O</v>
      </c>
    </row>
    <row r="87" spans="1:11" x14ac:dyDescent="0.3">
      <c r="A87" t="s">
        <v>224</v>
      </c>
      <c r="B87" t="s">
        <v>203</v>
      </c>
      <c r="C87" t="str">
        <f t="shared" si="20"/>
        <v>13°</v>
      </c>
      <c r="D87" t="str">
        <f t="shared" si="29"/>
        <v>28’</v>
      </c>
      <c r="E87" t="str">
        <f>MID(B87,8,9)</f>
        <v>0.12″</v>
      </c>
      <c r="F87" t="s">
        <v>607</v>
      </c>
      <c r="G87" t="s">
        <v>225</v>
      </c>
      <c r="H87" t="str">
        <f>MID(G87,2,4)</f>
        <v>144°</v>
      </c>
      <c r="I87" t="str">
        <f>MID(G87,6,3)</f>
        <v>46’</v>
      </c>
      <c r="J87" t="str">
        <f>MID(G87,9,11)</f>
        <v>59.88″</v>
      </c>
      <c r="K87" t="str">
        <f t="shared" si="26"/>
        <v>E</v>
      </c>
    </row>
    <row r="88" spans="1:11" x14ac:dyDescent="0.3">
      <c r="A88" t="s">
        <v>226</v>
      </c>
      <c r="B88" t="s">
        <v>227</v>
      </c>
      <c r="C88" t="str">
        <f t="shared" si="20"/>
        <v>15°</v>
      </c>
      <c r="D88" t="str">
        <f t="shared" si="29"/>
        <v>30’</v>
      </c>
      <c r="E88" t="str">
        <f>MID(B88,8,10)</f>
        <v>0″</v>
      </c>
      <c r="F88" t="s">
        <v>607</v>
      </c>
      <c r="G88" t="s">
        <v>228</v>
      </c>
      <c r="H88" t="str">
        <f t="shared" si="23"/>
        <v>90°</v>
      </c>
      <c r="I88" t="str">
        <f t="shared" si="30"/>
        <v>15’</v>
      </c>
      <c r="J88" t="str">
        <f>MID(G88,8,9)</f>
        <v>0″</v>
      </c>
      <c r="K88" t="str">
        <f t="shared" si="26"/>
        <v>O</v>
      </c>
    </row>
    <row r="89" spans="1:11" x14ac:dyDescent="0.3">
      <c r="A89" t="s">
        <v>229</v>
      </c>
      <c r="B89" t="s">
        <v>131</v>
      </c>
      <c r="C89" t="str">
        <f>MID(B89,2,2)</f>
        <v>4°</v>
      </c>
      <c r="D89" t="str">
        <f>MID(B89,4,2)</f>
        <v>0’</v>
      </c>
      <c r="E89" t="str">
        <f>MID(B89,6,9)</f>
        <v>0″</v>
      </c>
      <c r="F89" t="s">
        <v>607</v>
      </c>
      <c r="G89" t="s">
        <v>230</v>
      </c>
      <c r="H89" t="str">
        <f t="shared" si="23"/>
        <v>53°</v>
      </c>
      <c r="I89" t="str">
        <f t="shared" si="24"/>
        <v>0’</v>
      </c>
      <c r="J89" t="str">
        <f t="shared" si="25"/>
        <v>0″</v>
      </c>
      <c r="K89" t="str">
        <f t="shared" si="26"/>
        <v>O</v>
      </c>
    </row>
    <row r="90" spans="1:11" x14ac:dyDescent="0.3">
      <c r="A90" t="s">
        <v>231</v>
      </c>
      <c r="B90" t="s">
        <v>232</v>
      </c>
      <c r="C90" t="str">
        <f t="shared" si="20"/>
        <v>49°</v>
      </c>
      <c r="D90" t="str">
        <f>MID(B90,5,3)</f>
        <v>30’</v>
      </c>
      <c r="E90" t="str">
        <f>MID(B90,8,10)</f>
        <v>0″</v>
      </c>
      <c r="F90" t="s">
        <v>607</v>
      </c>
      <c r="G90" t="s">
        <v>620</v>
      </c>
      <c r="H90" t="str">
        <f>MID(G90,2,2)</f>
        <v>2°</v>
      </c>
      <c r="I90" t="str">
        <f>MID(G90,4,3)</f>
        <v>33’</v>
      </c>
      <c r="J90" t="str">
        <f t="shared" si="25"/>
        <v>36"</v>
      </c>
      <c r="K90" t="str">
        <f t="shared" si="26"/>
        <v>O</v>
      </c>
    </row>
    <row r="91" spans="1:11" x14ac:dyDescent="0.3">
      <c r="A91" t="s">
        <v>233</v>
      </c>
      <c r="B91" t="s">
        <v>234</v>
      </c>
      <c r="C91" t="str">
        <f t="shared" si="20"/>
        <v>11°</v>
      </c>
      <c r="D91" t="str">
        <f t="shared" si="21"/>
        <v>0’</v>
      </c>
      <c r="E91" t="str">
        <f t="shared" si="22"/>
        <v>0″</v>
      </c>
      <c r="F91" t="s">
        <v>607</v>
      </c>
      <c r="G91" t="s">
        <v>235</v>
      </c>
      <c r="H91" t="str">
        <f t="shared" si="23"/>
        <v>10°</v>
      </c>
      <c r="I91" t="str">
        <f t="shared" si="24"/>
        <v>0’</v>
      </c>
      <c r="J91" t="str">
        <f t="shared" si="25"/>
        <v>0″</v>
      </c>
      <c r="K91" t="str">
        <f t="shared" si="26"/>
        <v>O</v>
      </c>
    </row>
    <row r="92" spans="1:11" x14ac:dyDescent="0.3">
      <c r="A92" t="s">
        <v>236</v>
      </c>
      <c r="B92" t="s">
        <v>237</v>
      </c>
      <c r="C92" t="str">
        <f t="shared" si="20"/>
        <v>12°</v>
      </c>
      <c r="D92" t="str">
        <f t="shared" si="21"/>
        <v>0’</v>
      </c>
      <c r="E92" t="str">
        <f t="shared" si="22"/>
        <v>0″</v>
      </c>
      <c r="F92" t="s">
        <v>607</v>
      </c>
      <c r="G92" t="s">
        <v>238</v>
      </c>
      <c r="H92" t="str">
        <f t="shared" si="23"/>
        <v>15°</v>
      </c>
      <c r="I92" t="str">
        <f t="shared" si="24"/>
        <v>0’</v>
      </c>
      <c r="J92" t="str">
        <f t="shared" si="25"/>
        <v>0″</v>
      </c>
      <c r="K92" t="str">
        <f t="shared" si="26"/>
        <v>O</v>
      </c>
    </row>
    <row r="93" spans="1:11" x14ac:dyDescent="0.3">
      <c r="A93" t="s">
        <v>239</v>
      </c>
      <c r="B93" t="s">
        <v>240</v>
      </c>
      <c r="C93" t="str">
        <f>MID(B93,2,2)</f>
        <v>2°</v>
      </c>
      <c r="D93" t="str">
        <f t="shared" ref="D93:D94" si="31">MID(B93,4,2)</f>
        <v>0’</v>
      </c>
      <c r="E93" t="str">
        <f t="shared" ref="E93:E94" si="32">MID(B93,6,9)</f>
        <v>0″</v>
      </c>
      <c r="F93" t="s">
        <v>607</v>
      </c>
      <c r="G93" t="s">
        <v>155</v>
      </c>
      <c r="H93" t="str">
        <f t="shared" si="23"/>
        <v>10°</v>
      </c>
      <c r="I93" t="str">
        <f t="shared" si="24"/>
        <v>0’</v>
      </c>
      <c r="J93" t="str">
        <f t="shared" si="25"/>
        <v>0″</v>
      </c>
      <c r="K93" t="str">
        <f t="shared" si="26"/>
        <v>E</v>
      </c>
    </row>
    <row r="94" spans="1:11" x14ac:dyDescent="0.3">
      <c r="A94" t="s">
        <v>241</v>
      </c>
      <c r="B94" t="s">
        <v>242</v>
      </c>
      <c r="C94" t="str">
        <f>MID(B94,2,2)</f>
        <v>5°</v>
      </c>
      <c r="D94" t="str">
        <f t="shared" si="31"/>
        <v>0’</v>
      </c>
      <c r="E94" t="str">
        <f t="shared" si="32"/>
        <v>0″</v>
      </c>
      <c r="F94" t="s">
        <v>607</v>
      </c>
      <c r="G94" t="s">
        <v>243</v>
      </c>
      <c r="H94" t="str">
        <f t="shared" si="23"/>
        <v>59°</v>
      </c>
      <c r="I94" t="str">
        <f t="shared" si="24"/>
        <v>0’</v>
      </c>
      <c r="J94" t="str">
        <f t="shared" si="25"/>
        <v>0″</v>
      </c>
      <c r="K94" t="str">
        <f t="shared" si="26"/>
        <v>O</v>
      </c>
    </row>
    <row r="95" spans="1:11" x14ac:dyDescent="0.3">
      <c r="A95" t="s">
        <v>244</v>
      </c>
      <c r="B95" t="s">
        <v>245</v>
      </c>
      <c r="C95" t="str">
        <f t="shared" si="20"/>
        <v>19°</v>
      </c>
      <c r="D95" t="str">
        <f t="shared" si="21"/>
        <v>0’</v>
      </c>
      <c r="E95" t="str">
        <f t="shared" si="22"/>
        <v>0″</v>
      </c>
      <c r="F95" t="s">
        <v>607</v>
      </c>
      <c r="G95" t="s">
        <v>246</v>
      </c>
      <c r="H95" t="str">
        <f t="shared" si="23"/>
        <v>72°</v>
      </c>
      <c r="I95" t="str">
        <f t="shared" ref="I95:I96" si="33">MID(G95,5,3)</f>
        <v>25’</v>
      </c>
      <c r="J95" t="str">
        <f>MID(G95,8,10)</f>
        <v>0.12″</v>
      </c>
      <c r="K95" t="str">
        <f t="shared" si="26"/>
        <v>O</v>
      </c>
    </row>
    <row r="96" spans="1:11" x14ac:dyDescent="0.3">
      <c r="A96" t="s">
        <v>247</v>
      </c>
      <c r="B96" t="s">
        <v>118</v>
      </c>
      <c r="C96" t="str">
        <f t="shared" si="20"/>
        <v>15°</v>
      </c>
      <c r="D96" t="str">
        <f t="shared" si="21"/>
        <v>0’</v>
      </c>
      <c r="E96" t="str">
        <f t="shared" si="22"/>
        <v>0″</v>
      </c>
      <c r="F96" t="s">
        <v>607</v>
      </c>
      <c r="G96" t="s">
        <v>248</v>
      </c>
      <c r="H96" t="str">
        <f t="shared" si="23"/>
        <v>86°</v>
      </c>
      <c r="I96" t="str">
        <f t="shared" si="33"/>
        <v>30’</v>
      </c>
      <c r="J96" t="str">
        <f>MID(G96,8,9)</f>
        <v>0″</v>
      </c>
      <c r="K96" t="str">
        <f t="shared" si="26"/>
        <v>O</v>
      </c>
    </row>
    <row r="97" spans="1:11" x14ac:dyDescent="0.3">
      <c r="A97" t="s">
        <v>249</v>
      </c>
      <c r="B97" t="s">
        <v>250</v>
      </c>
      <c r="C97" t="str">
        <f t="shared" si="20"/>
        <v>22°</v>
      </c>
      <c r="D97" t="str">
        <f>MID(B97,5,3)</f>
        <v>15’</v>
      </c>
      <c r="E97" t="str">
        <f>MID(B97,8,10)</f>
        <v>0″</v>
      </c>
      <c r="F97" t="s">
        <v>607</v>
      </c>
      <c r="G97" t="s">
        <v>251</v>
      </c>
      <c r="H97" t="str">
        <f>MID(G97,2,4)</f>
        <v>114°</v>
      </c>
      <c r="I97" t="str">
        <f>MID(G97,6,3)</f>
        <v>10’</v>
      </c>
      <c r="J97" t="str">
        <f>MID(G97,9,11)</f>
        <v>0.12″</v>
      </c>
      <c r="K97" t="str">
        <f t="shared" si="26"/>
        <v>E</v>
      </c>
    </row>
    <row r="98" spans="1:11" x14ac:dyDescent="0.3">
      <c r="A98" t="s">
        <v>252</v>
      </c>
      <c r="B98" t="s">
        <v>253</v>
      </c>
      <c r="C98" t="str">
        <f t="shared" si="20"/>
        <v>47°</v>
      </c>
      <c r="D98" t="str">
        <f t="shared" si="21"/>
        <v>0’</v>
      </c>
      <c r="E98" t="str">
        <f t="shared" si="22"/>
        <v>0″</v>
      </c>
      <c r="F98" t="s">
        <v>607</v>
      </c>
      <c r="G98" t="s">
        <v>254</v>
      </c>
      <c r="H98" t="str">
        <f t="shared" si="23"/>
        <v>20°</v>
      </c>
      <c r="I98" t="str">
        <f t="shared" si="24"/>
        <v>0’</v>
      </c>
      <c r="J98" t="str">
        <f t="shared" si="25"/>
        <v>0″</v>
      </c>
      <c r="K98" t="str">
        <f t="shared" si="26"/>
        <v>E</v>
      </c>
    </row>
    <row r="99" spans="1:11" x14ac:dyDescent="0.3">
      <c r="A99" t="s">
        <v>255</v>
      </c>
      <c r="B99" t="s">
        <v>256</v>
      </c>
      <c r="C99" t="str">
        <f t="shared" si="20"/>
        <v>20°</v>
      </c>
      <c r="D99" t="str">
        <f t="shared" si="21"/>
        <v>0’</v>
      </c>
      <c r="E99" t="str">
        <f t="shared" si="22"/>
        <v>0″</v>
      </c>
      <c r="F99" t="s">
        <v>607</v>
      </c>
      <c r="G99" t="s">
        <v>257</v>
      </c>
      <c r="H99" t="str">
        <f t="shared" si="23"/>
        <v>77°</v>
      </c>
      <c r="I99" t="str">
        <f t="shared" si="24"/>
        <v>0’</v>
      </c>
      <c r="J99" t="str">
        <f t="shared" si="25"/>
        <v>0″</v>
      </c>
      <c r="K99" t="str">
        <f t="shared" si="26"/>
        <v>E</v>
      </c>
    </row>
    <row r="100" spans="1:11" x14ac:dyDescent="0.3">
      <c r="A100" t="s">
        <v>258</v>
      </c>
      <c r="B100" t="s">
        <v>259</v>
      </c>
      <c r="C100" t="str">
        <f>MID(B100,2,2)</f>
        <v>5°</v>
      </c>
      <c r="D100" t="str">
        <f>MID(B100,4,2)</f>
        <v>0’</v>
      </c>
      <c r="E100" t="str">
        <f>MID(B100,6,9)</f>
        <v>0″</v>
      </c>
      <c r="F100" t="s">
        <v>608</v>
      </c>
      <c r="G100" t="s">
        <v>260</v>
      </c>
      <c r="H100" t="str">
        <f>MID(G100,2,4)</f>
        <v>120°</v>
      </c>
      <c r="I100" t="str">
        <f>MID(G100,6,2)</f>
        <v>0’</v>
      </c>
      <c r="J100" t="str">
        <f>MID(G100,8,9)</f>
        <v>0″</v>
      </c>
      <c r="K100" t="str">
        <f t="shared" si="26"/>
        <v>E</v>
      </c>
    </row>
    <row r="101" spans="1:11" x14ac:dyDescent="0.3">
      <c r="A101" t="s">
        <v>261</v>
      </c>
      <c r="B101" t="s">
        <v>1</v>
      </c>
      <c r="C101" t="str">
        <f t="shared" si="20"/>
        <v>33°</v>
      </c>
      <c r="D101" t="str">
        <f t="shared" si="21"/>
        <v>0’</v>
      </c>
      <c r="E101" t="str">
        <f t="shared" si="22"/>
        <v>0″</v>
      </c>
      <c r="F101" t="s">
        <v>607</v>
      </c>
      <c r="G101" t="s">
        <v>262</v>
      </c>
      <c r="H101" t="str">
        <f t="shared" si="23"/>
        <v>44°</v>
      </c>
      <c r="I101" t="str">
        <f t="shared" si="24"/>
        <v>0’</v>
      </c>
      <c r="J101" t="str">
        <f t="shared" si="25"/>
        <v>0″</v>
      </c>
      <c r="K101" t="str">
        <f t="shared" si="26"/>
        <v>E</v>
      </c>
    </row>
    <row r="102" spans="1:11" x14ac:dyDescent="0.3">
      <c r="A102" t="s">
        <v>263</v>
      </c>
      <c r="B102" t="s">
        <v>180</v>
      </c>
      <c r="C102" t="str">
        <f t="shared" si="20"/>
        <v>32°</v>
      </c>
      <c r="D102" t="str">
        <f t="shared" si="21"/>
        <v>0’</v>
      </c>
      <c r="E102" t="str">
        <f t="shared" si="22"/>
        <v>0″</v>
      </c>
      <c r="F102" t="s">
        <v>607</v>
      </c>
      <c r="G102" t="s">
        <v>264</v>
      </c>
      <c r="H102" t="str">
        <f t="shared" si="23"/>
        <v>53°</v>
      </c>
      <c r="I102" t="str">
        <f t="shared" si="24"/>
        <v>0’</v>
      </c>
      <c r="J102" t="str">
        <f t="shared" si="25"/>
        <v>0″</v>
      </c>
      <c r="K102" t="str">
        <f t="shared" si="26"/>
        <v>E</v>
      </c>
    </row>
    <row r="103" spans="1:11" x14ac:dyDescent="0.3">
      <c r="A103" t="s">
        <v>265</v>
      </c>
      <c r="B103" t="s">
        <v>71</v>
      </c>
      <c r="C103" t="str">
        <f t="shared" si="20"/>
        <v>53°</v>
      </c>
      <c r="D103" t="str">
        <f t="shared" si="21"/>
        <v>0’</v>
      </c>
      <c r="E103" t="str">
        <f t="shared" si="22"/>
        <v>0″</v>
      </c>
      <c r="F103" t="s">
        <v>607</v>
      </c>
      <c r="G103" t="s">
        <v>266</v>
      </c>
      <c r="H103" t="str">
        <f t="shared" ref="H103:H105" si="34">MID(G103,2,2)</f>
        <v>8°</v>
      </c>
      <c r="I103" t="str">
        <f>MID(G103,4,2)</f>
        <v>0’</v>
      </c>
      <c r="J103" t="str">
        <f>MID(G103,6,8)</f>
        <v>0″</v>
      </c>
      <c r="K103" t="str">
        <f t="shared" si="26"/>
        <v>O</v>
      </c>
    </row>
    <row r="104" spans="1:11" x14ac:dyDescent="0.3">
      <c r="A104" t="s">
        <v>267</v>
      </c>
      <c r="B104" t="s">
        <v>268</v>
      </c>
      <c r="C104" t="str">
        <f t="shared" si="20"/>
        <v>54°</v>
      </c>
      <c r="D104" t="str">
        <f t="shared" ref="D104:D106" si="35">MID(B104,5,3)</f>
        <v>25’</v>
      </c>
      <c r="E104" t="str">
        <f>MID(B104,8,10)</f>
        <v>59.88″</v>
      </c>
      <c r="F104" t="s">
        <v>608</v>
      </c>
      <c r="G104" t="s">
        <v>269</v>
      </c>
      <c r="H104" t="str">
        <f t="shared" si="34"/>
        <v>3°</v>
      </c>
      <c r="I104" t="str">
        <f>MID(G104,4,3)</f>
        <v>24’</v>
      </c>
      <c r="J104" t="str">
        <f t="shared" si="25"/>
        <v>0″</v>
      </c>
      <c r="K104" t="str">
        <f t="shared" si="26"/>
        <v>E</v>
      </c>
    </row>
    <row r="105" spans="1:11" x14ac:dyDescent="0.3">
      <c r="A105" t="s">
        <v>270</v>
      </c>
      <c r="B105" t="s">
        <v>612</v>
      </c>
      <c r="C105" t="str">
        <f t="shared" si="20"/>
        <v>54°</v>
      </c>
      <c r="D105" t="str">
        <f t="shared" si="35"/>
        <v>13’</v>
      </c>
      <c r="E105" t="str">
        <f>MID(B105,8,10)</f>
        <v>48''</v>
      </c>
      <c r="F105" t="s">
        <v>607</v>
      </c>
      <c r="G105" t="s">
        <v>271</v>
      </c>
      <c r="H105" t="str">
        <f t="shared" si="34"/>
        <v>4°</v>
      </c>
      <c r="I105" t="str">
        <f>MID(G105,4,3)</f>
        <v>33’</v>
      </c>
      <c r="J105" t="str">
        <f t="shared" si="25"/>
        <v>0″</v>
      </c>
      <c r="K105" t="str">
        <f t="shared" si="26"/>
        <v>O</v>
      </c>
    </row>
    <row r="106" spans="1:11" x14ac:dyDescent="0.3">
      <c r="A106" t="s">
        <v>272</v>
      </c>
      <c r="B106" t="s">
        <v>273</v>
      </c>
      <c r="C106" t="str">
        <f t="shared" si="20"/>
        <v>10°</v>
      </c>
      <c r="D106" t="str">
        <f t="shared" si="35"/>
        <v>30’</v>
      </c>
      <c r="E106" t="str">
        <f>MID(B106,8,10)</f>
        <v>0″</v>
      </c>
      <c r="F106" t="s">
        <v>608</v>
      </c>
      <c r="G106" t="s">
        <v>274</v>
      </c>
      <c r="H106" t="str">
        <f>MID(G106,2,4)</f>
        <v>105°</v>
      </c>
      <c r="I106" t="str">
        <f>MID(G106,6,3)</f>
        <v>40’</v>
      </c>
      <c r="J106" t="str">
        <f>MID(G106,9,11)</f>
        <v>0.12″</v>
      </c>
      <c r="K106" t="str">
        <f t="shared" si="26"/>
        <v>E</v>
      </c>
    </row>
    <row r="107" spans="1:11" x14ac:dyDescent="0.3">
      <c r="A107" t="s">
        <v>275</v>
      </c>
      <c r="B107" t="s">
        <v>276</v>
      </c>
      <c r="C107" t="str">
        <f t="shared" si="20"/>
        <v>65°</v>
      </c>
      <c r="D107" t="str">
        <f t="shared" si="21"/>
        <v>0’</v>
      </c>
      <c r="E107" t="str">
        <f t="shared" si="22"/>
        <v>0″</v>
      </c>
      <c r="F107" t="s">
        <v>607</v>
      </c>
      <c r="G107" t="s">
        <v>277</v>
      </c>
      <c r="H107" t="str">
        <f t="shared" si="23"/>
        <v>18°</v>
      </c>
      <c r="I107" t="str">
        <f t="shared" si="24"/>
        <v>0’</v>
      </c>
      <c r="J107" t="str">
        <f t="shared" si="25"/>
        <v>0″</v>
      </c>
      <c r="K107" t="str">
        <f t="shared" si="26"/>
        <v>O</v>
      </c>
    </row>
    <row r="108" spans="1:11" x14ac:dyDescent="0.3">
      <c r="A108" t="s">
        <v>278</v>
      </c>
      <c r="B108" t="s">
        <v>279</v>
      </c>
      <c r="C108" t="str">
        <f t="shared" si="20"/>
        <v>19°</v>
      </c>
      <c r="D108" t="str">
        <f t="shared" ref="D108:D110" si="36">MID(B108,5,3)</f>
        <v>30’</v>
      </c>
      <c r="E108" t="str">
        <f t="shared" ref="E108:E109" si="37">MID(B108,8,10)</f>
        <v>0″</v>
      </c>
      <c r="F108" t="s">
        <v>607</v>
      </c>
      <c r="G108" t="s">
        <v>280</v>
      </c>
      <c r="H108" t="str">
        <f t="shared" si="23"/>
        <v>80°</v>
      </c>
      <c r="I108" t="str">
        <f t="shared" ref="I108:I109" si="38">MID(G108,5,3)</f>
        <v>30’</v>
      </c>
      <c r="J108" t="str">
        <f>MID(G108,8,9)</f>
        <v>0″</v>
      </c>
      <c r="K108" t="str">
        <f t="shared" si="26"/>
        <v>O</v>
      </c>
    </row>
    <row r="109" spans="1:11" x14ac:dyDescent="0.3">
      <c r="A109" t="s">
        <v>281</v>
      </c>
      <c r="B109" t="s">
        <v>12</v>
      </c>
      <c r="C109" t="str">
        <f t="shared" si="20"/>
        <v>12°</v>
      </c>
      <c r="D109" t="str">
        <f t="shared" si="36"/>
        <v>30’</v>
      </c>
      <c r="E109" t="str">
        <f t="shared" si="37"/>
        <v>0″</v>
      </c>
      <c r="F109" t="s">
        <v>608</v>
      </c>
      <c r="G109" t="s">
        <v>282</v>
      </c>
      <c r="H109" t="str">
        <f t="shared" si="23"/>
        <v>96°</v>
      </c>
      <c r="I109" t="str">
        <f t="shared" si="38"/>
        <v>49’</v>
      </c>
      <c r="J109" t="str">
        <f>MID(G109,8,10)</f>
        <v>59.88″</v>
      </c>
      <c r="K109" t="str">
        <f t="shared" si="26"/>
        <v>E</v>
      </c>
    </row>
    <row r="110" spans="1:11" x14ac:dyDescent="0.3">
      <c r="A110" t="s">
        <v>283</v>
      </c>
      <c r="B110" t="s">
        <v>284</v>
      </c>
      <c r="C110" t="str">
        <f t="shared" si="20"/>
        <v>21°</v>
      </c>
      <c r="D110" t="str">
        <f t="shared" si="36"/>
        <v>13’</v>
      </c>
      <c r="E110" t="str">
        <f>MID(B110,8,10)</f>
        <v>59.88″</v>
      </c>
      <c r="F110" t="s">
        <v>608</v>
      </c>
      <c r="G110" t="s">
        <v>285</v>
      </c>
      <c r="H110" t="str">
        <f>MID(G110,2,4)</f>
        <v>159°</v>
      </c>
      <c r="I110" t="str">
        <f>MID(G110,6,3)</f>
        <v>46’</v>
      </c>
      <c r="J110" t="str">
        <f>MID(G110,9,11)</f>
        <v>0.12″</v>
      </c>
      <c r="K110" t="str">
        <f t="shared" si="26"/>
        <v>O</v>
      </c>
    </row>
    <row r="111" spans="1:11" x14ac:dyDescent="0.3">
      <c r="A111" t="s">
        <v>286</v>
      </c>
      <c r="B111" t="s">
        <v>287</v>
      </c>
      <c r="C111" t="str">
        <f t="shared" si="20"/>
        <v>62°</v>
      </c>
      <c r="D111" t="str">
        <f t="shared" si="21"/>
        <v>0’</v>
      </c>
      <c r="E111" t="str">
        <f t="shared" si="22"/>
        <v>0″</v>
      </c>
      <c r="F111" t="s">
        <v>607</v>
      </c>
      <c r="G111" t="s">
        <v>288</v>
      </c>
      <c r="H111" t="str">
        <f>MID(G111,2,2)</f>
        <v>7°</v>
      </c>
      <c r="I111" t="str">
        <f>MID(G111,4,2)</f>
        <v>0’</v>
      </c>
      <c r="J111" t="str">
        <f>MID(G111,6,8)</f>
        <v>0″</v>
      </c>
      <c r="K111" t="str">
        <f t="shared" si="26"/>
        <v>O</v>
      </c>
    </row>
    <row r="112" spans="1:11" x14ac:dyDescent="0.3">
      <c r="A112" t="s">
        <v>289</v>
      </c>
      <c r="B112" t="s">
        <v>290</v>
      </c>
      <c r="C112" t="str">
        <f t="shared" si="20"/>
        <v>54°</v>
      </c>
      <c r="D112" t="str">
        <f>MID(B112,5,3)</f>
        <v>30’</v>
      </c>
      <c r="E112" t="str">
        <f>MID(B112,8,10)</f>
        <v>0″</v>
      </c>
      <c r="F112" t="s">
        <v>608</v>
      </c>
      <c r="G112" t="s">
        <v>291</v>
      </c>
      <c r="H112" t="str">
        <f t="shared" si="23"/>
        <v>37°</v>
      </c>
      <c r="I112" t="str">
        <f t="shared" si="24"/>
        <v>0’</v>
      </c>
      <c r="J112" t="str">
        <f t="shared" si="25"/>
        <v>0″</v>
      </c>
      <c r="K112" t="str">
        <f t="shared" si="26"/>
        <v>O</v>
      </c>
    </row>
    <row r="113" spans="1:11" x14ac:dyDescent="0.3">
      <c r="A113" t="s">
        <v>292</v>
      </c>
      <c r="B113" t="s">
        <v>293</v>
      </c>
      <c r="C113" t="str">
        <f t="shared" si="20"/>
        <v>53°</v>
      </c>
      <c r="D113" t="str">
        <f t="shared" si="21"/>
        <v>6’</v>
      </c>
      <c r="E113" t="str">
        <f t="shared" si="22"/>
        <v>0″</v>
      </c>
      <c r="F113" t="s">
        <v>608</v>
      </c>
      <c r="G113" t="s">
        <v>294</v>
      </c>
      <c r="H113" t="str">
        <f t="shared" si="23"/>
        <v>72°</v>
      </c>
      <c r="I113" t="str">
        <f>MID(G113,5,3)</f>
        <v>31’</v>
      </c>
      <c r="J113" t="str">
        <f>MID(G113,8,10)</f>
        <v>0.12″</v>
      </c>
      <c r="K113" t="str">
        <f t="shared" si="26"/>
        <v>E</v>
      </c>
    </row>
    <row r="114" spans="1:11" x14ac:dyDescent="0.3">
      <c r="A114" t="s">
        <v>295</v>
      </c>
      <c r="B114" t="s">
        <v>296</v>
      </c>
      <c r="C114" t="str">
        <f t="shared" si="20"/>
        <v>51°</v>
      </c>
      <c r="D114" t="str">
        <f t="shared" ref="D114:D115" si="39">MID(B114,5,3)</f>
        <v>45’</v>
      </c>
      <c r="E114" t="str">
        <f t="shared" ref="E114:E115" si="40">MID(B114,8,10)</f>
        <v>0″</v>
      </c>
      <c r="F114" t="s">
        <v>608</v>
      </c>
      <c r="G114" t="s">
        <v>243</v>
      </c>
      <c r="H114" t="str">
        <f t="shared" si="23"/>
        <v>59°</v>
      </c>
      <c r="I114" t="str">
        <f t="shared" si="24"/>
        <v>0’</v>
      </c>
      <c r="J114" t="str">
        <f t="shared" si="25"/>
        <v>0″</v>
      </c>
      <c r="K114" t="str">
        <f t="shared" si="26"/>
        <v>O</v>
      </c>
    </row>
    <row r="115" spans="1:11" x14ac:dyDescent="0.3">
      <c r="A115" t="s">
        <v>297</v>
      </c>
      <c r="B115" t="s">
        <v>298</v>
      </c>
      <c r="C115" t="str">
        <f t="shared" si="20"/>
        <v>15°</v>
      </c>
      <c r="D115" t="str">
        <f t="shared" si="39"/>
        <v>12’</v>
      </c>
      <c r="E115" t="str">
        <f t="shared" si="40"/>
        <v>0″</v>
      </c>
      <c r="F115" t="s">
        <v>607</v>
      </c>
      <c r="G115" t="s">
        <v>299</v>
      </c>
      <c r="H115" t="str">
        <f t="shared" ref="H115:H118" si="41">MID(G115,2,4)</f>
        <v>145°</v>
      </c>
      <c r="I115" t="str">
        <f>MID(G115,6,3)</f>
        <v>45’</v>
      </c>
      <c r="J115" t="str">
        <f>MID(G115,9,10)</f>
        <v>0″</v>
      </c>
      <c r="K115" t="str">
        <f t="shared" si="26"/>
        <v>E</v>
      </c>
    </row>
    <row r="116" spans="1:11" x14ac:dyDescent="0.3">
      <c r="A116" t="s">
        <v>300</v>
      </c>
      <c r="B116" t="s">
        <v>301</v>
      </c>
      <c r="C116" t="str">
        <f>MID(B116,2,2)</f>
        <v>9°</v>
      </c>
      <c r="D116" t="str">
        <f>MID(B116,4,2)</f>
        <v>0’</v>
      </c>
      <c r="E116" t="str">
        <f>MID(B116,6,9)</f>
        <v>0″</v>
      </c>
      <c r="F116" t="s">
        <v>607</v>
      </c>
      <c r="G116" t="s">
        <v>302</v>
      </c>
      <c r="H116" t="str">
        <f t="shared" si="41"/>
        <v>168°</v>
      </c>
      <c r="I116" t="str">
        <f t="shared" ref="I116:I118" si="42">MID(G116,6,2)</f>
        <v>0’</v>
      </c>
      <c r="J116" t="str">
        <f>MID(G116,8,9)</f>
        <v>0″</v>
      </c>
      <c r="K116" t="str">
        <f t="shared" si="26"/>
        <v>E</v>
      </c>
    </row>
    <row r="117" spans="1:11" x14ac:dyDescent="0.3">
      <c r="A117" t="s">
        <v>303</v>
      </c>
      <c r="B117" t="s">
        <v>304</v>
      </c>
      <c r="C117" t="str">
        <f t="shared" si="20"/>
        <v>24°</v>
      </c>
      <c r="D117" t="str">
        <f>MID(B117,5,3)</f>
        <v>42’</v>
      </c>
      <c r="E117" t="str">
        <f>MID(B117,8,10)</f>
        <v>0″</v>
      </c>
      <c r="F117" t="s">
        <v>608</v>
      </c>
      <c r="G117" t="s">
        <v>305</v>
      </c>
      <c r="H117" t="str">
        <f t="shared" si="41"/>
        <v>127°</v>
      </c>
      <c r="I117" t="str">
        <f>MID(G117,6,3)</f>
        <v>24’</v>
      </c>
      <c r="J117" t="str">
        <f>MID(G117,9,10)</f>
        <v>0″</v>
      </c>
      <c r="K117" t="str">
        <f t="shared" si="26"/>
        <v>O</v>
      </c>
    </row>
    <row r="118" spans="1:11" x14ac:dyDescent="0.3">
      <c r="A118" t="s">
        <v>306</v>
      </c>
      <c r="B118" t="s">
        <v>307</v>
      </c>
      <c r="C118" t="str">
        <f>MID(B118,2,2)</f>
        <v>8°</v>
      </c>
      <c r="D118" t="str">
        <f>MID(B118,4,2)</f>
        <v>0’</v>
      </c>
      <c r="E118" t="str">
        <f>MID(B118,6,9)</f>
        <v>0″</v>
      </c>
      <c r="F118" t="s">
        <v>608</v>
      </c>
      <c r="G118" t="s">
        <v>308</v>
      </c>
      <c r="H118" t="str">
        <f t="shared" si="41"/>
        <v>159°</v>
      </c>
      <c r="I118" t="str">
        <f t="shared" si="42"/>
        <v>0’</v>
      </c>
      <c r="J118" t="str">
        <f>MID(G118,8,9)</f>
        <v>0″</v>
      </c>
      <c r="K118" t="str">
        <f t="shared" si="26"/>
        <v>E</v>
      </c>
    </row>
    <row r="119" spans="1:11" x14ac:dyDescent="0.3">
      <c r="A119" t="s">
        <v>309</v>
      </c>
      <c r="B119" t="s">
        <v>310</v>
      </c>
      <c r="C119" t="str">
        <f t="shared" si="20"/>
        <v>21°</v>
      </c>
      <c r="D119" t="str">
        <f t="shared" ref="D119:D124" si="43">MID(B119,5,3)</f>
        <v>45’</v>
      </c>
      <c r="E119" t="str">
        <f t="shared" ref="E119:E120" si="44">MID(B119,8,10)</f>
        <v>0″</v>
      </c>
      <c r="F119" t="s">
        <v>607</v>
      </c>
      <c r="G119" t="s">
        <v>311</v>
      </c>
      <c r="H119" t="str">
        <f t="shared" si="23"/>
        <v>71°</v>
      </c>
      <c r="I119" t="str">
        <f t="shared" ref="I119:I124" si="45">MID(G119,5,3)</f>
        <v>34’</v>
      </c>
      <c r="J119" t="str">
        <f>MID(G119,8,10)</f>
        <v>59.88″</v>
      </c>
      <c r="K119" t="str">
        <f t="shared" si="26"/>
        <v>O</v>
      </c>
    </row>
    <row r="120" spans="1:11" x14ac:dyDescent="0.3">
      <c r="A120" t="s">
        <v>312</v>
      </c>
      <c r="B120" t="s">
        <v>313</v>
      </c>
      <c r="C120" t="str">
        <f t="shared" si="20"/>
        <v>18°</v>
      </c>
      <c r="D120" t="str">
        <f t="shared" si="43"/>
        <v>30’</v>
      </c>
      <c r="E120" t="str">
        <f t="shared" si="44"/>
        <v>0″</v>
      </c>
      <c r="F120" t="s">
        <v>607</v>
      </c>
      <c r="G120" t="s">
        <v>314</v>
      </c>
      <c r="H120" t="str">
        <f t="shared" si="23"/>
        <v>64°</v>
      </c>
      <c r="I120" t="str">
        <f t="shared" si="45"/>
        <v>30’</v>
      </c>
      <c r="J120" t="str">
        <f>MID(G120,8,9)</f>
        <v>0″</v>
      </c>
      <c r="K120" t="str">
        <f t="shared" si="26"/>
        <v>O</v>
      </c>
    </row>
    <row r="121" spans="1:11" x14ac:dyDescent="0.3">
      <c r="A121" t="s">
        <v>315</v>
      </c>
      <c r="B121" t="s">
        <v>316</v>
      </c>
      <c r="C121" t="str">
        <f t="shared" si="20"/>
        <v>18°</v>
      </c>
      <c r="D121" t="str">
        <f t="shared" si="43"/>
        <v>19’</v>
      </c>
      <c r="E121" t="str">
        <f>MID(B121,8,10)</f>
        <v>59.88″</v>
      </c>
      <c r="F121" t="s">
        <v>607</v>
      </c>
      <c r="G121" t="s">
        <v>317</v>
      </c>
      <c r="H121" t="str">
        <f t="shared" si="23"/>
        <v>64°</v>
      </c>
      <c r="I121" t="str">
        <f t="shared" si="45"/>
        <v>49’</v>
      </c>
      <c r="J121" t="str">
        <f>MID(G121,8,10)</f>
        <v>59.88″</v>
      </c>
      <c r="K121" t="str">
        <f t="shared" si="26"/>
        <v>O</v>
      </c>
    </row>
    <row r="122" spans="1:11" x14ac:dyDescent="0.3">
      <c r="A122" t="s">
        <v>318</v>
      </c>
      <c r="B122" t="s">
        <v>319</v>
      </c>
      <c r="C122" t="str">
        <f t="shared" si="20"/>
        <v>31°</v>
      </c>
      <c r="D122" t="str">
        <f t="shared" si="43"/>
        <v>30’</v>
      </c>
      <c r="E122" t="str">
        <f>MID(B122,8,10)</f>
        <v>0″</v>
      </c>
      <c r="F122" t="s">
        <v>607</v>
      </c>
      <c r="G122" t="s">
        <v>320</v>
      </c>
      <c r="H122" t="str">
        <f t="shared" si="23"/>
        <v>34°</v>
      </c>
      <c r="I122" t="str">
        <f t="shared" si="45"/>
        <v>45’</v>
      </c>
      <c r="J122" t="str">
        <f>MID(G122,8,9)</f>
        <v>0″</v>
      </c>
      <c r="K122" t="str">
        <f t="shared" si="26"/>
        <v>E</v>
      </c>
    </row>
    <row r="123" spans="1:11" x14ac:dyDescent="0.3">
      <c r="A123" t="s">
        <v>321</v>
      </c>
      <c r="B123" t="s">
        <v>322</v>
      </c>
      <c r="C123" t="str">
        <f t="shared" si="20"/>
        <v>42°</v>
      </c>
      <c r="D123" t="str">
        <f t="shared" si="43"/>
        <v>49’</v>
      </c>
      <c r="E123" t="str">
        <f>MID(B123,8,10)</f>
        <v>59.88″</v>
      </c>
      <c r="F123" t="s">
        <v>607</v>
      </c>
      <c r="G123" t="s">
        <v>323</v>
      </c>
      <c r="H123" t="str">
        <f t="shared" si="23"/>
        <v>12°</v>
      </c>
      <c r="I123" t="str">
        <f t="shared" si="45"/>
        <v>49’</v>
      </c>
      <c r="J123" t="str">
        <f>MID(G123,8,10)</f>
        <v>59.88″</v>
      </c>
      <c r="K123" t="str">
        <f t="shared" si="26"/>
        <v>E</v>
      </c>
    </row>
    <row r="124" spans="1:11" x14ac:dyDescent="0.3">
      <c r="A124" t="s">
        <v>324</v>
      </c>
      <c r="B124" t="s">
        <v>15</v>
      </c>
      <c r="C124" t="str">
        <f t="shared" si="20"/>
        <v>18°</v>
      </c>
      <c r="D124" t="str">
        <f t="shared" si="43"/>
        <v>15’</v>
      </c>
      <c r="E124" t="str">
        <f>MID(B124,8,10)</f>
        <v>0″</v>
      </c>
      <c r="F124" t="s">
        <v>607</v>
      </c>
      <c r="G124" t="s">
        <v>161</v>
      </c>
      <c r="H124" t="str">
        <f t="shared" si="23"/>
        <v>77°</v>
      </c>
      <c r="I124" t="str">
        <f t="shared" si="45"/>
        <v>30’</v>
      </c>
      <c r="J124" t="str">
        <f t="shared" ref="J124:J125" si="46">MID(G124,8,9)</f>
        <v>0″</v>
      </c>
      <c r="K124" t="str">
        <f t="shared" si="26"/>
        <v>O</v>
      </c>
    </row>
    <row r="125" spans="1:11" x14ac:dyDescent="0.3">
      <c r="A125" t="s">
        <v>325</v>
      </c>
      <c r="B125" t="s">
        <v>326</v>
      </c>
      <c r="C125" t="str">
        <f t="shared" si="20"/>
        <v>36°</v>
      </c>
      <c r="D125" t="str">
        <f t="shared" si="21"/>
        <v>0’</v>
      </c>
      <c r="E125" t="str">
        <f t="shared" si="22"/>
        <v>0″</v>
      </c>
      <c r="F125" t="s">
        <v>607</v>
      </c>
      <c r="G125" t="s">
        <v>327</v>
      </c>
      <c r="H125" t="str">
        <f>MID(G125,2,4)</f>
        <v>138°</v>
      </c>
      <c r="I125" t="str">
        <f>MID(G125,6,2)</f>
        <v>0’</v>
      </c>
      <c r="J125" t="str">
        <f t="shared" si="46"/>
        <v>0″</v>
      </c>
      <c r="K125" t="str">
        <f t="shared" si="26"/>
        <v>E</v>
      </c>
    </row>
    <row r="126" spans="1:11" x14ac:dyDescent="0.3">
      <c r="A126" t="s">
        <v>328</v>
      </c>
      <c r="B126" t="s">
        <v>613</v>
      </c>
      <c r="C126" t="str">
        <f t="shared" si="20"/>
        <v>49°</v>
      </c>
      <c r="D126" t="str">
        <f>MID(B126,5,3)</f>
        <v>12’</v>
      </c>
      <c r="E126" t="str">
        <f>MID(B126,8,10)</f>
        <v>36''</v>
      </c>
      <c r="F126" t="s">
        <v>607</v>
      </c>
      <c r="G126" t="s">
        <v>619</v>
      </c>
      <c r="H126" t="str">
        <f>MID(G126,2,2)</f>
        <v>2°</v>
      </c>
      <c r="I126" t="str">
        <f>MID(G126,4,2)</f>
        <v>7’</v>
      </c>
      <c r="J126" t="str">
        <f>MID(G126,6,9)</f>
        <v>48"</v>
      </c>
      <c r="K126" t="str">
        <f t="shared" si="26"/>
        <v>O</v>
      </c>
    </row>
    <row r="127" spans="1:11" x14ac:dyDescent="0.3">
      <c r="A127" t="s">
        <v>329</v>
      </c>
      <c r="B127" t="s">
        <v>330</v>
      </c>
      <c r="C127" t="str">
        <f t="shared" si="20"/>
        <v>31°</v>
      </c>
      <c r="D127" t="str">
        <f t="shared" si="21"/>
        <v>0’</v>
      </c>
      <c r="E127" t="str">
        <f t="shared" si="22"/>
        <v>0″</v>
      </c>
      <c r="F127" t="s">
        <v>607</v>
      </c>
      <c r="G127" t="s">
        <v>331</v>
      </c>
      <c r="H127" t="str">
        <f t="shared" si="23"/>
        <v>36°</v>
      </c>
      <c r="I127" t="str">
        <f t="shared" si="24"/>
        <v>0’</v>
      </c>
      <c r="J127" t="str">
        <f t="shared" si="25"/>
        <v>0″</v>
      </c>
      <c r="K127" t="str">
        <f t="shared" si="26"/>
        <v>E</v>
      </c>
    </row>
    <row r="128" spans="1:11" x14ac:dyDescent="0.3">
      <c r="A128" t="s">
        <v>332</v>
      </c>
      <c r="B128" t="s">
        <v>333</v>
      </c>
      <c r="C128" t="str">
        <f t="shared" si="20"/>
        <v>48°</v>
      </c>
      <c r="D128" t="str">
        <f t="shared" si="21"/>
        <v>0’</v>
      </c>
      <c r="E128" t="str">
        <f t="shared" si="22"/>
        <v>0″</v>
      </c>
      <c r="F128" t="s">
        <v>607</v>
      </c>
      <c r="G128" t="s">
        <v>334</v>
      </c>
      <c r="H128" t="str">
        <f t="shared" si="23"/>
        <v>68°</v>
      </c>
      <c r="I128" t="str">
        <f t="shared" si="24"/>
        <v>0’</v>
      </c>
      <c r="J128" t="str">
        <f t="shared" si="25"/>
        <v>0″</v>
      </c>
      <c r="K128" t="str">
        <f t="shared" si="26"/>
        <v>E</v>
      </c>
    </row>
    <row r="129" spans="1:11" x14ac:dyDescent="0.3">
      <c r="A129" t="s">
        <v>335</v>
      </c>
      <c r="B129" t="s">
        <v>336</v>
      </c>
      <c r="C129" t="str">
        <f>MID(B129,2,2)</f>
        <v>1°</v>
      </c>
      <c r="D129" t="str">
        <f>MID(B129,4,2)</f>
        <v>0’</v>
      </c>
      <c r="E129" t="str">
        <f>MID(B129,6,9)</f>
        <v>0″</v>
      </c>
      <c r="F129" t="s">
        <v>607</v>
      </c>
      <c r="G129" t="s">
        <v>189</v>
      </c>
      <c r="H129" t="str">
        <f t="shared" si="23"/>
        <v>38°</v>
      </c>
      <c r="I129" t="str">
        <f t="shared" si="24"/>
        <v>0’</v>
      </c>
      <c r="J129" t="str">
        <f t="shared" si="25"/>
        <v>0″</v>
      </c>
      <c r="K129" t="str">
        <f t="shared" si="26"/>
        <v>E</v>
      </c>
    </row>
    <row r="130" spans="1:11" x14ac:dyDescent="0.3">
      <c r="A130" t="s">
        <v>337</v>
      </c>
      <c r="B130" t="s">
        <v>338</v>
      </c>
      <c r="C130" t="str">
        <f t="shared" si="20"/>
        <v>41°</v>
      </c>
      <c r="D130" t="str">
        <f t="shared" si="21"/>
        <v>0’</v>
      </c>
      <c r="E130" t="str">
        <f t="shared" si="22"/>
        <v>0″</v>
      </c>
      <c r="F130" t="s">
        <v>607</v>
      </c>
      <c r="G130" t="s">
        <v>339</v>
      </c>
      <c r="H130" t="str">
        <f t="shared" si="23"/>
        <v>75°</v>
      </c>
      <c r="I130" t="str">
        <f t="shared" si="24"/>
        <v>0’</v>
      </c>
      <c r="J130" t="str">
        <f t="shared" si="25"/>
        <v>0″</v>
      </c>
      <c r="K130" t="str">
        <f t="shared" si="26"/>
        <v>E</v>
      </c>
    </row>
    <row r="131" spans="1:11" x14ac:dyDescent="0.3">
      <c r="A131" t="s">
        <v>340</v>
      </c>
      <c r="B131" t="s">
        <v>341</v>
      </c>
      <c r="C131" t="str">
        <f>MID(B131,2,2)</f>
        <v>1°</v>
      </c>
      <c r="D131" t="str">
        <f>MID(B131,4,3)</f>
        <v>25’</v>
      </c>
      <c r="E131" t="str">
        <f t="shared" si="22"/>
        <v>0.12″</v>
      </c>
      <c r="F131" t="s">
        <v>607</v>
      </c>
      <c r="G131" t="s">
        <v>342</v>
      </c>
      <c r="H131" t="str">
        <f>MID(G131,2,4)</f>
        <v>173°</v>
      </c>
      <c r="I131" t="str">
        <f>MID(G131,6,2)</f>
        <v>0’</v>
      </c>
      <c r="J131" t="str">
        <f>MID(G131,8,9)</f>
        <v>0″</v>
      </c>
      <c r="K131" t="str">
        <f t="shared" si="26"/>
        <v>E</v>
      </c>
    </row>
    <row r="132" spans="1:11" x14ac:dyDescent="0.3">
      <c r="A132" t="s">
        <v>343</v>
      </c>
      <c r="B132" t="s">
        <v>614</v>
      </c>
      <c r="C132" t="str">
        <f t="shared" si="20"/>
        <v>29°</v>
      </c>
      <c r="D132" t="str">
        <f>MID(B132,5,3)</f>
        <v>20’</v>
      </c>
      <c r="E132" t="str">
        <f>MID(B132,8,10)</f>
        <v>15''</v>
      </c>
      <c r="F132" t="s">
        <v>607</v>
      </c>
      <c r="G132" t="s">
        <v>344</v>
      </c>
      <c r="H132" t="str">
        <f t="shared" si="23"/>
        <v>47°</v>
      </c>
      <c r="I132" t="str">
        <f>MID(G132,5,3)</f>
        <v>39’</v>
      </c>
      <c r="J132" t="str">
        <f>MID(G132,8,10)</f>
        <v>29.16″</v>
      </c>
      <c r="K132" t="str">
        <f t="shared" si="26"/>
        <v>E</v>
      </c>
    </row>
    <row r="133" spans="1:11" x14ac:dyDescent="0.3">
      <c r="A133" t="s">
        <v>345</v>
      </c>
      <c r="B133" t="s">
        <v>346</v>
      </c>
      <c r="C133" t="str">
        <f t="shared" si="20"/>
        <v>18°</v>
      </c>
      <c r="D133" t="str">
        <f t="shared" si="21"/>
        <v>0’</v>
      </c>
      <c r="E133" t="str">
        <f t="shared" si="22"/>
        <v>0″</v>
      </c>
      <c r="F133" t="s">
        <v>607</v>
      </c>
      <c r="G133" t="s">
        <v>107</v>
      </c>
      <c r="H133" t="str">
        <f>MID(G133,2,4)</f>
        <v>105°</v>
      </c>
      <c r="I133" t="str">
        <f>MID(G133,6,2)</f>
        <v>0’</v>
      </c>
      <c r="J133" t="str">
        <f t="shared" ref="J133:J134" si="47">MID(G133,8,9)</f>
        <v>0″</v>
      </c>
      <c r="K133" t="str">
        <f t="shared" si="26"/>
        <v>E</v>
      </c>
    </row>
    <row r="134" spans="1:11" x14ac:dyDescent="0.3">
      <c r="A134" t="s">
        <v>347</v>
      </c>
      <c r="B134" t="s">
        <v>348</v>
      </c>
      <c r="C134" t="str">
        <f t="shared" si="20"/>
        <v>29°</v>
      </c>
      <c r="D134" t="str">
        <f>MID(B134,5,3)</f>
        <v>30’</v>
      </c>
      <c r="E134" t="str">
        <f>MID(B134,8,10)</f>
        <v>0″</v>
      </c>
      <c r="F134" t="s">
        <v>608</v>
      </c>
      <c r="G134" t="s">
        <v>349</v>
      </c>
      <c r="H134" t="str">
        <f t="shared" si="23"/>
        <v>28°</v>
      </c>
      <c r="I134" t="str">
        <f>MID(G134,5,3)</f>
        <v>30’</v>
      </c>
      <c r="J134" t="str">
        <f t="shared" si="47"/>
        <v>0″</v>
      </c>
      <c r="K134" t="str">
        <f t="shared" si="26"/>
        <v>E</v>
      </c>
    </row>
    <row r="135" spans="1:11" x14ac:dyDescent="0.3">
      <c r="A135" t="s">
        <v>350</v>
      </c>
      <c r="B135" t="s">
        <v>351</v>
      </c>
      <c r="C135" t="str">
        <f t="shared" si="20"/>
        <v>57°</v>
      </c>
      <c r="D135" t="str">
        <f t="shared" si="21"/>
        <v>0’</v>
      </c>
      <c r="E135" t="str">
        <f t="shared" si="22"/>
        <v>0″</v>
      </c>
      <c r="F135" t="s">
        <v>607</v>
      </c>
      <c r="G135" t="s">
        <v>93</v>
      </c>
      <c r="H135" t="str">
        <f t="shared" si="23"/>
        <v>25°</v>
      </c>
      <c r="I135" t="str">
        <f t="shared" si="24"/>
        <v>0’</v>
      </c>
      <c r="J135" t="str">
        <f t="shared" si="25"/>
        <v>0″</v>
      </c>
      <c r="K135" t="str">
        <f t="shared" si="26"/>
        <v>E</v>
      </c>
    </row>
    <row r="136" spans="1:11" x14ac:dyDescent="0.3">
      <c r="A136" t="s">
        <v>352</v>
      </c>
      <c r="B136" t="s">
        <v>353</v>
      </c>
      <c r="C136" t="str">
        <f t="shared" ref="C136:C199" si="48">MID(B136,2,3)</f>
        <v>33°</v>
      </c>
      <c r="D136" t="str">
        <f>MID(B136,5,3)</f>
        <v>49’</v>
      </c>
      <c r="E136" t="str">
        <f>MID(B136,8,10)</f>
        <v>59.88″</v>
      </c>
      <c r="F136" t="s">
        <v>607</v>
      </c>
      <c r="G136" t="s">
        <v>354</v>
      </c>
      <c r="H136" t="str">
        <f t="shared" ref="H136:H199" si="49">MID(G136,2,3)</f>
        <v>35°</v>
      </c>
      <c r="I136" t="str">
        <f>MID(G136,5,3)</f>
        <v>49’</v>
      </c>
      <c r="J136" t="str">
        <f>MID(G136,8,10)</f>
        <v>59.88″</v>
      </c>
      <c r="K136" t="str">
        <f t="shared" ref="K136:K199" si="50">MID(G136,1,1)</f>
        <v>E</v>
      </c>
    </row>
    <row r="137" spans="1:11" x14ac:dyDescent="0.3">
      <c r="A137" t="s">
        <v>355</v>
      </c>
      <c r="B137" t="s">
        <v>356</v>
      </c>
      <c r="C137" t="str">
        <f>MID(B137,2,2)</f>
        <v>6°</v>
      </c>
      <c r="D137" t="str">
        <f>MID(B137,4,3)</f>
        <v>30’</v>
      </c>
      <c r="E137" t="str">
        <f t="shared" ref="E137:E196" si="51">MID(B137,7,9)</f>
        <v>0″</v>
      </c>
      <c r="F137" t="s">
        <v>607</v>
      </c>
      <c r="G137" t="s">
        <v>357</v>
      </c>
      <c r="H137" t="str">
        <f>MID(G137,2,2)</f>
        <v>9°</v>
      </c>
      <c r="I137" t="str">
        <f>MID(G137,4,3)</f>
        <v>30’</v>
      </c>
      <c r="J137" t="str">
        <f t="shared" ref="J137:J195" si="52">MID(G137,7,9)</f>
        <v>0″</v>
      </c>
      <c r="K137" t="str">
        <f t="shared" si="50"/>
        <v>O</v>
      </c>
    </row>
    <row r="138" spans="1:11" x14ac:dyDescent="0.3">
      <c r="A138" t="s">
        <v>358</v>
      </c>
      <c r="B138" t="s">
        <v>24</v>
      </c>
      <c r="C138" t="str">
        <f t="shared" si="48"/>
        <v>25°</v>
      </c>
      <c r="D138" t="str">
        <f t="shared" ref="D138:D196" si="53">MID(B138,5,2)</f>
        <v>0’</v>
      </c>
      <c r="E138" t="str">
        <f t="shared" si="51"/>
        <v>0″</v>
      </c>
      <c r="F138" t="s">
        <v>607</v>
      </c>
      <c r="G138" t="s">
        <v>359</v>
      </c>
      <c r="H138" t="str">
        <f t="shared" si="49"/>
        <v>17°</v>
      </c>
      <c r="I138" t="str">
        <f t="shared" ref="I138:I195" si="54">MID(G138,5,2)</f>
        <v>0’</v>
      </c>
      <c r="J138" t="str">
        <f t="shared" si="52"/>
        <v>0″</v>
      </c>
      <c r="K138" t="str">
        <f t="shared" si="50"/>
        <v>E</v>
      </c>
    </row>
    <row r="139" spans="1:11" x14ac:dyDescent="0.3">
      <c r="A139" t="s">
        <v>360</v>
      </c>
      <c r="B139" t="s">
        <v>361</v>
      </c>
      <c r="C139" t="str">
        <f t="shared" si="48"/>
        <v>47°</v>
      </c>
      <c r="D139" t="str">
        <f>MID(B139,5,3)</f>
        <v>10’</v>
      </c>
      <c r="E139" t="str">
        <f>MID(B139,8,9)</f>
        <v>0.12″</v>
      </c>
      <c r="F139" t="s">
        <v>607</v>
      </c>
      <c r="G139" t="s">
        <v>362</v>
      </c>
      <c r="H139" t="str">
        <f>MID(G139,2,2)</f>
        <v>9°</v>
      </c>
      <c r="I139" t="str">
        <f>MID(G139,4,3)</f>
        <v>31’</v>
      </c>
      <c r="J139" t="str">
        <f t="shared" si="52"/>
        <v>59.88″</v>
      </c>
      <c r="K139" t="str">
        <f t="shared" si="50"/>
        <v>E</v>
      </c>
    </row>
    <row r="140" spans="1:11" x14ac:dyDescent="0.3">
      <c r="A140" t="s">
        <v>363</v>
      </c>
      <c r="B140" t="s">
        <v>154</v>
      </c>
      <c r="C140" t="str">
        <f t="shared" si="48"/>
        <v>56°</v>
      </c>
      <c r="D140" t="str">
        <f t="shared" si="53"/>
        <v>0’</v>
      </c>
      <c r="E140" t="str">
        <f t="shared" si="51"/>
        <v>0″</v>
      </c>
      <c r="F140" t="s">
        <v>607</v>
      </c>
      <c r="G140" t="s">
        <v>84</v>
      </c>
      <c r="H140" t="str">
        <f t="shared" si="49"/>
        <v>24°</v>
      </c>
      <c r="I140" t="str">
        <f t="shared" si="54"/>
        <v>0’</v>
      </c>
      <c r="J140" t="str">
        <f t="shared" si="52"/>
        <v>0″</v>
      </c>
      <c r="K140" t="str">
        <f t="shared" si="50"/>
        <v>E</v>
      </c>
    </row>
    <row r="141" spans="1:11" x14ac:dyDescent="0.3">
      <c r="A141" t="s">
        <v>364</v>
      </c>
      <c r="B141" t="s">
        <v>365</v>
      </c>
      <c r="C141" t="str">
        <f t="shared" si="48"/>
        <v>49°</v>
      </c>
      <c r="D141" t="str">
        <f t="shared" ref="D141:D142" si="55">MID(B141,5,3)</f>
        <v>45’</v>
      </c>
      <c r="E141" t="str">
        <f>MID(B141,8,10)</f>
        <v>0″</v>
      </c>
      <c r="F141" t="s">
        <v>607</v>
      </c>
      <c r="G141" t="s">
        <v>366</v>
      </c>
      <c r="H141" t="str">
        <f>MID(G141,2,2)</f>
        <v>6°</v>
      </c>
      <c r="I141" t="str">
        <f>MID(G141,4,3)</f>
        <v>10’</v>
      </c>
      <c r="J141" t="str">
        <f t="shared" si="52"/>
        <v>0.12″</v>
      </c>
      <c r="K141" t="str">
        <f t="shared" si="50"/>
        <v>E</v>
      </c>
    </row>
    <row r="142" spans="1:11" x14ac:dyDescent="0.3">
      <c r="A142" t="s">
        <v>367</v>
      </c>
      <c r="B142" t="s">
        <v>368</v>
      </c>
      <c r="C142" t="str">
        <f t="shared" si="48"/>
        <v>22°</v>
      </c>
      <c r="D142" t="str">
        <f t="shared" si="55"/>
        <v>10’</v>
      </c>
      <c r="E142" t="str">
        <f>MID(B142,8,9)</f>
        <v>0.12″</v>
      </c>
      <c r="F142" t="s">
        <v>607</v>
      </c>
      <c r="G142" t="s">
        <v>369</v>
      </c>
      <c r="H142" t="str">
        <f>MID(G142,2,4)</f>
        <v>113°</v>
      </c>
      <c r="I142" t="str">
        <f>MID(G142,6,3)</f>
        <v>33’</v>
      </c>
      <c r="J142" t="str">
        <f>MID(G142,9,11)</f>
        <v>0″</v>
      </c>
      <c r="K142" t="str">
        <f t="shared" si="50"/>
        <v>E</v>
      </c>
    </row>
    <row r="143" spans="1:11" x14ac:dyDescent="0.3">
      <c r="A143" t="s">
        <v>370</v>
      </c>
      <c r="B143" t="s">
        <v>371</v>
      </c>
      <c r="C143" t="str">
        <f t="shared" si="48"/>
        <v>20°</v>
      </c>
      <c r="D143" t="str">
        <f t="shared" si="53"/>
        <v>0’</v>
      </c>
      <c r="E143" t="str">
        <f t="shared" si="51"/>
        <v>0″</v>
      </c>
      <c r="F143" t="s">
        <v>608</v>
      </c>
      <c r="G143" t="s">
        <v>372</v>
      </c>
      <c r="H143" t="str">
        <f t="shared" si="49"/>
        <v>47°</v>
      </c>
      <c r="I143" t="str">
        <f t="shared" si="54"/>
        <v>0’</v>
      </c>
      <c r="J143" t="str">
        <f t="shared" si="52"/>
        <v>0″</v>
      </c>
      <c r="K143" t="str">
        <f t="shared" si="50"/>
        <v>E</v>
      </c>
    </row>
    <row r="144" spans="1:11" x14ac:dyDescent="0.3">
      <c r="A144" t="s">
        <v>373</v>
      </c>
      <c r="B144" t="s">
        <v>374</v>
      </c>
      <c r="C144" t="str">
        <f>MID(B144,2,2)</f>
        <v>2°</v>
      </c>
      <c r="D144" t="str">
        <f>MID(B144,4,3)</f>
        <v>30’</v>
      </c>
      <c r="E144" t="str">
        <f t="shared" si="51"/>
        <v>0″</v>
      </c>
      <c r="F144" t="s">
        <v>607</v>
      </c>
      <c r="G144" t="s">
        <v>375</v>
      </c>
      <c r="H144" t="str">
        <f>MID(G144,2,4)</f>
        <v>112°</v>
      </c>
      <c r="I144" t="str">
        <f>MID(G144,6,3)</f>
        <v>30’</v>
      </c>
      <c r="J144" t="str">
        <f>MID(G144,9,11)</f>
        <v>0″</v>
      </c>
      <c r="K144" t="str">
        <f t="shared" si="50"/>
        <v>E</v>
      </c>
    </row>
    <row r="145" spans="1:11" x14ac:dyDescent="0.3">
      <c r="A145" t="s">
        <v>376</v>
      </c>
      <c r="B145" t="s">
        <v>377</v>
      </c>
      <c r="C145" t="str">
        <f t="shared" si="48"/>
        <v>13°</v>
      </c>
      <c r="D145" t="str">
        <f>MID(B145,5,3)</f>
        <v>30’</v>
      </c>
      <c r="E145" t="str">
        <f>MID(B145,8,10)</f>
        <v>0″</v>
      </c>
      <c r="F145" t="s">
        <v>608</v>
      </c>
      <c r="G145" t="s">
        <v>378</v>
      </c>
      <c r="H145" t="str">
        <f t="shared" si="49"/>
        <v>34°</v>
      </c>
      <c r="I145" t="str">
        <f t="shared" si="54"/>
        <v>0’</v>
      </c>
      <c r="J145" t="str">
        <f t="shared" si="52"/>
        <v>0″</v>
      </c>
      <c r="K145" t="str">
        <f t="shared" si="50"/>
        <v>E</v>
      </c>
    </row>
    <row r="146" spans="1:11" x14ac:dyDescent="0.3">
      <c r="A146" t="s">
        <v>379</v>
      </c>
      <c r="B146" t="s">
        <v>380</v>
      </c>
      <c r="C146" t="str">
        <f>MID(B146,2,2)</f>
        <v>3°</v>
      </c>
      <c r="D146" t="str">
        <f>MID(B146,4,3)</f>
        <v>15’</v>
      </c>
      <c r="E146" t="str">
        <f t="shared" si="51"/>
        <v>0″</v>
      </c>
      <c r="F146" t="s">
        <v>607</v>
      </c>
      <c r="G146" t="s">
        <v>381</v>
      </c>
      <c r="H146" t="str">
        <f t="shared" si="49"/>
        <v>73°</v>
      </c>
      <c r="I146" t="str">
        <f t="shared" si="54"/>
        <v>0’</v>
      </c>
      <c r="J146" t="str">
        <f t="shared" si="52"/>
        <v>0″</v>
      </c>
      <c r="K146" t="str">
        <f t="shared" si="50"/>
        <v>E</v>
      </c>
    </row>
    <row r="147" spans="1:11" x14ac:dyDescent="0.3">
      <c r="A147" t="s">
        <v>382</v>
      </c>
      <c r="B147" t="s">
        <v>383</v>
      </c>
      <c r="C147" t="str">
        <f t="shared" si="48"/>
        <v>17°</v>
      </c>
      <c r="D147" t="str">
        <f t="shared" si="53"/>
        <v>0’</v>
      </c>
      <c r="E147" t="str">
        <f t="shared" si="51"/>
        <v>0″</v>
      </c>
      <c r="F147" t="s">
        <v>607</v>
      </c>
      <c r="G147" t="s">
        <v>178</v>
      </c>
      <c r="H147" t="str">
        <f>MID(G147,2,2)</f>
        <v>4°</v>
      </c>
      <c r="I147" t="str">
        <f>MID(G147,4,2)</f>
        <v>0’</v>
      </c>
      <c r="J147" t="str">
        <f>MID(G147,6,8)</f>
        <v>0″</v>
      </c>
      <c r="K147" t="str">
        <f t="shared" si="50"/>
        <v>O</v>
      </c>
    </row>
    <row r="148" spans="1:11" x14ac:dyDescent="0.3">
      <c r="A148" t="s">
        <v>384</v>
      </c>
      <c r="B148" t="s">
        <v>385</v>
      </c>
      <c r="C148" t="str">
        <f t="shared" si="48"/>
        <v>35°</v>
      </c>
      <c r="D148" t="str">
        <f>MID(B148,5,3)</f>
        <v>49’</v>
      </c>
      <c r="E148" t="str">
        <f>MID(B148,8,10)</f>
        <v>59.88″</v>
      </c>
      <c r="F148" t="s">
        <v>607</v>
      </c>
      <c r="G148" t="s">
        <v>386</v>
      </c>
      <c r="H148" t="str">
        <f t="shared" si="49"/>
        <v>14°</v>
      </c>
      <c r="I148" t="str">
        <f>MID(G148,5,3)</f>
        <v>34’</v>
      </c>
      <c r="J148" t="str">
        <f>MID(G148,8,10)</f>
        <v>59.88″</v>
      </c>
      <c r="K148" t="str">
        <f t="shared" si="50"/>
        <v>E</v>
      </c>
    </row>
    <row r="149" spans="1:11" x14ac:dyDescent="0.3">
      <c r="A149" t="s">
        <v>387</v>
      </c>
      <c r="B149" t="s">
        <v>180</v>
      </c>
      <c r="C149" t="str">
        <f t="shared" si="48"/>
        <v>32°</v>
      </c>
      <c r="D149" t="str">
        <f t="shared" si="53"/>
        <v>0’</v>
      </c>
      <c r="E149" t="str">
        <f t="shared" si="51"/>
        <v>0″</v>
      </c>
      <c r="F149" t="s">
        <v>607</v>
      </c>
      <c r="G149" t="s">
        <v>143</v>
      </c>
      <c r="H149" t="str">
        <f>MID(G149,2,2)</f>
        <v>5°</v>
      </c>
      <c r="I149" t="str">
        <f>MID(G149,4,2)</f>
        <v>0’</v>
      </c>
      <c r="J149" t="str">
        <f>MID(G149,6,8)</f>
        <v>0″</v>
      </c>
      <c r="K149" t="str">
        <f t="shared" si="50"/>
        <v>O</v>
      </c>
    </row>
    <row r="150" spans="1:11" x14ac:dyDescent="0.3">
      <c r="A150" t="s">
        <v>388</v>
      </c>
      <c r="B150" t="s">
        <v>389</v>
      </c>
      <c r="C150" t="str">
        <f t="shared" si="48"/>
        <v>14°</v>
      </c>
      <c r="D150" t="str">
        <f t="shared" ref="D150:D151" si="56">MID(B150,5,3)</f>
        <v>40’</v>
      </c>
      <c r="E150" t="str">
        <f>MID(B150,8,9)</f>
        <v>0.12″</v>
      </c>
      <c r="F150" t="s">
        <v>607</v>
      </c>
      <c r="G150" t="s">
        <v>390</v>
      </c>
      <c r="H150" t="str">
        <f t="shared" si="49"/>
        <v>61°</v>
      </c>
      <c r="I150" t="str">
        <f t="shared" si="54"/>
        <v>0’</v>
      </c>
      <c r="J150" t="str">
        <f t="shared" si="52"/>
        <v>0″</v>
      </c>
      <c r="K150" t="str">
        <f t="shared" si="50"/>
        <v>O</v>
      </c>
    </row>
    <row r="151" spans="1:11" x14ac:dyDescent="0.3">
      <c r="A151" t="s">
        <v>391</v>
      </c>
      <c r="B151" t="s">
        <v>392</v>
      </c>
      <c r="C151" t="str">
        <f t="shared" si="48"/>
        <v>20°</v>
      </c>
      <c r="D151" t="str">
        <f t="shared" si="56"/>
        <v>16’</v>
      </c>
      <c r="E151" t="str">
        <f>MID(B151,8,10)</f>
        <v>59.88″</v>
      </c>
      <c r="F151" t="s">
        <v>608</v>
      </c>
      <c r="G151" t="s">
        <v>393</v>
      </c>
      <c r="H151" t="str">
        <f t="shared" si="49"/>
        <v>57°</v>
      </c>
      <c r="I151" t="str">
        <f>MID(G151,5,3)</f>
        <v>33’</v>
      </c>
      <c r="J151" t="str">
        <f>MID(G151,8,9)</f>
        <v>0″</v>
      </c>
      <c r="K151" t="str">
        <f t="shared" si="50"/>
        <v>E</v>
      </c>
    </row>
    <row r="152" spans="1:11" x14ac:dyDescent="0.3">
      <c r="A152" t="s">
        <v>394</v>
      </c>
      <c r="B152" t="s">
        <v>256</v>
      </c>
      <c r="C152" t="str">
        <f t="shared" si="48"/>
        <v>20°</v>
      </c>
      <c r="D152" t="str">
        <f t="shared" si="53"/>
        <v>0’</v>
      </c>
      <c r="E152" t="str">
        <f t="shared" si="51"/>
        <v>0″</v>
      </c>
      <c r="F152" t="s">
        <v>607</v>
      </c>
      <c r="G152" t="s">
        <v>395</v>
      </c>
      <c r="H152" t="str">
        <f t="shared" si="49"/>
        <v>12°</v>
      </c>
      <c r="I152" t="str">
        <f t="shared" si="54"/>
        <v>0’</v>
      </c>
      <c r="J152" t="str">
        <f t="shared" si="52"/>
        <v>0″</v>
      </c>
      <c r="K152" t="str">
        <f t="shared" si="50"/>
        <v>O</v>
      </c>
    </row>
    <row r="153" spans="1:11" x14ac:dyDescent="0.3">
      <c r="A153" t="s">
        <v>396</v>
      </c>
      <c r="B153" t="s">
        <v>397</v>
      </c>
      <c r="C153" t="str">
        <f t="shared" si="48"/>
        <v>12°</v>
      </c>
      <c r="D153" t="str">
        <f>MID(B153,5,3)</f>
        <v>49’</v>
      </c>
      <c r="E153" t="str">
        <f>MID(B153,8,10)</f>
        <v>59.88″</v>
      </c>
      <c r="F153" t="s">
        <v>608</v>
      </c>
      <c r="G153" t="s">
        <v>398</v>
      </c>
      <c r="H153" t="str">
        <f t="shared" si="49"/>
        <v>45°</v>
      </c>
      <c r="I153" t="str">
        <f>MID(G153,5,3)</f>
        <v>10’</v>
      </c>
      <c r="J153" t="str">
        <f>MID(G153,8,10)</f>
        <v>0.12″</v>
      </c>
      <c r="K153" t="str">
        <f t="shared" si="50"/>
        <v>E</v>
      </c>
    </row>
    <row r="154" spans="1:11" x14ac:dyDescent="0.3">
      <c r="A154" t="s">
        <v>399</v>
      </c>
      <c r="B154" t="s">
        <v>400</v>
      </c>
      <c r="C154" t="str">
        <f t="shared" si="48"/>
        <v>23°</v>
      </c>
      <c r="D154" t="str">
        <f t="shared" si="53"/>
        <v>0’</v>
      </c>
      <c r="E154" t="str">
        <f t="shared" si="51"/>
        <v>0″</v>
      </c>
      <c r="F154" t="s">
        <v>607</v>
      </c>
      <c r="G154" t="s">
        <v>401</v>
      </c>
      <c r="H154" t="str">
        <f t="shared" ref="H154:H155" si="57">MID(G154,2,4)</f>
        <v>102°</v>
      </c>
      <c r="I154" t="str">
        <f t="shared" ref="I154" si="58">MID(G154,6,2)</f>
        <v>0’</v>
      </c>
      <c r="J154" t="str">
        <f>MID(G154,8,9)</f>
        <v>0″</v>
      </c>
      <c r="K154" t="str">
        <f t="shared" si="50"/>
        <v>O</v>
      </c>
    </row>
    <row r="155" spans="1:11" x14ac:dyDescent="0.3">
      <c r="A155" t="s">
        <v>402</v>
      </c>
      <c r="B155" t="s">
        <v>403</v>
      </c>
      <c r="C155" t="str">
        <f>MID(B155,2,2)</f>
        <v>6°</v>
      </c>
      <c r="D155" t="str">
        <f>MID(B155,4,3)</f>
        <v>55’</v>
      </c>
      <c r="E155" t="str">
        <f t="shared" si="51"/>
        <v>0.12″</v>
      </c>
      <c r="F155" t="s">
        <v>607</v>
      </c>
      <c r="G155" t="s">
        <v>404</v>
      </c>
      <c r="H155" t="str">
        <f t="shared" si="57"/>
        <v>158°</v>
      </c>
      <c r="I155" t="str">
        <f>MID(G155,6,3)</f>
        <v>15’</v>
      </c>
      <c r="J155" t="str">
        <f>MID(G155,9,10)</f>
        <v>0″</v>
      </c>
      <c r="K155" t="str">
        <f t="shared" si="50"/>
        <v>E</v>
      </c>
    </row>
    <row r="156" spans="1:11" x14ac:dyDescent="0.3">
      <c r="A156" t="s">
        <v>405</v>
      </c>
      <c r="B156" t="s">
        <v>253</v>
      </c>
      <c r="C156" t="str">
        <f t="shared" si="48"/>
        <v>47°</v>
      </c>
      <c r="D156" t="str">
        <f t="shared" si="53"/>
        <v>0’</v>
      </c>
      <c r="E156" t="str">
        <f t="shared" si="51"/>
        <v>0″</v>
      </c>
      <c r="F156" t="s">
        <v>607</v>
      </c>
      <c r="G156" t="s">
        <v>406</v>
      </c>
      <c r="H156" t="str">
        <f t="shared" si="49"/>
        <v>29°</v>
      </c>
      <c r="I156" t="str">
        <f t="shared" si="54"/>
        <v>0’</v>
      </c>
      <c r="J156" t="str">
        <f t="shared" si="52"/>
        <v>0″</v>
      </c>
      <c r="K156" t="str">
        <f t="shared" si="50"/>
        <v>E</v>
      </c>
    </row>
    <row r="157" spans="1:11" x14ac:dyDescent="0.3">
      <c r="A157" t="s">
        <v>407</v>
      </c>
      <c r="B157" t="s">
        <v>408</v>
      </c>
      <c r="C157" t="str">
        <f t="shared" si="48"/>
        <v>43°</v>
      </c>
      <c r="D157" t="str">
        <f>MID(B157,5,3)</f>
        <v>43’</v>
      </c>
      <c r="E157" t="str">
        <f>MID(B157,8,10)</f>
        <v>59.88″</v>
      </c>
      <c r="F157" t="s">
        <v>607</v>
      </c>
      <c r="G157" t="s">
        <v>409</v>
      </c>
      <c r="H157" t="str">
        <f>MID(G157,2,2)</f>
        <v>7°</v>
      </c>
      <c r="I157" t="str">
        <f>MID(G157,4,3)</f>
        <v>24’</v>
      </c>
      <c r="J157" t="str">
        <f t="shared" si="52"/>
        <v>0″</v>
      </c>
      <c r="K157" t="str">
        <f t="shared" si="50"/>
        <v>E</v>
      </c>
    </row>
    <row r="158" spans="1:11" x14ac:dyDescent="0.3">
      <c r="A158" t="s">
        <v>410</v>
      </c>
      <c r="B158" t="s">
        <v>175</v>
      </c>
      <c r="C158" t="str">
        <f t="shared" si="48"/>
        <v>46°</v>
      </c>
      <c r="D158" t="str">
        <f t="shared" si="53"/>
        <v>0’</v>
      </c>
      <c r="E158" t="str">
        <f t="shared" si="51"/>
        <v>0″</v>
      </c>
      <c r="F158" t="s">
        <v>607</v>
      </c>
      <c r="G158" t="s">
        <v>107</v>
      </c>
      <c r="H158" t="str">
        <f>MID(G158,2,4)</f>
        <v>105°</v>
      </c>
      <c r="I158" t="str">
        <f>MID(G158,6,2)</f>
        <v>0’</v>
      </c>
      <c r="J158" t="str">
        <f>MID(G158,8,9)</f>
        <v>0″</v>
      </c>
      <c r="K158" t="str">
        <f t="shared" si="50"/>
        <v>E</v>
      </c>
    </row>
    <row r="159" spans="1:11" x14ac:dyDescent="0.3">
      <c r="A159" t="s">
        <v>411</v>
      </c>
      <c r="B159" t="s">
        <v>206</v>
      </c>
      <c r="C159" t="str">
        <f t="shared" si="48"/>
        <v>42°</v>
      </c>
      <c r="D159" t="str">
        <f t="shared" si="53"/>
        <v>0’</v>
      </c>
      <c r="E159" t="str">
        <f t="shared" si="51"/>
        <v>0″</v>
      </c>
      <c r="F159" t="s">
        <v>607</v>
      </c>
      <c r="G159" t="s">
        <v>119</v>
      </c>
      <c r="H159" t="str">
        <f t="shared" si="49"/>
        <v>19°</v>
      </c>
      <c r="I159" t="str">
        <f t="shared" si="54"/>
        <v>0’</v>
      </c>
      <c r="J159" t="str">
        <f t="shared" si="52"/>
        <v>0″</v>
      </c>
      <c r="K159" t="str">
        <f t="shared" si="50"/>
        <v>E</v>
      </c>
    </row>
    <row r="160" spans="1:11" x14ac:dyDescent="0.3">
      <c r="A160" t="s">
        <v>412</v>
      </c>
      <c r="B160" t="s">
        <v>413</v>
      </c>
      <c r="C160" t="str">
        <f t="shared" si="48"/>
        <v>16°</v>
      </c>
      <c r="D160" t="str">
        <f t="shared" ref="D160:D161" si="59">MID(B160,5,3)</f>
        <v>45’</v>
      </c>
      <c r="E160" t="str">
        <f t="shared" ref="E160:E161" si="60">MID(B160,8,10)</f>
        <v>0″</v>
      </c>
      <c r="F160" t="s">
        <v>607</v>
      </c>
      <c r="G160" t="s">
        <v>414</v>
      </c>
      <c r="H160" t="str">
        <f t="shared" si="49"/>
        <v>62°</v>
      </c>
      <c r="I160" t="str">
        <f>MID(G160,5,3)</f>
        <v>12’</v>
      </c>
      <c r="J160" t="str">
        <f>MID(G160,8,9)</f>
        <v>0″</v>
      </c>
      <c r="K160" t="str">
        <f t="shared" si="50"/>
        <v>O</v>
      </c>
    </row>
    <row r="161" spans="1:11" x14ac:dyDescent="0.3">
      <c r="A161" t="s">
        <v>415</v>
      </c>
      <c r="B161" t="s">
        <v>416</v>
      </c>
      <c r="C161" t="str">
        <f t="shared" si="48"/>
        <v>18°</v>
      </c>
      <c r="D161" t="str">
        <f t="shared" si="59"/>
        <v>15’</v>
      </c>
      <c r="E161" t="str">
        <f t="shared" si="60"/>
        <v>0″</v>
      </c>
      <c r="F161" t="s">
        <v>608</v>
      </c>
      <c r="G161" t="s">
        <v>417</v>
      </c>
      <c r="H161" t="str">
        <f t="shared" si="49"/>
        <v>35°</v>
      </c>
      <c r="I161" t="str">
        <f t="shared" si="54"/>
        <v>0’</v>
      </c>
      <c r="J161" t="str">
        <f t="shared" si="52"/>
        <v>0″</v>
      </c>
      <c r="K161" t="str">
        <f t="shared" si="50"/>
        <v>E</v>
      </c>
    </row>
    <row r="162" spans="1:11" x14ac:dyDescent="0.3">
      <c r="A162" t="s">
        <v>418</v>
      </c>
      <c r="B162" t="s">
        <v>83</v>
      </c>
      <c r="C162" t="str">
        <f t="shared" si="48"/>
        <v>22°</v>
      </c>
      <c r="D162" t="str">
        <f t="shared" si="53"/>
        <v>0’</v>
      </c>
      <c r="E162" t="str">
        <f t="shared" si="51"/>
        <v>0″</v>
      </c>
      <c r="F162" t="s">
        <v>608</v>
      </c>
      <c r="G162" t="s">
        <v>359</v>
      </c>
      <c r="H162" t="str">
        <f t="shared" si="49"/>
        <v>17°</v>
      </c>
      <c r="I162" t="str">
        <f t="shared" si="54"/>
        <v>0’</v>
      </c>
      <c r="J162" t="str">
        <f t="shared" si="52"/>
        <v>0″</v>
      </c>
      <c r="K162" t="str">
        <f t="shared" si="50"/>
        <v>E</v>
      </c>
    </row>
    <row r="163" spans="1:11" x14ac:dyDescent="0.3">
      <c r="A163" t="s">
        <v>419</v>
      </c>
      <c r="B163" t="s">
        <v>420</v>
      </c>
      <c r="C163" t="str">
        <f>MID(B163,2,2)</f>
        <v>0°</v>
      </c>
      <c r="D163" t="str">
        <f>MID(B163,4,3)</f>
        <v>31’</v>
      </c>
      <c r="E163" t="str">
        <f t="shared" si="51"/>
        <v>59.88″</v>
      </c>
      <c r="F163" t="s">
        <v>608</v>
      </c>
      <c r="G163" t="s">
        <v>421</v>
      </c>
      <c r="H163" t="str">
        <f>MID(G163,2,4)</f>
        <v>166°</v>
      </c>
      <c r="I163" t="str">
        <f>MID(G163,6,3)</f>
        <v>55’</v>
      </c>
      <c r="J163" t="str">
        <f>MID(G163,9,11)</f>
        <v>0.12″</v>
      </c>
      <c r="K163" t="str">
        <f t="shared" si="50"/>
        <v>E</v>
      </c>
    </row>
    <row r="164" spans="1:11" x14ac:dyDescent="0.3">
      <c r="A164" t="s">
        <v>422</v>
      </c>
      <c r="B164" t="s">
        <v>27</v>
      </c>
      <c r="C164" t="str">
        <f t="shared" si="48"/>
        <v>28°</v>
      </c>
      <c r="D164" t="str">
        <f t="shared" si="53"/>
        <v>0’</v>
      </c>
      <c r="E164" t="str">
        <f t="shared" si="51"/>
        <v>0″</v>
      </c>
      <c r="F164" t="s">
        <v>607</v>
      </c>
      <c r="G164" t="s">
        <v>423</v>
      </c>
      <c r="H164" t="str">
        <f t="shared" si="49"/>
        <v>84°</v>
      </c>
      <c r="I164" t="str">
        <f t="shared" si="54"/>
        <v>0’</v>
      </c>
      <c r="J164" t="str">
        <f t="shared" si="52"/>
        <v>0″</v>
      </c>
      <c r="K164" t="str">
        <f t="shared" si="50"/>
        <v>E</v>
      </c>
    </row>
    <row r="165" spans="1:11" x14ac:dyDescent="0.3">
      <c r="A165" t="s">
        <v>424</v>
      </c>
      <c r="B165" t="s">
        <v>95</v>
      </c>
      <c r="C165" t="str">
        <f t="shared" si="48"/>
        <v>13°</v>
      </c>
      <c r="D165" t="str">
        <f t="shared" si="53"/>
        <v>0’</v>
      </c>
      <c r="E165" t="str">
        <f t="shared" si="51"/>
        <v>0″</v>
      </c>
      <c r="F165" t="s">
        <v>607</v>
      </c>
      <c r="G165" t="s">
        <v>425</v>
      </c>
      <c r="H165" t="str">
        <f t="shared" si="49"/>
        <v>85°</v>
      </c>
      <c r="I165" t="str">
        <f t="shared" si="54"/>
        <v>0’</v>
      </c>
      <c r="J165" t="str">
        <f t="shared" si="52"/>
        <v>0″</v>
      </c>
      <c r="K165" t="str">
        <f t="shared" si="50"/>
        <v>O</v>
      </c>
    </row>
    <row r="166" spans="1:11" x14ac:dyDescent="0.3">
      <c r="A166" t="s">
        <v>426</v>
      </c>
      <c r="B166" t="s">
        <v>104</v>
      </c>
      <c r="C166" t="str">
        <f t="shared" si="48"/>
        <v>16°</v>
      </c>
      <c r="D166" t="str">
        <f t="shared" si="53"/>
        <v>0’</v>
      </c>
      <c r="E166" t="str">
        <f t="shared" si="51"/>
        <v>0″</v>
      </c>
      <c r="F166" t="s">
        <v>607</v>
      </c>
      <c r="G166" t="s">
        <v>427</v>
      </c>
      <c r="H166" t="str">
        <f t="shared" ref="H166:H167" si="61">MID(G166,2,2)</f>
        <v>8°</v>
      </c>
      <c r="I166" t="str">
        <f t="shared" ref="I166:I167" si="62">MID(G166,4,2)</f>
        <v>0’</v>
      </c>
      <c r="J166" t="str">
        <f t="shared" ref="J166:J167" si="63">MID(G166,6,8)</f>
        <v>0″</v>
      </c>
      <c r="K166" t="str">
        <f t="shared" si="50"/>
        <v>E</v>
      </c>
    </row>
    <row r="167" spans="1:11" x14ac:dyDescent="0.3">
      <c r="A167" t="s">
        <v>428</v>
      </c>
      <c r="B167" t="s">
        <v>145</v>
      </c>
      <c r="C167" t="str">
        <f t="shared" si="48"/>
        <v>10°</v>
      </c>
      <c r="D167" t="str">
        <f t="shared" si="53"/>
        <v>0’</v>
      </c>
      <c r="E167" t="str">
        <f t="shared" si="51"/>
        <v>0″</v>
      </c>
      <c r="F167" t="s">
        <v>607</v>
      </c>
      <c r="G167" t="s">
        <v>427</v>
      </c>
      <c r="H167" t="str">
        <f t="shared" si="61"/>
        <v>8°</v>
      </c>
      <c r="I167" t="str">
        <f t="shared" si="62"/>
        <v>0’</v>
      </c>
      <c r="J167" t="str">
        <f t="shared" si="63"/>
        <v>0″</v>
      </c>
      <c r="K167" t="str">
        <f t="shared" si="50"/>
        <v>E</v>
      </c>
    </row>
    <row r="168" spans="1:11" x14ac:dyDescent="0.3">
      <c r="A168" t="s">
        <v>429</v>
      </c>
      <c r="B168" t="s">
        <v>430</v>
      </c>
      <c r="C168" t="str">
        <f t="shared" si="48"/>
        <v>19°</v>
      </c>
      <c r="D168" t="str">
        <f t="shared" si="53"/>
        <v>1’</v>
      </c>
      <c r="E168" t="str">
        <f t="shared" si="51"/>
        <v>59.88″</v>
      </c>
      <c r="F168" t="s">
        <v>608</v>
      </c>
      <c r="G168" t="s">
        <v>431</v>
      </c>
      <c r="H168" t="str">
        <f t="shared" ref="H168:H169" si="64">MID(G168,2,4)</f>
        <v>169°</v>
      </c>
      <c r="I168" t="str">
        <f t="shared" ref="I168:I169" si="65">MID(G168,6,3)</f>
        <v>52’</v>
      </c>
      <c r="J168" t="str">
        <f>MID(G168,9,11)</f>
        <v>0.12″</v>
      </c>
      <c r="K168" t="str">
        <f t="shared" si="50"/>
        <v>O</v>
      </c>
    </row>
    <row r="169" spans="1:11" x14ac:dyDescent="0.3">
      <c r="A169" t="s">
        <v>432</v>
      </c>
      <c r="B169" t="s">
        <v>433</v>
      </c>
      <c r="C169" t="str">
        <f t="shared" si="48"/>
        <v>29°</v>
      </c>
      <c r="D169" t="str">
        <f t="shared" si="53"/>
        <v>1’</v>
      </c>
      <c r="E169" t="str">
        <f t="shared" si="51"/>
        <v>59.88″</v>
      </c>
      <c r="F169" t="s">
        <v>608</v>
      </c>
      <c r="G169" t="s">
        <v>434</v>
      </c>
      <c r="H169" t="str">
        <f t="shared" si="64"/>
        <v>167°</v>
      </c>
      <c r="I169" t="str">
        <f t="shared" si="65"/>
        <v>57’</v>
      </c>
      <c r="J169" t="str">
        <f>MID(G169,9,10)</f>
        <v>0″</v>
      </c>
      <c r="K169" t="str">
        <f t="shared" si="50"/>
        <v>E</v>
      </c>
    </row>
    <row r="170" spans="1:11" x14ac:dyDescent="0.3">
      <c r="A170" t="s">
        <v>435</v>
      </c>
      <c r="B170" t="s">
        <v>287</v>
      </c>
      <c r="C170" t="str">
        <f t="shared" si="48"/>
        <v>62°</v>
      </c>
      <c r="D170" t="str">
        <f t="shared" si="53"/>
        <v>0’</v>
      </c>
      <c r="E170" t="str">
        <f t="shared" si="51"/>
        <v>0″</v>
      </c>
      <c r="F170" t="s">
        <v>607</v>
      </c>
      <c r="G170" t="s">
        <v>155</v>
      </c>
      <c r="H170" t="str">
        <f t="shared" si="49"/>
        <v>10°</v>
      </c>
      <c r="I170" t="str">
        <f t="shared" si="54"/>
        <v>0’</v>
      </c>
      <c r="J170" t="str">
        <f t="shared" si="52"/>
        <v>0″</v>
      </c>
      <c r="K170" t="str">
        <f t="shared" si="50"/>
        <v>E</v>
      </c>
    </row>
    <row r="171" spans="1:11" x14ac:dyDescent="0.3">
      <c r="A171" t="s">
        <v>436</v>
      </c>
      <c r="B171" t="s">
        <v>437</v>
      </c>
      <c r="C171" t="str">
        <f t="shared" si="48"/>
        <v>21°</v>
      </c>
      <c r="D171" t="str">
        <f>MID(B171,5,3)</f>
        <v>30’</v>
      </c>
      <c r="E171" t="str">
        <f>MID(B171,8,10)</f>
        <v>0″</v>
      </c>
      <c r="F171" t="s">
        <v>608</v>
      </c>
      <c r="G171" t="s">
        <v>438</v>
      </c>
      <c r="H171" t="str">
        <f t="shared" ref="H171:H172" si="66">MID(G171,2,4)</f>
        <v>165°</v>
      </c>
      <c r="I171" t="str">
        <f>MID(G171,6,3)</f>
        <v>30’</v>
      </c>
      <c r="J171" t="str">
        <f>MID(G171,9,11)</f>
        <v>0″</v>
      </c>
      <c r="K171" t="str">
        <f t="shared" si="50"/>
        <v>E</v>
      </c>
    </row>
    <row r="172" spans="1:11" x14ac:dyDescent="0.3">
      <c r="A172" t="s">
        <v>439</v>
      </c>
      <c r="B172" t="s">
        <v>440</v>
      </c>
      <c r="C172" t="str">
        <f t="shared" si="48"/>
        <v>41°</v>
      </c>
      <c r="D172" t="str">
        <f t="shared" si="53"/>
        <v>0’</v>
      </c>
      <c r="E172" t="str">
        <f t="shared" si="51"/>
        <v>0″</v>
      </c>
      <c r="F172" t="s">
        <v>608</v>
      </c>
      <c r="G172" t="s">
        <v>441</v>
      </c>
      <c r="H172" t="str">
        <f t="shared" si="66"/>
        <v>174°</v>
      </c>
      <c r="I172" t="str">
        <f t="shared" ref="I172" si="67">MID(G172,6,2)</f>
        <v>0’</v>
      </c>
      <c r="J172" t="str">
        <f>MID(G172,8,9)</f>
        <v>0″</v>
      </c>
      <c r="K172" t="str">
        <f t="shared" si="50"/>
        <v>E</v>
      </c>
    </row>
    <row r="173" spans="1:11" x14ac:dyDescent="0.3">
      <c r="A173" t="s">
        <v>442</v>
      </c>
      <c r="B173" t="s">
        <v>443</v>
      </c>
      <c r="C173" t="str">
        <f t="shared" si="48"/>
        <v>21°</v>
      </c>
      <c r="D173" t="str">
        <f t="shared" si="53"/>
        <v>0’</v>
      </c>
      <c r="E173" t="str">
        <f t="shared" si="51"/>
        <v>0″</v>
      </c>
      <c r="F173" t="s">
        <v>607</v>
      </c>
      <c r="G173" t="s">
        <v>444</v>
      </c>
      <c r="H173" t="str">
        <f t="shared" si="49"/>
        <v>57°</v>
      </c>
      <c r="I173" t="str">
        <f t="shared" si="54"/>
        <v>0’</v>
      </c>
      <c r="J173" t="str">
        <f t="shared" si="52"/>
        <v>0″</v>
      </c>
      <c r="K173" t="str">
        <f t="shared" si="50"/>
        <v>E</v>
      </c>
    </row>
    <row r="174" spans="1:11" x14ac:dyDescent="0.3">
      <c r="A174" t="s">
        <v>445</v>
      </c>
      <c r="B174" t="s">
        <v>446</v>
      </c>
      <c r="C174" t="str">
        <f t="shared" si="48"/>
        <v>52°</v>
      </c>
      <c r="D174" t="str">
        <f>MID(B174,5,3)</f>
        <v>30’</v>
      </c>
      <c r="E174" t="str">
        <f>MID(B174,8,10)</f>
        <v>0″</v>
      </c>
      <c r="F174" t="s">
        <v>607</v>
      </c>
      <c r="G174" t="s">
        <v>447</v>
      </c>
      <c r="H174" t="str">
        <f>MID(G174,2,2)</f>
        <v>5°</v>
      </c>
      <c r="I174" t="str">
        <f>MID(G174,4,3)</f>
        <v>45’</v>
      </c>
      <c r="J174" t="str">
        <f t="shared" si="52"/>
        <v>0″</v>
      </c>
      <c r="K174" t="str">
        <f t="shared" si="50"/>
        <v>E</v>
      </c>
    </row>
    <row r="175" spans="1:11" x14ac:dyDescent="0.3">
      <c r="A175" t="s">
        <v>448</v>
      </c>
      <c r="B175" t="s">
        <v>449</v>
      </c>
      <c r="C175" t="str">
        <f t="shared" si="48"/>
        <v>30°</v>
      </c>
      <c r="D175" t="str">
        <f t="shared" si="53"/>
        <v>0’</v>
      </c>
      <c r="E175" t="str">
        <f t="shared" si="51"/>
        <v>0″</v>
      </c>
      <c r="F175" t="s">
        <v>607</v>
      </c>
      <c r="G175" t="s">
        <v>450</v>
      </c>
      <c r="H175" t="str">
        <f t="shared" si="49"/>
        <v>70°</v>
      </c>
      <c r="I175" t="str">
        <f t="shared" si="54"/>
        <v>0’</v>
      </c>
      <c r="J175" t="str">
        <f t="shared" si="52"/>
        <v>0″</v>
      </c>
      <c r="K175" t="str">
        <f t="shared" si="50"/>
        <v>E</v>
      </c>
    </row>
    <row r="176" spans="1:11" x14ac:dyDescent="0.3">
      <c r="A176" t="s">
        <v>451</v>
      </c>
      <c r="B176" t="s">
        <v>452</v>
      </c>
      <c r="C176" t="str">
        <f t="shared" ref="C176:C178" si="68">MID(B176,2,2)</f>
        <v>7°</v>
      </c>
      <c r="D176" t="str">
        <f>MID(B176,4,3)</f>
        <v>30’</v>
      </c>
      <c r="E176" t="str">
        <f t="shared" si="51"/>
        <v>0″</v>
      </c>
      <c r="F176" t="s">
        <v>607</v>
      </c>
      <c r="G176" t="s">
        <v>453</v>
      </c>
      <c r="H176" t="str">
        <f>MID(G176,2,4)</f>
        <v>134°</v>
      </c>
      <c r="I176" t="str">
        <f>MID(G176,6,3)</f>
        <v>30’</v>
      </c>
      <c r="J176" t="str">
        <f>MID(G176,9,11)</f>
        <v>0″</v>
      </c>
      <c r="K176" t="str">
        <f t="shared" si="50"/>
        <v>E</v>
      </c>
    </row>
    <row r="177" spans="1:11" x14ac:dyDescent="0.3">
      <c r="A177" t="s">
        <v>454</v>
      </c>
      <c r="B177" t="s">
        <v>301</v>
      </c>
      <c r="C177" t="str">
        <f t="shared" si="68"/>
        <v>9°</v>
      </c>
      <c r="D177" t="str">
        <f t="shared" ref="D177:D178" si="69">MID(B177,4,2)</f>
        <v>0’</v>
      </c>
      <c r="E177" t="str">
        <f t="shared" ref="E177:E178" si="70">MID(B177,6,9)</f>
        <v>0″</v>
      </c>
      <c r="F177" t="s">
        <v>607</v>
      </c>
      <c r="G177" t="s">
        <v>152</v>
      </c>
      <c r="H177" t="str">
        <f t="shared" si="49"/>
        <v>80°</v>
      </c>
      <c r="I177" t="str">
        <f t="shared" si="54"/>
        <v>0’</v>
      </c>
      <c r="J177" t="str">
        <f t="shared" si="52"/>
        <v>0″</v>
      </c>
      <c r="K177" t="str">
        <f t="shared" si="50"/>
        <v>O</v>
      </c>
    </row>
    <row r="178" spans="1:11" x14ac:dyDescent="0.3">
      <c r="A178" t="s">
        <v>455</v>
      </c>
      <c r="B178" t="s">
        <v>456</v>
      </c>
      <c r="C178" t="str">
        <f t="shared" si="68"/>
        <v>6°</v>
      </c>
      <c r="D178" t="str">
        <f t="shared" si="69"/>
        <v>0’</v>
      </c>
      <c r="E178" t="str">
        <f t="shared" si="70"/>
        <v>0″</v>
      </c>
      <c r="F178" t="s">
        <v>608</v>
      </c>
      <c r="G178" t="s">
        <v>457</v>
      </c>
      <c r="H178" t="str">
        <f>MID(G178,2,4)</f>
        <v>147°</v>
      </c>
      <c r="I178" t="str">
        <f>MID(G178,6,2)</f>
        <v>0’</v>
      </c>
      <c r="J178" t="str">
        <f>MID(G178,8,9)</f>
        <v>0″</v>
      </c>
      <c r="K178" t="str">
        <f t="shared" si="50"/>
        <v>E</v>
      </c>
    </row>
    <row r="179" spans="1:11" x14ac:dyDescent="0.3">
      <c r="A179" t="s">
        <v>458</v>
      </c>
      <c r="B179" t="s">
        <v>459</v>
      </c>
      <c r="C179" t="str">
        <f t="shared" si="48"/>
        <v>23°</v>
      </c>
      <c r="D179" t="str">
        <f t="shared" si="53"/>
        <v>0’</v>
      </c>
      <c r="E179" t="str">
        <f t="shared" si="51"/>
        <v>0″</v>
      </c>
      <c r="F179" t="s">
        <v>608</v>
      </c>
      <c r="G179" t="s">
        <v>460</v>
      </c>
      <c r="H179" t="str">
        <f t="shared" si="49"/>
        <v>58°</v>
      </c>
      <c r="I179" t="str">
        <f t="shared" si="54"/>
        <v>0’</v>
      </c>
      <c r="J179" t="str">
        <f t="shared" si="52"/>
        <v>0″</v>
      </c>
      <c r="K179" t="str">
        <f t="shared" si="50"/>
        <v>O</v>
      </c>
    </row>
    <row r="180" spans="1:11" x14ac:dyDescent="0.3">
      <c r="A180" t="s">
        <v>461</v>
      </c>
      <c r="B180" t="s">
        <v>86</v>
      </c>
      <c r="C180" t="str">
        <f t="shared" si="48"/>
        <v>10°</v>
      </c>
      <c r="D180" t="str">
        <f t="shared" si="53"/>
        <v>0’</v>
      </c>
      <c r="E180" t="str">
        <f t="shared" si="51"/>
        <v>0″</v>
      </c>
      <c r="F180" t="s">
        <v>608</v>
      </c>
      <c r="G180" t="s">
        <v>48</v>
      </c>
      <c r="H180" t="str">
        <f t="shared" si="49"/>
        <v>76°</v>
      </c>
      <c r="I180" t="str">
        <f t="shared" si="54"/>
        <v>0’</v>
      </c>
      <c r="J180" t="str">
        <f t="shared" si="52"/>
        <v>0″</v>
      </c>
      <c r="K180" t="str">
        <f t="shared" si="50"/>
        <v>O</v>
      </c>
    </row>
    <row r="181" spans="1:11" x14ac:dyDescent="0.3">
      <c r="A181" t="s">
        <v>462</v>
      </c>
      <c r="B181" t="s">
        <v>463</v>
      </c>
      <c r="C181" t="str">
        <f t="shared" si="48"/>
        <v>15°</v>
      </c>
      <c r="D181" t="str">
        <f t="shared" si="53"/>
        <v>0’</v>
      </c>
      <c r="E181" t="str">
        <f t="shared" si="51"/>
        <v>0″</v>
      </c>
      <c r="F181" t="s">
        <v>608</v>
      </c>
      <c r="G181" t="s">
        <v>464</v>
      </c>
      <c r="H181" t="str">
        <f>MID(G181,2,4)</f>
        <v>140°</v>
      </c>
      <c r="I181" t="str">
        <f>MID(G181,6,2)</f>
        <v>0’</v>
      </c>
      <c r="J181" t="str">
        <f>MID(G181,8,9)</f>
        <v>0″</v>
      </c>
      <c r="K181" t="str">
        <f t="shared" si="50"/>
        <v>O</v>
      </c>
    </row>
    <row r="182" spans="1:11" x14ac:dyDescent="0.3">
      <c r="A182" t="s">
        <v>465</v>
      </c>
      <c r="B182" t="s">
        <v>466</v>
      </c>
      <c r="C182" t="str">
        <f t="shared" si="48"/>
        <v>52°</v>
      </c>
      <c r="D182" t="str">
        <f t="shared" si="53"/>
        <v>0’</v>
      </c>
      <c r="E182" t="str">
        <f t="shared" si="51"/>
        <v>0″</v>
      </c>
      <c r="F182" t="s">
        <v>607</v>
      </c>
      <c r="G182" t="s">
        <v>254</v>
      </c>
      <c r="H182" t="str">
        <f t="shared" si="49"/>
        <v>20°</v>
      </c>
      <c r="I182" t="str">
        <f t="shared" si="54"/>
        <v>0’</v>
      </c>
      <c r="J182" t="str">
        <f t="shared" si="52"/>
        <v>0″</v>
      </c>
      <c r="K182" t="str">
        <f t="shared" si="50"/>
        <v>E</v>
      </c>
    </row>
    <row r="183" spans="1:11" x14ac:dyDescent="0.3">
      <c r="A183" t="s">
        <v>467</v>
      </c>
      <c r="B183" t="s">
        <v>468</v>
      </c>
      <c r="C183" t="str">
        <f t="shared" si="48"/>
        <v>39°</v>
      </c>
      <c r="D183" t="str">
        <f t="shared" ref="D183:D184" si="71">MID(B183,5,3)</f>
        <v>30’</v>
      </c>
      <c r="E183" t="str">
        <f t="shared" ref="E183:E184" si="72">MID(B183,8,10)</f>
        <v>0″</v>
      </c>
      <c r="F183" t="s">
        <v>607</v>
      </c>
      <c r="G183" t="s">
        <v>266</v>
      </c>
      <c r="H183" t="str">
        <f>MID(G183,2,2)</f>
        <v>8°</v>
      </c>
      <c r="I183" t="str">
        <f>MID(G183,4,2)</f>
        <v>0’</v>
      </c>
      <c r="J183" t="str">
        <f>MID(G183,6,8)</f>
        <v>0″</v>
      </c>
      <c r="K183" t="str">
        <f t="shared" si="50"/>
        <v>O</v>
      </c>
    </row>
    <row r="184" spans="1:11" x14ac:dyDescent="0.3">
      <c r="A184" t="s">
        <v>469</v>
      </c>
      <c r="B184" t="s">
        <v>15</v>
      </c>
      <c r="C184" t="str">
        <f t="shared" si="48"/>
        <v>18°</v>
      </c>
      <c r="D184" t="str">
        <f t="shared" si="71"/>
        <v>15’</v>
      </c>
      <c r="E184" t="str">
        <f t="shared" si="72"/>
        <v>0″</v>
      </c>
      <c r="F184" t="s">
        <v>607</v>
      </c>
      <c r="G184" t="s">
        <v>470</v>
      </c>
      <c r="H184" t="str">
        <f t="shared" si="49"/>
        <v>66°</v>
      </c>
      <c r="I184" t="str">
        <f>MID(G184,5,3)</f>
        <v>30’</v>
      </c>
      <c r="J184" t="str">
        <f>MID(G184,8,9)</f>
        <v>0″</v>
      </c>
      <c r="K184" t="str">
        <f t="shared" si="50"/>
        <v>O</v>
      </c>
    </row>
    <row r="185" spans="1:11" x14ac:dyDescent="0.3">
      <c r="A185" t="s">
        <v>471</v>
      </c>
      <c r="B185" t="s">
        <v>472</v>
      </c>
      <c r="C185" t="str">
        <f t="shared" si="48"/>
        <v>54°</v>
      </c>
      <c r="D185" t="str">
        <f t="shared" si="53"/>
        <v>0’</v>
      </c>
      <c r="E185" t="str">
        <f t="shared" si="51"/>
        <v>0″</v>
      </c>
      <c r="F185" t="s">
        <v>607</v>
      </c>
      <c r="G185" t="s">
        <v>96</v>
      </c>
      <c r="H185" t="str">
        <f>MID(G185,2,2)</f>
        <v>2°</v>
      </c>
      <c r="I185" t="str">
        <f>MID(G185,4,2)</f>
        <v>0’</v>
      </c>
      <c r="J185" t="str">
        <f>MID(G185,6,8)</f>
        <v>0″</v>
      </c>
      <c r="K185" t="str">
        <f t="shared" si="50"/>
        <v>O</v>
      </c>
    </row>
    <row r="186" spans="1:11" x14ac:dyDescent="0.3">
      <c r="A186" t="s">
        <v>473</v>
      </c>
      <c r="B186" t="s">
        <v>474</v>
      </c>
      <c r="C186" t="str">
        <f t="shared" si="48"/>
        <v>24°</v>
      </c>
      <c r="D186" t="str">
        <f>MID(B186,5,3)</f>
        <v>30’</v>
      </c>
      <c r="E186" t="str">
        <f>MID(B186,8,10)</f>
        <v>0″</v>
      </c>
      <c r="F186" t="s">
        <v>607</v>
      </c>
      <c r="G186" t="s">
        <v>475</v>
      </c>
      <c r="H186" t="str">
        <f t="shared" si="49"/>
        <v>13°</v>
      </c>
      <c r="I186" t="str">
        <f t="shared" si="54"/>
        <v>0’</v>
      </c>
      <c r="J186" t="str">
        <f t="shared" si="52"/>
        <v>0″</v>
      </c>
      <c r="K186" t="str">
        <f t="shared" si="50"/>
        <v>O</v>
      </c>
    </row>
    <row r="187" spans="1:11" x14ac:dyDescent="0.3">
      <c r="A187" t="s">
        <v>476</v>
      </c>
      <c r="B187" t="s">
        <v>477</v>
      </c>
      <c r="C187" t="str">
        <f>MID(B187,2,2)</f>
        <v>7°</v>
      </c>
      <c r="D187" t="str">
        <f>MID(B187,4,2)</f>
        <v>0’</v>
      </c>
      <c r="E187" t="str">
        <f>MID(B187,6,9)</f>
        <v>0″</v>
      </c>
      <c r="F187" t="s">
        <v>607</v>
      </c>
      <c r="G187" t="s">
        <v>478</v>
      </c>
      <c r="H187" t="str">
        <f t="shared" si="49"/>
        <v>21°</v>
      </c>
      <c r="I187" t="str">
        <f t="shared" si="54"/>
        <v>0’</v>
      </c>
      <c r="J187" t="str">
        <f t="shared" si="52"/>
        <v>0″</v>
      </c>
      <c r="K187" t="str">
        <f t="shared" si="50"/>
        <v>E</v>
      </c>
    </row>
    <row r="188" spans="1:11" x14ac:dyDescent="0.3">
      <c r="A188" t="s">
        <v>479</v>
      </c>
      <c r="B188" t="s">
        <v>365</v>
      </c>
      <c r="C188" t="str">
        <f t="shared" si="48"/>
        <v>49°</v>
      </c>
      <c r="D188" t="str">
        <f>MID(B188,5,3)</f>
        <v>45’</v>
      </c>
      <c r="E188" t="str">
        <f>MID(B188,8,10)</f>
        <v>0″</v>
      </c>
      <c r="F188" t="s">
        <v>607</v>
      </c>
      <c r="G188" t="s">
        <v>149</v>
      </c>
      <c r="H188" t="str">
        <f t="shared" si="49"/>
        <v>15°</v>
      </c>
      <c r="I188" t="str">
        <f>MID(G188,5,3)</f>
        <v>30’</v>
      </c>
      <c r="J188" t="str">
        <f>MID(G188,8,9)</f>
        <v>0″</v>
      </c>
      <c r="K188" t="str">
        <f t="shared" si="50"/>
        <v>E</v>
      </c>
    </row>
    <row r="189" spans="1:11" x14ac:dyDescent="0.3">
      <c r="A189" t="s">
        <v>480</v>
      </c>
      <c r="B189" t="s">
        <v>200</v>
      </c>
      <c r="C189" t="str">
        <f>MID(B189,2,2)</f>
        <v>1°</v>
      </c>
      <c r="D189" t="str">
        <f>MID(B189,4,2)</f>
        <v>0’</v>
      </c>
      <c r="E189" t="str">
        <f>MID(B189,6,9)</f>
        <v>0″</v>
      </c>
      <c r="F189" t="s">
        <v>608</v>
      </c>
      <c r="G189" t="s">
        <v>176</v>
      </c>
      <c r="H189" t="str">
        <f t="shared" si="49"/>
        <v>15°</v>
      </c>
      <c r="I189" t="str">
        <f t="shared" si="54"/>
        <v>0’</v>
      </c>
      <c r="J189" t="str">
        <f t="shared" si="52"/>
        <v>0″</v>
      </c>
      <c r="K189" t="str">
        <f t="shared" si="50"/>
        <v>E</v>
      </c>
    </row>
    <row r="190" spans="1:11" x14ac:dyDescent="0.3">
      <c r="A190" t="s">
        <v>481</v>
      </c>
      <c r="B190" t="s">
        <v>482</v>
      </c>
      <c r="C190" t="str">
        <f t="shared" si="48"/>
        <v>41°</v>
      </c>
      <c r="D190" t="str">
        <f>MID(B190,5,3)</f>
        <v>49’</v>
      </c>
      <c r="E190" t="str">
        <f>MID(B190,8,10)</f>
        <v>59.88″</v>
      </c>
      <c r="F190" t="s">
        <v>607</v>
      </c>
      <c r="G190" t="s">
        <v>217</v>
      </c>
      <c r="H190" t="str">
        <f t="shared" si="49"/>
        <v>22°</v>
      </c>
      <c r="I190" t="str">
        <f t="shared" si="54"/>
        <v>0’</v>
      </c>
      <c r="J190" t="str">
        <f t="shared" si="52"/>
        <v>0″</v>
      </c>
      <c r="K190" t="str">
        <f t="shared" si="50"/>
        <v>E</v>
      </c>
    </row>
    <row r="191" spans="1:11" x14ac:dyDescent="0.3">
      <c r="A191" t="s">
        <v>483</v>
      </c>
      <c r="B191" t="s">
        <v>484</v>
      </c>
      <c r="C191" t="str">
        <f>MID(B191,2,2)</f>
        <v>0°</v>
      </c>
      <c r="D191" t="str">
        <f>MID(B191,4,2)</f>
        <v>0’</v>
      </c>
      <c r="E191" t="str">
        <f>MID(B191,6,9)</f>
        <v>0″</v>
      </c>
      <c r="F191" t="s">
        <v>607</v>
      </c>
      <c r="G191" t="s">
        <v>93</v>
      </c>
      <c r="H191" t="str">
        <f t="shared" si="49"/>
        <v>25°</v>
      </c>
      <c r="I191" t="str">
        <f t="shared" si="54"/>
        <v>0’</v>
      </c>
      <c r="J191" t="str">
        <f t="shared" si="52"/>
        <v>0″</v>
      </c>
      <c r="K191" t="str">
        <f t="shared" si="50"/>
        <v>E</v>
      </c>
    </row>
    <row r="192" spans="1:11" x14ac:dyDescent="0.3">
      <c r="A192" t="s">
        <v>485</v>
      </c>
      <c r="B192" t="s">
        <v>245</v>
      </c>
      <c r="C192" t="str">
        <f t="shared" si="48"/>
        <v>19°</v>
      </c>
      <c r="D192" t="str">
        <f t="shared" si="53"/>
        <v>0’</v>
      </c>
      <c r="E192" t="str">
        <f t="shared" si="51"/>
        <v>0″</v>
      </c>
      <c r="F192" t="s">
        <v>607</v>
      </c>
      <c r="G192" t="s">
        <v>486</v>
      </c>
      <c r="H192" t="str">
        <f t="shared" si="49"/>
        <v>70°</v>
      </c>
      <c r="I192" t="str">
        <f t="shared" ref="I192:I193" si="73">MID(G192,5,3)</f>
        <v>40’</v>
      </c>
      <c r="J192" t="str">
        <f>MID(G192,8,10)</f>
        <v>0.12″</v>
      </c>
      <c r="K192" t="str">
        <f t="shared" si="50"/>
        <v>O</v>
      </c>
    </row>
    <row r="193" spans="1:11" x14ac:dyDescent="0.3">
      <c r="A193" t="s">
        <v>487</v>
      </c>
      <c r="B193" t="s">
        <v>488</v>
      </c>
      <c r="C193" t="str">
        <f t="shared" si="48"/>
        <v>21°</v>
      </c>
      <c r="D193" t="str">
        <f t="shared" si="53"/>
        <v>6’</v>
      </c>
      <c r="E193" t="str">
        <f t="shared" si="51"/>
        <v>0″</v>
      </c>
      <c r="F193" t="s">
        <v>608</v>
      </c>
      <c r="G193" t="s">
        <v>489</v>
      </c>
      <c r="H193" t="str">
        <f t="shared" si="49"/>
        <v>55°</v>
      </c>
      <c r="I193" t="str">
        <f t="shared" si="73"/>
        <v>36’</v>
      </c>
      <c r="J193" t="str">
        <f>MID(G193,8,9)</f>
        <v>0″</v>
      </c>
      <c r="K193" t="str">
        <f t="shared" si="50"/>
        <v>E</v>
      </c>
    </row>
    <row r="194" spans="1:11" x14ac:dyDescent="0.3">
      <c r="A194" t="s">
        <v>490</v>
      </c>
      <c r="B194" t="s">
        <v>160</v>
      </c>
      <c r="C194" t="str">
        <f>MID(B194,2,2)</f>
        <v>2°</v>
      </c>
      <c r="D194" t="str">
        <f>MID(B194,4,2)</f>
        <v>0’</v>
      </c>
      <c r="E194" t="str">
        <f>MID(B194,6,9)</f>
        <v>0″</v>
      </c>
      <c r="F194" t="s">
        <v>608</v>
      </c>
      <c r="G194" t="s">
        <v>99</v>
      </c>
      <c r="H194" t="str">
        <f t="shared" si="49"/>
        <v>30°</v>
      </c>
      <c r="I194" t="str">
        <f t="shared" si="54"/>
        <v>0’</v>
      </c>
      <c r="J194" t="str">
        <f t="shared" si="52"/>
        <v>0″</v>
      </c>
      <c r="K194" t="str">
        <f t="shared" si="50"/>
        <v>E</v>
      </c>
    </row>
    <row r="195" spans="1:11" x14ac:dyDescent="0.3">
      <c r="A195" t="s">
        <v>491</v>
      </c>
      <c r="B195" t="s">
        <v>175</v>
      </c>
      <c r="C195" t="str">
        <f t="shared" si="48"/>
        <v>46°</v>
      </c>
      <c r="D195" t="str">
        <f t="shared" si="53"/>
        <v>0’</v>
      </c>
      <c r="E195" t="str">
        <f t="shared" si="51"/>
        <v>0″</v>
      </c>
      <c r="F195" t="s">
        <v>607</v>
      </c>
      <c r="G195" t="s">
        <v>93</v>
      </c>
      <c r="H195" t="str">
        <f t="shared" si="49"/>
        <v>25°</v>
      </c>
      <c r="I195" t="str">
        <f t="shared" si="54"/>
        <v>0’</v>
      </c>
      <c r="J195" t="str">
        <f t="shared" si="52"/>
        <v>0″</v>
      </c>
      <c r="K195" t="str">
        <f t="shared" si="50"/>
        <v>E</v>
      </c>
    </row>
    <row r="196" spans="1:11" x14ac:dyDescent="0.3">
      <c r="A196" t="s">
        <v>492</v>
      </c>
      <c r="B196" t="s">
        <v>112</v>
      </c>
      <c r="C196" t="str">
        <f t="shared" si="48"/>
        <v>60°</v>
      </c>
      <c r="D196" t="str">
        <f t="shared" si="53"/>
        <v>0’</v>
      </c>
      <c r="E196" t="str">
        <f t="shared" si="51"/>
        <v>0″</v>
      </c>
      <c r="F196" t="s">
        <v>607</v>
      </c>
      <c r="G196" t="s">
        <v>493</v>
      </c>
      <c r="H196" t="str">
        <f t="shared" ref="H196:H198" si="74">MID(G196,2,4)</f>
        <v>100°</v>
      </c>
      <c r="I196" t="str">
        <f t="shared" ref="I196:I198" si="75">MID(G196,6,2)</f>
        <v>0’</v>
      </c>
      <c r="J196" t="str">
        <f>MID(G196,8,9)</f>
        <v>0″</v>
      </c>
      <c r="K196" t="str">
        <f t="shared" si="50"/>
        <v>E</v>
      </c>
    </row>
    <row r="197" spans="1:11" x14ac:dyDescent="0.3">
      <c r="A197" t="s">
        <v>494</v>
      </c>
      <c r="B197" t="s">
        <v>495</v>
      </c>
      <c r="C197" t="str">
        <f t="shared" si="48"/>
        <v>13°</v>
      </c>
      <c r="D197" t="str">
        <f t="shared" ref="D197:D203" si="76">MID(B197,5,3)</f>
        <v>34’</v>
      </c>
      <c r="E197" t="str">
        <f t="shared" ref="E197:E199" si="77">MID(B197,8,10)</f>
        <v>59.88″</v>
      </c>
      <c r="F197" t="s">
        <v>608</v>
      </c>
      <c r="G197" t="s">
        <v>496</v>
      </c>
      <c r="H197" t="str">
        <f t="shared" si="74"/>
        <v>172°</v>
      </c>
      <c r="I197" t="str">
        <f>MID(G197,6,3)</f>
        <v>19’</v>
      </c>
      <c r="J197" t="str">
        <f>MID(G197,9,11)</f>
        <v>59.88″</v>
      </c>
      <c r="K197" t="str">
        <f t="shared" si="50"/>
        <v>O</v>
      </c>
    </row>
    <row r="198" spans="1:11" x14ac:dyDescent="0.3">
      <c r="A198" t="s">
        <v>497</v>
      </c>
      <c r="B198" t="s">
        <v>498</v>
      </c>
      <c r="C198" t="str">
        <f t="shared" si="48"/>
        <v>14°</v>
      </c>
      <c r="D198" t="str">
        <f t="shared" si="76"/>
        <v>19’</v>
      </c>
      <c r="E198" t="str">
        <f t="shared" si="77"/>
        <v>59.88″</v>
      </c>
      <c r="F198" t="s">
        <v>608</v>
      </c>
      <c r="G198" t="s">
        <v>499</v>
      </c>
      <c r="H198" t="str">
        <f t="shared" si="74"/>
        <v>170°</v>
      </c>
      <c r="I198" t="str">
        <f t="shared" si="75"/>
        <v>0’</v>
      </c>
      <c r="J198" t="str">
        <f t="shared" ref="J198:J199" si="78">MID(G198,8,9)</f>
        <v>0″</v>
      </c>
      <c r="K198" t="str">
        <f t="shared" si="50"/>
        <v>O</v>
      </c>
    </row>
    <row r="199" spans="1:11" x14ac:dyDescent="0.3">
      <c r="A199" t="s">
        <v>500</v>
      </c>
      <c r="B199" t="s">
        <v>501</v>
      </c>
      <c r="C199" t="str">
        <f t="shared" si="48"/>
        <v>17°</v>
      </c>
      <c r="D199" t="str">
        <f t="shared" si="76"/>
        <v>19’</v>
      </c>
      <c r="E199" t="str">
        <f t="shared" si="77"/>
        <v>59.88″</v>
      </c>
      <c r="F199" t="s">
        <v>607</v>
      </c>
      <c r="G199" t="s">
        <v>502</v>
      </c>
      <c r="H199" t="str">
        <f t="shared" si="49"/>
        <v>62°</v>
      </c>
      <c r="I199" t="str">
        <f t="shared" ref="I199:I201" si="79">MID(G199,5,3)</f>
        <v>45’</v>
      </c>
      <c r="J199" t="str">
        <f t="shared" si="78"/>
        <v>0″</v>
      </c>
      <c r="K199" t="str">
        <f t="shared" si="50"/>
        <v>O</v>
      </c>
    </row>
    <row r="200" spans="1:11" x14ac:dyDescent="0.3">
      <c r="A200" t="s">
        <v>503</v>
      </c>
      <c r="B200" t="s">
        <v>504</v>
      </c>
      <c r="C200" t="str">
        <f t="shared" ref="C200:C247" si="80">MID(B200,2,3)</f>
        <v>43°</v>
      </c>
      <c r="D200" t="str">
        <f t="shared" si="76"/>
        <v>46’</v>
      </c>
      <c r="E200" t="str">
        <f>MID(B200,8,9)</f>
        <v>0.12″</v>
      </c>
      <c r="F200" t="s">
        <v>607</v>
      </c>
      <c r="G200" t="s">
        <v>505</v>
      </c>
      <c r="H200" t="str">
        <f t="shared" ref="H200:H247" si="81">MID(G200,2,3)</f>
        <v>12°</v>
      </c>
      <c r="I200" t="str">
        <f t="shared" si="79"/>
        <v>25’</v>
      </c>
      <c r="J200" t="str">
        <f>MID(G200,8,10)</f>
        <v>0.12″</v>
      </c>
      <c r="K200" t="str">
        <f t="shared" ref="K200:K247" si="82">MID(G200,1,1)</f>
        <v>E</v>
      </c>
    </row>
    <row r="201" spans="1:11" x14ac:dyDescent="0.3">
      <c r="A201" t="s">
        <v>506</v>
      </c>
      <c r="B201" t="s">
        <v>507</v>
      </c>
      <c r="C201" t="str">
        <f t="shared" si="80"/>
        <v>46°</v>
      </c>
      <c r="D201" t="str">
        <f t="shared" si="76"/>
        <v>49’</v>
      </c>
      <c r="E201" t="str">
        <f t="shared" ref="E201:E203" si="83">MID(B201,8,10)</f>
        <v>59.88″</v>
      </c>
      <c r="F201" t="s">
        <v>607</v>
      </c>
      <c r="G201" t="s">
        <v>508</v>
      </c>
      <c r="H201" t="str">
        <f t="shared" si="81"/>
        <v>56°</v>
      </c>
      <c r="I201" t="str">
        <f t="shared" si="79"/>
        <v>19’</v>
      </c>
      <c r="J201" t="str">
        <f>MID(G201,8,10)</f>
        <v>59.88″</v>
      </c>
      <c r="K201" t="str">
        <f t="shared" si="82"/>
        <v>O</v>
      </c>
    </row>
    <row r="202" spans="1:11" x14ac:dyDescent="0.3">
      <c r="A202" t="s">
        <v>509</v>
      </c>
      <c r="B202" t="s">
        <v>510</v>
      </c>
      <c r="C202" t="str">
        <f t="shared" si="80"/>
        <v>15°</v>
      </c>
      <c r="D202" t="str">
        <f t="shared" si="76"/>
        <v>55’</v>
      </c>
      <c r="E202" t="str">
        <f t="shared" si="83"/>
        <v>59.88″</v>
      </c>
      <c r="F202" t="s">
        <v>608</v>
      </c>
      <c r="G202" t="s">
        <v>511</v>
      </c>
      <c r="H202" t="str">
        <f>MID(G202,2,2)</f>
        <v>5°</v>
      </c>
      <c r="I202" t="str">
        <f>MID(G202,4,3)</f>
        <v>42’</v>
      </c>
      <c r="J202" t="str">
        <f t="shared" ref="J202:J247" si="84">MID(G202,7,9)</f>
        <v>0″</v>
      </c>
      <c r="K202" t="str">
        <f t="shared" si="82"/>
        <v>O</v>
      </c>
    </row>
    <row r="203" spans="1:11" x14ac:dyDescent="0.3">
      <c r="A203" t="s">
        <v>512</v>
      </c>
      <c r="B203" t="s">
        <v>513</v>
      </c>
      <c r="C203" t="str">
        <f t="shared" si="80"/>
        <v>13°</v>
      </c>
      <c r="D203" t="str">
        <f t="shared" si="76"/>
        <v>52’</v>
      </c>
      <c r="E203" t="str">
        <f t="shared" si="83"/>
        <v>59.88″</v>
      </c>
      <c r="F203" t="s">
        <v>607</v>
      </c>
      <c r="G203" t="s">
        <v>514</v>
      </c>
      <c r="H203" t="str">
        <f t="shared" si="81"/>
        <v>61°</v>
      </c>
      <c r="I203" t="str">
        <f t="shared" ref="I203:I247" si="85">MID(G203,5,2)</f>
        <v>7’</v>
      </c>
      <c r="J203" t="str">
        <f t="shared" si="84"/>
        <v>59.88″</v>
      </c>
      <c r="K203" t="str">
        <f t="shared" si="82"/>
        <v>O</v>
      </c>
    </row>
    <row r="204" spans="1:11" x14ac:dyDescent="0.3">
      <c r="A204" t="s">
        <v>515</v>
      </c>
      <c r="B204" t="s">
        <v>336</v>
      </c>
      <c r="C204" t="str">
        <f>MID(B204,2,2)</f>
        <v>1°</v>
      </c>
      <c r="D204" t="str">
        <f>MID(B204,4,2)</f>
        <v>0’</v>
      </c>
      <c r="E204" t="str">
        <f>MID(B204,6,9)</f>
        <v>0″</v>
      </c>
      <c r="F204" t="s">
        <v>607</v>
      </c>
      <c r="G204" t="s">
        <v>516</v>
      </c>
      <c r="H204" t="str">
        <f>MID(G204,2,2)</f>
        <v>7°</v>
      </c>
      <c r="I204" t="str">
        <f>MID(G204,4,2)</f>
        <v>0’</v>
      </c>
      <c r="J204" t="str">
        <f>MID(G204,6,8)</f>
        <v>0″</v>
      </c>
      <c r="K204" t="str">
        <f t="shared" si="82"/>
        <v>E</v>
      </c>
    </row>
    <row r="205" spans="1:11" x14ac:dyDescent="0.3">
      <c r="A205" t="s">
        <v>517</v>
      </c>
      <c r="B205" t="s">
        <v>518</v>
      </c>
      <c r="C205" t="str">
        <f t="shared" si="80"/>
        <v>13°</v>
      </c>
      <c r="D205" t="str">
        <f>MID(B205,5,3)</f>
        <v>15’</v>
      </c>
      <c r="E205" t="str">
        <f>MID(B205,8,10)</f>
        <v>0″</v>
      </c>
      <c r="F205" t="s">
        <v>607</v>
      </c>
      <c r="G205" t="s">
        <v>519</v>
      </c>
      <c r="H205" t="str">
        <f t="shared" si="81"/>
        <v>61°</v>
      </c>
      <c r="I205" t="str">
        <f>MID(G205,5,3)</f>
        <v>12’</v>
      </c>
      <c r="J205" t="str">
        <f>MID(G205,8,9)</f>
        <v>0″</v>
      </c>
      <c r="K205" t="str">
        <f t="shared" si="82"/>
        <v>O</v>
      </c>
    </row>
    <row r="206" spans="1:11" x14ac:dyDescent="0.3">
      <c r="A206" t="s">
        <v>520</v>
      </c>
      <c r="B206" t="s">
        <v>521</v>
      </c>
      <c r="C206" t="str">
        <f t="shared" si="80"/>
        <v>14°</v>
      </c>
      <c r="D206" t="str">
        <f t="shared" ref="D206:D247" si="86">MID(B206,5,2)</f>
        <v>0’</v>
      </c>
      <c r="E206" t="str">
        <f t="shared" ref="E206:E247" si="87">MID(B206,7,9)</f>
        <v>0″</v>
      </c>
      <c r="F206" t="s">
        <v>607</v>
      </c>
      <c r="G206" t="s">
        <v>522</v>
      </c>
      <c r="H206" t="str">
        <f t="shared" si="81"/>
        <v>14°</v>
      </c>
      <c r="I206" t="str">
        <f t="shared" si="85"/>
        <v>0’</v>
      </c>
      <c r="J206" t="str">
        <f t="shared" si="84"/>
        <v>0″</v>
      </c>
      <c r="K206" t="str">
        <f t="shared" si="82"/>
        <v>O</v>
      </c>
    </row>
    <row r="207" spans="1:11" x14ac:dyDescent="0.3">
      <c r="A207" t="s">
        <v>523</v>
      </c>
      <c r="B207" t="s">
        <v>80</v>
      </c>
      <c r="C207" t="str">
        <f t="shared" si="80"/>
        <v>44°</v>
      </c>
      <c r="D207" t="str">
        <f t="shared" si="86"/>
        <v>0’</v>
      </c>
      <c r="E207" t="str">
        <f t="shared" si="87"/>
        <v>0″</v>
      </c>
      <c r="F207" t="s">
        <v>607</v>
      </c>
      <c r="G207" t="s">
        <v>478</v>
      </c>
      <c r="H207" t="str">
        <f t="shared" si="81"/>
        <v>21°</v>
      </c>
      <c r="I207" t="str">
        <f t="shared" si="85"/>
        <v>0’</v>
      </c>
      <c r="J207" t="str">
        <f t="shared" si="84"/>
        <v>0″</v>
      </c>
      <c r="K207" t="str">
        <f t="shared" si="82"/>
        <v>E</v>
      </c>
    </row>
    <row r="208" spans="1:11" x14ac:dyDescent="0.3">
      <c r="A208" t="s">
        <v>524</v>
      </c>
      <c r="B208" t="s">
        <v>525</v>
      </c>
      <c r="C208" t="str">
        <f t="shared" ref="C208:C209" si="88">MID(B208,2,2)</f>
        <v>4°</v>
      </c>
      <c r="D208" t="str">
        <f>MID(B208,4,3)</f>
        <v>34’</v>
      </c>
      <c r="E208" t="str">
        <f t="shared" si="87"/>
        <v>59.88″</v>
      </c>
      <c r="F208" t="s">
        <v>608</v>
      </c>
      <c r="G208" t="s">
        <v>526</v>
      </c>
      <c r="H208" t="str">
        <f t="shared" si="81"/>
        <v>55°</v>
      </c>
      <c r="I208" t="str">
        <f t="shared" ref="I208:I209" si="89">MID(G208,5,3)</f>
        <v>40’</v>
      </c>
      <c r="J208" t="str">
        <f>MID(G208,8,10)</f>
        <v>0.12″</v>
      </c>
      <c r="K208" t="str">
        <f t="shared" si="82"/>
        <v>E</v>
      </c>
    </row>
    <row r="209" spans="1:11" x14ac:dyDescent="0.3">
      <c r="A209" t="s">
        <v>527</v>
      </c>
      <c r="B209" t="s">
        <v>528</v>
      </c>
      <c r="C209" t="str">
        <f t="shared" si="88"/>
        <v>8°</v>
      </c>
      <c r="D209" t="str">
        <f>MID(B209,4,3)</f>
        <v>30’</v>
      </c>
      <c r="E209" t="str">
        <f t="shared" si="87"/>
        <v>0″</v>
      </c>
      <c r="F209" t="s">
        <v>607</v>
      </c>
      <c r="G209" t="s">
        <v>529</v>
      </c>
      <c r="H209" t="str">
        <f t="shared" si="81"/>
        <v>11°</v>
      </c>
      <c r="I209" t="str">
        <f t="shared" si="89"/>
        <v>30’</v>
      </c>
      <c r="J209" t="str">
        <f>MID(G209,8,9)</f>
        <v>0″</v>
      </c>
      <c r="K209" t="str">
        <f t="shared" si="82"/>
        <v>O</v>
      </c>
    </row>
    <row r="210" spans="1:11" x14ac:dyDescent="0.3">
      <c r="A210" t="s">
        <v>530</v>
      </c>
      <c r="B210" t="s">
        <v>531</v>
      </c>
      <c r="C210" t="str">
        <f>MID(B210,2,2)</f>
        <v>1°</v>
      </c>
      <c r="D210" t="str">
        <f>MID(B210,4,3)</f>
        <v>22’</v>
      </c>
      <c r="E210" t="str">
        <f t="shared" si="87"/>
        <v>0.12″</v>
      </c>
      <c r="F210" t="s">
        <v>607</v>
      </c>
      <c r="G210" t="s">
        <v>532</v>
      </c>
      <c r="H210" t="str">
        <f>MID(G210,2,4)</f>
        <v>103°</v>
      </c>
      <c r="I210" t="str">
        <f>MID(G210,6,3)</f>
        <v>48’</v>
      </c>
      <c r="J210" t="str">
        <f>MID(G210,9,10)</f>
        <v>0″</v>
      </c>
      <c r="K210" t="str">
        <f t="shared" si="82"/>
        <v>E</v>
      </c>
    </row>
    <row r="211" spans="1:11" x14ac:dyDescent="0.3">
      <c r="A211" t="s">
        <v>533</v>
      </c>
      <c r="B211" t="s">
        <v>124</v>
      </c>
      <c r="C211" t="str">
        <f t="shared" si="80"/>
        <v>35°</v>
      </c>
      <c r="D211" t="str">
        <f t="shared" si="86"/>
        <v>0’</v>
      </c>
      <c r="E211" t="str">
        <f t="shared" si="87"/>
        <v>0″</v>
      </c>
      <c r="F211" t="s">
        <v>607</v>
      </c>
      <c r="G211" t="s">
        <v>189</v>
      </c>
      <c r="H211" t="str">
        <f t="shared" si="81"/>
        <v>38°</v>
      </c>
      <c r="I211" t="str">
        <f t="shared" si="85"/>
        <v>0’</v>
      </c>
      <c r="J211" t="str">
        <f t="shared" si="84"/>
        <v>0″</v>
      </c>
      <c r="K211" t="str">
        <f t="shared" si="82"/>
        <v>E</v>
      </c>
    </row>
    <row r="212" spans="1:11" x14ac:dyDescent="0.3">
      <c r="A212" t="s">
        <v>534</v>
      </c>
      <c r="B212" t="s">
        <v>145</v>
      </c>
      <c r="C212" t="str">
        <f t="shared" si="80"/>
        <v>10°</v>
      </c>
      <c r="D212" t="str">
        <f t="shared" si="86"/>
        <v>0’</v>
      </c>
      <c r="E212" t="str">
        <f t="shared" si="87"/>
        <v>0″</v>
      </c>
      <c r="F212" t="s">
        <v>607</v>
      </c>
      <c r="G212" t="s">
        <v>535</v>
      </c>
      <c r="H212" t="str">
        <f t="shared" si="81"/>
        <v>49°</v>
      </c>
      <c r="I212" t="str">
        <f t="shared" si="85"/>
        <v>0’</v>
      </c>
      <c r="J212" t="str">
        <f t="shared" si="84"/>
        <v>0″</v>
      </c>
      <c r="K212" t="str">
        <f t="shared" si="82"/>
        <v>E</v>
      </c>
    </row>
    <row r="213" spans="1:11" x14ac:dyDescent="0.3">
      <c r="A213" t="s">
        <v>536</v>
      </c>
      <c r="B213" t="s">
        <v>477</v>
      </c>
      <c r="C213" t="str">
        <f>MID(B213,2,2)</f>
        <v>7°</v>
      </c>
      <c r="D213" t="str">
        <f>MID(B213,4,2)</f>
        <v>0’</v>
      </c>
      <c r="E213" t="str">
        <f>MID(B213,6,9)</f>
        <v>0″</v>
      </c>
      <c r="F213" t="s">
        <v>607</v>
      </c>
      <c r="G213" t="s">
        <v>537</v>
      </c>
      <c r="H213" t="str">
        <f t="shared" si="81"/>
        <v>81°</v>
      </c>
      <c r="I213" t="str">
        <f t="shared" si="85"/>
        <v>0’</v>
      </c>
      <c r="J213" t="str">
        <f t="shared" si="84"/>
        <v>0″</v>
      </c>
      <c r="K213" t="str">
        <f t="shared" si="82"/>
        <v>E</v>
      </c>
    </row>
    <row r="214" spans="1:11" x14ac:dyDescent="0.3">
      <c r="A214" t="s">
        <v>538</v>
      </c>
      <c r="B214" t="s">
        <v>539</v>
      </c>
      <c r="C214" t="str">
        <f t="shared" si="80"/>
        <v>26°</v>
      </c>
      <c r="D214" t="str">
        <f>MID(B214,5,3)</f>
        <v>30’</v>
      </c>
      <c r="E214" t="str">
        <f>MID(B214,8,10)</f>
        <v>0″</v>
      </c>
      <c r="F214" t="s">
        <v>608</v>
      </c>
      <c r="G214" t="s">
        <v>540</v>
      </c>
      <c r="H214" t="str">
        <f t="shared" si="81"/>
        <v>31°</v>
      </c>
      <c r="I214" t="str">
        <f>MID(G214,5,3)</f>
        <v>30’</v>
      </c>
      <c r="J214" t="str">
        <f>MID(G214,8,9)</f>
        <v>0″</v>
      </c>
      <c r="K214" t="str">
        <f t="shared" si="82"/>
        <v>E</v>
      </c>
    </row>
    <row r="215" spans="1:11" x14ac:dyDescent="0.3">
      <c r="A215" t="s">
        <v>541</v>
      </c>
      <c r="B215" t="s">
        <v>542</v>
      </c>
      <c r="C215" t="str">
        <f t="shared" si="80"/>
        <v>29°</v>
      </c>
      <c r="D215" t="str">
        <f t="shared" si="86"/>
        <v>0’</v>
      </c>
      <c r="E215" t="str">
        <f t="shared" si="87"/>
        <v>0″</v>
      </c>
      <c r="F215" t="s">
        <v>608</v>
      </c>
      <c r="G215" t="s">
        <v>84</v>
      </c>
      <c r="H215" t="str">
        <f t="shared" si="81"/>
        <v>24°</v>
      </c>
      <c r="I215" t="str">
        <f t="shared" si="85"/>
        <v>0’</v>
      </c>
      <c r="J215" t="str">
        <f t="shared" si="84"/>
        <v>0″</v>
      </c>
      <c r="K215" t="str">
        <f t="shared" si="82"/>
        <v>E</v>
      </c>
    </row>
    <row r="216" spans="1:11" x14ac:dyDescent="0.3">
      <c r="A216" t="s">
        <v>543</v>
      </c>
      <c r="B216" t="s">
        <v>118</v>
      </c>
      <c r="C216" t="str">
        <f t="shared" si="80"/>
        <v>15°</v>
      </c>
      <c r="D216" t="str">
        <f t="shared" si="86"/>
        <v>0’</v>
      </c>
      <c r="E216" t="str">
        <f t="shared" si="87"/>
        <v>0″</v>
      </c>
      <c r="F216" t="s">
        <v>607</v>
      </c>
      <c r="G216" t="s">
        <v>99</v>
      </c>
      <c r="H216" t="str">
        <f t="shared" si="81"/>
        <v>30°</v>
      </c>
      <c r="I216" t="str">
        <f t="shared" si="85"/>
        <v>0’</v>
      </c>
      <c r="J216" t="str">
        <f t="shared" si="84"/>
        <v>0″</v>
      </c>
      <c r="K216" t="str">
        <f t="shared" si="82"/>
        <v>E</v>
      </c>
    </row>
    <row r="217" spans="1:11" x14ac:dyDescent="0.3">
      <c r="A217" t="s">
        <v>544</v>
      </c>
      <c r="B217" t="s">
        <v>287</v>
      </c>
      <c r="C217" t="str">
        <f t="shared" si="80"/>
        <v>62°</v>
      </c>
      <c r="D217" t="str">
        <f t="shared" si="86"/>
        <v>0’</v>
      </c>
      <c r="E217" t="str">
        <f t="shared" si="87"/>
        <v>0″</v>
      </c>
      <c r="F217" t="s">
        <v>607</v>
      </c>
      <c r="G217" t="s">
        <v>176</v>
      </c>
      <c r="H217" t="str">
        <f t="shared" si="81"/>
        <v>15°</v>
      </c>
      <c r="I217" t="str">
        <f t="shared" si="85"/>
        <v>0’</v>
      </c>
      <c r="J217" t="str">
        <f t="shared" si="84"/>
        <v>0″</v>
      </c>
      <c r="K217" t="str">
        <f t="shared" si="82"/>
        <v>E</v>
      </c>
    </row>
    <row r="218" spans="1:11" x14ac:dyDescent="0.3">
      <c r="A218" t="s">
        <v>545</v>
      </c>
      <c r="B218" t="s">
        <v>253</v>
      </c>
      <c r="C218" t="str">
        <f t="shared" si="80"/>
        <v>47°</v>
      </c>
      <c r="D218" t="str">
        <f t="shared" si="86"/>
        <v>0’</v>
      </c>
      <c r="E218" t="str">
        <f t="shared" si="87"/>
        <v>0″</v>
      </c>
      <c r="F218" t="s">
        <v>607</v>
      </c>
      <c r="G218" t="s">
        <v>427</v>
      </c>
      <c r="H218" t="str">
        <f>MID(G218,2,2)</f>
        <v>8°</v>
      </c>
      <c r="I218" t="str">
        <f>MID(G218,4,2)</f>
        <v>0’</v>
      </c>
      <c r="J218" t="str">
        <f>MID(G218,6,8)</f>
        <v>0″</v>
      </c>
      <c r="K218" t="str">
        <f t="shared" si="82"/>
        <v>E</v>
      </c>
    </row>
    <row r="219" spans="1:11" x14ac:dyDescent="0.3">
      <c r="A219" t="s">
        <v>546</v>
      </c>
      <c r="B219" t="s">
        <v>131</v>
      </c>
      <c r="C219" t="str">
        <f>MID(B219,2,2)</f>
        <v>4°</v>
      </c>
      <c r="D219" t="str">
        <f>MID(B219,4,2)</f>
        <v>0’</v>
      </c>
      <c r="E219" t="str">
        <f>MID(B219,6,9)</f>
        <v>0″</v>
      </c>
      <c r="F219" t="s">
        <v>607</v>
      </c>
      <c r="G219" t="s">
        <v>547</v>
      </c>
      <c r="H219" t="str">
        <f t="shared" si="81"/>
        <v>56°</v>
      </c>
      <c r="I219" t="str">
        <f t="shared" si="85"/>
        <v>0’</v>
      </c>
      <c r="J219" t="str">
        <f t="shared" si="84"/>
        <v>0″</v>
      </c>
      <c r="K219" t="str">
        <f t="shared" si="82"/>
        <v>O</v>
      </c>
    </row>
    <row r="220" spans="1:11" x14ac:dyDescent="0.3">
      <c r="A220" t="s">
        <v>548</v>
      </c>
      <c r="B220" t="s">
        <v>549</v>
      </c>
      <c r="C220" t="str">
        <f t="shared" si="80"/>
        <v>78°</v>
      </c>
      <c r="D220" t="str">
        <f t="shared" si="86"/>
        <v>0’</v>
      </c>
      <c r="E220" t="str">
        <f t="shared" si="87"/>
        <v>0″</v>
      </c>
      <c r="F220" t="s">
        <v>607</v>
      </c>
      <c r="G220" t="s">
        <v>254</v>
      </c>
      <c r="H220" t="str">
        <f t="shared" si="81"/>
        <v>20°</v>
      </c>
      <c r="I220" t="str">
        <f t="shared" si="85"/>
        <v>0’</v>
      </c>
      <c r="J220" t="str">
        <f t="shared" si="84"/>
        <v>0″</v>
      </c>
      <c r="K220" t="str">
        <f t="shared" si="82"/>
        <v>E</v>
      </c>
    </row>
    <row r="221" spans="1:11" x14ac:dyDescent="0.3">
      <c r="A221" t="s">
        <v>550</v>
      </c>
      <c r="B221" t="s">
        <v>118</v>
      </c>
      <c r="C221" t="str">
        <f t="shared" si="80"/>
        <v>15°</v>
      </c>
      <c r="D221" t="str">
        <f t="shared" si="86"/>
        <v>0’</v>
      </c>
      <c r="E221" t="str">
        <f t="shared" si="87"/>
        <v>0″</v>
      </c>
      <c r="F221" t="s">
        <v>607</v>
      </c>
      <c r="G221" t="s">
        <v>493</v>
      </c>
      <c r="H221" t="str">
        <f t="shared" ref="H221:H222" si="90">MID(G221,2,4)</f>
        <v>100°</v>
      </c>
      <c r="I221" t="str">
        <f t="shared" ref="I221:I222" si="91">MID(G221,6,2)</f>
        <v>0’</v>
      </c>
      <c r="J221" t="str">
        <f t="shared" ref="J221:J222" si="92">MID(G221,8,9)</f>
        <v>0″</v>
      </c>
      <c r="K221" t="str">
        <f t="shared" si="82"/>
        <v>E</v>
      </c>
    </row>
    <row r="222" spans="1:11" x14ac:dyDescent="0.3">
      <c r="A222" t="s">
        <v>551</v>
      </c>
      <c r="B222" t="s">
        <v>552</v>
      </c>
      <c r="C222" t="str">
        <f t="shared" si="80"/>
        <v>23°</v>
      </c>
      <c r="D222" t="str">
        <f>MID(B222,5,3)</f>
        <v>30’</v>
      </c>
      <c r="E222" t="str">
        <f>MID(B222,8,10)</f>
        <v>0″</v>
      </c>
      <c r="F222" t="s">
        <v>607</v>
      </c>
      <c r="G222" t="s">
        <v>553</v>
      </c>
      <c r="H222" t="str">
        <f t="shared" si="90"/>
        <v>121°</v>
      </c>
      <c r="I222" t="str">
        <f t="shared" si="91"/>
        <v>0’</v>
      </c>
      <c r="J222" t="str">
        <f t="shared" si="92"/>
        <v>0″</v>
      </c>
      <c r="K222" t="str">
        <f t="shared" si="82"/>
        <v>E</v>
      </c>
    </row>
    <row r="223" spans="1:11" x14ac:dyDescent="0.3">
      <c r="A223" t="s">
        <v>554</v>
      </c>
      <c r="B223" t="s">
        <v>456</v>
      </c>
      <c r="C223" t="str">
        <f>MID(B223,2,2)</f>
        <v>6°</v>
      </c>
      <c r="D223" t="str">
        <f>MID(B223,4,2)</f>
        <v>0’</v>
      </c>
      <c r="E223" t="str">
        <f>MID(B223,6,9)</f>
        <v>0″</v>
      </c>
      <c r="F223" t="s">
        <v>608</v>
      </c>
      <c r="G223" t="s">
        <v>417</v>
      </c>
      <c r="H223" t="str">
        <f t="shared" si="81"/>
        <v>35°</v>
      </c>
      <c r="I223" t="str">
        <f t="shared" si="85"/>
        <v>0’</v>
      </c>
      <c r="J223" t="str">
        <f t="shared" si="84"/>
        <v>0″</v>
      </c>
      <c r="K223" t="str">
        <f t="shared" si="82"/>
        <v>E</v>
      </c>
    </row>
    <row r="224" spans="1:11" x14ac:dyDescent="0.3">
      <c r="A224" t="s">
        <v>555</v>
      </c>
      <c r="B224" t="s">
        <v>216</v>
      </c>
      <c r="C224" t="str">
        <f t="shared" si="80"/>
        <v>39°</v>
      </c>
      <c r="D224" t="str">
        <f t="shared" si="86"/>
        <v>0’</v>
      </c>
      <c r="E224" t="str">
        <f t="shared" si="87"/>
        <v>0″</v>
      </c>
      <c r="F224" t="s">
        <v>607</v>
      </c>
      <c r="G224" t="s">
        <v>556</v>
      </c>
      <c r="H224" t="str">
        <f t="shared" si="81"/>
        <v>71°</v>
      </c>
      <c r="I224" t="str">
        <f t="shared" si="85"/>
        <v>0’</v>
      </c>
      <c r="J224" t="str">
        <f t="shared" si="84"/>
        <v>0″</v>
      </c>
      <c r="K224" t="str">
        <f t="shared" si="82"/>
        <v>E</v>
      </c>
    </row>
    <row r="225" spans="1:11" x14ac:dyDescent="0.3">
      <c r="A225" t="s">
        <v>557</v>
      </c>
      <c r="B225" t="s">
        <v>456</v>
      </c>
      <c r="C225" t="str">
        <f>MID(B225,2,2)</f>
        <v>6°</v>
      </c>
      <c r="D225" t="str">
        <f>MID(B225,4,2)</f>
        <v>0’</v>
      </c>
      <c r="E225" t="str">
        <f>MID(B225,6,9)</f>
        <v>0″</v>
      </c>
      <c r="F225" t="s">
        <v>608</v>
      </c>
      <c r="G225" t="s">
        <v>558</v>
      </c>
      <c r="H225" t="str">
        <f t="shared" si="81"/>
        <v>71°</v>
      </c>
      <c r="I225" t="str">
        <f>MID(G225,5,3)</f>
        <v>30’</v>
      </c>
      <c r="J225" t="str">
        <f>MID(G225,8,9)</f>
        <v>0″</v>
      </c>
      <c r="K225" t="str">
        <f t="shared" si="82"/>
        <v>E</v>
      </c>
    </row>
    <row r="226" spans="1:11" x14ac:dyDescent="0.3">
      <c r="A226" t="s">
        <v>559</v>
      </c>
      <c r="B226" t="s">
        <v>560</v>
      </c>
      <c r="C226" t="str">
        <f t="shared" si="80"/>
        <v>43°</v>
      </c>
      <c r="D226" t="str">
        <f t="shared" si="86"/>
        <v>0’</v>
      </c>
      <c r="E226" t="str">
        <f t="shared" si="87"/>
        <v>0″</v>
      </c>
      <c r="F226" t="s">
        <v>608</v>
      </c>
      <c r="G226" t="s">
        <v>561</v>
      </c>
      <c r="H226" t="str">
        <f t="shared" si="81"/>
        <v>67°</v>
      </c>
      <c r="I226" t="str">
        <f t="shared" si="85"/>
        <v>0’</v>
      </c>
      <c r="J226" t="str">
        <f t="shared" si="84"/>
        <v>0″</v>
      </c>
      <c r="K226" t="str">
        <f t="shared" si="82"/>
        <v>E</v>
      </c>
    </row>
    <row r="227" spans="1:11" x14ac:dyDescent="0.3">
      <c r="A227" t="s">
        <v>562</v>
      </c>
      <c r="B227" t="s">
        <v>563</v>
      </c>
      <c r="C227" t="str">
        <f t="shared" ref="C227:C229" si="93">MID(B227,2,2)</f>
        <v>8°</v>
      </c>
      <c r="D227" t="str">
        <f>MID(B227,4,3)</f>
        <v>33’</v>
      </c>
      <c r="E227" t="str">
        <f t="shared" si="87"/>
        <v>0″</v>
      </c>
      <c r="F227" t="s">
        <v>608</v>
      </c>
      <c r="G227" t="s">
        <v>564</v>
      </c>
      <c r="H227" t="str">
        <f>MID(G227,2,4)</f>
        <v>125°</v>
      </c>
      <c r="I227" t="str">
        <f>MID(G227,6,3)</f>
        <v>31’</v>
      </c>
      <c r="J227" t="str">
        <f>MID(G227,9,11)</f>
        <v>0.12″</v>
      </c>
      <c r="K227" t="str">
        <f t="shared" si="82"/>
        <v>E</v>
      </c>
    </row>
    <row r="228" spans="1:11" x14ac:dyDescent="0.3">
      <c r="A228" t="s">
        <v>565</v>
      </c>
      <c r="B228" t="s">
        <v>142</v>
      </c>
      <c r="C228" t="str">
        <f t="shared" si="93"/>
        <v>8°</v>
      </c>
      <c r="D228" t="str">
        <f t="shared" ref="D228:D229" si="94">MID(B228,4,2)</f>
        <v>0’</v>
      </c>
      <c r="E228" t="str">
        <f t="shared" ref="E228:E229" si="95">MID(B228,6,9)</f>
        <v>0″</v>
      </c>
      <c r="F228" t="s">
        <v>607</v>
      </c>
      <c r="G228" t="s">
        <v>566</v>
      </c>
      <c r="H228" t="str">
        <f>MID(G228,2,2)</f>
        <v>1°</v>
      </c>
      <c r="I228" t="str">
        <f>MID(G228,4,3)</f>
        <v>10’</v>
      </c>
      <c r="J228" t="str">
        <f t="shared" si="84"/>
        <v>0.12″</v>
      </c>
      <c r="K228" t="str">
        <f t="shared" si="82"/>
        <v>E</v>
      </c>
    </row>
    <row r="229" spans="1:11" x14ac:dyDescent="0.3">
      <c r="A229" t="s">
        <v>567</v>
      </c>
      <c r="B229" t="s">
        <v>568</v>
      </c>
      <c r="C229" t="str">
        <f t="shared" si="93"/>
        <v>9°</v>
      </c>
      <c r="D229" t="str">
        <f t="shared" si="94"/>
        <v>0’</v>
      </c>
      <c r="E229" t="str">
        <f t="shared" si="95"/>
        <v>0″</v>
      </c>
      <c r="F229" t="s">
        <v>608</v>
      </c>
      <c r="G229" t="s">
        <v>569</v>
      </c>
      <c r="H229" t="str">
        <f t="shared" ref="H229:H230" si="96">MID(G229,2,4)</f>
        <v>172°</v>
      </c>
      <c r="I229" t="str">
        <f t="shared" ref="I229:I230" si="97">MID(G229,6,2)</f>
        <v>0’</v>
      </c>
      <c r="J229" t="str">
        <f t="shared" ref="J229:J230" si="98">MID(G229,8,9)</f>
        <v>0″</v>
      </c>
      <c r="K229" t="str">
        <f t="shared" si="82"/>
        <v>O</v>
      </c>
    </row>
    <row r="230" spans="1:11" x14ac:dyDescent="0.3">
      <c r="A230" t="s">
        <v>570</v>
      </c>
      <c r="B230" t="s">
        <v>371</v>
      </c>
      <c r="C230" t="str">
        <f t="shared" si="80"/>
        <v>20°</v>
      </c>
      <c r="D230" t="str">
        <f t="shared" si="86"/>
        <v>0’</v>
      </c>
      <c r="E230" t="str">
        <f t="shared" si="87"/>
        <v>0″</v>
      </c>
      <c r="F230" t="s">
        <v>608</v>
      </c>
      <c r="G230" t="s">
        <v>571</v>
      </c>
      <c r="H230" t="str">
        <f t="shared" si="96"/>
        <v>175°</v>
      </c>
      <c r="I230" t="str">
        <f t="shared" si="97"/>
        <v>0’</v>
      </c>
      <c r="J230" t="str">
        <f t="shared" si="98"/>
        <v>0″</v>
      </c>
      <c r="K230" t="str">
        <f t="shared" si="82"/>
        <v>O</v>
      </c>
    </row>
    <row r="231" spans="1:11" x14ac:dyDescent="0.3">
      <c r="A231" t="s">
        <v>572</v>
      </c>
      <c r="B231" t="s">
        <v>234</v>
      </c>
      <c r="C231" t="str">
        <f t="shared" si="80"/>
        <v>11°</v>
      </c>
      <c r="D231" t="str">
        <f t="shared" si="86"/>
        <v>0’</v>
      </c>
      <c r="E231" t="str">
        <f t="shared" si="87"/>
        <v>0″</v>
      </c>
      <c r="F231" t="s">
        <v>607</v>
      </c>
      <c r="G231" t="s">
        <v>390</v>
      </c>
      <c r="H231" t="str">
        <f t="shared" si="81"/>
        <v>61°</v>
      </c>
      <c r="I231" t="str">
        <f t="shared" si="85"/>
        <v>0’</v>
      </c>
      <c r="J231" t="str">
        <f t="shared" si="84"/>
        <v>0″</v>
      </c>
      <c r="K231" t="str">
        <f t="shared" si="82"/>
        <v>O</v>
      </c>
    </row>
    <row r="232" spans="1:11" x14ac:dyDescent="0.3">
      <c r="A232" t="s">
        <v>573</v>
      </c>
      <c r="B232" t="s">
        <v>574</v>
      </c>
      <c r="C232" t="str">
        <f t="shared" si="80"/>
        <v>34°</v>
      </c>
      <c r="D232" t="str">
        <f t="shared" si="86"/>
        <v>0’</v>
      </c>
      <c r="E232" t="str">
        <f t="shared" si="87"/>
        <v>0″</v>
      </c>
      <c r="F232" t="s">
        <v>607</v>
      </c>
      <c r="G232" t="s">
        <v>7</v>
      </c>
      <c r="H232" t="str">
        <f>MID(G232,2,2)</f>
        <v>9°</v>
      </c>
      <c r="I232" t="str">
        <f>MID(G232,4,2)</f>
        <v>0’</v>
      </c>
      <c r="J232" t="str">
        <f>MID(G232,6,8)</f>
        <v>0″</v>
      </c>
      <c r="K232" t="str">
        <f t="shared" si="82"/>
        <v>E</v>
      </c>
    </row>
    <row r="233" spans="1:11" x14ac:dyDescent="0.3">
      <c r="A233" t="s">
        <v>575</v>
      </c>
      <c r="B233" t="s">
        <v>33</v>
      </c>
      <c r="C233" t="str">
        <f t="shared" si="80"/>
        <v>40°</v>
      </c>
      <c r="D233" t="str">
        <f t="shared" si="86"/>
        <v>0’</v>
      </c>
      <c r="E233" t="str">
        <f t="shared" si="87"/>
        <v>0″</v>
      </c>
      <c r="F233" t="s">
        <v>607</v>
      </c>
      <c r="G233" t="s">
        <v>576</v>
      </c>
      <c r="H233" t="str">
        <f t="shared" si="81"/>
        <v>60°</v>
      </c>
      <c r="I233" t="str">
        <f t="shared" si="85"/>
        <v>0’</v>
      </c>
      <c r="J233" t="str">
        <f t="shared" si="84"/>
        <v>0″</v>
      </c>
      <c r="K233" t="str">
        <f t="shared" si="82"/>
        <v>E</v>
      </c>
    </row>
    <row r="234" spans="1:11" x14ac:dyDescent="0.3">
      <c r="A234" t="s">
        <v>577</v>
      </c>
      <c r="B234" t="s">
        <v>216</v>
      </c>
      <c r="C234" t="str">
        <f t="shared" si="80"/>
        <v>39°</v>
      </c>
      <c r="D234" t="str">
        <f t="shared" si="86"/>
        <v>0’</v>
      </c>
      <c r="E234" t="str">
        <f t="shared" si="87"/>
        <v>0″</v>
      </c>
      <c r="F234" t="s">
        <v>607</v>
      </c>
      <c r="G234" t="s">
        <v>417</v>
      </c>
      <c r="H234" t="str">
        <f t="shared" si="81"/>
        <v>35°</v>
      </c>
      <c r="I234" t="str">
        <f t="shared" si="85"/>
        <v>0’</v>
      </c>
      <c r="J234" t="str">
        <f t="shared" si="84"/>
        <v>0″</v>
      </c>
      <c r="K234" t="str">
        <f t="shared" si="82"/>
        <v>E</v>
      </c>
    </row>
    <row r="235" spans="1:11" x14ac:dyDescent="0.3">
      <c r="A235" t="s">
        <v>578</v>
      </c>
      <c r="B235" t="s">
        <v>307</v>
      </c>
      <c r="C235" t="str">
        <f>MID(B235,2,2)</f>
        <v>8°</v>
      </c>
      <c r="D235" t="str">
        <f>MID(B235,4,2)</f>
        <v>0’</v>
      </c>
      <c r="E235" t="str">
        <f>MID(B235,6,9)</f>
        <v>0″</v>
      </c>
      <c r="F235" t="s">
        <v>608</v>
      </c>
      <c r="G235" t="s">
        <v>579</v>
      </c>
      <c r="H235" t="str">
        <f>MID(G235,2,4)</f>
        <v>178°</v>
      </c>
      <c r="I235" t="str">
        <f>MID(G235,6,2)</f>
        <v>0’</v>
      </c>
      <c r="J235" t="str">
        <f>MID(G235,8,9)</f>
        <v>0″</v>
      </c>
      <c r="K235" t="str">
        <f t="shared" si="82"/>
        <v>E</v>
      </c>
    </row>
    <row r="236" spans="1:11" x14ac:dyDescent="0.3">
      <c r="A236" t="s">
        <v>580</v>
      </c>
      <c r="B236" t="s">
        <v>581</v>
      </c>
      <c r="C236" t="str">
        <f t="shared" si="80"/>
        <v>49°</v>
      </c>
      <c r="D236" t="str">
        <f t="shared" si="86"/>
        <v>0’</v>
      </c>
      <c r="E236" t="str">
        <f t="shared" si="87"/>
        <v>0″</v>
      </c>
      <c r="F236" t="s">
        <v>607</v>
      </c>
      <c r="G236" t="s">
        <v>582</v>
      </c>
      <c r="H236" t="str">
        <f t="shared" si="81"/>
        <v>32°</v>
      </c>
      <c r="I236" t="str">
        <f t="shared" si="85"/>
        <v>0’</v>
      </c>
      <c r="J236" t="str">
        <f t="shared" si="84"/>
        <v>0″</v>
      </c>
      <c r="K236" t="str">
        <f t="shared" si="82"/>
        <v>E</v>
      </c>
    </row>
    <row r="237" spans="1:11" x14ac:dyDescent="0.3">
      <c r="A237" t="s">
        <v>583</v>
      </c>
      <c r="B237" t="s">
        <v>336</v>
      </c>
      <c r="C237" t="str">
        <f>MID(B237,2,2)</f>
        <v>1°</v>
      </c>
      <c r="D237" t="str">
        <f>MID(B237,4,2)</f>
        <v>0’</v>
      </c>
      <c r="E237" t="str">
        <f>MID(B237,6,9)</f>
        <v>0″</v>
      </c>
      <c r="F237" t="s">
        <v>607</v>
      </c>
      <c r="G237" t="s">
        <v>582</v>
      </c>
      <c r="H237" t="str">
        <f t="shared" si="81"/>
        <v>32°</v>
      </c>
      <c r="I237" t="str">
        <f t="shared" si="85"/>
        <v>0’</v>
      </c>
      <c r="J237" t="str">
        <f t="shared" si="84"/>
        <v>0″</v>
      </c>
      <c r="K237" t="str">
        <f t="shared" si="82"/>
        <v>E</v>
      </c>
    </row>
    <row r="238" spans="1:11" x14ac:dyDescent="0.3">
      <c r="A238" t="s">
        <v>584</v>
      </c>
      <c r="B238" t="s">
        <v>585</v>
      </c>
      <c r="C238" t="str">
        <f t="shared" si="80"/>
        <v>33°</v>
      </c>
      <c r="D238" t="str">
        <f t="shared" si="86"/>
        <v>0’</v>
      </c>
      <c r="E238" t="str">
        <f t="shared" si="87"/>
        <v>0″</v>
      </c>
      <c r="F238" t="s">
        <v>608</v>
      </c>
      <c r="G238" t="s">
        <v>547</v>
      </c>
      <c r="H238" t="str">
        <f t="shared" si="81"/>
        <v>56°</v>
      </c>
      <c r="I238" t="str">
        <f t="shared" si="85"/>
        <v>0’</v>
      </c>
      <c r="J238" t="str">
        <f t="shared" si="84"/>
        <v>0″</v>
      </c>
      <c r="K238" t="str">
        <f t="shared" si="82"/>
        <v>O</v>
      </c>
    </row>
    <row r="239" spans="1:11" x14ac:dyDescent="0.3">
      <c r="A239" t="s">
        <v>586</v>
      </c>
      <c r="B239" t="s">
        <v>338</v>
      </c>
      <c r="C239" t="str">
        <f t="shared" si="80"/>
        <v>41°</v>
      </c>
      <c r="D239" t="str">
        <f t="shared" si="86"/>
        <v>0’</v>
      </c>
      <c r="E239" t="str">
        <f t="shared" si="87"/>
        <v>0″</v>
      </c>
      <c r="F239" t="s">
        <v>607</v>
      </c>
      <c r="G239" t="s">
        <v>587</v>
      </c>
      <c r="H239" t="str">
        <f t="shared" si="81"/>
        <v>64°</v>
      </c>
      <c r="I239" t="str">
        <f t="shared" si="85"/>
        <v>0’</v>
      </c>
      <c r="J239" t="str">
        <f t="shared" si="84"/>
        <v>0″</v>
      </c>
      <c r="K239" t="str">
        <f t="shared" si="82"/>
        <v>E</v>
      </c>
    </row>
    <row r="240" spans="1:11" x14ac:dyDescent="0.3">
      <c r="A240" t="s">
        <v>588</v>
      </c>
      <c r="B240" t="s">
        <v>589</v>
      </c>
      <c r="C240" t="str">
        <f t="shared" si="80"/>
        <v>16°</v>
      </c>
      <c r="D240" t="str">
        <f t="shared" si="86"/>
        <v>0’</v>
      </c>
      <c r="E240" t="str">
        <f t="shared" si="87"/>
        <v>0″</v>
      </c>
      <c r="F240" t="s">
        <v>608</v>
      </c>
      <c r="G240" t="s">
        <v>590</v>
      </c>
      <c r="H240" t="str">
        <f>MID(G240,2,4)</f>
        <v>167°</v>
      </c>
      <c r="I240" t="str">
        <f>MID(G240,6,2)</f>
        <v>0’</v>
      </c>
      <c r="J240" t="str">
        <f>MID(G240,8,9)</f>
        <v>0″</v>
      </c>
      <c r="K240" t="str">
        <f t="shared" si="82"/>
        <v>E</v>
      </c>
    </row>
    <row r="241" spans="1:11" x14ac:dyDescent="0.3">
      <c r="A241" t="s">
        <v>591</v>
      </c>
      <c r="B241" t="s">
        <v>142</v>
      </c>
      <c r="C241" t="str">
        <f>MID(B241,2,2)</f>
        <v>8°</v>
      </c>
      <c r="D241" t="str">
        <f>MID(B241,4,2)</f>
        <v>0’</v>
      </c>
      <c r="E241" t="str">
        <f>MID(B241,6,9)</f>
        <v>0″</v>
      </c>
      <c r="F241" t="s">
        <v>607</v>
      </c>
      <c r="G241" t="s">
        <v>592</v>
      </c>
      <c r="H241" t="str">
        <f t="shared" si="81"/>
        <v>66°</v>
      </c>
      <c r="I241" t="str">
        <f t="shared" si="85"/>
        <v>0’</v>
      </c>
      <c r="J241" t="str">
        <f t="shared" si="84"/>
        <v>0″</v>
      </c>
      <c r="K241" t="str">
        <f t="shared" si="82"/>
        <v>O</v>
      </c>
    </row>
    <row r="242" spans="1:11" x14ac:dyDescent="0.3">
      <c r="A242" t="s">
        <v>593</v>
      </c>
      <c r="B242" t="s">
        <v>104</v>
      </c>
      <c r="C242" t="str">
        <f t="shared" si="80"/>
        <v>16°</v>
      </c>
      <c r="D242" t="str">
        <f t="shared" si="86"/>
        <v>0’</v>
      </c>
      <c r="E242" t="str">
        <f t="shared" si="87"/>
        <v>0″</v>
      </c>
      <c r="F242" t="s">
        <v>607</v>
      </c>
      <c r="G242" t="s">
        <v>594</v>
      </c>
      <c r="H242" t="str">
        <f t="shared" ref="H242:H243" si="99">MID(G242,2,4)</f>
        <v>106°</v>
      </c>
      <c r="I242" t="str">
        <f t="shared" ref="I242" si="100">MID(G242,6,2)</f>
        <v>0’</v>
      </c>
      <c r="J242" t="str">
        <f>MID(G242,8,9)</f>
        <v>0″</v>
      </c>
      <c r="K242" t="str">
        <f t="shared" si="82"/>
        <v>E</v>
      </c>
    </row>
    <row r="243" spans="1:11" x14ac:dyDescent="0.3">
      <c r="A243" t="s">
        <v>595</v>
      </c>
      <c r="B243" t="s">
        <v>596</v>
      </c>
      <c r="C243" t="str">
        <f t="shared" si="80"/>
        <v>13°</v>
      </c>
      <c r="D243" t="str">
        <f>MID(B243,5,3)</f>
        <v>18’</v>
      </c>
      <c r="E243" t="str">
        <f>MID(B243,8,10)</f>
        <v>0″</v>
      </c>
      <c r="F243" t="s">
        <v>608</v>
      </c>
      <c r="G243" t="s">
        <v>597</v>
      </c>
      <c r="H243" t="str">
        <f t="shared" si="99"/>
        <v>176°</v>
      </c>
      <c r="I243" t="str">
        <f>MID(G243,6,3)</f>
        <v>12’</v>
      </c>
      <c r="J243" t="str">
        <f>MID(G243,9,10)</f>
        <v>0″</v>
      </c>
      <c r="K243" t="str">
        <f t="shared" si="82"/>
        <v>O</v>
      </c>
    </row>
    <row r="244" spans="1:11" x14ac:dyDescent="0.3">
      <c r="A244" t="s">
        <v>598</v>
      </c>
      <c r="B244" t="s">
        <v>118</v>
      </c>
      <c r="C244" t="str">
        <f t="shared" si="80"/>
        <v>15°</v>
      </c>
      <c r="D244" t="str">
        <f t="shared" si="86"/>
        <v>0’</v>
      </c>
      <c r="E244" t="str">
        <f t="shared" si="87"/>
        <v>0″</v>
      </c>
      <c r="F244" t="s">
        <v>607</v>
      </c>
      <c r="G244" t="s">
        <v>599</v>
      </c>
      <c r="H244" t="str">
        <f t="shared" si="81"/>
        <v>48°</v>
      </c>
      <c r="I244" t="str">
        <f t="shared" si="85"/>
        <v>0’</v>
      </c>
      <c r="J244" t="str">
        <f t="shared" si="84"/>
        <v>0″</v>
      </c>
      <c r="K244" t="str">
        <f t="shared" si="82"/>
        <v>E</v>
      </c>
    </row>
    <row r="245" spans="1:11" x14ac:dyDescent="0.3">
      <c r="A245" t="s">
        <v>600</v>
      </c>
      <c r="B245" t="s">
        <v>601</v>
      </c>
      <c r="C245" t="str">
        <f t="shared" si="80"/>
        <v>11°</v>
      </c>
      <c r="D245" t="str">
        <f>MID(B245,5,3)</f>
        <v>30’</v>
      </c>
      <c r="E245" t="str">
        <f>MID(B245,8,10)</f>
        <v>0″</v>
      </c>
      <c r="F245" t="s">
        <v>607</v>
      </c>
      <c r="G245" t="s">
        <v>602</v>
      </c>
      <c r="H245" t="str">
        <f t="shared" si="81"/>
        <v>43°</v>
      </c>
      <c r="I245" t="str">
        <f t="shared" si="85"/>
        <v>0’</v>
      </c>
      <c r="J245" t="str">
        <f t="shared" si="84"/>
        <v>0″</v>
      </c>
      <c r="K245" t="str">
        <f t="shared" si="82"/>
        <v>E</v>
      </c>
    </row>
    <row r="246" spans="1:11" x14ac:dyDescent="0.3">
      <c r="A246" t="s">
        <v>603</v>
      </c>
      <c r="B246" t="s">
        <v>463</v>
      </c>
      <c r="C246" t="str">
        <f t="shared" si="80"/>
        <v>15°</v>
      </c>
      <c r="D246" t="str">
        <f t="shared" si="86"/>
        <v>0’</v>
      </c>
      <c r="E246" t="str">
        <f t="shared" si="87"/>
        <v>0″</v>
      </c>
      <c r="F246" t="s">
        <v>608</v>
      </c>
      <c r="G246" t="s">
        <v>99</v>
      </c>
      <c r="H246" t="str">
        <f t="shared" si="81"/>
        <v>30°</v>
      </c>
      <c r="I246" t="str">
        <f t="shared" si="85"/>
        <v>0’</v>
      </c>
      <c r="J246" t="str">
        <f t="shared" si="84"/>
        <v>0″</v>
      </c>
      <c r="K246" t="str">
        <f t="shared" si="82"/>
        <v>E</v>
      </c>
    </row>
    <row r="247" spans="1:11" x14ac:dyDescent="0.3">
      <c r="A247" t="s">
        <v>604</v>
      </c>
      <c r="B247" t="s">
        <v>371</v>
      </c>
      <c r="C247" t="str">
        <f t="shared" si="80"/>
        <v>20°</v>
      </c>
      <c r="D247" t="str">
        <f t="shared" si="86"/>
        <v>0’</v>
      </c>
      <c r="E247" t="str">
        <f t="shared" si="87"/>
        <v>0″</v>
      </c>
      <c r="F247" t="s">
        <v>608</v>
      </c>
      <c r="G247" t="s">
        <v>99</v>
      </c>
      <c r="H247" t="str">
        <f t="shared" si="81"/>
        <v>30°</v>
      </c>
      <c r="I247" t="str">
        <f t="shared" si="85"/>
        <v>0’</v>
      </c>
      <c r="J247" t="str">
        <f t="shared" si="84"/>
        <v>0″</v>
      </c>
      <c r="K247" t="str">
        <f t="shared" si="82"/>
        <v>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D2A0-BED2-44E1-AA0E-F7DB666189F1}">
  <dimension ref="A2:K244"/>
  <sheetViews>
    <sheetView tabSelected="1" workbookViewId="0">
      <selection activeCell="J9" sqref="J9"/>
    </sheetView>
  </sheetViews>
  <sheetFormatPr baseColWidth="10" defaultRowHeight="14.4" x14ac:dyDescent="0.3"/>
  <cols>
    <col min="1" max="1" width="33.109375" bestFit="1" customWidth="1"/>
    <col min="2" max="2" width="4.5546875" bestFit="1" customWidth="1"/>
    <col min="3" max="3" width="4.33203125" bestFit="1" customWidth="1"/>
    <col min="4" max="4" width="9.88671875" customWidth="1"/>
    <col min="5" max="5" width="2.33203125" bestFit="1" customWidth="1"/>
    <col min="6" max="6" width="5.5546875" bestFit="1" customWidth="1"/>
    <col min="7" max="7" width="4.33203125" bestFit="1" customWidth="1"/>
    <col min="8" max="8" width="6.21875" bestFit="1" customWidth="1"/>
    <col min="9" max="9" width="7.21875" bestFit="1" customWidth="1"/>
    <col min="10" max="10" width="11.33203125" bestFit="1" customWidth="1"/>
    <col min="11" max="11" width="12.88671875" bestFit="1" customWidth="1"/>
  </cols>
  <sheetData>
    <row r="2" spans="1:11" x14ac:dyDescent="0.3">
      <c r="B2" s="1" t="s">
        <v>605</v>
      </c>
      <c r="C2" s="2"/>
      <c r="D2" s="2"/>
      <c r="E2" s="3"/>
      <c r="F2" s="2" t="s">
        <v>606</v>
      </c>
      <c r="G2" s="2"/>
      <c r="H2" s="2"/>
      <c r="I2" s="3"/>
      <c r="J2" s="4" t="s">
        <v>605</v>
      </c>
      <c r="K2" s="4" t="s">
        <v>606</v>
      </c>
    </row>
    <row r="3" spans="1:11" x14ac:dyDescent="0.3">
      <c r="A3" s="9" t="s">
        <v>616</v>
      </c>
      <c r="B3" s="5">
        <v>3</v>
      </c>
      <c r="C3" s="6">
        <v>54</v>
      </c>
      <c r="D3" s="7">
        <v>18.8</v>
      </c>
      <c r="E3" s="8" t="s">
        <v>608</v>
      </c>
      <c r="F3" s="5">
        <v>79</v>
      </c>
      <c r="G3" s="6">
        <v>34</v>
      </c>
      <c r="H3" s="7">
        <v>29.4</v>
      </c>
      <c r="I3" s="8" t="s">
        <v>617</v>
      </c>
      <c r="J3" s="14">
        <f>IF(E3="S",-1*(((D3/60)/60)+(C3/60)+B3),((D3/60)/60)+(C3/60)+B3)</f>
        <v>-3.9052222222222222</v>
      </c>
      <c r="K3" s="14">
        <f>IF(I3="W",-1*(((H3/60)/60)+(G3/60)+F3),((H3/60)/60)+(G3/60)+F3)</f>
        <v>-79.574833333333331</v>
      </c>
    </row>
    <row r="4" spans="1:11" x14ac:dyDescent="0.3">
      <c r="A4" t="s">
        <v>0</v>
      </c>
      <c r="B4" s="10">
        <v>33</v>
      </c>
      <c r="C4" s="11">
        <v>0</v>
      </c>
      <c r="D4" s="12">
        <v>0</v>
      </c>
      <c r="E4" s="13" t="s">
        <v>607</v>
      </c>
      <c r="F4" s="10">
        <v>65</v>
      </c>
      <c r="G4" s="11">
        <v>0</v>
      </c>
      <c r="H4" s="12">
        <v>0</v>
      </c>
      <c r="I4" s="13" t="s">
        <v>618</v>
      </c>
      <c r="J4" s="14">
        <f>IF(E4="N",1*(((D4/60)/60)+(C4/60)+B4),((D4/60)/60)+(C4/60)+B4)</f>
        <v>33</v>
      </c>
      <c r="K4" s="14">
        <f>IF(I4="E",1*(((H4/60)/60)+(G4/60)+F4),((H4/60)/60)+(G4/60)+F4)</f>
        <v>65</v>
      </c>
    </row>
    <row r="5" spans="1:11" x14ac:dyDescent="0.3">
      <c r="A5" t="s">
        <v>3</v>
      </c>
      <c r="B5" s="10">
        <v>41</v>
      </c>
      <c r="C5" s="11">
        <v>19</v>
      </c>
      <c r="D5" s="12">
        <v>60</v>
      </c>
      <c r="E5" s="13" t="s">
        <v>607</v>
      </c>
      <c r="F5" s="10">
        <v>19</v>
      </c>
      <c r="G5" s="11">
        <v>49</v>
      </c>
      <c r="H5" s="12">
        <v>0</v>
      </c>
      <c r="I5" s="13" t="s">
        <v>618</v>
      </c>
      <c r="J5" s="14">
        <f t="shared" ref="J5:J7" si="0">IF(E5="N",1*(((D5/60)/60)+(C5/60)+B5),((D5/60)/60)+(C5/60)+B5)</f>
        <v>41.333333333333336</v>
      </c>
      <c r="K5" s="14">
        <f t="shared" ref="K5:K8" si="1">IF(I5="E",1*(((H5/60)/60)+(G5/60)+F5),((H5/60)/60)+(G5/60)+F5)</f>
        <v>19.816666666666666</v>
      </c>
    </row>
    <row r="6" spans="1:11" x14ac:dyDescent="0.3">
      <c r="A6" t="s">
        <v>5</v>
      </c>
      <c r="B6" s="10">
        <v>51</v>
      </c>
      <c r="C6" s="11">
        <v>0</v>
      </c>
      <c r="D6" s="12">
        <v>0</v>
      </c>
      <c r="E6" s="13" t="s">
        <v>607</v>
      </c>
      <c r="F6" s="10">
        <v>9</v>
      </c>
      <c r="G6" s="11">
        <v>0</v>
      </c>
      <c r="H6" s="12">
        <v>0</v>
      </c>
      <c r="I6" s="13" t="s">
        <v>618</v>
      </c>
      <c r="J6" s="14">
        <f t="shared" si="0"/>
        <v>51</v>
      </c>
      <c r="K6" s="14">
        <f t="shared" si="1"/>
        <v>9</v>
      </c>
    </row>
    <row r="7" spans="1:11" x14ac:dyDescent="0.3">
      <c r="A7" t="s">
        <v>8</v>
      </c>
      <c r="B7" s="10">
        <v>42</v>
      </c>
      <c r="C7" s="11">
        <v>30</v>
      </c>
      <c r="D7" s="12">
        <v>0</v>
      </c>
      <c r="E7" s="13" t="s">
        <v>607</v>
      </c>
      <c r="F7" s="10">
        <v>1</v>
      </c>
      <c r="G7" s="11">
        <v>36</v>
      </c>
      <c r="H7" s="12">
        <v>0</v>
      </c>
      <c r="I7" s="13" t="s">
        <v>618</v>
      </c>
      <c r="J7" s="14">
        <f t="shared" si="0"/>
        <v>42.5</v>
      </c>
      <c r="K7" s="14">
        <f t="shared" si="1"/>
        <v>1.6</v>
      </c>
    </row>
    <row r="8" spans="1:11" x14ac:dyDescent="0.3">
      <c r="A8" t="s">
        <v>11</v>
      </c>
      <c r="B8" s="10">
        <v>12</v>
      </c>
      <c r="C8" s="11">
        <v>30</v>
      </c>
      <c r="D8" s="12">
        <v>0</v>
      </c>
      <c r="E8" s="13" t="s">
        <v>608</v>
      </c>
      <c r="F8" s="10">
        <v>18</v>
      </c>
      <c r="G8" s="11">
        <v>30</v>
      </c>
      <c r="H8" s="12">
        <v>0</v>
      </c>
      <c r="I8" s="13" t="s">
        <v>618</v>
      </c>
      <c r="J8" s="14">
        <f t="shared" ref="J4:J67" si="2">IF(E8="S",-1*(((D8/60)/60)+(C8/60)+B8),((D8/60)/60)+(C8/60)+B8)</f>
        <v>-12.5</v>
      </c>
      <c r="K8" s="14">
        <f t="shared" si="1"/>
        <v>18.5</v>
      </c>
    </row>
    <row r="9" spans="1:11" x14ac:dyDescent="0.3">
      <c r="A9" t="s">
        <v>14</v>
      </c>
      <c r="B9" s="10">
        <v>18</v>
      </c>
      <c r="C9" s="11">
        <v>15</v>
      </c>
      <c r="D9" s="12">
        <v>0</v>
      </c>
      <c r="E9" s="13" t="s">
        <v>607</v>
      </c>
      <c r="F9" s="10">
        <v>63</v>
      </c>
      <c r="G9" s="11">
        <v>10</v>
      </c>
      <c r="H9" s="12">
        <v>0.12</v>
      </c>
      <c r="I9" s="13" t="s">
        <v>617</v>
      </c>
      <c r="J9" s="14">
        <f t="shared" ref="J9:J13" si="3">IF(E9="N",1*(((D9/60)/60)+(C9/60)+B9),((D9/60)/60)+(C9/60)+B9)</f>
        <v>18.25</v>
      </c>
      <c r="K9" s="14">
        <f t="shared" ref="K4:K67" si="4">IF(I9="W",-1*(((H9/60)/60)+(G9/60)+F9),((H9/60)/60)+(G9/60)+F9)</f>
        <v>-63.166699999999999</v>
      </c>
    </row>
    <row r="10" spans="1:11" x14ac:dyDescent="0.3">
      <c r="A10" t="s">
        <v>17</v>
      </c>
      <c r="B10" s="10">
        <v>17</v>
      </c>
      <c r="C10" s="11">
        <v>3</v>
      </c>
      <c r="D10" s="12">
        <v>0</v>
      </c>
      <c r="E10" s="13" t="s">
        <v>607</v>
      </c>
      <c r="F10" s="10">
        <v>61</v>
      </c>
      <c r="G10" s="11">
        <v>48</v>
      </c>
      <c r="H10" s="12">
        <v>0</v>
      </c>
      <c r="I10" s="13" t="s">
        <v>617</v>
      </c>
      <c r="J10" s="14">
        <f t="shared" si="3"/>
        <v>17.05</v>
      </c>
      <c r="K10" s="14">
        <f t="shared" si="4"/>
        <v>-61.8</v>
      </c>
    </row>
    <row r="11" spans="1:11" x14ac:dyDescent="0.3">
      <c r="A11" t="s">
        <v>20</v>
      </c>
      <c r="B11" s="10">
        <v>12</v>
      </c>
      <c r="C11" s="11">
        <v>15</v>
      </c>
      <c r="D11" s="12">
        <v>0</v>
      </c>
      <c r="E11" s="13" t="s">
        <v>607</v>
      </c>
      <c r="F11" s="10">
        <v>68</v>
      </c>
      <c r="G11" s="11">
        <v>45</v>
      </c>
      <c r="H11" s="12">
        <v>0</v>
      </c>
      <c r="I11" s="13" t="s">
        <v>617</v>
      </c>
      <c r="J11" s="14">
        <f t="shared" si="3"/>
        <v>12.25</v>
      </c>
      <c r="K11" s="14">
        <f t="shared" si="4"/>
        <v>-68.75</v>
      </c>
    </row>
    <row r="12" spans="1:11" x14ac:dyDescent="0.3">
      <c r="A12" t="s">
        <v>23</v>
      </c>
      <c r="B12" s="10">
        <v>25</v>
      </c>
      <c r="C12" s="11">
        <v>0</v>
      </c>
      <c r="D12" s="12">
        <v>0</v>
      </c>
      <c r="E12" s="13" t="s">
        <v>607</v>
      </c>
      <c r="F12" s="10">
        <v>45</v>
      </c>
      <c r="G12" s="11">
        <v>0</v>
      </c>
      <c r="H12" s="12">
        <v>0</v>
      </c>
      <c r="I12" s="13" t="s">
        <v>618</v>
      </c>
      <c r="J12" s="14">
        <f t="shared" si="3"/>
        <v>25</v>
      </c>
      <c r="K12" s="14">
        <f t="shared" ref="K12:K13" si="5">IF(I12="E",1*(((H12/60)/60)+(G12/60)+F12),((H12/60)/60)+(G12/60)+F12)</f>
        <v>45</v>
      </c>
    </row>
    <row r="13" spans="1:11" x14ac:dyDescent="0.3">
      <c r="A13" t="s">
        <v>26</v>
      </c>
      <c r="B13" s="10">
        <v>28</v>
      </c>
      <c r="C13" s="11">
        <v>0</v>
      </c>
      <c r="D13" s="12">
        <v>0</v>
      </c>
      <c r="E13" s="13" t="s">
        <v>607</v>
      </c>
      <c r="F13" s="10">
        <v>3</v>
      </c>
      <c r="G13" s="11">
        <v>0</v>
      </c>
      <c r="H13" s="12">
        <v>0</v>
      </c>
      <c r="I13" s="13" t="s">
        <v>618</v>
      </c>
      <c r="J13" s="14">
        <f t="shared" si="3"/>
        <v>28</v>
      </c>
      <c r="K13" s="14">
        <f t="shared" si="5"/>
        <v>3</v>
      </c>
    </row>
    <row r="14" spans="1:11" x14ac:dyDescent="0.3">
      <c r="A14" t="s">
        <v>29</v>
      </c>
      <c r="B14" s="10">
        <v>34</v>
      </c>
      <c r="C14" s="11">
        <v>0</v>
      </c>
      <c r="D14" s="12">
        <v>0</v>
      </c>
      <c r="E14" s="13" t="s">
        <v>608</v>
      </c>
      <c r="F14" s="10">
        <v>64</v>
      </c>
      <c r="G14" s="11">
        <v>0</v>
      </c>
      <c r="H14" s="12">
        <v>0</v>
      </c>
      <c r="I14" s="13" t="s">
        <v>617</v>
      </c>
      <c r="J14" s="14">
        <f t="shared" si="2"/>
        <v>-34</v>
      </c>
      <c r="K14" s="14">
        <f t="shared" si="4"/>
        <v>-64</v>
      </c>
    </row>
    <row r="15" spans="1:11" x14ac:dyDescent="0.3">
      <c r="A15" t="s">
        <v>32</v>
      </c>
      <c r="B15" s="10">
        <v>40</v>
      </c>
      <c r="C15" s="11">
        <v>0</v>
      </c>
      <c r="D15" s="12">
        <v>0</v>
      </c>
      <c r="E15" s="13" t="s">
        <v>607</v>
      </c>
      <c r="F15" s="10">
        <v>45</v>
      </c>
      <c r="G15" s="11">
        <v>0</v>
      </c>
      <c r="H15" s="12">
        <v>0</v>
      </c>
      <c r="I15" s="13" t="s">
        <v>618</v>
      </c>
      <c r="J15" s="14">
        <f t="shared" ref="J15:J16" si="6">IF(E15="N",1*(((D15/60)/60)+(C15/60)+B15),((D15/60)/60)+(C15/60)+B15)</f>
        <v>40</v>
      </c>
      <c r="K15" s="14">
        <f>IF(I15="E",1*(((H15/60)/60)+(G15/60)+F15),((H15/60)/60)+(G15/60)+F15)</f>
        <v>45</v>
      </c>
    </row>
    <row r="16" spans="1:11" x14ac:dyDescent="0.3">
      <c r="A16" t="s">
        <v>34</v>
      </c>
      <c r="B16" s="10">
        <v>12</v>
      </c>
      <c r="C16" s="11">
        <v>30</v>
      </c>
      <c r="D16" s="12">
        <v>0</v>
      </c>
      <c r="E16" s="13" t="s">
        <v>607</v>
      </c>
      <c r="F16" s="10">
        <v>69</v>
      </c>
      <c r="G16" s="11">
        <v>58</v>
      </c>
      <c r="H16" s="12">
        <v>0.12</v>
      </c>
      <c r="I16" s="13" t="s">
        <v>617</v>
      </c>
      <c r="J16" s="14">
        <f t="shared" si="6"/>
        <v>12.5</v>
      </c>
      <c r="K16" s="14">
        <f t="shared" si="4"/>
        <v>-69.966700000000003</v>
      </c>
    </row>
    <row r="17" spans="1:11" x14ac:dyDescent="0.3">
      <c r="A17" t="s">
        <v>37</v>
      </c>
      <c r="B17" s="10">
        <v>27</v>
      </c>
      <c r="C17" s="11">
        <v>0</v>
      </c>
      <c r="D17" s="12">
        <v>0</v>
      </c>
      <c r="E17" s="13" t="s">
        <v>608</v>
      </c>
      <c r="F17" s="10">
        <v>133</v>
      </c>
      <c r="G17" s="11">
        <v>0</v>
      </c>
      <c r="H17" s="12">
        <v>0</v>
      </c>
      <c r="I17" s="13" t="s">
        <v>618</v>
      </c>
      <c r="J17" s="14">
        <f t="shared" si="2"/>
        <v>-27</v>
      </c>
      <c r="K17" s="14">
        <f t="shared" ref="K17:K19" si="7">IF(I17="E",1*(((H17/60)/60)+(G17/60)+F17),((H17/60)/60)+(G17/60)+F17)</f>
        <v>133</v>
      </c>
    </row>
    <row r="18" spans="1:11" x14ac:dyDescent="0.3">
      <c r="A18" t="s">
        <v>40</v>
      </c>
      <c r="B18" s="10">
        <v>47</v>
      </c>
      <c r="C18" s="11">
        <v>19</v>
      </c>
      <c r="D18" s="12">
        <v>59.88</v>
      </c>
      <c r="E18" s="13" t="s">
        <v>607</v>
      </c>
      <c r="F18" s="10">
        <v>13</v>
      </c>
      <c r="G18" s="11">
        <v>19</v>
      </c>
      <c r="H18" s="12">
        <v>59.88</v>
      </c>
      <c r="I18" s="13" t="s">
        <v>618</v>
      </c>
      <c r="J18" s="14">
        <f t="shared" ref="J18:J29" si="8">IF(E18="N",1*(((D18/60)/60)+(C18/60)+B18),((D18/60)/60)+(C18/60)+B18)</f>
        <v>47.333300000000001</v>
      </c>
      <c r="K18" s="14">
        <f t="shared" si="7"/>
        <v>13.333299999999999</v>
      </c>
    </row>
    <row r="19" spans="1:11" x14ac:dyDescent="0.3">
      <c r="A19" t="s">
        <v>43</v>
      </c>
      <c r="B19" s="10">
        <v>40</v>
      </c>
      <c r="C19" s="11">
        <v>30</v>
      </c>
      <c r="D19" s="12">
        <v>0</v>
      </c>
      <c r="E19" s="13" t="s">
        <v>607</v>
      </c>
      <c r="F19" s="10">
        <v>47</v>
      </c>
      <c r="G19" s="11">
        <v>30</v>
      </c>
      <c r="H19" s="12">
        <v>0</v>
      </c>
      <c r="I19" s="13" t="s">
        <v>618</v>
      </c>
      <c r="J19" s="14">
        <f t="shared" si="8"/>
        <v>40.5</v>
      </c>
      <c r="K19" s="14">
        <f t="shared" si="7"/>
        <v>47.5</v>
      </c>
    </row>
    <row r="20" spans="1:11" x14ac:dyDescent="0.3">
      <c r="A20" t="s">
        <v>46</v>
      </c>
      <c r="B20" s="10">
        <v>24</v>
      </c>
      <c r="C20" s="11">
        <v>15</v>
      </c>
      <c r="D20" s="12">
        <v>0</v>
      </c>
      <c r="E20" s="13" t="s">
        <v>607</v>
      </c>
      <c r="F20" s="10">
        <v>76</v>
      </c>
      <c r="G20" s="11">
        <v>0</v>
      </c>
      <c r="H20" s="12">
        <v>0</v>
      </c>
      <c r="I20" s="13" t="s">
        <v>617</v>
      </c>
      <c r="J20" s="14">
        <f t="shared" si="8"/>
        <v>24.25</v>
      </c>
      <c r="K20" s="14">
        <f t="shared" si="4"/>
        <v>-76</v>
      </c>
    </row>
    <row r="21" spans="1:11" x14ac:dyDescent="0.3">
      <c r="A21" t="s">
        <v>49</v>
      </c>
      <c r="B21" s="10">
        <v>26</v>
      </c>
      <c r="C21" s="11">
        <v>0</v>
      </c>
      <c r="D21" s="12">
        <v>0</v>
      </c>
      <c r="E21" s="13" t="s">
        <v>607</v>
      </c>
      <c r="F21" s="10">
        <v>50</v>
      </c>
      <c r="G21" s="11">
        <v>33</v>
      </c>
      <c r="H21" s="12">
        <v>0</v>
      </c>
      <c r="I21" s="13" t="s">
        <v>618</v>
      </c>
      <c r="J21" s="14">
        <f t="shared" si="8"/>
        <v>26</v>
      </c>
      <c r="K21" s="14">
        <f t="shared" ref="K21:K22" si="9">IF(I21="E",1*(((H21/60)/60)+(G21/60)+F21),((H21/60)/60)+(G21/60)+F21)</f>
        <v>50.55</v>
      </c>
    </row>
    <row r="22" spans="1:11" x14ac:dyDescent="0.3">
      <c r="A22" t="s">
        <v>52</v>
      </c>
      <c r="B22" s="10">
        <v>24</v>
      </c>
      <c r="C22" s="11">
        <v>0</v>
      </c>
      <c r="D22" s="12">
        <v>0</v>
      </c>
      <c r="E22" s="13" t="s">
        <v>607</v>
      </c>
      <c r="F22" s="10">
        <v>90</v>
      </c>
      <c r="G22" s="11">
        <v>0</v>
      </c>
      <c r="H22" s="12">
        <v>0</v>
      </c>
      <c r="I22" s="13" t="s">
        <v>618</v>
      </c>
      <c r="J22" s="14">
        <f t="shared" si="8"/>
        <v>24</v>
      </c>
      <c r="K22" s="14">
        <f t="shared" si="9"/>
        <v>90</v>
      </c>
    </row>
    <row r="23" spans="1:11" x14ac:dyDescent="0.3">
      <c r="A23" t="s">
        <v>55</v>
      </c>
      <c r="B23" s="10">
        <v>13</v>
      </c>
      <c r="C23" s="11">
        <v>10</v>
      </c>
      <c r="D23" s="12">
        <v>0.12</v>
      </c>
      <c r="E23" s="13" t="s">
        <v>607</v>
      </c>
      <c r="F23" s="10">
        <v>59</v>
      </c>
      <c r="G23" s="11">
        <v>31</v>
      </c>
      <c r="H23" s="12">
        <v>59.88</v>
      </c>
      <c r="I23" s="13" t="s">
        <v>617</v>
      </c>
      <c r="J23" s="14">
        <f t="shared" si="8"/>
        <v>13.166700000000001</v>
      </c>
      <c r="K23" s="14">
        <f t="shared" si="4"/>
        <v>-59.533299999999997</v>
      </c>
    </row>
    <row r="24" spans="1:11" x14ac:dyDescent="0.3">
      <c r="A24" t="s">
        <v>58</v>
      </c>
      <c r="B24" s="10">
        <v>50</v>
      </c>
      <c r="C24" s="11">
        <v>49</v>
      </c>
      <c r="D24" s="12">
        <v>59.88</v>
      </c>
      <c r="E24" s="13" t="s">
        <v>607</v>
      </c>
      <c r="F24" s="10">
        <v>4</v>
      </c>
      <c r="G24" s="11">
        <v>0</v>
      </c>
      <c r="H24" s="12">
        <v>0</v>
      </c>
      <c r="I24" s="13" t="s">
        <v>618</v>
      </c>
      <c r="J24" s="14">
        <f t="shared" si="8"/>
        <v>50.833300000000001</v>
      </c>
      <c r="K24" s="14">
        <f>IF(I24="E",1*(((H24/60)/60)+(G24/60)+F24),((H24/60)/60)+(G24/60)+F24)</f>
        <v>4</v>
      </c>
    </row>
    <row r="25" spans="1:11" x14ac:dyDescent="0.3">
      <c r="A25" t="s">
        <v>61</v>
      </c>
      <c r="B25" s="10">
        <v>17</v>
      </c>
      <c r="C25" s="11">
        <v>15</v>
      </c>
      <c r="D25" s="12">
        <v>0</v>
      </c>
      <c r="E25" s="13" t="s">
        <v>607</v>
      </c>
      <c r="F25" s="10">
        <v>88</v>
      </c>
      <c r="G25" s="11">
        <v>45</v>
      </c>
      <c r="H25" s="12">
        <v>0</v>
      </c>
      <c r="I25" s="13" t="s">
        <v>617</v>
      </c>
      <c r="J25" s="14">
        <f t="shared" si="8"/>
        <v>17.25</v>
      </c>
      <c r="K25" s="14">
        <f t="shared" si="4"/>
        <v>-88.75</v>
      </c>
    </row>
    <row r="26" spans="1:11" x14ac:dyDescent="0.3">
      <c r="A26" t="s">
        <v>64</v>
      </c>
      <c r="B26" s="10">
        <v>9</v>
      </c>
      <c r="C26" s="11">
        <v>30</v>
      </c>
      <c r="D26" s="12">
        <v>0</v>
      </c>
      <c r="E26" s="13" t="s">
        <v>607</v>
      </c>
      <c r="F26" s="10">
        <v>2</v>
      </c>
      <c r="G26" s="11">
        <v>15</v>
      </c>
      <c r="H26" s="12">
        <v>0</v>
      </c>
      <c r="I26" s="13" t="s">
        <v>618</v>
      </c>
      <c r="J26" s="14">
        <f t="shared" si="8"/>
        <v>9.5</v>
      </c>
      <c r="K26" s="14">
        <f>IF(I26="E",1*(((H26/60)/60)+(G26/60)+F26),((H26/60)/60)+(G26/60)+F26)</f>
        <v>2.25</v>
      </c>
    </row>
    <row r="27" spans="1:11" x14ac:dyDescent="0.3">
      <c r="A27" t="s">
        <v>67</v>
      </c>
      <c r="B27" s="10">
        <v>32</v>
      </c>
      <c r="C27" s="11">
        <v>19</v>
      </c>
      <c r="D27" s="12">
        <v>59.88</v>
      </c>
      <c r="E27" s="13" t="s">
        <v>607</v>
      </c>
      <c r="F27" s="10">
        <v>64</v>
      </c>
      <c r="G27" s="11">
        <v>45</v>
      </c>
      <c r="H27" s="12">
        <v>0</v>
      </c>
      <c r="I27" s="13" t="s">
        <v>617</v>
      </c>
      <c r="J27" s="14">
        <f t="shared" si="8"/>
        <v>32.333300000000001</v>
      </c>
      <c r="K27" s="14">
        <f t="shared" si="4"/>
        <v>-64.75</v>
      </c>
    </row>
    <row r="28" spans="1:11" x14ac:dyDescent="0.3">
      <c r="A28" t="s">
        <v>70</v>
      </c>
      <c r="B28" s="10">
        <v>53</v>
      </c>
      <c r="C28" s="11">
        <v>0</v>
      </c>
      <c r="D28" s="12">
        <v>0</v>
      </c>
      <c r="E28" s="13" t="s">
        <v>607</v>
      </c>
      <c r="F28" s="10">
        <v>28</v>
      </c>
      <c r="G28" s="11">
        <v>0</v>
      </c>
      <c r="H28" s="12">
        <v>0</v>
      </c>
      <c r="I28" s="13" t="s">
        <v>618</v>
      </c>
      <c r="J28" s="14">
        <f t="shared" si="8"/>
        <v>53</v>
      </c>
      <c r="K28" s="14">
        <f t="shared" ref="K28:K29" si="10">IF(I28="E",1*(((H28/60)/60)+(G28/60)+F28),((H28/60)/60)+(G28/60)+F28)</f>
        <v>28</v>
      </c>
    </row>
    <row r="29" spans="1:11" x14ac:dyDescent="0.3">
      <c r="A29" t="s">
        <v>73</v>
      </c>
      <c r="B29" s="10">
        <v>22</v>
      </c>
      <c r="C29" s="11">
        <v>0</v>
      </c>
      <c r="D29" s="12">
        <v>0</v>
      </c>
      <c r="E29" s="13" t="s">
        <v>607</v>
      </c>
      <c r="F29" s="10">
        <v>98</v>
      </c>
      <c r="G29" s="11">
        <v>0</v>
      </c>
      <c r="H29" s="12">
        <v>0</v>
      </c>
      <c r="I29" s="13" t="s">
        <v>618</v>
      </c>
      <c r="J29" s="14">
        <f t="shared" si="8"/>
        <v>22</v>
      </c>
      <c r="K29" s="14">
        <f t="shared" si="10"/>
        <v>98</v>
      </c>
    </row>
    <row r="30" spans="1:11" x14ac:dyDescent="0.3">
      <c r="A30" t="s">
        <v>76</v>
      </c>
      <c r="B30" s="10">
        <v>17</v>
      </c>
      <c r="C30" s="11">
        <v>0</v>
      </c>
      <c r="D30" s="12">
        <v>0</v>
      </c>
      <c r="E30" s="13" t="s">
        <v>608</v>
      </c>
      <c r="F30" s="10">
        <v>65</v>
      </c>
      <c r="G30" s="11">
        <v>0</v>
      </c>
      <c r="H30" s="12">
        <v>0</v>
      </c>
      <c r="I30" s="13" t="s">
        <v>617</v>
      </c>
      <c r="J30" s="14">
        <f t="shared" si="2"/>
        <v>-17</v>
      </c>
      <c r="K30" s="14">
        <f t="shared" si="4"/>
        <v>-65</v>
      </c>
    </row>
    <row r="31" spans="1:11" x14ac:dyDescent="0.3">
      <c r="A31" t="s">
        <v>79</v>
      </c>
      <c r="B31" s="10">
        <v>44</v>
      </c>
      <c r="C31" s="11">
        <v>0</v>
      </c>
      <c r="D31" s="12">
        <v>0</v>
      </c>
      <c r="E31" s="13" t="s">
        <v>607</v>
      </c>
      <c r="F31" s="10">
        <v>18</v>
      </c>
      <c r="G31" s="11">
        <v>0</v>
      </c>
      <c r="H31" s="12">
        <v>0</v>
      </c>
      <c r="I31" s="13" t="s">
        <v>618</v>
      </c>
      <c r="J31" s="14">
        <f>IF(E31="N",1*(((D31/60)/60)+(C31/60)+B31),((D31/60)/60)+(C31/60)+B31)</f>
        <v>44</v>
      </c>
      <c r="K31" s="14">
        <f t="shared" ref="K31:K32" si="11">IF(I31="E",1*(((H31/60)/60)+(G31/60)+F31),((H31/60)/60)+(G31/60)+F31)</f>
        <v>18</v>
      </c>
    </row>
    <row r="32" spans="1:11" x14ac:dyDescent="0.3">
      <c r="A32" t="s">
        <v>82</v>
      </c>
      <c r="B32" s="10">
        <v>22</v>
      </c>
      <c r="C32" s="11">
        <v>0</v>
      </c>
      <c r="D32" s="12">
        <v>0</v>
      </c>
      <c r="E32" s="13" t="s">
        <v>608</v>
      </c>
      <c r="F32" s="10">
        <v>24</v>
      </c>
      <c r="G32" s="11">
        <v>0</v>
      </c>
      <c r="H32" s="12">
        <v>0</v>
      </c>
      <c r="I32" s="13" t="s">
        <v>618</v>
      </c>
      <c r="J32" s="14">
        <f t="shared" si="2"/>
        <v>-22</v>
      </c>
      <c r="K32" s="14">
        <f t="shared" si="11"/>
        <v>24</v>
      </c>
    </row>
    <row r="33" spans="1:11" x14ac:dyDescent="0.3">
      <c r="A33" t="s">
        <v>85</v>
      </c>
      <c r="B33" s="10">
        <v>10</v>
      </c>
      <c r="C33" s="11">
        <v>0</v>
      </c>
      <c r="D33" s="12">
        <v>0</v>
      </c>
      <c r="E33" s="13" t="s">
        <v>608</v>
      </c>
      <c r="F33" s="10">
        <v>55</v>
      </c>
      <c r="G33" s="11">
        <v>0</v>
      </c>
      <c r="H33" s="12">
        <v>0</v>
      </c>
      <c r="I33" s="13" t="s">
        <v>617</v>
      </c>
      <c r="J33" s="14">
        <f t="shared" si="2"/>
        <v>-10</v>
      </c>
      <c r="K33" s="14">
        <f t="shared" si="4"/>
        <v>-55</v>
      </c>
    </row>
    <row r="34" spans="1:11" x14ac:dyDescent="0.3">
      <c r="A34" t="s">
        <v>88</v>
      </c>
      <c r="B34" s="10">
        <v>4</v>
      </c>
      <c r="C34" s="11">
        <v>30</v>
      </c>
      <c r="D34" s="12">
        <v>0</v>
      </c>
      <c r="E34" s="13" t="s">
        <v>607</v>
      </c>
      <c r="F34" s="10">
        <v>114</v>
      </c>
      <c r="G34" s="11">
        <v>40</v>
      </c>
      <c r="H34" s="12">
        <v>0.12</v>
      </c>
      <c r="I34" s="13" t="s">
        <v>618</v>
      </c>
      <c r="J34" s="14">
        <f t="shared" ref="J34:J36" si="12">IF(E34="N",1*(((D34/60)/60)+(C34/60)+B34),((D34/60)/60)+(C34/60)+B34)</f>
        <v>4.5</v>
      </c>
      <c r="K34" s="14">
        <f t="shared" ref="K34:K35" si="13">IF(I34="E",1*(((H34/60)/60)+(G34/60)+F34),((H34/60)/60)+(G34/60)+F34)</f>
        <v>114.66670000000001</v>
      </c>
    </row>
    <row r="35" spans="1:11" x14ac:dyDescent="0.3">
      <c r="A35" t="s">
        <v>91</v>
      </c>
      <c r="B35" s="10">
        <v>43</v>
      </c>
      <c r="C35" s="11">
        <v>0</v>
      </c>
      <c r="D35" s="12">
        <v>0</v>
      </c>
      <c r="E35" s="13" t="s">
        <v>607</v>
      </c>
      <c r="F35" s="10">
        <v>25</v>
      </c>
      <c r="G35" s="11">
        <v>0</v>
      </c>
      <c r="H35" s="12">
        <v>0</v>
      </c>
      <c r="I35" s="13" t="s">
        <v>618</v>
      </c>
      <c r="J35" s="14">
        <f t="shared" si="12"/>
        <v>43</v>
      </c>
      <c r="K35" s="14">
        <f t="shared" si="13"/>
        <v>25</v>
      </c>
    </row>
    <row r="36" spans="1:11" x14ac:dyDescent="0.3">
      <c r="A36" t="s">
        <v>94</v>
      </c>
      <c r="B36" s="10">
        <v>13</v>
      </c>
      <c r="C36" s="11">
        <v>0</v>
      </c>
      <c r="D36" s="12">
        <v>0</v>
      </c>
      <c r="E36" s="13" t="s">
        <v>607</v>
      </c>
      <c r="F36" s="10">
        <v>2</v>
      </c>
      <c r="G36" s="11">
        <v>0</v>
      </c>
      <c r="H36" s="12">
        <v>0</v>
      </c>
      <c r="I36" s="13" t="s">
        <v>617</v>
      </c>
      <c r="J36" s="14">
        <f t="shared" si="12"/>
        <v>13</v>
      </c>
      <c r="K36" s="14">
        <f t="shared" si="4"/>
        <v>-2</v>
      </c>
    </row>
    <row r="37" spans="1:11" x14ac:dyDescent="0.3">
      <c r="A37" t="s">
        <v>97</v>
      </c>
      <c r="B37" s="10">
        <v>3</v>
      </c>
      <c r="C37" s="11">
        <v>30</v>
      </c>
      <c r="D37" s="12">
        <v>0</v>
      </c>
      <c r="E37" s="13" t="s">
        <v>608</v>
      </c>
      <c r="F37" s="10">
        <v>30</v>
      </c>
      <c r="G37" s="11">
        <v>0</v>
      </c>
      <c r="H37" s="12">
        <v>0</v>
      </c>
      <c r="I37" s="13" t="s">
        <v>618</v>
      </c>
      <c r="J37" s="14">
        <f t="shared" si="2"/>
        <v>-3.5</v>
      </c>
      <c r="K37" s="14">
        <f t="shared" ref="K37:K38" si="14">IF(I37="E",1*(((H37/60)/60)+(G37/60)+F37),((H37/60)/60)+(G37/60)+F37)</f>
        <v>30</v>
      </c>
    </row>
    <row r="38" spans="1:11" x14ac:dyDescent="0.3">
      <c r="A38" t="s">
        <v>100</v>
      </c>
      <c r="B38" s="10">
        <v>27</v>
      </c>
      <c r="C38" s="11">
        <v>30</v>
      </c>
      <c r="D38" s="12">
        <v>0</v>
      </c>
      <c r="E38" s="13" t="s">
        <v>607</v>
      </c>
      <c r="F38" s="10">
        <v>90</v>
      </c>
      <c r="G38" s="11">
        <v>30</v>
      </c>
      <c r="H38" s="12">
        <v>0</v>
      </c>
      <c r="I38" s="13" t="s">
        <v>618</v>
      </c>
      <c r="J38" s="14">
        <f t="shared" ref="J38:J44" si="15">IF(E38="N",1*(((D38/60)/60)+(C38/60)+B38),((D38/60)/60)+(C38/60)+B38)</f>
        <v>27.5</v>
      </c>
      <c r="K38" s="14">
        <f t="shared" si="14"/>
        <v>90.5</v>
      </c>
    </row>
    <row r="39" spans="1:11" x14ac:dyDescent="0.3">
      <c r="A39" t="s">
        <v>103</v>
      </c>
      <c r="B39" s="10">
        <v>16</v>
      </c>
      <c r="C39" s="11">
        <v>0</v>
      </c>
      <c r="D39" s="12">
        <v>0</v>
      </c>
      <c r="E39" s="13" t="s">
        <v>607</v>
      </c>
      <c r="F39" s="10">
        <v>24</v>
      </c>
      <c r="G39" s="11">
        <v>0</v>
      </c>
      <c r="H39" s="12">
        <v>0</v>
      </c>
      <c r="I39" s="13" t="s">
        <v>617</v>
      </c>
      <c r="J39" s="14">
        <f t="shared" si="15"/>
        <v>16</v>
      </c>
      <c r="K39" s="14">
        <f t="shared" si="4"/>
        <v>-24</v>
      </c>
    </row>
    <row r="40" spans="1:11" x14ac:dyDescent="0.3">
      <c r="A40" t="s">
        <v>106</v>
      </c>
      <c r="B40" s="10">
        <v>13</v>
      </c>
      <c r="C40" s="11">
        <v>0</v>
      </c>
      <c r="D40" s="12">
        <v>0</v>
      </c>
      <c r="E40" s="13" t="s">
        <v>607</v>
      </c>
      <c r="F40" s="10">
        <v>105</v>
      </c>
      <c r="G40" s="11">
        <v>0</v>
      </c>
      <c r="H40" s="12">
        <v>0</v>
      </c>
      <c r="I40" s="13" t="s">
        <v>618</v>
      </c>
      <c r="J40" s="14">
        <f t="shared" si="15"/>
        <v>13</v>
      </c>
      <c r="K40" s="14">
        <f t="shared" ref="K40:K41" si="16">IF(I40="E",1*(((H40/60)/60)+(G40/60)+F40),((H40/60)/60)+(G40/60)+F40)</f>
        <v>105</v>
      </c>
    </row>
    <row r="41" spans="1:11" x14ac:dyDescent="0.3">
      <c r="A41" t="s">
        <v>108</v>
      </c>
      <c r="B41" s="10">
        <v>6</v>
      </c>
      <c r="C41" s="11">
        <v>0</v>
      </c>
      <c r="D41" s="12">
        <v>0</v>
      </c>
      <c r="E41" s="13" t="s">
        <v>607</v>
      </c>
      <c r="F41" s="10">
        <v>12</v>
      </c>
      <c r="G41" s="11">
        <v>0</v>
      </c>
      <c r="H41" s="12">
        <v>0</v>
      </c>
      <c r="I41" s="13" t="s">
        <v>618</v>
      </c>
      <c r="J41" s="14">
        <f t="shared" si="15"/>
        <v>6</v>
      </c>
      <c r="K41" s="14">
        <f t="shared" si="16"/>
        <v>12</v>
      </c>
    </row>
    <row r="42" spans="1:11" x14ac:dyDescent="0.3">
      <c r="A42" t="s">
        <v>111</v>
      </c>
      <c r="B42" s="10">
        <v>60</v>
      </c>
      <c r="C42" s="11">
        <v>0</v>
      </c>
      <c r="D42" s="12">
        <v>0</v>
      </c>
      <c r="E42" s="13" t="s">
        <v>607</v>
      </c>
      <c r="F42" s="10">
        <v>95</v>
      </c>
      <c r="G42" s="11">
        <v>0</v>
      </c>
      <c r="H42" s="12">
        <v>0</v>
      </c>
      <c r="I42" s="13" t="s">
        <v>617</v>
      </c>
      <c r="J42" s="14">
        <f t="shared" si="15"/>
        <v>60</v>
      </c>
      <c r="K42" s="14">
        <f t="shared" si="4"/>
        <v>-95</v>
      </c>
    </row>
    <row r="43" spans="1:11" x14ac:dyDescent="0.3">
      <c r="A43" t="s">
        <v>114</v>
      </c>
      <c r="B43" s="10">
        <v>25</v>
      </c>
      <c r="C43" s="11">
        <v>30</v>
      </c>
      <c r="D43" s="12">
        <v>0</v>
      </c>
      <c r="E43" s="13" t="s">
        <v>607</v>
      </c>
      <c r="F43" s="10">
        <v>51</v>
      </c>
      <c r="G43" s="11">
        <v>15</v>
      </c>
      <c r="H43" s="12">
        <v>0</v>
      </c>
      <c r="I43" s="13" t="s">
        <v>618</v>
      </c>
      <c r="J43" s="14">
        <f t="shared" si="15"/>
        <v>25.5</v>
      </c>
      <c r="K43" s="14">
        <f t="shared" ref="K43:K44" si="17">IF(I43="E",1*(((H43/60)/60)+(G43/60)+F43),((H43/60)/60)+(G43/60)+F43)</f>
        <v>51.25</v>
      </c>
    </row>
    <row r="44" spans="1:11" x14ac:dyDescent="0.3">
      <c r="A44" t="s">
        <v>117</v>
      </c>
      <c r="B44" s="10">
        <v>15</v>
      </c>
      <c r="C44" s="11">
        <v>0</v>
      </c>
      <c r="D44" s="12">
        <v>0</v>
      </c>
      <c r="E44" s="13" t="s">
        <v>607</v>
      </c>
      <c r="F44" s="10">
        <v>19</v>
      </c>
      <c r="G44" s="11">
        <v>0</v>
      </c>
      <c r="H44" s="12">
        <v>0</v>
      </c>
      <c r="I44" s="13" t="s">
        <v>618</v>
      </c>
      <c r="J44" s="14">
        <f t="shared" si="15"/>
        <v>15</v>
      </c>
      <c r="K44" s="14">
        <f t="shared" si="17"/>
        <v>19</v>
      </c>
    </row>
    <row r="45" spans="1:11" x14ac:dyDescent="0.3">
      <c r="A45" t="s">
        <v>120</v>
      </c>
      <c r="B45" s="10">
        <v>30</v>
      </c>
      <c r="C45" s="11">
        <v>0</v>
      </c>
      <c r="D45" s="12">
        <v>0</v>
      </c>
      <c r="E45" s="13" t="s">
        <v>608</v>
      </c>
      <c r="F45" s="10">
        <v>71</v>
      </c>
      <c r="G45" s="11">
        <v>0</v>
      </c>
      <c r="H45" s="12">
        <v>0</v>
      </c>
      <c r="I45" s="13" t="s">
        <v>617</v>
      </c>
      <c r="J45" s="14">
        <f t="shared" si="2"/>
        <v>-30</v>
      </c>
      <c r="K45" s="14">
        <f t="shared" si="4"/>
        <v>-71</v>
      </c>
    </row>
    <row r="46" spans="1:11" x14ac:dyDescent="0.3">
      <c r="A46" t="s">
        <v>123</v>
      </c>
      <c r="B46" s="10">
        <v>35</v>
      </c>
      <c r="C46" s="11">
        <v>0</v>
      </c>
      <c r="D46" s="12">
        <v>0</v>
      </c>
      <c r="E46" s="13" t="s">
        <v>607</v>
      </c>
      <c r="F46" s="10">
        <v>105</v>
      </c>
      <c r="G46" s="11">
        <v>0</v>
      </c>
      <c r="H46" s="12">
        <v>0</v>
      </c>
      <c r="I46" s="13" t="s">
        <v>618</v>
      </c>
      <c r="J46" s="14">
        <f t="shared" ref="J46:J49" si="18">IF(E46="N",1*(((D46/60)/60)+(C46/60)+B46),((D46/60)/60)+(C46/60)+B46)</f>
        <v>35</v>
      </c>
      <c r="K46" s="14">
        <f t="shared" ref="K46:K48" si="19">IF(I46="E",1*(((H46/60)/60)+(G46/60)+F46),((H46/60)/60)+(G46/60)+F46)</f>
        <v>105</v>
      </c>
    </row>
    <row r="47" spans="1:11" x14ac:dyDescent="0.3">
      <c r="A47" t="s">
        <v>125</v>
      </c>
      <c r="B47" s="10">
        <v>35</v>
      </c>
      <c r="C47" s="11">
        <v>0</v>
      </c>
      <c r="D47" s="12">
        <v>0</v>
      </c>
      <c r="E47" s="13" t="s">
        <v>607</v>
      </c>
      <c r="F47" s="10">
        <v>33</v>
      </c>
      <c r="G47" s="11">
        <v>0</v>
      </c>
      <c r="H47" s="12">
        <v>0</v>
      </c>
      <c r="I47" s="13" t="s">
        <v>618</v>
      </c>
      <c r="J47" s="14">
        <f t="shared" si="18"/>
        <v>35</v>
      </c>
      <c r="K47" s="14">
        <f t="shared" si="19"/>
        <v>33</v>
      </c>
    </row>
    <row r="48" spans="1:11" x14ac:dyDescent="0.3">
      <c r="A48" t="s">
        <v>127</v>
      </c>
      <c r="B48" s="10">
        <v>41</v>
      </c>
      <c r="C48" s="11">
        <v>54</v>
      </c>
      <c r="D48" s="12">
        <v>0</v>
      </c>
      <c r="E48" s="13" t="s">
        <v>607</v>
      </c>
      <c r="F48" s="10">
        <v>12</v>
      </c>
      <c r="G48" s="11">
        <v>27</v>
      </c>
      <c r="H48" s="12">
        <v>0</v>
      </c>
      <c r="I48" s="13" t="s">
        <v>618</v>
      </c>
      <c r="J48" s="14">
        <f t="shared" si="18"/>
        <v>41.9</v>
      </c>
      <c r="K48" s="14">
        <f t="shared" si="19"/>
        <v>12.45</v>
      </c>
    </row>
    <row r="49" spans="1:11" x14ac:dyDescent="0.3">
      <c r="A49" t="s">
        <v>130</v>
      </c>
      <c r="B49" s="10">
        <v>4</v>
      </c>
      <c r="C49" s="11">
        <v>0</v>
      </c>
      <c r="D49" s="12">
        <v>0</v>
      </c>
      <c r="E49" s="13" t="s">
        <v>607</v>
      </c>
      <c r="F49" s="10">
        <v>72</v>
      </c>
      <c r="G49" s="11">
        <v>0</v>
      </c>
      <c r="H49" s="12">
        <v>0</v>
      </c>
      <c r="I49" s="13" t="s">
        <v>617</v>
      </c>
      <c r="J49" s="14">
        <f t="shared" si="18"/>
        <v>4</v>
      </c>
      <c r="K49" s="14">
        <f t="shared" si="4"/>
        <v>-72</v>
      </c>
    </row>
    <row r="50" spans="1:11" x14ac:dyDescent="0.3">
      <c r="A50" t="s">
        <v>133</v>
      </c>
      <c r="B50" s="10">
        <v>12</v>
      </c>
      <c r="C50" s="11">
        <v>10</v>
      </c>
      <c r="D50" s="12">
        <v>0.12</v>
      </c>
      <c r="E50" s="13" t="s">
        <v>608</v>
      </c>
      <c r="F50" s="10">
        <v>44</v>
      </c>
      <c r="G50" s="11">
        <v>15</v>
      </c>
      <c r="H50" s="12">
        <v>0</v>
      </c>
      <c r="I50" s="13" t="s">
        <v>618</v>
      </c>
      <c r="J50" s="14">
        <f t="shared" si="2"/>
        <v>-12.166700000000001</v>
      </c>
      <c r="K50" s="14">
        <f t="shared" ref="K50:K52" si="20">IF(I50="E",1*(((H50/60)/60)+(G50/60)+F50),((H50/60)/60)+(G50/60)+F50)</f>
        <v>44.25</v>
      </c>
    </row>
    <row r="51" spans="1:11" x14ac:dyDescent="0.3">
      <c r="A51" t="s">
        <v>136</v>
      </c>
      <c r="B51" s="10">
        <v>40</v>
      </c>
      <c r="C51" s="11">
        <v>0</v>
      </c>
      <c r="D51" s="12">
        <v>0</v>
      </c>
      <c r="E51" s="13" t="s">
        <v>607</v>
      </c>
      <c r="F51" s="10">
        <v>127</v>
      </c>
      <c r="G51" s="11">
        <v>0</v>
      </c>
      <c r="H51" s="12">
        <v>0</v>
      </c>
      <c r="I51" s="13" t="s">
        <v>618</v>
      </c>
      <c r="J51" s="14">
        <f t="shared" ref="J51:J58" si="21">IF(E51="N",1*(((D51/60)/60)+(C51/60)+B51),((D51/60)/60)+(C51/60)+B51)</f>
        <v>40</v>
      </c>
      <c r="K51" s="14">
        <f t="shared" si="20"/>
        <v>127</v>
      </c>
    </row>
    <row r="52" spans="1:11" x14ac:dyDescent="0.3">
      <c r="A52" t="s">
        <v>138</v>
      </c>
      <c r="B52" s="10">
        <v>37</v>
      </c>
      <c r="C52" s="11">
        <v>0</v>
      </c>
      <c r="D52" s="12">
        <v>0</v>
      </c>
      <c r="E52" s="13" t="s">
        <v>607</v>
      </c>
      <c r="F52" s="10">
        <v>127</v>
      </c>
      <c r="G52" s="11">
        <v>30</v>
      </c>
      <c r="H52" s="12">
        <v>0</v>
      </c>
      <c r="I52" s="13" t="s">
        <v>618</v>
      </c>
      <c r="J52" s="14">
        <f t="shared" si="21"/>
        <v>37</v>
      </c>
      <c r="K52" s="14">
        <f t="shared" si="20"/>
        <v>127.5</v>
      </c>
    </row>
    <row r="53" spans="1:11" x14ac:dyDescent="0.3">
      <c r="A53" t="s">
        <v>141</v>
      </c>
      <c r="B53" s="10">
        <v>8</v>
      </c>
      <c r="C53" s="11">
        <v>0</v>
      </c>
      <c r="D53" s="12">
        <v>0</v>
      </c>
      <c r="E53" s="13" t="s">
        <v>607</v>
      </c>
      <c r="F53" s="10">
        <v>5</v>
      </c>
      <c r="G53" s="11">
        <v>0</v>
      </c>
      <c r="H53" s="12">
        <v>0</v>
      </c>
      <c r="I53" s="13" t="s">
        <v>617</v>
      </c>
      <c r="J53" s="14">
        <f t="shared" si="21"/>
        <v>8</v>
      </c>
      <c r="K53" s="14">
        <f t="shared" si="4"/>
        <v>-5</v>
      </c>
    </row>
    <row r="54" spans="1:11" x14ac:dyDescent="0.3">
      <c r="A54" t="s">
        <v>144</v>
      </c>
      <c r="B54" s="10">
        <v>10</v>
      </c>
      <c r="C54" s="11">
        <v>0</v>
      </c>
      <c r="D54" s="12">
        <v>0</v>
      </c>
      <c r="E54" s="13" t="s">
        <v>607</v>
      </c>
      <c r="F54" s="10">
        <v>84</v>
      </c>
      <c r="G54" s="11">
        <v>0</v>
      </c>
      <c r="H54" s="12">
        <v>0</v>
      </c>
      <c r="I54" s="13" t="s">
        <v>617</v>
      </c>
      <c r="J54" s="14">
        <f t="shared" si="21"/>
        <v>10</v>
      </c>
      <c r="K54" s="14">
        <f t="shared" si="4"/>
        <v>-84</v>
      </c>
    </row>
    <row r="55" spans="1:11" x14ac:dyDescent="0.3">
      <c r="A55" t="s">
        <v>147</v>
      </c>
      <c r="B55" s="10">
        <v>45</v>
      </c>
      <c r="C55" s="11">
        <v>10</v>
      </c>
      <c r="D55" s="12">
        <v>0.12</v>
      </c>
      <c r="E55" s="13" t="s">
        <v>607</v>
      </c>
      <c r="F55" s="10">
        <v>15</v>
      </c>
      <c r="G55" s="11">
        <v>30</v>
      </c>
      <c r="H55" s="12">
        <v>0</v>
      </c>
      <c r="I55" s="13" t="s">
        <v>618</v>
      </c>
      <c r="J55" s="14">
        <f t="shared" si="21"/>
        <v>45.166699999999999</v>
      </c>
      <c r="K55" s="14">
        <f>IF(I55="E",1*(((H55/60)/60)+(G55/60)+F55),((H55/60)/60)+(G55/60)+F55)</f>
        <v>15.5</v>
      </c>
    </row>
    <row r="56" spans="1:11" x14ac:dyDescent="0.3">
      <c r="A56" t="s">
        <v>150</v>
      </c>
      <c r="B56" s="10">
        <v>21</v>
      </c>
      <c r="C56" s="11">
        <v>30</v>
      </c>
      <c r="D56" s="12">
        <v>0</v>
      </c>
      <c r="E56" s="13" t="s">
        <v>607</v>
      </c>
      <c r="F56" s="10">
        <v>80</v>
      </c>
      <c r="G56" s="11">
        <v>0</v>
      </c>
      <c r="H56" s="12">
        <v>0</v>
      </c>
      <c r="I56" s="13" t="s">
        <v>617</v>
      </c>
      <c r="J56" s="14">
        <f t="shared" si="21"/>
        <v>21.5</v>
      </c>
      <c r="K56" s="14">
        <f t="shared" si="4"/>
        <v>-80</v>
      </c>
    </row>
    <row r="57" spans="1:11" x14ac:dyDescent="0.3">
      <c r="A57" t="s">
        <v>153</v>
      </c>
      <c r="B57" s="10">
        <v>56</v>
      </c>
      <c r="C57" s="11">
        <v>0</v>
      </c>
      <c r="D57" s="12">
        <v>0</v>
      </c>
      <c r="E57" s="13" t="s">
        <v>607</v>
      </c>
      <c r="F57" s="10">
        <v>10</v>
      </c>
      <c r="G57" s="11">
        <v>0</v>
      </c>
      <c r="H57" s="12">
        <v>0</v>
      </c>
      <c r="I57" s="13" t="s">
        <v>618</v>
      </c>
      <c r="J57" s="14">
        <f t="shared" si="21"/>
        <v>56</v>
      </c>
      <c r="K57" s="14">
        <f>IF(I57="E",1*(((H57/60)/60)+(G57/60)+F57),((H57/60)/60)+(G57/60)+F57)</f>
        <v>10</v>
      </c>
    </row>
    <row r="58" spans="1:11" x14ac:dyDescent="0.3">
      <c r="A58" t="s">
        <v>156</v>
      </c>
      <c r="B58" s="10">
        <v>15</v>
      </c>
      <c r="C58" s="11">
        <v>25</v>
      </c>
      <c r="D58" s="12">
        <v>0.12</v>
      </c>
      <c r="E58" s="13" t="s">
        <v>607</v>
      </c>
      <c r="F58" s="10">
        <v>61</v>
      </c>
      <c r="G58" s="11">
        <v>19</v>
      </c>
      <c r="H58" s="12">
        <v>59.88</v>
      </c>
      <c r="I58" s="13" t="s">
        <v>617</v>
      </c>
      <c r="J58" s="14">
        <f t="shared" si="21"/>
        <v>15.416700000000001</v>
      </c>
      <c r="K58" s="14">
        <f t="shared" si="4"/>
        <v>-61.333300000000001</v>
      </c>
    </row>
    <row r="59" spans="1:11" x14ac:dyDescent="0.3">
      <c r="A59" t="s">
        <v>159</v>
      </c>
      <c r="B59" s="10">
        <v>2</v>
      </c>
      <c r="C59" s="11">
        <v>0</v>
      </c>
      <c r="D59" s="12">
        <v>0</v>
      </c>
      <c r="E59" s="13" t="s">
        <v>608</v>
      </c>
      <c r="F59" s="10">
        <v>77</v>
      </c>
      <c r="G59" s="11">
        <v>30</v>
      </c>
      <c r="H59" s="12">
        <v>0</v>
      </c>
      <c r="I59" s="13" t="s">
        <v>617</v>
      </c>
      <c r="J59" s="14">
        <f t="shared" si="2"/>
        <v>-2</v>
      </c>
      <c r="K59" s="14">
        <f t="shared" si="4"/>
        <v>-77.5</v>
      </c>
    </row>
    <row r="60" spans="1:11" x14ac:dyDescent="0.3">
      <c r="A60" t="s">
        <v>162</v>
      </c>
      <c r="B60" s="10">
        <v>27</v>
      </c>
      <c r="C60" s="11">
        <v>0</v>
      </c>
      <c r="D60" s="12">
        <v>0</v>
      </c>
      <c r="E60" s="13" t="s">
        <v>607</v>
      </c>
      <c r="F60" s="10">
        <v>30</v>
      </c>
      <c r="G60" s="11">
        <v>0</v>
      </c>
      <c r="H60" s="12">
        <v>0</v>
      </c>
      <c r="I60" s="13" t="s">
        <v>618</v>
      </c>
      <c r="J60" s="14">
        <f t="shared" ref="J60:J72" si="22">IF(E60="N",1*(((D60/60)/60)+(C60/60)+B60),((D60/60)/60)+(C60/60)+B60)</f>
        <v>27</v>
      </c>
      <c r="K60" s="14">
        <f>IF(I60="E",1*(((H60/60)/60)+(G60/60)+F60),((H60/60)/60)+(G60/60)+F60)</f>
        <v>30</v>
      </c>
    </row>
    <row r="61" spans="1:11" x14ac:dyDescent="0.3">
      <c r="A61" t="s">
        <v>164</v>
      </c>
      <c r="B61" s="10">
        <v>13</v>
      </c>
      <c r="C61" s="11">
        <v>49</v>
      </c>
      <c r="D61" s="12">
        <v>59.88</v>
      </c>
      <c r="E61" s="13" t="s">
        <v>607</v>
      </c>
      <c r="F61" s="10">
        <v>88</v>
      </c>
      <c r="G61" s="11">
        <v>55</v>
      </c>
      <c r="H61" s="12">
        <v>0.12</v>
      </c>
      <c r="I61" s="13" t="s">
        <v>617</v>
      </c>
      <c r="J61" s="14">
        <f t="shared" si="22"/>
        <v>13.833299999999999</v>
      </c>
      <c r="K61" s="14">
        <f t="shared" si="4"/>
        <v>-88.916700000000006</v>
      </c>
    </row>
    <row r="62" spans="1:11" x14ac:dyDescent="0.3">
      <c r="A62" t="s">
        <v>167</v>
      </c>
      <c r="B62" s="10">
        <v>24</v>
      </c>
      <c r="C62" s="11">
        <v>0</v>
      </c>
      <c r="D62" s="12">
        <v>0</v>
      </c>
      <c r="E62" s="13" t="s">
        <v>607</v>
      </c>
      <c r="F62" s="10">
        <v>54</v>
      </c>
      <c r="G62" s="11">
        <v>0</v>
      </c>
      <c r="H62" s="12">
        <v>0</v>
      </c>
      <c r="I62" s="13" t="s">
        <v>618</v>
      </c>
      <c r="J62" s="14">
        <f t="shared" si="22"/>
        <v>24</v>
      </c>
      <c r="K62" s="14">
        <f t="shared" ref="K62:K65" si="23">IF(I62="E",1*(((H62/60)/60)+(G62/60)+F62),((H62/60)/60)+(G62/60)+F62)</f>
        <v>54</v>
      </c>
    </row>
    <row r="63" spans="1:11" x14ac:dyDescent="0.3">
      <c r="A63" t="s">
        <v>169</v>
      </c>
      <c r="B63" s="10">
        <v>15</v>
      </c>
      <c r="C63" s="11">
        <v>0</v>
      </c>
      <c r="D63" s="12">
        <v>0</v>
      </c>
      <c r="E63" s="13" t="s">
        <v>607</v>
      </c>
      <c r="F63" s="10">
        <v>39</v>
      </c>
      <c r="G63" s="11">
        <v>0</v>
      </c>
      <c r="H63" s="12">
        <v>0</v>
      </c>
      <c r="I63" s="13" t="s">
        <v>618</v>
      </c>
      <c r="J63" s="14">
        <f t="shared" si="22"/>
        <v>15</v>
      </c>
      <c r="K63" s="14">
        <f t="shared" si="23"/>
        <v>39</v>
      </c>
    </row>
    <row r="64" spans="1:11" x14ac:dyDescent="0.3">
      <c r="A64" t="s">
        <v>171</v>
      </c>
      <c r="B64" s="10">
        <v>48</v>
      </c>
      <c r="C64" s="11">
        <v>40</v>
      </c>
      <c r="D64" s="12">
        <v>0.12</v>
      </c>
      <c r="E64" s="13" t="s">
        <v>607</v>
      </c>
      <c r="F64" s="10">
        <v>19</v>
      </c>
      <c r="G64" s="11">
        <v>30</v>
      </c>
      <c r="H64" s="12">
        <v>0</v>
      </c>
      <c r="I64" s="13" t="s">
        <v>618</v>
      </c>
      <c r="J64" s="14">
        <f t="shared" si="22"/>
        <v>48.666699999999999</v>
      </c>
      <c r="K64" s="14">
        <f t="shared" si="23"/>
        <v>19.5</v>
      </c>
    </row>
    <row r="65" spans="1:11" x14ac:dyDescent="0.3">
      <c r="A65" t="s">
        <v>174</v>
      </c>
      <c r="B65" s="10">
        <v>46</v>
      </c>
      <c r="C65" s="11">
        <v>0</v>
      </c>
      <c r="D65" s="12">
        <v>0</v>
      </c>
      <c r="E65" s="13" t="s">
        <v>607</v>
      </c>
      <c r="F65" s="10">
        <v>15</v>
      </c>
      <c r="G65" s="11">
        <v>0</v>
      </c>
      <c r="H65" s="12">
        <v>0</v>
      </c>
      <c r="I65" s="13" t="s">
        <v>618</v>
      </c>
      <c r="J65" s="14">
        <f t="shared" si="22"/>
        <v>46</v>
      </c>
      <c r="K65" s="14">
        <f t="shared" si="23"/>
        <v>15</v>
      </c>
    </row>
    <row r="66" spans="1:11" x14ac:dyDescent="0.3">
      <c r="A66" t="s">
        <v>177</v>
      </c>
      <c r="B66" s="10">
        <v>40</v>
      </c>
      <c r="C66" s="11">
        <v>0</v>
      </c>
      <c r="D66" s="12">
        <v>0</v>
      </c>
      <c r="E66" s="13" t="s">
        <v>607</v>
      </c>
      <c r="F66" s="10">
        <v>4</v>
      </c>
      <c r="G66" s="11">
        <v>0</v>
      </c>
      <c r="H66" s="12">
        <v>0</v>
      </c>
      <c r="I66" s="13" t="s">
        <v>617</v>
      </c>
      <c r="J66" s="14">
        <f t="shared" si="22"/>
        <v>40</v>
      </c>
      <c r="K66" s="14">
        <f t="shared" si="4"/>
        <v>-4</v>
      </c>
    </row>
    <row r="67" spans="1:11" x14ac:dyDescent="0.3">
      <c r="A67" t="s">
        <v>179</v>
      </c>
      <c r="B67" s="10">
        <v>32</v>
      </c>
      <c r="C67" s="11">
        <v>0</v>
      </c>
      <c r="D67" s="12">
        <v>0</v>
      </c>
      <c r="E67" s="13" t="s">
        <v>607</v>
      </c>
      <c r="F67" s="10">
        <v>35</v>
      </c>
      <c r="G67" s="11">
        <v>15</v>
      </c>
      <c r="H67" s="12">
        <v>0</v>
      </c>
      <c r="I67" s="13" t="s">
        <v>618</v>
      </c>
      <c r="J67" s="14">
        <f t="shared" si="22"/>
        <v>32</v>
      </c>
      <c r="K67" s="14">
        <f>IF(I67="E",1*(((H67/60)/60)+(G67/60)+F67),((H67/60)/60)+(G67/60)+F67)</f>
        <v>35.25</v>
      </c>
    </row>
    <row r="68" spans="1:11" x14ac:dyDescent="0.3">
      <c r="A68" t="s">
        <v>182</v>
      </c>
      <c r="B68" s="10">
        <v>38</v>
      </c>
      <c r="C68" s="11">
        <v>0</v>
      </c>
      <c r="D68" s="12">
        <v>0</v>
      </c>
      <c r="E68" s="13" t="s">
        <v>607</v>
      </c>
      <c r="F68" s="10">
        <v>97</v>
      </c>
      <c r="G68" s="11">
        <v>0</v>
      </c>
      <c r="H68" s="12">
        <v>0</v>
      </c>
      <c r="I68" s="13" t="s">
        <v>617</v>
      </c>
      <c r="J68" s="14">
        <f t="shared" si="22"/>
        <v>38</v>
      </c>
      <c r="K68" s="14">
        <f t="shared" ref="K68:K131" si="24">IF(I68="W",-1*(((H68/60)/60)+(G68/60)+F68),((H68/60)/60)+(G68/60)+F68)</f>
        <v>-97</v>
      </c>
    </row>
    <row r="69" spans="1:11" x14ac:dyDescent="0.3">
      <c r="A69" t="s">
        <v>185</v>
      </c>
      <c r="B69" s="10">
        <v>59</v>
      </c>
      <c r="C69" s="11">
        <v>0</v>
      </c>
      <c r="D69" s="12">
        <v>0</v>
      </c>
      <c r="E69" s="13" t="s">
        <v>607</v>
      </c>
      <c r="F69" s="10">
        <v>26</v>
      </c>
      <c r="G69" s="11">
        <v>0</v>
      </c>
      <c r="H69" s="12">
        <v>0</v>
      </c>
      <c r="I69" s="13" t="s">
        <v>618</v>
      </c>
      <c r="J69" s="14">
        <f t="shared" si="22"/>
        <v>59</v>
      </c>
      <c r="K69" s="14">
        <f t="shared" ref="K69:K75" si="25">IF(I69="E",1*(((H69/60)/60)+(G69/60)+F69),((H69/60)/60)+(G69/60)+F69)</f>
        <v>26</v>
      </c>
    </row>
    <row r="70" spans="1:11" x14ac:dyDescent="0.3">
      <c r="A70" t="s">
        <v>188</v>
      </c>
      <c r="B70" s="10">
        <v>8</v>
      </c>
      <c r="C70" s="11">
        <v>0</v>
      </c>
      <c r="D70" s="12">
        <v>0</v>
      </c>
      <c r="E70" s="13" t="s">
        <v>607</v>
      </c>
      <c r="F70" s="10">
        <v>38</v>
      </c>
      <c r="G70" s="11">
        <v>0</v>
      </c>
      <c r="H70" s="12">
        <v>0</v>
      </c>
      <c r="I70" s="13" t="s">
        <v>618</v>
      </c>
      <c r="J70" s="14">
        <f t="shared" si="22"/>
        <v>8</v>
      </c>
      <c r="K70" s="14">
        <f t="shared" si="25"/>
        <v>38</v>
      </c>
    </row>
    <row r="71" spans="1:11" x14ac:dyDescent="0.3">
      <c r="A71" t="s">
        <v>190</v>
      </c>
      <c r="B71" s="10">
        <v>13</v>
      </c>
      <c r="C71" s="11">
        <v>0</v>
      </c>
      <c r="D71" s="12">
        <v>0</v>
      </c>
      <c r="E71" s="13" t="s">
        <v>607</v>
      </c>
      <c r="F71" s="10">
        <v>122</v>
      </c>
      <c r="G71" s="11">
        <v>0</v>
      </c>
      <c r="H71" s="12">
        <v>0</v>
      </c>
      <c r="I71" s="13" t="s">
        <v>618</v>
      </c>
      <c r="J71" s="14">
        <f t="shared" si="22"/>
        <v>13</v>
      </c>
      <c r="K71" s="14">
        <f t="shared" si="25"/>
        <v>122</v>
      </c>
    </row>
    <row r="72" spans="1:11" x14ac:dyDescent="0.3">
      <c r="A72" t="s">
        <v>192</v>
      </c>
      <c r="B72" s="10">
        <v>64</v>
      </c>
      <c r="C72" s="11">
        <v>0</v>
      </c>
      <c r="D72" s="12">
        <v>0</v>
      </c>
      <c r="E72" s="13" t="s">
        <v>607</v>
      </c>
      <c r="F72" s="10">
        <v>26</v>
      </c>
      <c r="G72" s="11">
        <v>0</v>
      </c>
      <c r="H72" s="12">
        <v>0</v>
      </c>
      <c r="I72" s="13" t="s">
        <v>618</v>
      </c>
      <c r="J72" s="14">
        <f t="shared" si="22"/>
        <v>64</v>
      </c>
      <c r="K72" s="14">
        <f t="shared" si="25"/>
        <v>26</v>
      </c>
    </row>
    <row r="73" spans="1:11" x14ac:dyDescent="0.3">
      <c r="A73" t="s">
        <v>194</v>
      </c>
      <c r="B73" s="10">
        <v>18</v>
      </c>
      <c r="C73" s="11">
        <v>0</v>
      </c>
      <c r="D73" s="12">
        <v>0</v>
      </c>
      <c r="E73" s="13" t="s">
        <v>608</v>
      </c>
      <c r="F73" s="10">
        <v>175</v>
      </c>
      <c r="G73" s="11">
        <v>0</v>
      </c>
      <c r="H73" s="12">
        <v>0</v>
      </c>
      <c r="I73" s="13" t="s">
        <v>618</v>
      </c>
      <c r="J73" s="14">
        <f t="shared" ref="J68:J131" si="26">IF(E73="S",-1*(((D73/60)/60)+(C73/60)+B73),((D73/60)/60)+(C73/60)+B73)</f>
        <v>-18</v>
      </c>
      <c r="K73" s="14">
        <f t="shared" si="25"/>
        <v>175</v>
      </c>
    </row>
    <row r="74" spans="1:11" x14ac:dyDescent="0.3">
      <c r="A74" t="s">
        <v>197</v>
      </c>
      <c r="B74" s="10">
        <v>46</v>
      </c>
      <c r="C74" s="11">
        <v>0</v>
      </c>
      <c r="D74" s="12">
        <v>0</v>
      </c>
      <c r="E74" s="13" t="s">
        <v>607</v>
      </c>
      <c r="F74" s="10">
        <v>2</v>
      </c>
      <c r="G74" s="11">
        <v>0</v>
      </c>
      <c r="H74" s="12">
        <v>0</v>
      </c>
      <c r="I74" s="13" t="s">
        <v>618</v>
      </c>
      <c r="J74" s="14">
        <f>IF(E74="N",1*(((D74/60)/60)+(C74/60)+B74),((D74/60)/60)+(C74/60)+B74)</f>
        <v>46</v>
      </c>
      <c r="K74" s="14">
        <f t="shared" si="25"/>
        <v>2</v>
      </c>
    </row>
    <row r="75" spans="1:11" x14ac:dyDescent="0.3">
      <c r="A75" t="s">
        <v>199</v>
      </c>
      <c r="B75" s="10">
        <v>1</v>
      </c>
      <c r="C75" s="11">
        <v>0</v>
      </c>
      <c r="D75" s="12">
        <v>0</v>
      </c>
      <c r="E75" s="13" t="s">
        <v>608</v>
      </c>
      <c r="F75" s="10">
        <v>11</v>
      </c>
      <c r="G75" s="11">
        <v>45</v>
      </c>
      <c r="H75" s="12">
        <v>0</v>
      </c>
      <c r="I75" s="13" t="s">
        <v>618</v>
      </c>
      <c r="J75" s="14">
        <f t="shared" si="26"/>
        <v>-1</v>
      </c>
      <c r="K75" s="14">
        <f t="shared" si="25"/>
        <v>11.75</v>
      </c>
    </row>
    <row r="76" spans="1:11" x14ac:dyDescent="0.3">
      <c r="A76" t="s">
        <v>202</v>
      </c>
      <c r="B76" s="10">
        <v>13</v>
      </c>
      <c r="C76" s="11">
        <v>28</v>
      </c>
      <c r="D76" s="12">
        <v>0.12</v>
      </c>
      <c r="E76" s="13" t="s">
        <v>607</v>
      </c>
      <c r="F76" s="10">
        <v>16</v>
      </c>
      <c r="G76" s="11">
        <v>34</v>
      </c>
      <c r="H76" s="12">
        <v>0.12</v>
      </c>
      <c r="I76" s="13" t="s">
        <v>617</v>
      </c>
      <c r="J76" s="14">
        <f t="shared" ref="J76:J96" si="27">IF(E76="N",1*(((D76/60)/60)+(C76/60)+B76),((D76/60)/60)+(C76/60)+B76)</f>
        <v>13.466699999999999</v>
      </c>
      <c r="K76" s="14">
        <f t="shared" si="24"/>
        <v>-16.566700000000001</v>
      </c>
    </row>
    <row r="77" spans="1:11" x14ac:dyDescent="0.3">
      <c r="A77" t="s">
        <v>205</v>
      </c>
      <c r="B77" s="10">
        <v>42</v>
      </c>
      <c r="C77" s="11">
        <v>0</v>
      </c>
      <c r="D77" s="12">
        <v>0</v>
      </c>
      <c r="E77" s="13" t="s">
        <v>607</v>
      </c>
      <c r="F77" s="10">
        <v>43</v>
      </c>
      <c r="G77" s="11">
        <v>30</v>
      </c>
      <c r="H77" s="12">
        <v>0</v>
      </c>
      <c r="I77" s="13" t="s">
        <v>618</v>
      </c>
      <c r="J77" s="14">
        <f t="shared" si="27"/>
        <v>42</v>
      </c>
      <c r="K77" s="14">
        <f>IF(I77="E",1*(((H77/60)/60)+(G77/60)+F77),((H77/60)/60)+(G77/60)+F77)</f>
        <v>43.5</v>
      </c>
    </row>
    <row r="78" spans="1:11" x14ac:dyDescent="0.3">
      <c r="A78" t="s">
        <v>208</v>
      </c>
      <c r="B78" s="10">
        <v>8</v>
      </c>
      <c r="C78" s="11">
        <v>0</v>
      </c>
      <c r="D78" s="12">
        <v>0</v>
      </c>
      <c r="E78" s="13" t="s">
        <v>607</v>
      </c>
      <c r="F78" s="10">
        <v>2</v>
      </c>
      <c r="G78" s="11">
        <v>0</v>
      </c>
      <c r="H78" s="12">
        <v>0</v>
      </c>
      <c r="I78" s="13" t="s">
        <v>617</v>
      </c>
      <c r="J78" s="14">
        <f t="shared" si="27"/>
        <v>8</v>
      </c>
      <c r="K78" s="14">
        <f t="shared" si="24"/>
        <v>-2</v>
      </c>
    </row>
    <row r="79" spans="1:11" x14ac:dyDescent="0.3">
      <c r="A79" t="s">
        <v>209</v>
      </c>
      <c r="B79" s="10">
        <v>36</v>
      </c>
      <c r="C79" s="11">
        <v>10</v>
      </c>
      <c r="D79" s="12">
        <v>59.88</v>
      </c>
      <c r="E79" s="13" t="s">
        <v>607</v>
      </c>
      <c r="F79" s="10">
        <v>5</v>
      </c>
      <c r="G79" s="11">
        <v>22</v>
      </c>
      <c r="H79" s="12">
        <v>0.12</v>
      </c>
      <c r="I79" s="13" t="s">
        <v>617</v>
      </c>
      <c r="J79" s="14">
        <f t="shared" si="27"/>
        <v>36.183300000000003</v>
      </c>
      <c r="K79" s="14">
        <f t="shared" si="24"/>
        <v>-5.3666999999999998</v>
      </c>
    </row>
    <row r="80" spans="1:11" x14ac:dyDescent="0.3">
      <c r="A80" t="s">
        <v>212</v>
      </c>
      <c r="B80" s="10">
        <v>12</v>
      </c>
      <c r="C80" s="11">
        <v>7</v>
      </c>
      <c r="D80" s="12">
        <v>0.12</v>
      </c>
      <c r="E80" s="13" t="s">
        <v>607</v>
      </c>
      <c r="F80" s="10">
        <v>61</v>
      </c>
      <c r="G80" s="11">
        <v>40</v>
      </c>
      <c r="H80" s="12">
        <v>0.12</v>
      </c>
      <c r="I80" s="13" t="s">
        <v>617</v>
      </c>
      <c r="J80" s="14">
        <f t="shared" si="27"/>
        <v>12.1167</v>
      </c>
      <c r="K80" s="14">
        <f t="shared" si="24"/>
        <v>-61.666699999999999</v>
      </c>
    </row>
    <row r="81" spans="1:11" x14ac:dyDescent="0.3">
      <c r="A81" t="s">
        <v>215</v>
      </c>
      <c r="B81" s="10">
        <v>39</v>
      </c>
      <c r="C81" s="11">
        <v>0</v>
      </c>
      <c r="D81" s="12">
        <v>0</v>
      </c>
      <c r="E81" s="13" t="s">
        <v>607</v>
      </c>
      <c r="F81" s="10">
        <v>22</v>
      </c>
      <c r="G81" s="11">
        <v>0</v>
      </c>
      <c r="H81" s="12">
        <v>0</v>
      </c>
      <c r="I81" s="13" t="s">
        <v>618</v>
      </c>
      <c r="J81" s="14">
        <f t="shared" si="27"/>
        <v>39</v>
      </c>
      <c r="K81" s="14">
        <f>IF(I81="E",1*(((H81/60)/60)+(G81/60)+F81),((H81/60)/60)+(G81/60)+F81)</f>
        <v>22</v>
      </c>
    </row>
    <row r="82" spans="1:11" x14ac:dyDescent="0.3">
      <c r="A82" t="s">
        <v>218</v>
      </c>
      <c r="B82" s="10">
        <v>72</v>
      </c>
      <c r="C82" s="11">
        <v>0</v>
      </c>
      <c r="D82" s="12">
        <v>0</v>
      </c>
      <c r="E82" s="13" t="s">
        <v>607</v>
      </c>
      <c r="F82" s="10">
        <v>40</v>
      </c>
      <c r="G82" s="11">
        <v>0</v>
      </c>
      <c r="H82" s="12">
        <v>0</v>
      </c>
      <c r="I82" s="13" t="s">
        <v>617</v>
      </c>
      <c r="J82" s="14">
        <f t="shared" si="27"/>
        <v>72</v>
      </c>
      <c r="K82" s="14">
        <f t="shared" si="24"/>
        <v>-40</v>
      </c>
    </row>
    <row r="83" spans="1:11" x14ac:dyDescent="0.3">
      <c r="A83" t="s">
        <v>221</v>
      </c>
      <c r="B83" s="10">
        <v>16</v>
      </c>
      <c r="C83" s="11">
        <v>15</v>
      </c>
      <c r="D83" s="12">
        <v>0</v>
      </c>
      <c r="E83" s="13" t="s">
        <v>607</v>
      </c>
      <c r="F83" s="10">
        <v>61</v>
      </c>
      <c r="G83" s="11">
        <v>34</v>
      </c>
      <c r="H83" s="12">
        <v>59.88</v>
      </c>
      <c r="I83" s="13" t="s">
        <v>617</v>
      </c>
      <c r="J83" s="14">
        <f t="shared" si="27"/>
        <v>16.25</v>
      </c>
      <c r="K83" s="14">
        <f t="shared" si="24"/>
        <v>-61.583300000000001</v>
      </c>
    </row>
    <row r="84" spans="1:11" x14ac:dyDescent="0.3">
      <c r="A84" t="s">
        <v>224</v>
      </c>
      <c r="B84" s="10">
        <v>13</v>
      </c>
      <c r="C84" s="11">
        <v>28</v>
      </c>
      <c r="D84" s="12">
        <v>0.12</v>
      </c>
      <c r="E84" s="13" t="s">
        <v>607</v>
      </c>
      <c r="F84" s="10">
        <v>144</v>
      </c>
      <c r="G84" s="11">
        <v>46</v>
      </c>
      <c r="H84" s="12">
        <v>59.88</v>
      </c>
      <c r="I84" s="13" t="s">
        <v>618</v>
      </c>
      <c r="J84" s="14">
        <f t="shared" si="27"/>
        <v>13.466699999999999</v>
      </c>
      <c r="K84" s="14">
        <f>IF(I84="E",1*(((H84/60)/60)+(G84/60)+F84),((H84/60)/60)+(G84/60)+F84)</f>
        <v>144.7833</v>
      </c>
    </row>
    <row r="85" spans="1:11" x14ac:dyDescent="0.3">
      <c r="A85" t="s">
        <v>226</v>
      </c>
      <c r="B85" s="10">
        <v>15</v>
      </c>
      <c r="C85" s="11">
        <v>30</v>
      </c>
      <c r="D85" s="12">
        <v>0</v>
      </c>
      <c r="E85" s="13" t="s">
        <v>607</v>
      </c>
      <c r="F85" s="10">
        <v>90</v>
      </c>
      <c r="G85" s="11">
        <v>15</v>
      </c>
      <c r="H85" s="12">
        <v>0</v>
      </c>
      <c r="I85" s="13" t="s">
        <v>617</v>
      </c>
      <c r="J85" s="14">
        <f t="shared" si="27"/>
        <v>15.5</v>
      </c>
      <c r="K85" s="14">
        <f t="shared" si="24"/>
        <v>-90.25</v>
      </c>
    </row>
    <row r="86" spans="1:11" x14ac:dyDescent="0.3">
      <c r="A86" t="s">
        <v>229</v>
      </c>
      <c r="B86" s="10">
        <v>4</v>
      </c>
      <c r="C86" s="11">
        <v>0</v>
      </c>
      <c r="D86" s="12">
        <v>0</v>
      </c>
      <c r="E86" s="13" t="s">
        <v>607</v>
      </c>
      <c r="F86" s="10">
        <v>53</v>
      </c>
      <c r="G86" s="11">
        <v>0</v>
      </c>
      <c r="H86" s="12">
        <v>0</v>
      </c>
      <c r="I86" s="13" t="s">
        <v>617</v>
      </c>
      <c r="J86" s="14">
        <f t="shared" si="27"/>
        <v>4</v>
      </c>
      <c r="K86" s="14">
        <f t="shared" si="24"/>
        <v>-53</v>
      </c>
    </row>
    <row r="87" spans="1:11" x14ac:dyDescent="0.3">
      <c r="A87" t="s">
        <v>231</v>
      </c>
      <c r="B87" s="10">
        <v>49</v>
      </c>
      <c r="C87" s="11">
        <v>30</v>
      </c>
      <c r="D87" s="12">
        <v>0</v>
      </c>
      <c r="E87" s="13" t="s">
        <v>607</v>
      </c>
      <c r="F87" s="10">
        <v>2</v>
      </c>
      <c r="G87" s="11">
        <v>33</v>
      </c>
      <c r="H87" s="12" t="s">
        <v>621</v>
      </c>
      <c r="I87" s="13" t="s">
        <v>617</v>
      </c>
      <c r="J87" s="14">
        <f t="shared" si="27"/>
        <v>49.5</v>
      </c>
      <c r="K87" s="14" t="e">
        <f t="shared" si="24"/>
        <v>#VALUE!</v>
      </c>
    </row>
    <row r="88" spans="1:11" x14ac:dyDescent="0.3">
      <c r="A88" t="s">
        <v>233</v>
      </c>
      <c r="B88" s="10">
        <v>11</v>
      </c>
      <c r="C88" s="11">
        <v>0</v>
      </c>
      <c r="D88" s="12">
        <v>0</v>
      </c>
      <c r="E88" s="13" t="s">
        <v>607</v>
      </c>
      <c r="F88" s="10">
        <v>10</v>
      </c>
      <c r="G88" s="11">
        <v>0</v>
      </c>
      <c r="H88" s="12">
        <v>0</v>
      </c>
      <c r="I88" s="13" t="s">
        <v>617</v>
      </c>
      <c r="J88" s="14">
        <f t="shared" si="27"/>
        <v>11</v>
      </c>
      <c r="K88" s="14">
        <f t="shared" si="24"/>
        <v>-10</v>
      </c>
    </row>
    <row r="89" spans="1:11" x14ac:dyDescent="0.3">
      <c r="A89" t="s">
        <v>236</v>
      </c>
      <c r="B89" s="10">
        <v>12</v>
      </c>
      <c r="C89" s="11">
        <v>0</v>
      </c>
      <c r="D89" s="12">
        <v>0</v>
      </c>
      <c r="E89" s="13" t="s">
        <v>607</v>
      </c>
      <c r="F89" s="10">
        <v>15</v>
      </c>
      <c r="G89" s="11">
        <v>0</v>
      </c>
      <c r="H89" s="12">
        <v>0</v>
      </c>
      <c r="I89" s="13" t="s">
        <v>617</v>
      </c>
      <c r="J89" s="14">
        <f t="shared" si="27"/>
        <v>12</v>
      </c>
      <c r="K89" s="14">
        <f t="shared" si="24"/>
        <v>-15</v>
      </c>
    </row>
    <row r="90" spans="1:11" x14ac:dyDescent="0.3">
      <c r="A90" t="s">
        <v>239</v>
      </c>
      <c r="B90" s="10">
        <v>2</v>
      </c>
      <c r="C90" s="11">
        <v>0</v>
      </c>
      <c r="D90" s="12">
        <v>0</v>
      </c>
      <c r="E90" s="13" t="s">
        <v>607</v>
      </c>
      <c r="F90" s="10">
        <v>10</v>
      </c>
      <c r="G90" s="11">
        <v>0</v>
      </c>
      <c r="H90" s="12">
        <v>0</v>
      </c>
      <c r="I90" s="13" t="s">
        <v>618</v>
      </c>
      <c r="J90" s="14">
        <f t="shared" si="27"/>
        <v>2</v>
      </c>
      <c r="K90" s="14">
        <f>IF(I90="E",1*(((H90/60)/60)+(G90/60)+F90),((H90/60)/60)+(G90/60)+F90)</f>
        <v>10</v>
      </c>
    </row>
    <row r="91" spans="1:11" x14ac:dyDescent="0.3">
      <c r="A91" t="s">
        <v>241</v>
      </c>
      <c r="B91" s="10">
        <v>5</v>
      </c>
      <c r="C91" s="11">
        <v>0</v>
      </c>
      <c r="D91" s="12">
        <v>0</v>
      </c>
      <c r="E91" s="13" t="s">
        <v>607</v>
      </c>
      <c r="F91" s="10">
        <v>59</v>
      </c>
      <c r="G91" s="11">
        <v>0</v>
      </c>
      <c r="H91" s="12">
        <v>0</v>
      </c>
      <c r="I91" s="13" t="s">
        <v>617</v>
      </c>
      <c r="J91" s="14">
        <f t="shared" si="27"/>
        <v>5</v>
      </c>
      <c r="K91" s="14">
        <f t="shared" si="24"/>
        <v>-59</v>
      </c>
    </row>
    <row r="92" spans="1:11" x14ac:dyDescent="0.3">
      <c r="A92" t="s">
        <v>244</v>
      </c>
      <c r="B92" s="10">
        <v>19</v>
      </c>
      <c r="C92" s="11">
        <v>0</v>
      </c>
      <c r="D92" s="12">
        <v>0</v>
      </c>
      <c r="E92" s="13" t="s">
        <v>607</v>
      </c>
      <c r="F92" s="10">
        <v>72</v>
      </c>
      <c r="G92" s="11">
        <v>25</v>
      </c>
      <c r="H92" s="12">
        <v>0.12</v>
      </c>
      <c r="I92" s="13" t="s">
        <v>617</v>
      </c>
      <c r="J92" s="14">
        <f t="shared" si="27"/>
        <v>19</v>
      </c>
      <c r="K92" s="14">
        <f t="shared" si="24"/>
        <v>-72.416700000000006</v>
      </c>
    </row>
    <row r="93" spans="1:11" x14ac:dyDescent="0.3">
      <c r="A93" t="s">
        <v>247</v>
      </c>
      <c r="B93" s="10">
        <v>15</v>
      </c>
      <c r="C93" s="11">
        <v>0</v>
      </c>
      <c r="D93" s="12">
        <v>0</v>
      </c>
      <c r="E93" s="13" t="s">
        <v>607</v>
      </c>
      <c r="F93" s="10">
        <v>86</v>
      </c>
      <c r="G93" s="11">
        <v>30</v>
      </c>
      <c r="H93" s="12">
        <v>0</v>
      </c>
      <c r="I93" s="13" t="s">
        <v>617</v>
      </c>
      <c r="J93" s="14">
        <f t="shared" si="27"/>
        <v>15</v>
      </c>
      <c r="K93" s="14">
        <f t="shared" si="24"/>
        <v>-86.5</v>
      </c>
    </row>
    <row r="94" spans="1:11" x14ac:dyDescent="0.3">
      <c r="A94" t="s">
        <v>249</v>
      </c>
      <c r="B94" s="10">
        <v>22</v>
      </c>
      <c r="C94" s="11">
        <v>15</v>
      </c>
      <c r="D94" s="12">
        <v>0</v>
      </c>
      <c r="E94" s="13" t="s">
        <v>607</v>
      </c>
      <c r="F94" s="10">
        <v>114</v>
      </c>
      <c r="G94" s="11">
        <v>10</v>
      </c>
      <c r="H94" s="12">
        <v>0.12</v>
      </c>
      <c r="I94" s="13" t="s">
        <v>618</v>
      </c>
      <c r="J94" s="14">
        <f t="shared" si="27"/>
        <v>22.25</v>
      </c>
      <c r="K94" s="14">
        <f t="shared" ref="K94:K99" si="28">IF(I94="E",1*(((H94/60)/60)+(G94/60)+F94),((H94/60)/60)+(G94/60)+F94)</f>
        <v>114.16670000000001</v>
      </c>
    </row>
    <row r="95" spans="1:11" x14ac:dyDescent="0.3">
      <c r="A95" t="s">
        <v>252</v>
      </c>
      <c r="B95" s="10">
        <v>47</v>
      </c>
      <c r="C95" s="11">
        <v>0</v>
      </c>
      <c r="D95" s="12">
        <v>0</v>
      </c>
      <c r="E95" s="13" t="s">
        <v>607</v>
      </c>
      <c r="F95" s="10">
        <v>20</v>
      </c>
      <c r="G95" s="11">
        <v>0</v>
      </c>
      <c r="H95" s="12">
        <v>0</v>
      </c>
      <c r="I95" s="13" t="s">
        <v>618</v>
      </c>
      <c r="J95" s="14">
        <f t="shared" si="27"/>
        <v>47</v>
      </c>
      <c r="K95" s="14">
        <f t="shared" si="28"/>
        <v>20</v>
      </c>
    </row>
    <row r="96" spans="1:11" x14ac:dyDescent="0.3">
      <c r="A96" t="s">
        <v>255</v>
      </c>
      <c r="B96" s="10">
        <v>20</v>
      </c>
      <c r="C96" s="11">
        <v>0</v>
      </c>
      <c r="D96" s="12">
        <v>0</v>
      </c>
      <c r="E96" s="13" t="s">
        <v>607</v>
      </c>
      <c r="F96" s="10">
        <v>77</v>
      </c>
      <c r="G96" s="11">
        <v>0</v>
      </c>
      <c r="H96" s="12">
        <v>0</v>
      </c>
      <c r="I96" s="13" t="s">
        <v>618</v>
      </c>
      <c r="J96" s="14">
        <f t="shared" si="27"/>
        <v>20</v>
      </c>
      <c r="K96" s="14">
        <f t="shared" si="28"/>
        <v>77</v>
      </c>
    </row>
    <row r="97" spans="1:11" x14ac:dyDescent="0.3">
      <c r="A97" t="s">
        <v>258</v>
      </c>
      <c r="B97" s="10">
        <v>5</v>
      </c>
      <c r="C97" s="11">
        <v>0</v>
      </c>
      <c r="D97" s="12">
        <v>0</v>
      </c>
      <c r="E97" s="13" t="s">
        <v>608</v>
      </c>
      <c r="F97" s="10">
        <v>120</v>
      </c>
      <c r="G97" s="11">
        <v>0</v>
      </c>
      <c r="H97" s="12">
        <v>0</v>
      </c>
      <c r="I97" s="13" t="s">
        <v>618</v>
      </c>
      <c r="J97" s="14">
        <f t="shared" si="26"/>
        <v>-5</v>
      </c>
      <c r="K97" s="14">
        <f t="shared" si="28"/>
        <v>120</v>
      </c>
    </row>
    <row r="98" spans="1:11" x14ac:dyDescent="0.3">
      <c r="A98" t="s">
        <v>261</v>
      </c>
      <c r="B98" s="10">
        <v>33</v>
      </c>
      <c r="C98" s="11">
        <v>0</v>
      </c>
      <c r="D98" s="12">
        <v>0</v>
      </c>
      <c r="E98" s="13" t="s">
        <v>607</v>
      </c>
      <c r="F98" s="10">
        <v>44</v>
      </c>
      <c r="G98" s="11">
        <v>0</v>
      </c>
      <c r="H98" s="12">
        <v>0</v>
      </c>
      <c r="I98" s="13" t="s">
        <v>618</v>
      </c>
      <c r="J98" s="14">
        <f t="shared" ref="J98:J100" si="29">IF(E98="N",1*(((D98/60)/60)+(C98/60)+B98),((D98/60)/60)+(C98/60)+B98)</f>
        <v>33</v>
      </c>
      <c r="K98" s="14">
        <f t="shared" si="28"/>
        <v>44</v>
      </c>
    </row>
    <row r="99" spans="1:11" x14ac:dyDescent="0.3">
      <c r="A99" t="s">
        <v>263</v>
      </c>
      <c r="B99" s="10">
        <v>32</v>
      </c>
      <c r="C99" s="11">
        <v>0</v>
      </c>
      <c r="D99" s="12">
        <v>0</v>
      </c>
      <c r="E99" s="13" t="s">
        <v>607</v>
      </c>
      <c r="F99" s="10">
        <v>53</v>
      </c>
      <c r="G99" s="11">
        <v>0</v>
      </c>
      <c r="H99" s="12">
        <v>0</v>
      </c>
      <c r="I99" s="13" t="s">
        <v>618</v>
      </c>
      <c r="J99" s="14">
        <f t="shared" si="29"/>
        <v>32</v>
      </c>
      <c r="K99" s="14">
        <f t="shared" si="28"/>
        <v>53</v>
      </c>
    </row>
    <row r="100" spans="1:11" x14ac:dyDescent="0.3">
      <c r="A100" t="s">
        <v>265</v>
      </c>
      <c r="B100" s="10">
        <v>53</v>
      </c>
      <c r="C100" s="11">
        <v>0</v>
      </c>
      <c r="D100" s="12">
        <v>0</v>
      </c>
      <c r="E100" s="13" t="s">
        <v>607</v>
      </c>
      <c r="F100" s="10">
        <v>8</v>
      </c>
      <c r="G100" s="11">
        <v>0</v>
      </c>
      <c r="H100" s="12">
        <v>0</v>
      </c>
      <c r="I100" s="13" t="s">
        <v>617</v>
      </c>
      <c r="J100" s="14">
        <f t="shared" si="29"/>
        <v>53</v>
      </c>
      <c r="K100" s="14">
        <f t="shared" si="24"/>
        <v>-8</v>
      </c>
    </row>
    <row r="101" spans="1:11" x14ac:dyDescent="0.3">
      <c r="A101" t="s">
        <v>267</v>
      </c>
      <c r="B101" s="10">
        <v>54</v>
      </c>
      <c r="C101" s="11">
        <v>25</v>
      </c>
      <c r="D101" s="12">
        <v>59.88</v>
      </c>
      <c r="E101" s="13" t="s">
        <v>608</v>
      </c>
      <c r="F101" s="10">
        <v>3</v>
      </c>
      <c r="G101" s="11">
        <v>24</v>
      </c>
      <c r="H101" s="12">
        <v>0</v>
      </c>
      <c r="I101" s="13" t="s">
        <v>618</v>
      </c>
      <c r="J101" s="14">
        <f t="shared" si="26"/>
        <v>-54.433300000000003</v>
      </c>
      <c r="K101" s="14">
        <f>IF(I101="E",1*(((H101/60)/60)+(G101/60)+F101),((H101/60)/60)+(G101/60)+F101)</f>
        <v>3.4</v>
      </c>
    </row>
    <row r="102" spans="1:11" x14ac:dyDescent="0.3">
      <c r="A102" t="s">
        <v>270</v>
      </c>
      <c r="B102" s="10">
        <v>54</v>
      </c>
      <c r="C102" s="11">
        <v>13</v>
      </c>
      <c r="D102" s="12">
        <v>48</v>
      </c>
      <c r="E102" s="13" t="s">
        <v>607</v>
      </c>
      <c r="F102" s="10">
        <v>4</v>
      </c>
      <c r="G102" s="11">
        <v>33</v>
      </c>
      <c r="H102" s="12">
        <v>0</v>
      </c>
      <c r="I102" s="13" t="s">
        <v>617</v>
      </c>
      <c r="J102" s="14">
        <f>IF(E102="N",1*(((D102/60)/60)+(C102/60)+B102),((D102/60)/60)+(C102/60)+B102)</f>
        <v>54.23</v>
      </c>
      <c r="K102" s="14">
        <f t="shared" si="24"/>
        <v>-4.55</v>
      </c>
    </row>
    <row r="103" spans="1:11" x14ac:dyDescent="0.3">
      <c r="A103" t="s">
        <v>272</v>
      </c>
      <c r="B103" s="10">
        <v>10</v>
      </c>
      <c r="C103" s="11">
        <v>30</v>
      </c>
      <c r="D103" s="12">
        <v>0</v>
      </c>
      <c r="E103" s="13" t="s">
        <v>608</v>
      </c>
      <c r="F103" s="10">
        <v>105</v>
      </c>
      <c r="G103" s="11">
        <v>40</v>
      </c>
      <c r="H103" s="12">
        <v>0.12</v>
      </c>
      <c r="I103" s="13" t="s">
        <v>618</v>
      </c>
      <c r="J103" s="14">
        <f t="shared" si="26"/>
        <v>-10.5</v>
      </c>
      <c r="K103" s="14">
        <f>IF(I103="E",1*(((H103/60)/60)+(G103/60)+F103),((H103/60)/60)+(G103/60)+F103)</f>
        <v>105.66670000000001</v>
      </c>
    </row>
    <row r="104" spans="1:11" x14ac:dyDescent="0.3">
      <c r="A104" t="s">
        <v>275</v>
      </c>
      <c r="B104" s="10">
        <v>65</v>
      </c>
      <c r="C104" s="11">
        <v>0</v>
      </c>
      <c r="D104" s="12">
        <v>0</v>
      </c>
      <c r="E104" s="13" t="s">
        <v>607</v>
      </c>
      <c r="F104" s="10">
        <v>18</v>
      </c>
      <c r="G104" s="11">
        <v>0</v>
      </c>
      <c r="H104" s="12">
        <v>0</v>
      </c>
      <c r="I104" s="13" t="s">
        <v>617</v>
      </c>
      <c r="J104" s="14">
        <f t="shared" ref="J104:J105" si="30">IF(E104="N",1*(((D104/60)/60)+(C104/60)+B104),((D104/60)/60)+(C104/60)+B104)</f>
        <v>65</v>
      </c>
      <c r="K104" s="14">
        <f t="shared" si="24"/>
        <v>-18</v>
      </c>
    </row>
    <row r="105" spans="1:11" x14ac:dyDescent="0.3">
      <c r="A105" t="s">
        <v>278</v>
      </c>
      <c r="B105" s="10">
        <v>19</v>
      </c>
      <c r="C105" s="11">
        <v>30</v>
      </c>
      <c r="D105" s="12">
        <v>0</v>
      </c>
      <c r="E105" s="13" t="s">
        <v>607</v>
      </c>
      <c r="F105" s="10">
        <v>80</v>
      </c>
      <c r="G105" s="11">
        <v>30</v>
      </c>
      <c r="H105" s="12">
        <v>0</v>
      </c>
      <c r="I105" s="13" t="s">
        <v>617</v>
      </c>
      <c r="J105" s="14">
        <f t="shared" si="30"/>
        <v>19.5</v>
      </c>
      <c r="K105" s="14">
        <f t="shared" si="24"/>
        <v>-80.5</v>
      </c>
    </row>
    <row r="106" spans="1:11" x14ac:dyDescent="0.3">
      <c r="A106" t="s">
        <v>281</v>
      </c>
      <c r="B106" s="10">
        <v>12</v>
      </c>
      <c r="C106" s="11">
        <v>30</v>
      </c>
      <c r="D106" s="12">
        <v>0</v>
      </c>
      <c r="E106" s="13" t="s">
        <v>608</v>
      </c>
      <c r="F106" s="10">
        <v>96</v>
      </c>
      <c r="G106" s="11">
        <v>49</v>
      </c>
      <c r="H106" s="12">
        <v>59.88</v>
      </c>
      <c r="I106" s="13" t="s">
        <v>618</v>
      </c>
      <c r="J106" s="14">
        <f t="shared" si="26"/>
        <v>-12.5</v>
      </c>
      <c r="K106" s="14">
        <f>IF(I106="E",1*(((H106/60)/60)+(G106/60)+F106),((H106/60)/60)+(G106/60)+F106)</f>
        <v>96.833299999999994</v>
      </c>
    </row>
    <row r="107" spans="1:11" x14ac:dyDescent="0.3">
      <c r="A107" t="s">
        <v>283</v>
      </c>
      <c r="B107" s="10">
        <v>21</v>
      </c>
      <c r="C107" s="11">
        <v>13</v>
      </c>
      <c r="D107" s="12">
        <v>59.88</v>
      </c>
      <c r="E107" s="13" t="s">
        <v>608</v>
      </c>
      <c r="F107" s="10">
        <v>159</v>
      </c>
      <c r="G107" s="11">
        <v>46</v>
      </c>
      <c r="H107" s="12">
        <v>0.12</v>
      </c>
      <c r="I107" s="13" t="s">
        <v>617</v>
      </c>
      <c r="J107" s="14">
        <f t="shared" si="26"/>
        <v>-21.2333</v>
      </c>
      <c r="K107" s="14">
        <f t="shared" si="24"/>
        <v>-159.76669999999999</v>
      </c>
    </row>
    <row r="108" spans="1:11" x14ac:dyDescent="0.3">
      <c r="A108" t="s">
        <v>286</v>
      </c>
      <c r="B108" s="10">
        <v>62</v>
      </c>
      <c r="C108" s="11">
        <v>0</v>
      </c>
      <c r="D108" s="12">
        <v>0</v>
      </c>
      <c r="E108" s="13" t="s">
        <v>607</v>
      </c>
      <c r="F108" s="10">
        <v>7</v>
      </c>
      <c r="G108" s="11">
        <v>0</v>
      </c>
      <c r="H108" s="12">
        <v>0</v>
      </c>
      <c r="I108" s="13" t="s">
        <v>617</v>
      </c>
      <c r="J108" s="14">
        <f>IF(E108="N",1*(((D108/60)/60)+(C108/60)+B108),((D108/60)/60)+(C108/60)+B108)</f>
        <v>62</v>
      </c>
      <c r="K108" s="14">
        <f t="shared" si="24"/>
        <v>-7</v>
      </c>
    </row>
    <row r="109" spans="1:11" x14ac:dyDescent="0.3">
      <c r="A109" t="s">
        <v>289</v>
      </c>
      <c r="B109" s="10">
        <v>54</v>
      </c>
      <c r="C109" s="11">
        <v>30</v>
      </c>
      <c r="D109" s="12">
        <v>0</v>
      </c>
      <c r="E109" s="13" t="s">
        <v>608</v>
      </c>
      <c r="F109" s="10">
        <v>37</v>
      </c>
      <c r="G109" s="11">
        <v>0</v>
      </c>
      <c r="H109" s="12">
        <v>0</v>
      </c>
      <c r="I109" s="13" t="s">
        <v>617</v>
      </c>
      <c r="J109" s="14">
        <f t="shared" si="26"/>
        <v>-54.5</v>
      </c>
      <c r="K109" s="14">
        <f t="shared" si="24"/>
        <v>-37</v>
      </c>
    </row>
    <row r="110" spans="1:11" x14ac:dyDescent="0.3">
      <c r="A110" t="s">
        <v>292</v>
      </c>
      <c r="B110" s="10">
        <v>53</v>
      </c>
      <c r="C110" s="11">
        <v>6</v>
      </c>
      <c r="D110" s="12">
        <v>0</v>
      </c>
      <c r="E110" s="13" t="s">
        <v>608</v>
      </c>
      <c r="F110" s="10">
        <v>72</v>
      </c>
      <c r="G110" s="11">
        <v>31</v>
      </c>
      <c r="H110" s="12">
        <v>0.12</v>
      </c>
      <c r="I110" s="13" t="s">
        <v>618</v>
      </c>
      <c r="J110" s="14">
        <f t="shared" si="26"/>
        <v>-53.1</v>
      </c>
      <c r="K110" s="14">
        <f>IF(I110="E",1*(((H110/60)/60)+(G110/60)+F110),((H110/60)/60)+(G110/60)+F110)</f>
        <v>72.5167</v>
      </c>
    </row>
    <row r="111" spans="1:11" x14ac:dyDescent="0.3">
      <c r="A111" t="s">
        <v>295</v>
      </c>
      <c r="B111" s="10">
        <v>51</v>
      </c>
      <c r="C111" s="11">
        <v>45</v>
      </c>
      <c r="D111" s="12">
        <v>0</v>
      </c>
      <c r="E111" s="13" t="s">
        <v>608</v>
      </c>
      <c r="F111" s="10">
        <v>59</v>
      </c>
      <c r="G111" s="11">
        <v>0</v>
      </c>
      <c r="H111" s="12">
        <v>0</v>
      </c>
      <c r="I111" s="13" t="s">
        <v>617</v>
      </c>
      <c r="J111" s="14">
        <f t="shared" si="26"/>
        <v>-51.75</v>
      </c>
      <c r="K111" s="14">
        <f t="shared" si="24"/>
        <v>-59</v>
      </c>
    </row>
    <row r="112" spans="1:11" x14ac:dyDescent="0.3">
      <c r="A112" t="s">
        <v>297</v>
      </c>
      <c r="B112" s="10">
        <v>15</v>
      </c>
      <c r="C112" s="11">
        <v>12</v>
      </c>
      <c r="D112" s="12">
        <v>0</v>
      </c>
      <c r="E112" s="13" t="s">
        <v>607</v>
      </c>
      <c r="F112" s="10">
        <v>145</v>
      </c>
      <c r="G112" s="11">
        <v>45</v>
      </c>
      <c r="H112" s="12">
        <v>0</v>
      </c>
      <c r="I112" s="13" t="s">
        <v>618</v>
      </c>
      <c r="J112" s="14">
        <f t="shared" ref="J112:J113" si="31">IF(E112="N",1*(((D112/60)/60)+(C112/60)+B112),((D112/60)/60)+(C112/60)+B112)</f>
        <v>15.2</v>
      </c>
      <c r="K112" s="14">
        <f t="shared" ref="K112:K113" si="32">IF(I112="E",1*(((H112/60)/60)+(G112/60)+F112),((H112/60)/60)+(G112/60)+F112)</f>
        <v>145.75</v>
      </c>
    </row>
    <row r="113" spans="1:11" x14ac:dyDescent="0.3">
      <c r="A113" t="s">
        <v>300</v>
      </c>
      <c r="B113" s="10">
        <v>9</v>
      </c>
      <c r="C113" s="11">
        <v>0</v>
      </c>
      <c r="D113" s="12">
        <v>0</v>
      </c>
      <c r="E113" s="13" t="s">
        <v>607</v>
      </c>
      <c r="F113" s="10">
        <v>168</v>
      </c>
      <c r="G113" s="11">
        <v>0</v>
      </c>
      <c r="H113" s="12">
        <v>0</v>
      </c>
      <c r="I113" s="13" t="s">
        <v>618</v>
      </c>
      <c r="J113" s="14">
        <f t="shared" si="31"/>
        <v>9</v>
      </c>
      <c r="K113" s="14">
        <f t="shared" si="32"/>
        <v>168</v>
      </c>
    </row>
    <row r="114" spans="1:11" x14ac:dyDescent="0.3">
      <c r="A114" t="s">
        <v>303</v>
      </c>
      <c r="B114" s="10">
        <v>24</v>
      </c>
      <c r="C114" s="11">
        <v>42</v>
      </c>
      <c r="D114" s="12">
        <v>0</v>
      </c>
      <c r="E114" s="13" t="s">
        <v>608</v>
      </c>
      <c r="F114" s="10">
        <v>127</v>
      </c>
      <c r="G114" s="11">
        <v>24</v>
      </c>
      <c r="H114" s="12">
        <v>0</v>
      </c>
      <c r="I114" s="13" t="s">
        <v>617</v>
      </c>
      <c r="J114" s="14">
        <f t="shared" si="26"/>
        <v>-24.7</v>
      </c>
      <c r="K114" s="14">
        <f t="shared" si="24"/>
        <v>-127.4</v>
      </c>
    </row>
    <row r="115" spans="1:11" x14ac:dyDescent="0.3">
      <c r="A115" t="s">
        <v>306</v>
      </c>
      <c r="B115" s="10">
        <v>8</v>
      </c>
      <c r="C115" s="11">
        <v>0</v>
      </c>
      <c r="D115" s="12">
        <v>0</v>
      </c>
      <c r="E115" s="13" t="s">
        <v>608</v>
      </c>
      <c r="F115" s="10">
        <v>159</v>
      </c>
      <c r="G115" s="11">
        <v>0</v>
      </c>
      <c r="H115" s="12">
        <v>0</v>
      </c>
      <c r="I115" s="13" t="s">
        <v>618</v>
      </c>
      <c r="J115" s="14">
        <f t="shared" si="26"/>
        <v>-8</v>
      </c>
      <c r="K115" s="14">
        <f>IF(I115="E",1*(((H115/60)/60)+(G115/60)+F115),((H115/60)/60)+(G115/60)+F115)</f>
        <v>159</v>
      </c>
    </row>
    <row r="116" spans="1:11" x14ac:dyDescent="0.3">
      <c r="A116" t="s">
        <v>309</v>
      </c>
      <c r="B116" s="10">
        <v>21</v>
      </c>
      <c r="C116" s="11">
        <v>45</v>
      </c>
      <c r="D116" s="12">
        <v>0</v>
      </c>
      <c r="E116" s="13" t="s">
        <v>607</v>
      </c>
      <c r="F116" s="10">
        <v>71</v>
      </c>
      <c r="G116" s="11">
        <v>34</v>
      </c>
      <c r="H116" s="12">
        <v>59.88</v>
      </c>
      <c r="I116" s="13" t="s">
        <v>617</v>
      </c>
      <c r="J116" s="14">
        <f t="shared" ref="J116:J130" si="33">IF(E116="N",1*(((D116/60)/60)+(C116/60)+B116),((D116/60)/60)+(C116/60)+B116)</f>
        <v>21.75</v>
      </c>
      <c r="K116" s="14">
        <f t="shared" si="24"/>
        <v>-71.583299999999994</v>
      </c>
    </row>
    <row r="117" spans="1:11" x14ac:dyDescent="0.3">
      <c r="A117" t="s">
        <v>312</v>
      </c>
      <c r="B117" s="10">
        <v>18</v>
      </c>
      <c r="C117" s="11">
        <v>30</v>
      </c>
      <c r="D117" s="12">
        <v>0</v>
      </c>
      <c r="E117" s="13" t="s">
        <v>607</v>
      </c>
      <c r="F117" s="10">
        <v>64</v>
      </c>
      <c r="G117" s="11">
        <v>30</v>
      </c>
      <c r="H117" s="12">
        <v>0</v>
      </c>
      <c r="I117" s="13" t="s">
        <v>617</v>
      </c>
      <c r="J117" s="14">
        <f t="shared" si="33"/>
        <v>18.5</v>
      </c>
      <c r="K117" s="14">
        <f t="shared" si="24"/>
        <v>-64.5</v>
      </c>
    </row>
    <row r="118" spans="1:11" x14ac:dyDescent="0.3">
      <c r="A118" t="s">
        <v>315</v>
      </c>
      <c r="B118" s="10">
        <v>18</v>
      </c>
      <c r="C118" s="11">
        <v>19</v>
      </c>
      <c r="D118" s="12">
        <v>59.88</v>
      </c>
      <c r="E118" s="13" t="s">
        <v>607</v>
      </c>
      <c r="F118" s="10">
        <v>64</v>
      </c>
      <c r="G118" s="11">
        <v>49</v>
      </c>
      <c r="H118" s="12">
        <v>59.88</v>
      </c>
      <c r="I118" s="13" t="s">
        <v>617</v>
      </c>
      <c r="J118" s="14">
        <f t="shared" si="33"/>
        <v>18.333300000000001</v>
      </c>
      <c r="K118" s="14">
        <f t="shared" si="24"/>
        <v>-64.833299999999994</v>
      </c>
    </row>
    <row r="119" spans="1:11" x14ac:dyDescent="0.3">
      <c r="A119" t="s">
        <v>318</v>
      </c>
      <c r="B119" s="10">
        <v>31</v>
      </c>
      <c r="C119" s="11">
        <v>30</v>
      </c>
      <c r="D119" s="12">
        <v>0</v>
      </c>
      <c r="E119" s="13" t="s">
        <v>607</v>
      </c>
      <c r="F119" s="10">
        <v>34</v>
      </c>
      <c r="G119" s="11">
        <v>45</v>
      </c>
      <c r="H119" s="12">
        <v>0</v>
      </c>
      <c r="I119" s="13" t="s">
        <v>618</v>
      </c>
      <c r="J119" s="14">
        <f t="shared" si="33"/>
        <v>31.5</v>
      </c>
      <c r="K119" s="14">
        <f t="shared" ref="K119:K120" si="34">IF(I119="E",1*(((H119/60)/60)+(G119/60)+F119),((H119/60)/60)+(G119/60)+F119)</f>
        <v>34.75</v>
      </c>
    </row>
    <row r="120" spans="1:11" x14ac:dyDescent="0.3">
      <c r="A120" t="s">
        <v>321</v>
      </c>
      <c r="B120" s="10">
        <v>42</v>
      </c>
      <c r="C120" s="11">
        <v>49</v>
      </c>
      <c r="D120" s="12">
        <v>59.88</v>
      </c>
      <c r="E120" s="13" t="s">
        <v>607</v>
      </c>
      <c r="F120" s="10">
        <v>12</v>
      </c>
      <c r="G120" s="11">
        <v>49</v>
      </c>
      <c r="H120" s="12">
        <v>59.88</v>
      </c>
      <c r="I120" s="13" t="s">
        <v>618</v>
      </c>
      <c r="J120" s="14">
        <f t="shared" si="33"/>
        <v>42.833300000000001</v>
      </c>
      <c r="K120" s="14">
        <f t="shared" si="34"/>
        <v>12.833299999999999</v>
      </c>
    </row>
    <row r="121" spans="1:11" x14ac:dyDescent="0.3">
      <c r="A121" t="s">
        <v>324</v>
      </c>
      <c r="B121" s="10">
        <v>18</v>
      </c>
      <c r="C121" s="11">
        <v>15</v>
      </c>
      <c r="D121" s="12">
        <v>0</v>
      </c>
      <c r="E121" s="13" t="s">
        <v>607</v>
      </c>
      <c r="F121" s="10">
        <v>77</v>
      </c>
      <c r="G121" s="11">
        <v>30</v>
      </c>
      <c r="H121" s="12">
        <v>0</v>
      </c>
      <c r="I121" s="13" t="s">
        <v>617</v>
      </c>
      <c r="J121" s="14">
        <f t="shared" si="33"/>
        <v>18.25</v>
      </c>
      <c r="K121" s="14">
        <f t="shared" si="24"/>
        <v>-77.5</v>
      </c>
    </row>
    <row r="122" spans="1:11" x14ac:dyDescent="0.3">
      <c r="A122" t="s">
        <v>325</v>
      </c>
      <c r="B122" s="10">
        <v>36</v>
      </c>
      <c r="C122" s="11">
        <v>0</v>
      </c>
      <c r="D122" s="12">
        <v>0</v>
      </c>
      <c r="E122" s="13" t="s">
        <v>607</v>
      </c>
      <c r="F122" s="10">
        <v>138</v>
      </c>
      <c r="G122" s="11">
        <v>0</v>
      </c>
      <c r="H122" s="12">
        <v>0</v>
      </c>
      <c r="I122" s="13" t="s">
        <v>618</v>
      </c>
      <c r="J122" s="14">
        <f t="shared" si="33"/>
        <v>36</v>
      </c>
      <c r="K122" s="14">
        <f>IF(I122="E",1*(((H122/60)/60)+(G122/60)+F122),((H122/60)/60)+(G122/60)+F122)</f>
        <v>138</v>
      </c>
    </row>
    <row r="123" spans="1:11" x14ac:dyDescent="0.3">
      <c r="A123" t="s">
        <v>328</v>
      </c>
      <c r="B123" s="10">
        <v>49</v>
      </c>
      <c r="C123" s="11">
        <v>12</v>
      </c>
      <c r="D123" s="12">
        <v>36</v>
      </c>
      <c r="E123" s="13" t="s">
        <v>607</v>
      </c>
      <c r="F123" s="10">
        <v>2</v>
      </c>
      <c r="G123" s="11">
        <v>7</v>
      </c>
      <c r="H123" s="12">
        <v>48</v>
      </c>
      <c r="I123" s="13" t="s">
        <v>617</v>
      </c>
      <c r="J123" s="14">
        <f t="shared" si="33"/>
        <v>49.21</v>
      </c>
      <c r="K123" s="14">
        <f t="shared" si="24"/>
        <v>-2.13</v>
      </c>
    </row>
    <row r="124" spans="1:11" x14ac:dyDescent="0.3">
      <c r="A124" t="s">
        <v>329</v>
      </c>
      <c r="B124" s="10">
        <v>31</v>
      </c>
      <c r="C124" s="11">
        <v>0</v>
      </c>
      <c r="D124" s="12">
        <v>0</v>
      </c>
      <c r="E124" s="13" t="s">
        <v>607</v>
      </c>
      <c r="F124" s="10">
        <v>36</v>
      </c>
      <c r="G124" s="11">
        <v>0</v>
      </c>
      <c r="H124" s="12">
        <v>0</v>
      </c>
      <c r="I124" s="13" t="s">
        <v>618</v>
      </c>
      <c r="J124" s="14">
        <f t="shared" si="33"/>
        <v>31</v>
      </c>
      <c r="K124" s="14">
        <f t="shared" ref="K124:K133" si="35">IF(I124="E",1*(((H124/60)/60)+(G124/60)+F124),((H124/60)/60)+(G124/60)+F124)</f>
        <v>36</v>
      </c>
    </row>
    <row r="125" spans="1:11" x14ac:dyDescent="0.3">
      <c r="A125" t="s">
        <v>332</v>
      </c>
      <c r="B125" s="10">
        <v>48</v>
      </c>
      <c r="C125" s="11">
        <v>0</v>
      </c>
      <c r="D125" s="12">
        <v>0</v>
      </c>
      <c r="E125" s="13" t="s">
        <v>607</v>
      </c>
      <c r="F125" s="10">
        <v>68</v>
      </c>
      <c r="G125" s="11">
        <v>0</v>
      </c>
      <c r="H125" s="12">
        <v>0</v>
      </c>
      <c r="I125" s="13" t="s">
        <v>618</v>
      </c>
      <c r="J125" s="14">
        <f t="shared" si="33"/>
        <v>48</v>
      </c>
      <c r="K125" s="14">
        <f t="shared" si="35"/>
        <v>68</v>
      </c>
    </row>
    <row r="126" spans="1:11" x14ac:dyDescent="0.3">
      <c r="A126" t="s">
        <v>335</v>
      </c>
      <c r="B126" s="10">
        <v>1</v>
      </c>
      <c r="C126" s="11">
        <v>0</v>
      </c>
      <c r="D126" s="12">
        <v>0</v>
      </c>
      <c r="E126" s="13" t="s">
        <v>607</v>
      </c>
      <c r="F126" s="10">
        <v>38</v>
      </c>
      <c r="G126" s="11">
        <v>0</v>
      </c>
      <c r="H126" s="12">
        <v>0</v>
      </c>
      <c r="I126" s="13" t="s">
        <v>618</v>
      </c>
      <c r="J126" s="14">
        <f t="shared" si="33"/>
        <v>1</v>
      </c>
      <c r="K126" s="14">
        <f t="shared" si="35"/>
        <v>38</v>
      </c>
    </row>
    <row r="127" spans="1:11" x14ac:dyDescent="0.3">
      <c r="A127" t="s">
        <v>337</v>
      </c>
      <c r="B127" s="10">
        <v>41</v>
      </c>
      <c r="C127" s="11">
        <v>0</v>
      </c>
      <c r="D127" s="12">
        <v>0</v>
      </c>
      <c r="E127" s="13" t="s">
        <v>607</v>
      </c>
      <c r="F127" s="10">
        <v>75</v>
      </c>
      <c r="G127" s="11">
        <v>0</v>
      </c>
      <c r="H127" s="12">
        <v>0</v>
      </c>
      <c r="I127" s="13" t="s">
        <v>618</v>
      </c>
      <c r="J127" s="14">
        <f t="shared" si="33"/>
        <v>41</v>
      </c>
      <c r="K127" s="14">
        <f t="shared" si="35"/>
        <v>75</v>
      </c>
    </row>
    <row r="128" spans="1:11" x14ac:dyDescent="0.3">
      <c r="A128" t="s">
        <v>340</v>
      </c>
      <c r="B128" s="10">
        <v>1</v>
      </c>
      <c r="C128" s="11">
        <v>25</v>
      </c>
      <c r="D128" s="12">
        <v>0.12</v>
      </c>
      <c r="E128" s="13" t="s">
        <v>607</v>
      </c>
      <c r="F128" s="10">
        <v>173</v>
      </c>
      <c r="G128" s="11">
        <v>0</v>
      </c>
      <c r="H128" s="12">
        <v>0</v>
      </c>
      <c r="I128" s="13" t="s">
        <v>618</v>
      </c>
      <c r="J128" s="14">
        <f t="shared" si="33"/>
        <v>1.4167000000000001</v>
      </c>
      <c r="K128" s="14">
        <f t="shared" si="35"/>
        <v>173</v>
      </c>
    </row>
    <row r="129" spans="1:11" x14ac:dyDescent="0.3">
      <c r="A129" t="s">
        <v>343</v>
      </c>
      <c r="B129" s="10">
        <v>29</v>
      </c>
      <c r="C129" s="11">
        <v>20</v>
      </c>
      <c r="D129" s="12">
        <v>15</v>
      </c>
      <c r="E129" s="13" t="s">
        <v>607</v>
      </c>
      <c r="F129" s="10">
        <v>47</v>
      </c>
      <c r="G129" s="11">
        <v>39</v>
      </c>
      <c r="H129" s="12">
        <v>29.16</v>
      </c>
      <c r="I129" s="13" t="s">
        <v>618</v>
      </c>
      <c r="J129" s="14">
        <f t="shared" si="33"/>
        <v>29.337499999999999</v>
      </c>
      <c r="K129" s="14">
        <f t="shared" si="35"/>
        <v>47.658099999999997</v>
      </c>
    </row>
    <row r="130" spans="1:11" x14ac:dyDescent="0.3">
      <c r="A130" t="s">
        <v>345</v>
      </c>
      <c r="B130" s="10">
        <v>18</v>
      </c>
      <c r="C130" s="11">
        <v>0</v>
      </c>
      <c r="D130" s="12">
        <v>0</v>
      </c>
      <c r="E130" s="13" t="s">
        <v>607</v>
      </c>
      <c r="F130" s="10">
        <v>105</v>
      </c>
      <c r="G130" s="11">
        <v>0</v>
      </c>
      <c r="H130" s="12">
        <v>0</v>
      </c>
      <c r="I130" s="13" t="s">
        <v>618</v>
      </c>
      <c r="J130" s="14">
        <f t="shared" si="33"/>
        <v>18</v>
      </c>
      <c r="K130" s="14">
        <f t="shared" si="35"/>
        <v>105</v>
      </c>
    </row>
    <row r="131" spans="1:11" x14ac:dyDescent="0.3">
      <c r="A131" t="s">
        <v>347</v>
      </c>
      <c r="B131" s="10">
        <v>29</v>
      </c>
      <c r="C131" s="11">
        <v>30</v>
      </c>
      <c r="D131" s="12">
        <v>0</v>
      </c>
      <c r="E131" s="13" t="s">
        <v>608</v>
      </c>
      <c r="F131" s="10">
        <v>28</v>
      </c>
      <c r="G131" s="11">
        <v>30</v>
      </c>
      <c r="H131" s="12">
        <v>0</v>
      </c>
      <c r="I131" s="13" t="s">
        <v>618</v>
      </c>
      <c r="J131" s="14">
        <f t="shared" si="26"/>
        <v>-29.5</v>
      </c>
      <c r="K131" s="14">
        <f t="shared" si="35"/>
        <v>28.5</v>
      </c>
    </row>
    <row r="132" spans="1:11" x14ac:dyDescent="0.3">
      <c r="A132" t="s">
        <v>350</v>
      </c>
      <c r="B132" s="10">
        <v>57</v>
      </c>
      <c r="C132" s="11">
        <v>0</v>
      </c>
      <c r="D132" s="12">
        <v>0</v>
      </c>
      <c r="E132" s="13" t="s">
        <v>607</v>
      </c>
      <c r="F132" s="10">
        <v>25</v>
      </c>
      <c r="G132" s="11">
        <v>0</v>
      </c>
      <c r="H132" s="12">
        <v>0</v>
      </c>
      <c r="I132" s="13" t="s">
        <v>618</v>
      </c>
      <c r="J132" s="14">
        <f t="shared" ref="J132:J139" si="36">IF(E132="N",1*(((D132/60)/60)+(C132/60)+B132),((D132/60)/60)+(C132/60)+B132)</f>
        <v>57</v>
      </c>
      <c r="K132" s="14">
        <f t="shared" si="35"/>
        <v>25</v>
      </c>
    </row>
    <row r="133" spans="1:11" x14ac:dyDescent="0.3">
      <c r="A133" t="s">
        <v>352</v>
      </c>
      <c r="B133" s="10">
        <v>33</v>
      </c>
      <c r="C133" s="11">
        <v>49</v>
      </c>
      <c r="D133" s="12">
        <v>59.88</v>
      </c>
      <c r="E133" s="13" t="s">
        <v>607</v>
      </c>
      <c r="F133" s="10">
        <v>35</v>
      </c>
      <c r="G133" s="11">
        <v>49</v>
      </c>
      <c r="H133" s="12">
        <v>59.88</v>
      </c>
      <c r="I133" s="13" t="s">
        <v>618</v>
      </c>
      <c r="J133" s="14">
        <f t="shared" si="36"/>
        <v>33.833300000000001</v>
      </c>
      <c r="K133" s="14">
        <f t="shared" si="35"/>
        <v>35.833300000000001</v>
      </c>
    </row>
    <row r="134" spans="1:11" x14ac:dyDescent="0.3">
      <c r="A134" t="s">
        <v>355</v>
      </c>
      <c r="B134" s="10">
        <v>6</v>
      </c>
      <c r="C134" s="11">
        <v>30</v>
      </c>
      <c r="D134" s="12">
        <v>0</v>
      </c>
      <c r="E134" s="13" t="s">
        <v>607</v>
      </c>
      <c r="F134" s="10">
        <v>9</v>
      </c>
      <c r="G134" s="11">
        <v>30</v>
      </c>
      <c r="H134" s="12">
        <v>0</v>
      </c>
      <c r="I134" s="13" t="s">
        <v>617</v>
      </c>
      <c r="J134" s="14">
        <f t="shared" si="36"/>
        <v>6.5</v>
      </c>
      <c r="K134" s="14">
        <f t="shared" ref="K132:K195" si="37">IF(I134="W",-1*(((H134/60)/60)+(G134/60)+F134),((H134/60)/60)+(G134/60)+F134)</f>
        <v>-9.5</v>
      </c>
    </row>
    <row r="135" spans="1:11" x14ac:dyDescent="0.3">
      <c r="A135" t="s">
        <v>358</v>
      </c>
      <c r="B135" s="10">
        <v>25</v>
      </c>
      <c r="C135" s="11">
        <v>0</v>
      </c>
      <c r="D135" s="12">
        <v>0</v>
      </c>
      <c r="E135" s="13" t="s">
        <v>607</v>
      </c>
      <c r="F135" s="10">
        <v>17</v>
      </c>
      <c r="G135" s="11">
        <v>0</v>
      </c>
      <c r="H135" s="12">
        <v>0</v>
      </c>
      <c r="I135" s="13" t="s">
        <v>618</v>
      </c>
      <c r="J135" s="14">
        <f t="shared" si="36"/>
        <v>25</v>
      </c>
      <c r="K135" s="14">
        <f t="shared" ref="K135:K143" si="38">IF(I135="E",1*(((H135/60)/60)+(G135/60)+F135),((H135/60)/60)+(G135/60)+F135)</f>
        <v>17</v>
      </c>
    </row>
    <row r="136" spans="1:11" x14ac:dyDescent="0.3">
      <c r="A136" t="s">
        <v>360</v>
      </c>
      <c r="B136" s="10">
        <v>47</v>
      </c>
      <c r="C136" s="11">
        <v>10</v>
      </c>
      <c r="D136" s="12">
        <v>0.12</v>
      </c>
      <c r="E136" s="13" t="s">
        <v>607</v>
      </c>
      <c r="F136" s="10">
        <v>9</v>
      </c>
      <c r="G136" s="11">
        <v>31</v>
      </c>
      <c r="H136" s="12">
        <v>59.88</v>
      </c>
      <c r="I136" s="13" t="s">
        <v>618</v>
      </c>
      <c r="J136" s="14">
        <f t="shared" si="36"/>
        <v>47.166699999999999</v>
      </c>
      <c r="K136" s="14">
        <f t="shared" si="38"/>
        <v>9.5333000000000006</v>
      </c>
    </row>
    <row r="137" spans="1:11" x14ac:dyDescent="0.3">
      <c r="A137" t="s">
        <v>363</v>
      </c>
      <c r="B137" s="10">
        <v>56</v>
      </c>
      <c r="C137" s="11">
        <v>0</v>
      </c>
      <c r="D137" s="12">
        <v>0</v>
      </c>
      <c r="E137" s="13" t="s">
        <v>607</v>
      </c>
      <c r="F137" s="10">
        <v>24</v>
      </c>
      <c r="G137" s="11">
        <v>0</v>
      </c>
      <c r="H137" s="12">
        <v>0</v>
      </c>
      <c r="I137" s="13" t="s">
        <v>618</v>
      </c>
      <c r="J137" s="14">
        <f t="shared" si="36"/>
        <v>56</v>
      </c>
      <c r="K137" s="14">
        <f t="shared" si="38"/>
        <v>24</v>
      </c>
    </row>
    <row r="138" spans="1:11" x14ac:dyDescent="0.3">
      <c r="A138" t="s">
        <v>364</v>
      </c>
      <c r="B138" s="10">
        <v>49</v>
      </c>
      <c r="C138" s="11">
        <v>45</v>
      </c>
      <c r="D138" s="12">
        <v>0</v>
      </c>
      <c r="E138" s="13" t="s">
        <v>607</v>
      </c>
      <c r="F138" s="10">
        <v>6</v>
      </c>
      <c r="G138" s="11">
        <v>10</v>
      </c>
      <c r="H138" s="12">
        <v>0.12</v>
      </c>
      <c r="I138" s="13" t="s">
        <v>618</v>
      </c>
      <c r="J138" s="14">
        <f t="shared" si="36"/>
        <v>49.75</v>
      </c>
      <c r="K138" s="14">
        <f t="shared" si="38"/>
        <v>6.1666999999999996</v>
      </c>
    </row>
    <row r="139" spans="1:11" x14ac:dyDescent="0.3">
      <c r="A139" t="s">
        <v>367</v>
      </c>
      <c r="B139" s="10">
        <v>22</v>
      </c>
      <c r="C139" s="11">
        <v>10</v>
      </c>
      <c r="D139" s="12">
        <v>0.12</v>
      </c>
      <c r="E139" s="13" t="s">
        <v>607</v>
      </c>
      <c r="F139" s="10">
        <v>113</v>
      </c>
      <c r="G139" s="11">
        <v>33</v>
      </c>
      <c r="H139" s="12">
        <v>0</v>
      </c>
      <c r="I139" s="13" t="s">
        <v>618</v>
      </c>
      <c r="J139" s="14">
        <f t="shared" si="36"/>
        <v>22.166699999999999</v>
      </c>
      <c r="K139" s="14">
        <f t="shared" si="38"/>
        <v>113.55</v>
      </c>
    </row>
    <row r="140" spans="1:11" x14ac:dyDescent="0.3">
      <c r="A140" t="s">
        <v>370</v>
      </c>
      <c r="B140" s="10">
        <v>20</v>
      </c>
      <c r="C140" s="11">
        <v>0</v>
      </c>
      <c r="D140" s="12">
        <v>0</v>
      </c>
      <c r="E140" s="13" t="s">
        <v>608</v>
      </c>
      <c r="F140" s="10">
        <v>47</v>
      </c>
      <c r="G140" s="11">
        <v>0</v>
      </c>
      <c r="H140" s="12">
        <v>0</v>
      </c>
      <c r="I140" s="13" t="s">
        <v>618</v>
      </c>
      <c r="J140" s="14">
        <f t="shared" ref="J132:J195" si="39">IF(E140="S",-1*(((D140/60)/60)+(C140/60)+B140),((D140/60)/60)+(C140/60)+B140)</f>
        <v>-20</v>
      </c>
      <c r="K140" s="14">
        <f t="shared" si="38"/>
        <v>47</v>
      </c>
    </row>
    <row r="141" spans="1:11" x14ac:dyDescent="0.3">
      <c r="A141" t="s">
        <v>373</v>
      </c>
      <c r="B141" s="10">
        <v>2</v>
      </c>
      <c r="C141" s="11">
        <v>30</v>
      </c>
      <c r="D141" s="12">
        <v>0</v>
      </c>
      <c r="E141" s="13" t="s">
        <v>607</v>
      </c>
      <c r="F141" s="10">
        <v>112</v>
      </c>
      <c r="G141" s="11">
        <v>30</v>
      </c>
      <c r="H141" s="12">
        <v>0</v>
      </c>
      <c r="I141" s="13" t="s">
        <v>618</v>
      </c>
      <c r="J141" s="14">
        <f>IF(E141="N",1*(((D141/60)/60)+(C141/60)+B141),((D141/60)/60)+(C141/60)+B141)</f>
        <v>2.5</v>
      </c>
      <c r="K141" s="14">
        <f t="shared" si="38"/>
        <v>112.5</v>
      </c>
    </row>
    <row r="142" spans="1:11" x14ac:dyDescent="0.3">
      <c r="A142" t="s">
        <v>376</v>
      </c>
      <c r="B142" s="10">
        <v>13</v>
      </c>
      <c r="C142" s="11">
        <v>30</v>
      </c>
      <c r="D142" s="12">
        <v>0</v>
      </c>
      <c r="E142" s="13" t="s">
        <v>608</v>
      </c>
      <c r="F142" s="10">
        <v>34</v>
      </c>
      <c r="G142" s="11">
        <v>0</v>
      </c>
      <c r="H142" s="12">
        <v>0</v>
      </c>
      <c r="I142" s="13" t="s">
        <v>618</v>
      </c>
      <c r="J142" s="14">
        <f t="shared" si="39"/>
        <v>-13.5</v>
      </c>
      <c r="K142" s="14">
        <f t="shared" si="38"/>
        <v>34</v>
      </c>
    </row>
    <row r="143" spans="1:11" x14ac:dyDescent="0.3">
      <c r="A143" t="s">
        <v>379</v>
      </c>
      <c r="B143" s="10">
        <v>3</v>
      </c>
      <c r="C143" s="11">
        <v>15</v>
      </c>
      <c r="D143" s="12">
        <v>0</v>
      </c>
      <c r="E143" s="13" t="s">
        <v>607</v>
      </c>
      <c r="F143" s="10">
        <v>73</v>
      </c>
      <c r="G143" s="11">
        <v>0</v>
      </c>
      <c r="H143" s="12">
        <v>0</v>
      </c>
      <c r="I143" s="13" t="s">
        <v>618</v>
      </c>
      <c r="J143" s="14">
        <f t="shared" ref="J143:J147" si="40">IF(E143="N",1*(((D143/60)/60)+(C143/60)+B143),((D143/60)/60)+(C143/60)+B143)</f>
        <v>3.25</v>
      </c>
      <c r="K143" s="14">
        <f t="shared" si="38"/>
        <v>73</v>
      </c>
    </row>
    <row r="144" spans="1:11" x14ac:dyDescent="0.3">
      <c r="A144" t="s">
        <v>382</v>
      </c>
      <c r="B144" s="10">
        <v>17</v>
      </c>
      <c r="C144" s="11">
        <v>0</v>
      </c>
      <c r="D144" s="12">
        <v>0</v>
      </c>
      <c r="E144" s="13" t="s">
        <v>607</v>
      </c>
      <c r="F144" s="10">
        <v>4</v>
      </c>
      <c r="G144" s="11">
        <v>0</v>
      </c>
      <c r="H144" s="12">
        <v>0</v>
      </c>
      <c r="I144" s="13" t="s">
        <v>617</v>
      </c>
      <c r="J144" s="14">
        <f t="shared" si="40"/>
        <v>17</v>
      </c>
      <c r="K144" s="14">
        <f t="shared" si="37"/>
        <v>-4</v>
      </c>
    </row>
    <row r="145" spans="1:11" x14ac:dyDescent="0.3">
      <c r="A145" t="s">
        <v>384</v>
      </c>
      <c r="B145" s="10">
        <v>35</v>
      </c>
      <c r="C145" s="11">
        <v>49</v>
      </c>
      <c r="D145" s="12">
        <v>59.88</v>
      </c>
      <c r="E145" s="13" t="s">
        <v>607</v>
      </c>
      <c r="F145" s="10">
        <v>14</v>
      </c>
      <c r="G145" s="11">
        <v>34</v>
      </c>
      <c r="H145" s="12">
        <v>59.88</v>
      </c>
      <c r="I145" s="13" t="s">
        <v>618</v>
      </c>
      <c r="J145" s="14">
        <f t="shared" si="40"/>
        <v>35.833300000000001</v>
      </c>
      <c r="K145" s="14">
        <f>IF(I145="E",1*(((H145/60)/60)+(G145/60)+F145),((H145/60)/60)+(G145/60)+F145)</f>
        <v>14.583299999999999</v>
      </c>
    </row>
    <row r="146" spans="1:11" x14ac:dyDescent="0.3">
      <c r="A146" t="s">
        <v>387</v>
      </c>
      <c r="B146" s="10">
        <v>32</v>
      </c>
      <c r="C146" s="11">
        <v>0</v>
      </c>
      <c r="D146" s="12">
        <v>0</v>
      </c>
      <c r="E146" s="13" t="s">
        <v>607</v>
      </c>
      <c r="F146" s="10">
        <v>5</v>
      </c>
      <c r="G146" s="11">
        <v>0</v>
      </c>
      <c r="H146" s="12">
        <v>0</v>
      </c>
      <c r="I146" s="13" t="s">
        <v>617</v>
      </c>
      <c r="J146" s="14">
        <f t="shared" si="40"/>
        <v>32</v>
      </c>
      <c r="K146" s="14">
        <f t="shared" si="37"/>
        <v>-5</v>
      </c>
    </row>
    <row r="147" spans="1:11" x14ac:dyDescent="0.3">
      <c r="A147" t="s">
        <v>388</v>
      </c>
      <c r="B147" s="10">
        <v>14</v>
      </c>
      <c r="C147" s="11">
        <v>40</v>
      </c>
      <c r="D147" s="12">
        <v>0.12</v>
      </c>
      <c r="E147" s="13" t="s">
        <v>607</v>
      </c>
      <c r="F147" s="10">
        <v>61</v>
      </c>
      <c r="G147" s="11">
        <v>0</v>
      </c>
      <c r="H147" s="12">
        <v>0</v>
      </c>
      <c r="I147" s="13" t="s">
        <v>617</v>
      </c>
      <c r="J147" s="14">
        <f t="shared" si="40"/>
        <v>14.666700000000001</v>
      </c>
      <c r="K147" s="14">
        <f t="shared" si="37"/>
        <v>-61</v>
      </c>
    </row>
    <row r="148" spans="1:11" x14ac:dyDescent="0.3">
      <c r="A148" t="s">
        <v>391</v>
      </c>
      <c r="B148" s="10">
        <v>20</v>
      </c>
      <c r="C148" s="11">
        <v>16</v>
      </c>
      <c r="D148" s="12">
        <v>59.88</v>
      </c>
      <c r="E148" s="13" t="s">
        <v>608</v>
      </c>
      <c r="F148" s="10">
        <v>57</v>
      </c>
      <c r="G148" s="11">
        <v>33</v>
      </c>
      <c r="H148" s="12">
        <v>0</v>
      </c>
      <c r="I148" s="13" t="s">
        <v>618</v>
      </c>
      <c r="J148" s="14">
        <f t="shared" si="39"/>
        <v>-20.283300000000001</v>
      </c>
      <c r="K148" s="14">
        <f>IF(I148="E",1*(((H148/60)/60)+(G148/60)+F148),((H148/60)/60)+(G148/60)+F148)</f>
        <v>57.55</v>
      </c>
    </row>
    <row r="149" spans="1:11" x14ac:dyDescent="0.3">
      <c r="A149" t="s">
        <v>394</v>
      </c>
      <c r="B149" s="10">
        <v>20</v>
      </c>
      <c r="C149" s="11">
        <v>0</v>
      </c>
      <c r="D149" s="12">
        <v>0</v>
      </c>
      <c r="E149" s="13" t="s">
        <v>607</v>
      </c>
      <c r="F149" s="10">
        <v>12</v>
      </c>
      <c r="G149" s="11">
        <v>0</v>
      </c>
      <c r="H149" s="12">
        <v>0</v>
      </c>
      <c r="I149" s="13" t="s">
        <v>617</v>
      </c>
      <c r="J149" s="14">
        <f>IF(E149="N",1*(((D149/60)/60)+(C149/60)+B149),((D149/60)/60)+(C149/60)+B149)</f>
        <v>20</v>
      </c>
      <c r="K149" s="14">
        <f t="shared" si="37"/>
        <v>-12</v>
      </c>
    </row>
    <row r="150" spans="1:11" x14ac:dyDescent="0.3">
      <c r="A150" t="s">
        <v>396</v>
      </c>
      <c r="B150" s="10">
        <v>12</v>
      </c>
      <c r="C150" s="11">
        <v>49</v>
      </c>
      <c r="D150" s="12">
        <v>59.88</v>
      </c>
      <c r="E150" s="13" t="s">
        <v>608</v>
      </c>
      <c r="F150" s="10">
        <v>45</v>
      </c>
      <c r="G150" s="11">
        <v>10</v>
      </c>
      <c r="H150" s="12">
        <v>0.12</v>
      </c>
      <c r="I150" s="13" t="s">
        <v>618</v>
      </c>
      <c r="J150" s="14">
        <f t="shared" si="39"/>
        <v>-12.833299999999999</v>
      </c>
      <c r="K150" s="14">
        <f>IF(I150="E",1*(((H150/60)/60)+(G150/60)+F150),((H150/60)/60)+(G150/60)+F150)</f>
        <v>45.166699999999999</v>
      </c>
    </row>
    <row r="151" spans="1:11" x14ac:dyDescent="0.3">
      <c r="A151" t="s">
        <v>399</v>
      </c>
      <c r="B151" s="10">
        <v>23</v>
      </c>
      <c r="C151" s="11">
        <v>0</v>
      </c>
      <c r="D151" s="12">
        <v>0</v>
      </c>
      <c r="E151" s="13" t="s">
        <v>607</v>
      </c>
      <c r="F151" s="10">
        <v>102</v>
      </c>
      <c r="G151" s="11">
        <v>0</v>
      </c>
      <c r="H151" s="12">
        <v>0</v>
      </c>
      <c r="I151" s="13" t="s">
        <v>617</v>
      </c>
      <c r="J151" s="14">
        <f t="shared" ref="J151:J157" si="41">IF(E151="N",1*(((D151/60)/60)+(C151/60)+B151),((D151/60)/60)+(C151/60)+B151)</f>
        <v>23</v>
      </c>
      <c r="K151" s="14">
        <f t="shared" si="37"/>
        <v>-102</v>
      </c>
    </row>
    <row r="152" spans="1:11" x14ac:dyDescent="0.3">
      <c r="A152" t="s">
        <v>402</v>
      </c>
      <c r="B152" s="10">
        <v>6</v>
      </c>
      <c r="C152" s="11">
        <v>55</v>
      </c>
      <c r="D152" s="12">
        <v>0.12</v>
      </c>
      <c r="E152" s="13" t="s">
        <v>607</v>
      </c>
      <c r="F152" s="10">
        <v>158</v>
      </c>
      <c r="G152" s="11">
        <v>15</v>
      </c>
      <c r="H152" s="12">
        <v>0</v>
      </c>
      <c r="I152" s="13" t="s">
        <v>618</v>
      </c>
      <c r="J152" s="14">
        <f t="shared" si="41"/>
        <v>6.9166999999999996</v>
      </c>
      <c r="K152" s="14">
        <f t="shared" ref="K152:K156" si="42">IF(I152="E",1*(((H152/60)/60)+(G152/60)+F152),((H152/60)/60)+(G152/60)+F152)</f>
        <v>158.25</v>
      </c>
    </row>
    <row r="153" spans="1:11" x14ac:dyDescent="0.3">
      <c r="A153" t="s">
        <v>405</v>
      </c>
      <c r="B153" s="10">
        <v>47</v>
      </c>
      <c r="C153" s="11">
        <v>0</v>
      </c>
      <c r="D153" s="12">
        <v>0</v>
      </c>
      <c r="E153" s="13" t="s">
        <v>607</v>
      </c>
      <c r="F153" s="10">
        <v>29</v>
      </c>
      <c r="G153" s="11">
        <v>0</v>
      </c>
      <c r="H153" s="12">
        <v>0</v>
      </c>
      <c r="I153" s="13" t="s">
        <v>618</v>
      </c>
      <c r="J153" s="14">
        <f t="shared" si="41"/>
        <v>47</v>
      </c>
      <c r="K153" s="14">
        <f t="shared" si="42"/>
        <v>29</v>
      </c>
    </row>
    <row r="154" spans="1:11" x14ac:dyDescent="0.3">
      <c r="A154" t="s">
        <v>407</v>
      </c>
      <c r="B154" s="10">
        <v>43</v>
      </c>
      <c r="C154" s="11">
        <v>43</v>
      </c>
      <c r="D154" s="12">
        <v>59.88</v>
      </c>
      <c r="E154" s="13" t="s">
        <v>607</v>
      </c>
      <c r="F154" s="10">
        <v>7</v>
      </c>
      <c r="G154" s="11">
        <v>24</v>
      </c>
      <c r="H154" s="12">
        <v>0</v>
      </c>
      <c r="I154" s="13" t="s">
        <v>618</v>
      </c>
      <c r="J154" s="14">
        <f t="shared" si="41"/>
        <v>43.7333</v>
      </c>
      <c r="K154" s="14">
        <f t="shared" si="42"/>
        <v>7.4</v>
      </c>
    </row>
    <row r="155" spans="1:11" x14ac:dyDescent="0.3">
      <c r="A155" t="s">
        <v>410</v>
      </c>
      <c r="B155" s="10">
        <v>46</v>
      </c>
      <c r="C155" s="11">
        <v>0</v>
      </c>
      <c r="D155" s="12">
        <v>0</v>
      </c>
      <c r="E155" s="13" t="s">
        <v>607</v>
      </c>
      <c r="F155" s="10">
        <v>105</v>
      </c>
      <c r="G155" s="11">
        <v>0</v>
      </c>
      <c r="H155" s="12">
        <v>0</v>
      </c>
      <c r="I155" s="13" t="s">
        <v>618</v>
      </c>
      <c r="J155" s="14">
        <f t="shared" si="41"/>
        <v>46</v>
      </c>
      <c r="K155" s="14">
        <f t="shared" si="42"/>
        <v>105</v>
      </c>
    </row>
    <row r="156" spans="1:11" x14ac:dyDescent="0.3">
      <c r="A156" t="s">
        <v>411</v>
      </c>
      <c r="B156" s="10">
        <v>42</v>
      </c>
      <c r="C156" s="11">
        <v>0</v>
      </c>
      <c r="D156" s="12">
        <v>0</v>
      </c>
      <c r="E156" s="13" t="s">
        <v>607</v>
      </c>
      <c r="F156" s="10">
        <v>19</v>
      </c>
      <c r="G156" s="11">
        <v>0</v>
      </c>
      <c r="H156" s="12">
        <v>0</v>
      </c>
      <c r="I156" s="13" t="s">
        <v>618</v>
      </c>
      <c r="J156" s="14">
        <f t="shared" si="41"/>
        <v>42</v>
      </c>
      <c r="K156" s="14">
        <f t="shared" si="42"/>
        <v>19</v>
      </c>
    </row>
    <row r="157" spans="1:11" x14ac:dyDescent="0.3">
      <c r="A157" t="s">
        <v>412</v>
      </c>
      <c r="B157" s="10">
        <v>16</v>
      </c>
      <c r="C157" s="11">
        <v>45</v>
      </c>
      <c r="D157" s="12">
        <v>0</v>
      </c>
      <c r="E157" s="13" t="s">
        <v>607</v>
      </c>
      <c r="F157" s="10">
        <v>62</v>
      </c>
      <c r="G157" s="11">
        <v>12</v>
      </c>
      <c r="H157" s="12">
        <v>0</v>
      </c>
      <c r="I157" s="13" t="s">
        <v>617</v>
      </c>
      <c r="J157" s="14">
        <f t="shared" si="41"/>
        <v>16.75</v>
      </c>
      <c r="K157" s="14">
        <f t="shared" si="37"/>
        <v>-62.2</v>
      </c>
    </row>
    <row r="158" spans="1:11" x14ac:dyDescent="0.3">
      <c r="A158" t="s">
        <v>415</v>
      </c>
      <c r="B158" s="10">
        <v>18</v>
      </c>
      <c r="C158" s="11">
        <v>15</v>
      </c>
      <c r="D158" s="12">
        <v>0</v>
      </c>
      <c r="E158" s="13" t="s">
        <v>608</v>
      </c>
      <c r="F158" s="10">
        <v>35</v>
      </c>
      <c r="G158" s="11">
        <v>0</v>
      </c>
      <c r="H158" s="12">
        <v>0</v>
      </c>
      <c r="I158" s="13" t="s">
        <v>618</v>
      </c>
      <c r="J158" s="14">
        <f t="shared" si="39"/>
        <v>-18.25</v>
      </c>
      <c r="K158" s="14">
        <f t="shared" ref="K158:K161" si="43">IF(I158="E",1*(((H158/60)/60)+(G158/60)+F158),((H158/60)/60)+(G158/60)+F158)</f>
        <v>35</v>
      </c>
    </row>
    <row r="159" spans="1:11" x14ac:dyDescent="0.3">
      <c r="A159" t="s">
        <v>418</v>
      </c>
      <c r="B159" s="10">
        <v>22</v>
      </c>
      <c r="C159" s="11">
        <v>0</v>
      </c>
      <c r="D159" s="12">
        <v>0</v>
      </c>
      <c r="E159" s="13" t="s">
        <v>608</v>
      </c>
      <c r="F159" s="10">
        <v>17</v>
      </c>
      <c r="G159" s="11">
        <v>0</v>
      </c>
      <c r="H159" s="12">
        <v>0</v>
      </c>
      <c r="I159" s="13" t="s">
        <v>618</v>
      </c>
      <c r="J159" s="14">
        <f t="shared" si="39"/>
        <v>-22</v>
      </c>
      <c r="K159" s="14">
        <f t="shared" si="43"/>
        <v>17</v>
      </c>
    </row>
    <row r="160" spans="1:11" x14ac:dyDescent="0.3">
      <c r="A160" t="s">
        <v>419</v>
      </c>
      <c r="B160" s="10">
        <v>0</v>
      </c>
      <c r="C160" s="11">
        <v>31</v>
      </c>
      <c r="D160" s="12">
        <v>59.88</v>
      </c>
      <c r="E160" s="13" t="s">
        <v>608</v>
      </c>
      <c r="F160" s="10">
        <v>166</v>
      </c>
      <c r="G160" s="11">
        <v>55</v>
      </c>
      <c r="H160" s="12">
        <v>0.12</v>
      </c>
      <c r="I160" s="13" t="s">
        <v>618</v>
      </c>
      <c r="J160" s="14">
        <f t="shared" si="39"/>
        <v>-0.53330000000000011</v>
      </c>
      <c r="K160" s="14">
        <f t="shared" si="43"/>
        <v>166.91669999999999</v>
      </c>
    </row>
    <row r="161" spans="1:11" x14ac:dyDescent="0.3">
      <c r="A161" t="s">
        <v>422</v>
      </c>
      <c r="B161" s="10">
        <v>28</v>
      </c>
      <c r="C161" s="11">
        <v>0</v>
      </c>
      <c r="D161" s="12">
        <v>0</v>
      </c>
      <c r="E161" s="13" t="s">
        <v>607</v>
      </c>
      <c r="F161" s="10">
        <v>84</v>
      </c>
      <c r="G161" s="11">
        <v>0</v>
      </c>
      <c r="H161" s="12">
        <v>0</v>
      </c>
      <c r="I161" s="13" t="s">
        <v>618</v>
      </c>
      <c r="J161" s="14">
        <f t="shared" ref="J161:J164" si="44">IF(E161="N",1*(((D161/60)/60)+(C161/60)+B161),((D161/60)/60)+(C161/60)+B161)</f>
        <v>28</v>
      </c>
      <c r="K161" s="14">
        <f t="shared" si="43"/>
        <v>84</v>
      </c>
    </row>
    <row r="162" spans="1:11" x14ac:dyDescent="0.3">
      <c r="A162" t="s">
        <v>424</v>
      </c>
      <c r="B162" s="10">
        <v>13</v>
      </c>
      <c r="C162" s="11">
        <v>0</v>
      </c>
      <c r="D162" s="12">
        <v>0</v>
      </c>
      <c r="E162" s="13" t="s">
        <v>607</v>
      </c>
      <c r="F162" s="10">
        <v>85</v>
      </c>
      <c r="G162" s="11">
        <v>0</v>
      </c>
      <c r="H162" s="12">
        <v>0</v>
      </c>
      <c r="I162" s="13" t="s">
        <v>617</v>
      </c>
      <c r="J162" s="14">
        <f t="shared" si="44"/>
        <v>13</v>
      </c>
      <c r="K162" s="14">
        <f t="shared" si="37"/>
        <v>-85</v>
      </c>
    </row>
    <row r="163" spans="1:11" x14ac:dyDescent="0.3">
      <c r="A163" t="s">
        <v>426</v>
      </c>
      <c r="B163" s="10">
        <v>16</v>
      </c>
      <c r="C163" s="11">
        <v>0</v>
      </c>
      <c r="D163" s="12">
        <v>0</v>
      </c>
      <c r="E163" s="13" t="s">
        <v>607</v>
      </c>
      <c r="F163" s="10">
        <v>8</v>
      </c>
      <c r="G163" s="11">
        <v>0</v>
      </c>
      <c r="H163" s="12">
        <v>0</v>
      </c>
      <c r="I163" s="13" t="s">
        <v>618</v>
      </c>
      <c r="J163" s="14">
        <f t="shared" si="44"/>
        <v>16</v>
      </c>
      <c r="K163" s="14">
        <f t="shared" ref="K163:K164" si="45">IF(I163="E",1*(((H163/60)/60)+(G163/60)+F163),((H163/60)/60)+(G163/60)+F163)</f>
        <v>8</v>
      </c>
    </row>
    <row r="164" spans="1:11" x14ac:dyDescent="0.3">
      <c r="A164" t="s">
        <v>428</v>
      </c>
      <c r="B164" s="10">
        <v>10</v>
      </c>
      <c r="C164" s="11">
        <v>0</v>
      </c>
      <c r="D164" s="12">
        <v>0</v>
      </c>
      <c r="E164" s="13" t="s">
        <v>607</v>
      </c>
      <c r="F164" s="10">
        <v>8</v>
      </c>
      <c r="G164" s="11">
        <v>0</v>
      </c>
      <c r="H164" s="12">
        <v>0</v>
      </c>
      <c r="I164" s="13" t="s">
        <v>618</v>
      </c>
      <c r="J164" s="14">
        <f t="shared" si="44"/>
        <v>10</v>
      </c>
      <c r="K164" s="14">
        <f t="shared" si="45"/>
        <v>8</v>
      </c>
    </row>
    <row r="165" spans="1:11" x14ac:dyDescent="0.3">
      <c r="A165" t="s">
        <v>429</v>
      </c>
      <c r="B165" s="10">
        <v>19</v>
      </c>
      <c r="C165" s="11">
        <v>1</v>
      </c>
      <c r="D165" s="12">
        <v>59.88</v>
      </c>
      <c r="E165" s="13" t="s">
        <v>608</v>
      </c>
      <c r="F165" s="10">
        <v>169</v>
      </c>
      <c r="G165" s="11">
        <v>52</v>
      </c>
      <c r="H165" s="12">
        <v>0.12</v>
      </c>
      <c r="I165" s="13" t="s">
        <v>617</v>
      </c>
      <c r="J165" s="14">
        <f t="shared" si="39"/>
        <v>-19.033300000000001</v>
      </c>
      <c r="K165" s="14">
        <f t="shared" si="37"/>
        <v>-169.86670000000001</v>
      </c>
    </row>
    <row r="166" spans="1:11" x14ac:dyDescent="0.3">
      <c r="A166" t="s">
        <v>432</v>
      </c>
      <c r="B166" s="10">
        <v>29</v>
      </c>
      <c r="C166" s="11">
        <v>1</v>
      </c>
      <c r="D166" s="12">
        <v>59.88</v>
      </c>
      <c r="E166" s="13" t="s">
        <v>608</v>
      </c>
      <c r="F166" s="10">
        <v>167</v>
      </c>
      <c r="G166" s="11">
        <v>57</v>
      </c>
      <c r="H166" s="12">
        <v>0</v>
      </c>
      <c r="I166" s="13" t="s">
        <v>618</v>
      </c>
      <c r="J166" s="14">
        <f t="shared" si="39"/>
        <v>-29.033300000000001</v>
      </c>
      <c r="K166" s="14">
        <f t="shared" ref="K166:K173" si="46">IF(I166="E",1*(((H166/60)/60)+(G166/60)+F166),((H166/60)/60)+(G166/60)+F166)</f>
        <v>167.95</v>
      </c>
    </row>
    <row r="167" spans="1:11" x14ac:dyDescent="0.3">
      <c r="A167" t="s">
        <v>435</v>
      </c>
      <c r="B167" s="10">
        <v>62</v>
      </c>
      <c r="C167" s="11">
        <v>0</v>
      </c>
      <c r="D167" s="12">
        <v>0</v>
      </c>
      <c r="E167" s="13" t="s">
        <v>607</v>
      </c>
      <c r="F167" s="10">
        <v>10</v>
      </c>
      <c r="G167" s="11">
        <v>0</v>
      </c>
      <c r="H167" s="12">
        <v>0</v>
      </c>
      <c r="I167" s="13" t="s">
        <v>618</v>
      </c>
      <c r="J167" s="14">
        <f>IF(E167="N",1*(((D167/60)/60)+(C167/60)+B167),((D167/60)/60)+(C167/60)+B167)</f>
        <v>62</v>
      </c>
      <c r="K167" s="14">
        <f t="shared" si="46"/>
        <v>10</v>
      </c>
    </row>
    <row r="168" spans="1:11" x14ac:dyDescent="0.3">
      <c r="A168" t="s">
        <v>436</v>
      </c>
      <c r="B168" s="10">
        <v>21</v>
      </c>
      <c r="C168" s="11">
        <v>30</v>
      </c>
      <c r="D168" s="12">
        <v>0</v>
      </c>
      <c r="E168" s="13" t="s">
        <v>608</v>
      </c>
      <c r="F168" s="10">
        <v>165</v>
      </c>
      <c r="G168" s="11">
        <v>30</v>
      </c>
      <c r="H168" s="12">
        <v>0</v>
      </c>
      <c r="I168" s="13" t="s">
        <v>618</v>
      </c>
      <c r="J168" s="14">
        <f t="shared" si="39"/>
        <v>-21.5</v>
      </c>
      <c r="K168" s="14">
        <f t="shared" si="46"/>
        <v>165.5</v>
      </c>
    </row>
    <row r="169" spans="1:11" x14ac:dyDescent="0.3">
      <c r="A169" t="s">
        <v>439</v>
      </c>
      <c r="B169" s="10">
        <v>41</v>
      </c>
      <c r="C169" s="11">
        <v>0</v>
      </c>
      <c r="D169" s="12">
        <v>0</v>
      </c>
      <c r="E169" s="13" t="s">
        <v>608</v>
      </c>
      <c r="F169" s="10">
        <v>174</v>
      </c>
      <c r="G169" s="11">
        <v>0</v>
      </c>
      <c r="H169" s="12">
        <v>0</v>
      </c>
      <c r="I169" s="13" t="s">
        <v>618</v>
      </c>
      <c r="J169" s="14">
        <f t="shared" si="39"/>
        <v>-41</v>
      </c>
      <c r="K169" s="14">
        <f t="shared" si="46"/>
        <v>174</v>
      </c>
    </row>
    <row r="170" spans="1:11" x14ac:dyDescent="0.3">
      <c r="A170" t="s">
        <v>442</v>
      </c>
      <c r="B170" s="10">
        <v>21</v>
      </c>
      <c r="C170" s="11">
        <v>0</v>
      </c>
      <c r="D170" s="12">
        <v>0</v>
      </c>
      <c r="E170" s="13" t="s">
        <v>607</v>
      </c>
      <c r="F170" s="10">
        <v>57</v>
      </c>
      <c r="G170" s="11">
        <v>0</v>
      </c>
      <c r="H170" s="12">
        <v>0</v>
      </c>
      <c r="I170" s="13" t="s">
        <v>618</v>
      </c>
      <c r="J170" s="14">
        <f t="shared" ref="J170:J174" si="47">IF(E170="N",1*(((D170/60)/60)+(C170/60)+B170),((D170/60)/60)+(C170/60)+B170)</f>
        <v>21</v>
      </c>
      <c r="K170" s="14">
        <f t="shared" si="46"/>
        <v>57</v>
      </c>
    </row>
    <row r="171" spans="1:11" x14ac:dyDescent="0.3">
      <c r="A171" t="s">
        <v>445</v>
      </c>
      <c r="B171" s="10">
        <v>52</v>
      </c>
      <c r="C171" s="11">
        <v>30</v>
      </c>
      <c r="D171" s="12">
        <v>0</v>
      </c>
      <c r="E171" s="13" t="s">
        <v>607</v>
      </c>
      <c r="F171" s="10">
        <v>5</v>
      </c>
      <c r="G171" s="11">
        <v>45</v>
      </c>
      <c r="H171" s="12">
        <v>0</v>
      </c>
      <c r="I171" s="13" t="s">
        <v>618</v>
      </c>
      <c r="J171" s="14">
        <f t="shared" si="47"/>
        <v>52.5</v>
      </c>
      <c r="K171" s="14">
        <f t="shared" si="46"/>
        <v>5.75</v>
      </c>
    </row>
    <row r="172" spans="1:11" x14ac:dyDescent="0.3">
      <c r="A172" t="s">
        <v>448</v>
      </c>
      <c r="B172" s="10">
        <v>30</v>
      </c>
      <c r="C172" s="11">
        <v>0</v>
      </c>
      <c r="D172" s="12">
        <v>0</v>
      </c>
      <c r="E172" s="13" t="s">
        <v>607</v>
      </c>
      <c r="F172" s="10">
        <v>70</v>
      </c>
      <c r="G172" s="11">
        <v>0</v>
      </c>
      <c r="H172" s="12">
        <v>0</v>
      </c>
      <c r="I172" s="13" t="s">
        <v>618</v>
      </c>
      <c r="J172" s="14">
        <f t="shared" si="47"/>
        <v>30</v>
      </c>
      <c r="K172" s="14">
        <f t="shared" si="46"/>
        <v>70</v>
      </c>
    </row>
    <row r="173" spans="1:11" x14ac:dyDescent="0.3">
      <c r="A173" t="s">
        <v>451</v>
      </c>
      <c r="B173" s="10">
        <v>7</v>
      </c>
      <c r="C173" s="11">
        <v>30</v>
      </c>
      <c r="D173" s="12">
        <v>0</v>
      </c>
      <c r="E173" s="13" t="s">
        <v>607</v>
      </c>
      <c r="F173" s="10">
        <v>134</v>
      </c>
      <c r="G173" s="11">
        <v>30</v>
      </c>
      <c r="H173" s="12">
        <v>0</v>
      </c>
      <c r="I173" s="13" t="s">
        <v>618</v>
      </c>
      <c r="J173" s="14">
        <f t="shared" si="47"/>
        <v>7.5</v>
      </c>
      <c r="K173" s="14">
        <f t="shared" si="46"/>
        <v>134.5</v>
      </c>
    </row>
    <row r="174" spans="1:11" x14ac:dyDescent="0.3">
      <c r="A174" t="s">
        <v>454</v>
      </c>
      <c r="B174" s="10">
        <v>9</v>
      </c>
      <c r="C174" s="11">
        <v>0</v>
      </c>
      <c r="D174" s="12">
        <v>0</v>
      </c>
      <c r="E174" s="13" t="s">
        <v>607</v>
      </c>
      <c r="F174" s="10">
        <v>80</v>
      </c>
      <c r="G174" s="11">
        <v>0</v>
      </c>
      <c r="H174" s="12">
        <v>0</v>
      </c>
      <c r="I174" s="13" t="s">
        <v>617</v>
      </c>
      <c r="J174" s="14">
        <f t="shared" si="47"/>
        <v>9</v>
      </c>
      <c r="K174" s="14">
        <f t="shared" si="37"/>
        <v>-80</v>
      </c>
    </row>
    <row r="175" spans="1:11" x14ac:dyDescent="0.3">
      <c r="A175" t="s">
        <v>455</v>
      </c>
      <c r="B175" s="10">
        <v>6</v>
      </c>
      <c r="C175" s="11">
        <v>0</v>
      </c>
      <c r="D175" s="12">
        <v>0</v>
      </c>
      <c r="E175" s="13" t="s">
        <v>608</v>
      </c>
      <c r="F175" s="10">
        <v>147</v>
      </c>
      <c r="G175" s="11">
        <v>0</v>
      </c>
      <c r="H175" s="12">
        <v>0</v>
      </c>
      <c r="I175" s="13" t="s">
        <v>618</v>
      </c>
      <c r="J175" s="14">
        <f t="shared" si="39"/>
        <v>-6</v>
      </c>
      <c r="K175" s="14">
        <f>IF(I175="E",1*(((H175/60)/60)+(G175/60)+F175),((H175/60)/60)+(G175/60)+F175)</f>
        <v>147</v>
      </c>
    </row>
    <row r="176" spans="1:11" x14ac:dyDescent="0.3">
      <c r="A176" t="s">
        <v>458</v>
      </c>
      <c r="B176" s="10">
        <v>23</v>
      </c>
      <c r="C176" s="11">
        <v>0</v>
      </c>
      <c r="D176" s="12">
        <v>0</v>
      </c>
      <c r="E176" s="13" t="s">
        <v>608</v>
      </c>
      <c r="F176" s="10">
        <v>58</v>
      </c>
      <c r="G176" s="11">
        <v>0</v>
      </c>
      <c r="H176" s="12">
        <v>0</v>
      </c>
      <c r="I176" s="13" t="s">
        <v>617</v>
      </c>
      <c r="J176" s="14">
        <f t="shared" si="39"/>
        <v>-23</v>
      </c>
      <c r="K176" s="14">
        <f t="shared" si="37"/>
        <v>-58</v>
      </c>
    </row>
    <row r="177" spans="1:11" x14ac:dyDescent="0.3">
      <c r="A177" t="s">
        <v>461</v>
      </c>
      <c r="B177" s="10">
        <v>10</v>
      </c>
      <c r="C177" s="11">
        <v>0</v>
      </c>
      <c r="D177" s="12">
        <v>0</v>
      </c>
      <c r="E177" s="13" t="s">
        <v>608</v>
      </c>
      <c r="F177" s="10">
        <v>76</v>
      </c>
      <c r="G177" s="11">
        <v>0</v>
      </c>
      <c r="H177" s="12">
        <v>0</v>
      </c>
      <c r="I177" s="13" t="s">
        <v>617</v>
      </c>
      <c r="J177" s="14">
        <f t="shared" si="39"/>
        <v>-10</v>
      </c>
      <c r="K177" s="14">
        <f t="shared" si="37"/>
        <v>-76</v>
      </c>
    </row>
    <row r="178" spans="1:11" x14ac:dyDescent="0.3">
      <c r="A178" t="s">
        <v>462</v>
      </c>
      <c r="B178" s="10">
        <v>15</v>
      </c>
      <c r="C178" s="11">
        <v>0</v>
      </c>
      <c r="D178" s="12">
        <v>0</v>
      </c>
      <c r="E178" s="13" t="s">
        <v>608</v>
      </c>
      <c r="F178" s="10">
        <v>140</v>
      </c>
      <c r="G178" s="11">
        <v>0</v>
      </c>
      <c r="H178" s="12">
        <v>0</v>
      </c>
      <c r="I178" s="13" t="s">
        <v>617</v>
      </c>
      <c r="J178" s="14">
        <f t="shared" si="39"/>
        <v>-15</v>
      </c>
      <c r="K178" s="14">
        <f t="shared" si="37"/>
        <v>-140</v>
      </c>
    </row>
    <row r="179" spans="1:11" x14ac:dyDescent="0.3">
      <c r="A179" t="s">
        <v>465</v>
      </c>
      <c r="B179" s="10">
        <v>52</v>
      </c>
      <c r="C179" s="11">
        <v>0</v>
      </c>
      <c r="D179" s="12">
        <v>0</v>
      </c>
      <c r="E179" s="13" t="s">
        <v>607</v>
      </c>
      <c r="F179" s="10">
        <v>20</v>
      </c>
      <c r="G179" s="11">
        <v>0</v>
      </c>
      <c r="H179" s="12">
        <v>0</v>
      </c>
      <c r="I179" s="13" t="s">
        <v>618</v>
      </c>
      <c r="J179" s="14">
        <f t="shared" ref="J179:J185" si="48">IF(E179="N",1*(((D179/60)/60)+(C179/60)+B179),((D179/60)/60)+(C179/60)+B179)</f>
        <v>52</v>
      </c>
      <c r="K179" s="14">
        <f>IF(I179="E",1*(((H179/60)/60)+(G179/60)+F179),((H179/60)/60)+(G179/60)+F179)</f>
        <v>20</v>
      </c>
    </row>
    <row r="180" spans="1:11" x14ac:dyDescent="0.3">
      <c r="A180" t="s">
        <v>467</v>
      </c>
      <c r="B180" s="10">
        <v>39</v>
      </c>
      <c r="C180" s="11">
        <v>30</v>
      </c>
      <c r="D180" s="12">
        <v>0</v>
      </c>
      <c r="E180" s="13" t="s">
        <v>607</v>
      </c>
      <c r="F180" s="10">
        <v>8</v>
      </c>
      <c r="G180" s="11">
        <v>0</v>
      </c>
      <c r="H180" s="12">
        <v>0</v>
      </c>
      <c r="I180" s="13" t="s">
        <v>617</v>
      </c>
      <c r="J180" s="14">
        <f t="shared" si="48"/>
        <v>39.5</v>
      </c>
      <c r="K180" s="14">
        <f t="shared" si="37"/>
        <v>-8</v>
      </c>
    </row>
    <row r="181" spans="1:11" x14ac:dyDescent="0.3">
      <c r="A181" t="s">
        <v>469</v>
      </c>
      <c r="B181" s="10">
        <v>18</v>
      </c>
      <c r="C181" s="11">
        <v>15</v>
      </c>
      <c r="D181" s="12">
        <v>0</v>
      </c>
      <c r="E181" s="13" t="s">
        <v>607</v>
      </c>
      <c r="F181" s="10">
        <v>66</v>
      </c>
      <c r="G181" s="11">
        <v>30</v>
      </c>
      <c r="H181" s="12">
        <v>0</v>
      </c>
      <c r="I181" s="13" t="s">
        <v>617</v>
      </c>
      <c r="J181" s="14">
        <f t="shared" si="48"/>
        <v>18.25</v>
      </c>
      <c r="K181" s="14">
        <f t="shared" si="37"/>
        <v>-66.5</v>
      </c>
    </row>
    <row r="182" spans="1:11" x14ac:dyDescent="0.3">
      <c r="A182" t="s">
        <v>471</v>
      </c>
      <c r="B182" s="10">
        <v>54</v>
      </c>
      <c r="C182" s="11">
        <v>0</v>
      </c>
      <c r="D182" s="12">
        <v>0</v>
      </c>
      <c r="E182" s="13" t="s">
        <v>607</v>
      </c>
      <c r="F182" s="10">
        <v>2</v>
      </c>
      <c r="G182" s="11">
        <v>0</v>
      </c>
      <c r="H182" s="12">
        <v>0</v>
      </c>
      <c r="I182" s="13" t="s">
        <v>617</v>
      </c>
      <c r="J182" s="14">
        <f t="shared" si="48"/>
        <v>54</v>
      </c>
      <c r="K182" s="14">
        <f t="shared" si="37"/>
        <v>-2</v>
      </c>
    </row>
    <row r="183" spans="1:11" x14ac:dyDescent="0.3">
      <c r="A183" t="s">
        <v>473</v>
      </c>
      <c r="B183" s="10">
        <v>24</v>
      </c>
      <c r="C183" s="11">
        <v>30</v>
      </c>
      <c r="D183" s="12">
        <v>0</v>
      </c>
      <c r="E183" s="13" t="s">
        <v>607</v>
      </c>
      <c r="F183" s="10">
        <v>13</v>
      </c>
      <c r="G183" s="11">
        <v>0</v>
      </c>
      <c r="H183" s="12">
        <v>0</v>
      </c>
      <c r="I183" s="13" t="s">
        <v>617</v>
      </c>
      <c r="J183" s="14">
        <f t="shared" si="48"/>
        <v>24.5</v>
      </c>
      <c r="K183" s="14">
        <f t="shared" si="37"/>
        <v>-13</v>
      </c>
    </row>
    <row r="184" spans="1:11" x14ac:dyDescent="0.3">
      <c r="A184" t="s">
        <v>476</v>
      </c>
      <c r="B184" s="10">
        <v>7</v>
      </c>
      <c r="C184" s="11">
        <v>0</v>
      </c>
      <c r="D184" s="12">
        <v>0</v>
      </c>
      <c r="E184" s="13" t="s">
        <v>607</v>
      </c>
      <c r="F184" s="10">
        <v>21</v>
      </c>
      <c r="G184" s="11">
        <v>0</v>
      </c>
      <c r="H184" s="12">
        <v>0</v>
      </c>
      <c r="I184" s="13" t="s">
        <v>618</v>
      </c>
      <c r="J184" s="14">
        <f t="shared" si="48"/>
        <v>7</v>
      </c>
      <c r="K184" s="14">
        <f t="shared" ref="K184:K188" si="49">IF(I184="E",1*(((H184/60)/60)+(G184/60)+F184),((H184/60)/60)+(G184/60)+F184)</f>
        <v>21</v>
      </c>
    </row>
    <row r="185" spans="1:11" x14ac:dyDescent="0.3">
      <c r="A185" t="s">
        <v>479</v>
      </c>
      <c r="B185" s="10">
        <v>49</v>
      </c>
      <c r="C185" s="11">
        <v>45</v>
      </c>
      <c r="D185" s="12">
        <v>0</v>
      </c>
      <c r="E185" s="13" t="s">
        <v>607</v>
      </c>
      <c r="F185" s="10">
        <v>15</v>
      </c>
      <c r="G185" s="11">
        <v>30</v>
      </c>
      <c r="H185" s="12">
        <v>0</v>
      </c>
      <c r="I185" s="13" t="s">
        <v>618</v>
      </c>
      <c r="J185" s="14">
        <f t="shared" si="48"/>
        <v>49.75</v>
      </c>
      <c r="K185" s="14">
        <f t="shared" si="49"/>
        <v>15.5</v>
      </c>
    </row>
    <row r="186" spans="1:11" x14ac:dyDescent="0.3">
      <c r="A186" t="s">
        <v>480</v>
      </c>
      <c r="B186" s="10">
        <v>1</v>
      </c>
      <c r="C186" s="11">
        <v>0</v>
      </c>
      <c r="D186" s="12">
        <v>0</v>
      </c>
      <c r="E186" s="13" t="s">
        <v>608</v>
      </c>
      <c r="F186" s="10">
        <v>15</v>
      </c>
      <c r="G186" s="11">
        <v>0</v>
      </c>
      <c r="H186" s="12">
        <v>0</v>
      </c>
      <c r="I186" s="13" t="s">
        <v>618</v>
      </c>
      <c r="J186" s="14">
        <f t="shared" si="39"/>
        <v>-1</v>
      </c>
      <c r="K186" s="14">
        <f t="shared" si="49"/>
        <v>15</v>
      </c>
    </row>
    <row r="187" spans="1:11" x14ac:dyDescent="0.3">
      <c r="A187" t="s">
        <v>481</v>
      </c>
      <c r="B187" s="10">
        <v>41</v>
      </c>
      <c r="C187" s="11">
        <v>49</v>
      </c>
      <c r="D187" s="12">
        <v>59.88</v>
      </c>
      <c r="E187" s="13" t="s">
        <v>607</v>
      </c>
      <c r="F187" s="10">
        <v>22</v>
      </c>
      <c r="G187" s="11">
        <v>0</v>
      </c>
      <c r="H187" s="12">
        <v>0</v>
      </c>
      <c r="I187" s="13" t="s">
        <v>618</v>
      </c>
      <c r="J187" s="14">
        <f t="shared" ref="J187:J189" si="50">IF(E187="N",1*(((D187/60)/60)+(C187/60)+B187),((D187/60)/60)+(C187/60)+B187)</f>
        <v>41.833300000000001</v>
      </c>
      <c r="K187" s="14">
        <f t="shared" si="49"/>
        <v>22</v>
      </c>
    </row>
    <row r="188" spans="1:11" x14ac:dyDescent="0.3">
      <c r="A188" t="s">
        <v>483</v>
      </c>
      <c r="B188" s="10">
        <v>0</v>
      </c>
      <c r="C188" s="11">
        <v>0</v>
      </c>
      <c r="D188" s="12">
        <v>0</v>
      </c>
      <c r="E188" s="13" t="s">
        <v>607</v>
      </c>
      <c r="F188" s="10">
        <v>25</v>
      </c>
      <c r="G188" s="11">
        <v>0</v>
      </c>
      <c r="H188" s="12">
        <v>0</v>
      </c>
      <c r="I188" s="13" t="s">
        <v>618</v>
      </c>
      <c r="J188" s="14">
        <f t="shared" si="50"/>
        <v>0</v>
      </c>
      <c r="K188" s="14">
        <f t="shared" si="49"/>
        <v>25</v>
      </c>
    </row>
    <row r="189" spans="1:11" x14ac:dyDescent="0.3">
      <c r="A189" t="s">
        <v>485</v>
      </c>
      <c r="B189" s="10">
        <v>19</v>
      </c>
      <c r="C189" s="11">
        <v>0</v>
      </c>
      <c r="D189" s="12">
        <v>0</v>
      </c>
      <c r="E189" s="13" t="s">
        <v>607</v>
      </c>
      <c r="F189" s="10">
        <v>70</v>
      </c>
      <c r="G189" s="11">
        <v>40</v>
      </c>
      <c r="H189" s="12">
        <v>0.12</v>
      </c>
      <c r="I189" s="13" t="s">
        <v>617</v>
      </c>
      <c r="J189" s="14">
        <f t="shared" si="50"/>
        <v>19</v>
      </c>
      <c r="K189" s="14">
        <f t="shared" si="37"/>
        <v>-70.666700000000006</v>
      </c>
    </row>
    <row r="190" spans="1:11" x14ac:dyDescent="0.3">
      <c r="A190" t="s">
        <v>487</v>
      </c>
      <c r="B190" s="10">
        <v>21</v>
      </c>
      <c r="C190" s="11">
        <v>6</v>
      </c>
      <c r="D190" s="12">
        <v>0</v>
      </c>
      <c r="E190" s="13" t="s">
        <v>608</v>
      </c>
      <c r="F190" s="10">
        <v>55</v>
      </c>
      <c r="G190" s="11">
        <v>36</v>
      </c>
      <c r="H190" s="12">
        <v>0</v>
      </c>
      <c r="I190" s="13" t="s">
        <v>618</v>
      </c>
      <c r="J190" s="14">
        <f t="shared" si="39"/>
        <v>-21.1</v>
      </c>
      <c r="K190" s="14">
        <f t="shared" ref="K190:K193" si="51">IF(I190="E",1*(((H190/60)/60)+(G190/60)+F190),((H190/60)/60)+(G190/60)+F190)</f>
        <v>55.6</v>
      </c>
    </row>
    <row r="191" spans="1:11" x14ac:dyDescent="0.3">
      <c r="A191" t="s">
        <v>490</v>
      </c>
      <c r="B191" s="10">
        <v>2</v>
      </c>
      <c r="C191" s="11">
        <v>0</v>
      </c>
      <c r="D191" s="12">
        <v>0</v>
      </c>
      <c r="E191" s="13" t="s">
        <v>608</v>
      </c>
      <c r="F191" s="10">
        <v>30</v>
      </c>
      <c r="G191" s="11">
        <v>0</v>
      </c>
      <c r="H191" s="12">
        <v>0</v>
      </c>
      <c r="I191" s="13" t="s">
        <v>618</v>
      </c>
      <c r="J191" s="14">
        <f t="shared" si="39"/>
        <v>-2</v>
      </c>
      <c r="K191" s="14">
        <f t="shared" si="51"/>
        <v>30</v>
      </c>
    </row>
    <row r="192" spans="1:11" x14ac:dyDescent="0.3">
      <c r="A192" t="s">
        <v>491</v>
      </c>
      <c r="B192" s="10">
        <v>46</v>
      </c>
      <c r="C192" s="11">
        <v>0</v>
      </c>
      <c r="D192" s="12">
        <v>0</v>
      </c>
      <c r="E192" s="13" t="s">
        <v>607</v>
      </c>
      <c r="F192" s="10">
        <v>25</v>
      </c>
      <c r="G192" s="11">
        <v>0</v>
      </c>
      <c r="H192" s="12">
        <v>0</v>
      </c>
      <c r="I192" s="13" t="s">
        <v>618</v>
      </c>
      <c r="J192" s="14">
        <f t="shared" ref="J192:J193" si="52">IF(E192="N",1*(((D192/60)/60)+(C192/60)+B192),((D192/60)/60)+(C192/60)+B192)</f>
        <v>46</v>
      </c>
      <c r="K192" s="14">
        <f t="shared" si="51"/>
        <v>25</v>
      </c>
    </row>
    <row r="193" spans="1:11" x14ac:dyDescent="0.3">
      <c r="A193" t="s">
        <v>492</v>
      </c>
      <c r="B193" s="10">
        <v>60</v>
      </c>
      <c r="C193" s="11">
        <v>0</v>
      </c>
      <c r="D193" s="12">
        <v>0</v>
      </c>
      <c r="E193" s="13" t="s">
        <v>607</v>
      </c>
      <c r="F193" s="10">
        <v>100</v>
      </c>
      <c r="G193" s="11">
        <v>0</v>
      </c>
      <c r="H193" s="12">
        <v>0</v>
      </c>
      <c r="I193" s="13" t="s">
        <v>618</v>
      </c>
      <c r="J193" s="14">
        <f t="shared" si="52"/>
        <v>60</v>
      </c>
      <c r="K193" s="14">
        <f t="shared" si="51"/>
        <v>100</v>
      </c>
    </row>
    <row r="194" spans="1:11" x14ac:dyDescent="0.3">
      <c r="A194" t="s">
        <v>494</v>
      </c>
      <c r="B194" s="10">
        <v>13</v>
      </c>
      <c r="C194" s="11">
        <v>34</v>
      </c>
      <c r="D194" s="12">
        <v>59.88</v>
      </c>
      <c r="E194" s="13" t="s">
        <v>608</v>
      </c>
      <c r="F194" s="10">
        <v>172</v>
      </c>
      <c r="G194" s="11">
        <v>19</v>
      </c>
      <c r="H194" s="12">
        <v>59.88</v>
      </c>
      <c r="I194" s="13" t="s">
        <v>617</v>
      </c>
      <c r="J194" s="14">
        <f t="shared" si="39"/>
        <v>-13.583299999999999</v>
      </c>
      <c r="K194" s="14">
        <f t="shared" si="37"/>
        <v>-172.33330000000001</v>
      </c>
    </row>
    <row r="195" spans="1:11" x14ac:dyDescent="0.3">
      <c r="A195" t="s">
        <v>497</v>
      </c>
      <c r="B195" s="10">
        <v>14</v>
      </c>
      <c r="C195" s="11">
        <v>19</v>
      </c>
      <c r="D195" s="12">
        <v>59.88</v>
      </c>
      <c r="E195" s="13" t="s">
        <v>608</v>
      </c>
      <c r="F195" s="10">
        <v>170</v>
      </c>
      <c r="G195" s="11">
        <v>0</v>
      </c>
      <c r="H195" s="12">
        <v>0</v>
      </c>
      <c r="I195" s="13" t="s">
        <v>617</v>
      </c>
      <c r="J195" s="14">
        <f t="shared" si="39"/>
        <v>-14.333299999999999</v>
      </c>
      <c r="K195" s="14">
        <f t="shared" si="37"/>
        <v>-170</v>
      </c>
    </row>
    <row r="196" spans="1:11" x14ac:dyDescent="0.3">
      <c r="A196" t="s">
        <v>500</v>
      </c>
      <c r="B196" s="10">
        <v>17</v>
      </c>
      <c r="C196" s="11">
        <v>19</v>
      </c>
      <c r="D196" s="12">
        <v>59.88</v>
      </c>
      <c r="E196" s="13" t="s">
        <v>607</v>
      </c>
      <c r="F196" s="10">
        <v>62</v>
      </c>
      <c r="G196" s="11">
        <v>45</v>
      </c>
      <c r="H196" s="12">
        <v>0</v>
      </c>
      <c r="I196" s="13" t="s">
        <v>617</v>
      </c>
      <c r="J196" s="14">
        <f t="shared" ref="J196:J198" si="53">IF(E196="N",1*(((D196/60)/60)+(C196/60)+B196),((D196/60)/60)+(C196/60)+B196)</f>
        <v>17.333300000000001</v>
      </c>
      <c r="K196" s="14">
        <f t="shared" ref="K196:K244" si="54">IF(I196="W",-1*(((H196/60)/60)+(G196/60)+F196),((H196/60)/60)+(G196/60)+F196)</f>
        <v>-62.75</v>
      </c>
    </row>
    <row r="197" spans="1:11" x14ac:dyDescent="0.3">
      <c r="A197" t="s">
        <v>503</v>
      </c>
      <c r="B197" s="10">
        <v>43</v>
      </c>
      <c r="C197" s="11">
        <v>46</v>
      </c>
      <c r="D197" s="12">
        <v>0.12</v>
      </c>
      <c r="E197" s="13" t="s">
        <v>607</v>
      </c>
      <c r="F197" s="10">
        <v>12</v>
      </c>
      <c r="G197" s="11">
        <v>25</v>
      </c>
      <c r="H197" s="12">
        <v>0.12</v>
      </c>
      <c r="I197" s="13" t="s">
        <v>618</v>
      </c>
      <c r="J197" s="14">
        <f t="shared" si="53"/>
        <v>43.7667</v>
      </c>
      <c r="K197" s="14">
        <f>IF(I197="E",1*(((H197/60)/60)+(G197/60)+F197),((H197/60)/60)+(G197/60)+F197)</f>
        <v>12.416700000000001</v>
      </c>
    </row>
    <row r="198" spans="1:11" x14ac:dyDescent="0.3">
      <c r="A198" t="s">
        <v>506</v>
      </c>
      <c r="B198" s="10">
        <v>46</v>
      </c>
      <c r="C198" s="11">
        <v>49</v>
      </c>
      <c r="D198" s="12">
        <v>59.88</v>
      </c>
      <c r="E198" s="13" t="s">
        <v>607</v>
      </c>
      <c r="F198" s="10">
        <v>56</v>
      </c>
      <c r="G198" s="11">
        <v>19</v>
      </c>
      <c r="H198" s="12">
        <v>59.88</v>
      </c>
      <c r="I198" s="13" t="s">
        <v>617</v>
      </c>
      <c r="J198" s="14">
        <f t="shared" si="53"/>
        <v>46.833300000000001</v>
      </c>
      <c r="K198" s="14">
        <f t="shared" si="54"/>
        <v>-56.333300000000001</v>
      </c>
    </row>
    <row r="199" spans="1:11" x14ac:dyDescent="0.3">
      <c r="A199" t="s">
        <v>509</v>
      </c>
      <c r="B199" s="10">
        <v>15</v>
      </c>
      <c r="C199" s="11">
        <v>55</v>
      </c>
      <c r="D199" s="12">
        <v>59.88</v>
      </c>
      <c r="E199" s="13" t="s">
        <v>608</v>
      </c>
      <c r="F199" s="10">
        <v>5</v>
      </c>
      <c r="G199" s="11">
        <v>42</v>
      </c>
      <c r="H199" s="12">
        <v>0</v>
      </c>
      <c r="I199" s="13" t="s">
        <v>617</v>
      </c>
      <c r="J199" s="14">
        <f t="shared" ref="J196:J244" si="55">IF(E199="S",-1*(((D199/60)/60)+(C199/60)+B199),((D199/60)/60)+(C199/60)+B199)</f>
        <v>-15.933299999999999</v>
      </c>
      <c r="K199" s="14">
        <f t="shared" si="54"/>
        <v>-5.7</v>
      </c>
    </row>
    <row r="200" spans="1:11" x14ac:dyDescent="0.3">
      <c r="A200" t="s">
        <v>512</v>
      </c>
      <c r="B200" s="10">
        <v>13</v>
      </c>
      <c r="C200" s="11">
        <v>52</v>
      </c>
      <c r="D200" s="12">
        <v>59.88</v>
      </c>
      <c r="E200" s="13" t="s">
        <v>607</v>
      </c>
      <c r="F200" s="10">
        <v>61</v>
      </c>
      <c r="G200" s="11">
        <v>7</v>
      </c>
      <c r="H200" s="12">
        <v>59.88</v>
      </c>
      <c r="I200" s="13" t="s">
        <v>617</v>
      </c>
      <c r="J200" s="14">
        <f t="shared" ref="J200:J204" si="56">IF(E200="N",1*(((D200/60)/60)+(C200/60)+B200),((D200/60)/60)+(C200/60)+B200)</f>
        <v>13.8833</v>
      </c>
      <c r="K200" s="14">
        <f t="shared" si="54"/>
        <v>-61.133299999999998</v>
      </c>
    </row>
    <row r="201" spans="1:11" x14ac:dyDescent="0.3">
      <c r="A201" t="s">
        <v>515</v>
      </c>
      <c r="B201" s="10">
        <v>1</v>
      </c>
      <c r="C201" s="11">
        <v>0</v>
      </c>
      <c r="D201" s="12">
        <v>0</v>
      </c>
      <c r="E201" s="13" t="s">
        <v>607</v>
      </c>
      <c r="F201" s="10">
        <v>7</v>
      </c>
      <c r="G201" s="11">
        <v>0</v>
      </c>
      <c r="H201" s="12">
        <v>0</v>
      </c>
      <c r="I201" s="13" t="s">
        <v>618</v>
      </c>
      <c r="J201" s="14">
        <f t="shared" si="56"/>
        <v>1</v>
      </c>
      <c r="K201" s="14">
        <f>IF(I201="E",1*(((H201/60)/60)+(G201/60)+F201),((H201/60)/60)+(G201/60)+F201)</f>
        <v>7</v>
      </c>
    </row>
    <row r="202" spans="1:11" x14ac:dyDescent="0.3">
      <c r="A202" t="s">
        <v>517</v>
      </c>
      <c r="B202" s="10">
        <v>13</v>
      </c>
      <c r="C202" s="11">
        <v>15</v>
      </c>
      <c r="D202" s="12">
        <v>0</v>
      </c>
      <c r="E202" s="13" t="s">
        <v>607</v>
      </c>
      <c r="F202" s="10">
        <v>61</v>
      </c>
      <c r="G202" s="11">
        <v>12</v>
      </c>
      <c r="H202" s="12">
        <v>0</v>
      </c>
      <c r="I202" s="13" t="s">
        <v>617</v>
      </c>
      <c r="J202" s="14">
        <f t="shared" si="56"/>
        <v>13.25</v>
      </c>
      <c r="K202" s="14">
        <f t="shared" si="54"/>
        <v>-61.2</v>
      </c>
    </row>
    <row r="203" spans="1:11" x14ac:dyDescent="0.3">
      <c r="A203" t="s">
        <v>520</v>
      </c>
      <c r="B203" s="10">
        <v>14</v>
      </c>
      <c r="C203" s="11">
        <v>0</v>
      </c>
      <c r="D203" s="12">
        <v>0</v>
      </c>
      <c r="E203" s="13" t="s">
        <v>607</v>
      </c>
      <c r="F203" s="10">
        <v>14</v>
      </c>
      <c r="G203" s="11">
        <v>0</v>
      </c>
      <c r="H203" s="12">
        <v>0</v>
      </c>
      <c r="I203" s="13" t="s">
        <v>617</v>
      </c>
      <c r="J203" s="14">
        <f t="shared" si="56"/>
        <v>14</v>
      </c>
      <c r="K203" s="14">
        <f t="shared" si="54"/>
        <v>-14</v>
      </c>
    </row>
    <row r="204" spans="1:11" x14ac:dyDescent="0.3">
      <c r="A204" t="s">
        <v>523</v>
      </c>
      <c r="B204" s="10">
        <v>44</v>
      </c>
      <c r="C204" s="11">
        <v>0</v>
      </c>
      <c r="D204" s="12">
        <v>0</v>
      </c>
      <c r="E204" s="13" t="s">
        <v>607</v>
      </c>
      <c r="F204" s="10">
        <v>21</v>
      </c>
      <c r="G204" s="11">
        <v>0</v>
      </c>
      <c r="H204" s="12">
        <v>0</v>
      </c>
      <c r="I204" s="13" t="s">
        <v>618</v>
      </c>
      <c r="J204" s="14">
        <f t="shared" si="56"/>
        <v>44</v>
      </c>
      <c r="K204" s="14">
        <f t="shared" ref="K204:K205" si="57">IF(I204="E",1*(((H204/60)/60)+(G204/60)+F204),((H204/60)/60)+(G204/60)+F204)</f>
        <v>21</v>
      </c>
    </row>
    <row r="205" spans="1:11" x14ac:dyDescent="0.3">
      <c r="A205" t="s">
        <v>524</v>
      </c>
      <c r="B205" s="10">
        <v>4</v>
      </c>
      <c r="C205" s="11">
        <v>34</v>
      </c>
      <c r="D205" s="12">
        <v>59.88</v>
      </c>
      <c r="E205" s="13" t="s">
        <v>608</v>
      </c>
      <c r="F205" s="10">
        <v>55</v>
      </c>
      <c r="G205" s="11">
        <v>40</v>
      </c>
      <c r="H205" s="12">
        <v>0.12</v>
      </c>
      <c r="I205" s="13" t="s">
        <v>618</v>
      </c>
      <c r="J205" s="14">
        <f t="shared" si="55"/>
        <v>-4.5832999999999995</v>
      </c>
      <c r="K205" s="14">
        <f t="shared" si="57"/>
        <v>55.666699999999999</v>
      </c>
    </row>
    <row r="206" spans="1:11" x14ac:dyDescent="0.3">
      <c r="A206" t="s">
        <v>527</v>
      </c>
      <c r="B206" s="10">
        <v>8</v>
      </c>
      <c r="C206" s="11">
        <v>30</v>
      </c>
      <c r="D206" s="12">
        <v>0</v>
      </c>
      <c r="E206" s="13" t="s">
        <v>607</v>
      </c>
      <c r="F206" s="10">
        <v>11</v>
      </c>
      <c r="G206" s="11">
        <v>30</v>
      </c>
      <c r="H206" s="12">
        <v>0</v>
      </c>
      <c r="I206" s="13" t="s">
        <v>617</v>
      </c>
      <c r="J206" s="14">
        <f t="shared" ref="J206:J210" si="58">IF(E206="N",1*(((D206/60)/60)+(C206/60)+B206),((D206/60)/60)+(C206/60)+B206)</f>
        <v>8.5</v>
      </c>
      <c r="K206" s="14">
        <f t="shared" si="54"/>
        <v>-11.5</v>
      </c>
    </row>
    <row r="207" spans="1:11" x14ac:dyDescent="0.3">
      <c r="A207" t="s">
        <v>530</v>
      </c>
      <c r="B207" s="10">
        <v>1</v>
      </c>
      <c r="C207" s="11">
        <v>22</v>
      </c>
      <c r="D207" s="12">
        <v>0.12</v>
      </c>
      <c r="E207" s="13" t="s">
        <v>607</v>
      </c>
      <c r="F207" s="10">
        <v>103</v>
      </c>
      <c r="G207" s="11">
        <v>48</v>
      </c>
      <c r="H207" s="12">
        <v>0</v>
      </c>
      <c r="I207" s="13" t="s">
        <v>618</v>
      </c>
      <c r="J207" s="14">
        <f t="shared" si="58"/>
        <v>1.3667</v>
      </c>
      <c r="K207" s="14">
        <f t="shared" ref="K207:K215" si="59">IF(I207="E",1*(((H207/60)/60)+(G207/60)+F207),((H207/60)/60)+(G207/60)+F207)</f>
        <v>103.8</v>
      </c>
    </row>
    <row r="208" spans="1:11" x14ac:dyDescent="0.3">
      <c r="A208" t="s">
        <v>533</v>
      </c>
      <c r="B208" s="10">
        <v>35</v>
      </c>
      <c r="C208" s="11">
        <v>0</v>
      </c>
      <c r="D208" s="12">
        <v>0</v>
      </c>
      <c r="E208" s="13" t="s">
        <v>607</v>
      </c>
      <c r="F208" s="10">
        <v>38</v>
      </c>
      <c r="G208" s="11">
        <v>0</v>
      </c>
      <c r="H208" s="12">
        <v>0</v>
      </c>
      <c r="I208" s="13" t="s">
        <v>618</v>
      </c>
      <c r="J208" s="14">
        <f t="shared" si="58"/>
        <v>35</v>
      </c>
      <c r="K208" s="14">
        <f t="shared" si="59"/>
        <v>38</v>
      </c>
    </row>
    <row r="209" spans="1:11" x14ac:dyDescent="0.3">
      <c r="A209" t="s">
        <v>534</v>
      </c>
      <c r="B209" s="10">
        <v>10</v>
      </c>
      <c r="C209" s="11">
        <v>0</v>
      </c>
      <c r="D209" s="12">
        <v>0</v>
      </c>
      <c r="E209" s="13" t="s">
        <v>607</v>
      </c>
      <c r="F209" s="10">
        <v>49</v>
      </c>
      <c r="G209" s="11">
        <v>0</v>
      </c>
      <c r="H209" s="12">
        <v>0</v>
      </c>
      <c r="I209" s="13" t="s">
        <v>618</v>
      </c>
      <c r="J209" s="14">
        <f t="shared" si="58"/>
        <v>10</v>
      </c>
      <c r="K209" s="14">
        <f t="shared" si="59"/>
        <v>49</v>
      </c>
    </row>
    <row r="210" spans="1:11" x14ac:dyDescent="0.3">
      <c r="A210" t="s">
        <v>536</v>
      </c>
      <c r="B210" s="10">
        <v>7</v>
      </c>
      <c r="C210" s="11">
        <v>0</v>
      </c>
      <c r="D210" s="12">
        <v>0</v>
      </c>
      <c r="E210" s="13" t="s">
        <v>607</v>
      </c>
      <c r="F210" s="10">
        <v>81</v>
      </c>
      <c r="G210" s="11">
        <v>0</v>
      </c>
      <c r="H210" s="12">
        <v>0</v>
      </c>
      <c r="I210" s="13" t="s">
        <v>618</v>
      </c>
      <c r="J210" s="14">
        <f t="shared" si="58"/>
        <v>7</v>
      </c>
      <c r="K210" s="14">
        <f t="shared" si="59"/>
        <v>81</v>
      </c>
    </row>
    <row r="211" spans="1:11" x14ac:dyDescent="0.3">
      <c r="A211" t="s">
        <v>538</v>
      </c>
      <c r="B211" s="10">
        <v>26</v>
      </c>
      <c r="C211" s="11">
        <v>30</v>
      </c>
      <c r="D211" s="12">
        <v>0</v>
      </c>
      <c r="E211" s="13" t="s">
        <v>608</v>
      </c>
      <c r="F211" s="10">
        <v>31</v>
      </c>
      <c r="G211" s="11">
        <v>30</v>
      </c>
      <c r="H211" s="12">
        <v>0</v>
      </c>
      <c r="I211" s="13" t="s">
        <v>618</v>
      </c>
      <c r="J211" s="14">
        <f t="shared" si="55"/>
        <v>-26.5</v>
      </c>
      <c r="K211" s="14">
        <f t="shared" si="59"/>
        <v>31.5</v>
      </c>
    </row>
    <row r="212" spans="1:11" x14ac:dyDescent="0.3">
      <c r="A212" t="s">
        <v>541</v>
      </c>
      <c r="B212" s="10">
        <v>29</v>
      </c>
      <c r="C212" s="11">
        <v>0</v>
      </c>
      <c r="D212" s="12">
        <v>0</v>
      </c>
      <c r="E212" s="13" t="s">
        <v>608</v>
      </c>
      <c r="F212" s="10">
        <v>24</v>
      </c>
      <c r="G212" s="11">
        <v>0</v>
      </c>
      <c r="H212" s="12">
        <v>0</v>
      </c>
      <c r="I212" s="13" t="s">
        <v>618</v>
      </c>
      <c r="J212" s="14">
        <f t="shared" si="55"/>
        <v>-29</v>
      </c>
      <c r="K212" s="14">
        <f t="shared" si="59"/>
        <v>24</v>
      </c>
    </row>
    <row r="213" spans="1:11" x14ac:dyDescent="0.3">
      <c r="A213" t="s">
        <v>543</v>
      </c>
      <c r="B213" s="10">
        <v>15</v>
      </c>
      <c r="C213" s="11">
        <v>0</v>
      </c>
      <c r="D213" s="12">
        <v>0</v>
      </c>
      <c r="E213" s="13" t="s">
        <v>607</v>
      </c>
      <c r="F213" s="10">
        <v>30</v>
      </c>
      <c r="G213" s="11">
        <v>0</v>
      </c>
      <c r="H213" s="12">
        <v>0</v>
      </c>
      <c r="I213" s="13" t="s">
        <v>618</v>
      </c>
      <c r="J213" s="14">
        <f t="shared" ref="J213:J219" si="60">IF(E213="N",1*(((D213/60)/60)+(C213/60)+B213),((D213/60)/60)+(C213/60)+B213)</f>
        <v>15</v>
      </c>
      <c r="K213" s="14">
        <f t="shared" si="59"/>
        <v>30</v>
      </c>
    </row>
    <row r="214" spans="1:11" x14ac:dyDescent="0.3">
      <c r="A214" t="s">
        <v>544</v>
      </c>
      <c r="B214" s="10">
        <v>62</v>
      </c>
      <c r="C214" s="11">
        <v>0</v>
      </c>
      <c r="D214" s="12">
        <v>0</v>
      </c>
      <c r="E214" s="13" t="s">
        <v>607</v>
      </c>
      <c r="F214" s="10">
        <v>15</v>
      </c>
      <c r="G214" s="11">
        <v>0</v>
      </c>
      <c r="H214" s="12">
        <v>0</v>
      </c>
      <c r="I214" s="13" t="s">
        <v>618</v>
      </c>
      <c r="J214" s="14">
        <f t="shared" si="60"/>
        <v>62</v>
      </c>
      <c r="K214" s="14">
        <f t="shared" si="59"/>
        <v>15</v>
      </c>
    </row>
    <row r="215" spans="1:11" x14ac:dyDescent="0.3">
      <c r="A215" t="s">
        <v>545</v>
      </c>
      <c r="B215" s="10">
        <v>47</v>
      </c>
      <c r="C215" s="11">
        <v>0</v>
      </c>
      <c r="D215" s="12">
        <v>0</v>
      </c>
      <c r="E215" s="13" t="s">
        <v>607</v>
      </c>
      <c r="F215" s="10">
        <v>8</v>
      </c>
      <c r="G215" s="11">
        <v>0</v>
      </c>
      <c r="H215" s="12">
        <v>0</v>
      </c>
      <c r="I215" s="13" t="s">
        <v>618</v>
      </c>
      <c r="J215" s="14">
        <f t="shared" si="60"/>
        <v>47</v>
      </c>
      <c r="K215" s="14">
        <f t="shared" si="59"/>
        <v>8</v>
      </c>
    </row>
    <row r="216" spans="1:11" x14ac:dyDescent="0.3">
      <c r="A216" t="s">
        <v>546</v>
      </c>
      <c r="B216" s="10">
        <v>4</v>
      </c>
      <c r="C216" s="11">
        <v>0</v>
      </c>
      <c r="D216" s="12">
        <v>0</v>
      </c>
      <c r="E216" s="13" t="s">
        <v>607</v>
      </c>
      <c r="F216" s="10">
        <v>56</v>
      </c>
      <c r="G216" s="11">
        <v>0</v>
      </c>
      <c r="H216" s="12">
        <v>0</v>
      </c>
      <c r="I216" s="13" t="s">
        <v>617</v>
      </c>
      <c r="J216" s="14">
        <f t="shared" si="60"/>
        <v>4</v>
      </c>
      <c r="K216" s="14">
        <f t="shared" si="54"/>
        <v>-56</v>
      </c>
    </row>
    <row r="217" spans="1:11" x14ac:dyDescent="0.3">
      <c r="A217" t="s">
        <v>548</v>
      </c>
      <c r="B217" s="10">
        <v>78</v>
      </c>
      <c r="C217" s="11">
        <v>0</v>
      </c>
      <c r="D217" s="12">
        <v>0</v>
      </c>
      <c r="E217" s="13" t="s">
        <v>607</v>
      </c>
      <c r="F217" s="10">
        <v>20</v>
      </c>
      <c r="G217" s="11">
        <v>0</v>
      </c>
      <c r="H217" s="12">
        <v>0</v>
      </c>
      <c r="I217" s="13" t="s">
        <v>618</v>
      </c>
      <c r="J217" s="14">
        <f t="shared" si="60"/>
        <v>78</v>
      </c>
      <c r="K217" s="14">
        <f t="shared" ref="K217:K225" si="61">IF(I217="E",1*(((H217/60)/60)+(G217/60)+F217),((H217/60)/60)+(G217/60)+F217)</f>
        <v>20</v>
      </c>
    </row>
    <row r="218" spans="1:11" x14ac:dyDescent="0.3">
      <c r="A218" t="s">
        <v>550</v>
      </c>
      <c r="B218" s="10">
        <v>15</v>
      </c>
      <c r="C218" s="11">
        <v>0</v>
      </c>
      <c r="D218" s="12">
        <v>0</v>
      </c>
      <c r="E218" s="13" t="s">
        <v>607</v>
      </c>
      <c r="F218" s="10">
        <v>100</v>
      </c>
      <c r="G218" s="11">
        <v>0</v>
      </c>
      <c r="H218" s="12">
        <v>0</v>
      </c>
      <c r="I218" s="13" t="s">
        <v>618</v>
      </c>
      <c r="J218" s="14">
        <f t="shared" si="60"/>
        <v>15</v>
      </c>
      <c r="K218" s="14">
        <f t="shared" si="61"/>
        <v>100</v>
      </c>
    </row>
    <row r="219" spans="1:11" x14ac:dyDescent="0.3">
      <c r="A219" t="s">
        <v>551</v>
      </c>
      <c r="B219" s="10">
        <v>23</v>
      </c>
      <c r="C219" s="11">
        <v>30</v>
      </c>
      <c r="D219" s="12">
        <v>0</v>
      </c>
      <c r="E219" s="13" t="s">
        <v>607</v>
      </c>
      <c r="F219" s="10">
        <v>121</v>
      </c>
      <c r="G219" s="11">
        <v>0</v>
      </c>
      <c r="H219" s="12">
        <v>0</v>
      </c>
      <c r="I219" s="13" t="s">
        <v>618</v>
      </c>
      <c r="J219" s="14">
        <f t="shared" si="60"/>
        <v>23.5</v>
      </c>
      <c r="K219" s="14">
        <f t="shared" si="61"/>
        <v>121</v>
      </c>
    </row>
    <row r="220" spans="1:11" x14ac:dyDescent="0.3">
      <c r="A220" t="s">
        <v>554</v>
      </c>
      <c r="B220" s="10">
        <v>6</v>
      </c>
      <c r="C220" s="11">
        <v>0</v>
      </c>
      <c r="D220" s="12">
        <v>0</v>
      </c>
      <c r="E220" s="13" t="s">
        <v>608</v>
      </c>
      <c r="F220" s="10">
        <v>35</v>
      </c>
      <c r="G220" s="11">
        <v>0</v>
      </c>
      <c r="H220" s="12">
        <v>0</v>
      </c>
      <c r="I220" s="13" t="s">
        <v>618</v>
      </c>
      <c r="J220" s="14">
        <f t="shared" si="55"/>
        <v>-6</v>
      </c>
      <c r="K220" s="14">
        <f t="shared" si="61"/>
        <v>35</v>
      </c>
    </row>
    <row r="221" spans="1:11" x14ac:dyDescent="0.3">
      <c r="A221" t="s">
        <v>555</v>
      </c>
      <c r="B221" s="10">
        <v>39</v>
      </c>
      <c r="C221" s="11">
        <v>0</v>
      </c>
      <c r="D221" s="12">
        <v>0</v>
      </c>
      <c r="E221" s="13" t="s">
        <v>607</v>
      </c>
      <c r="F221" s="10">
        <v>71</v>
      </c>
      <c r="G221" s="11">
        <v>0</v>
      </c>
      <c r="H221" s="12">
        <v>0</v>
      </c>
      <c r="I221" s="13" t="s">
        <v>618</v>
      </c>
      <c r="J221" s="14">
        <f>IF(E221="N",1*(((D221/60)/60)+(C221/60)+B221),((D221/60)/60)+(C221/60)+B221)</f>
        <v>39</v>
      </c>
      <c r="K221" s="14">
        <f t="shared" si="61"/>
        <v>71</v>
      </c>
    </row>
    <row r="222" spans="1:11" x14ac:dyDescent="0.3">
      <c r="A222" t="s">
        <v>557</v>
      </c>
      <c r="B222" s="10">
        <v>6</v>
      </c>
      <c r="C222" s="11">
        <v>0</v>
      </c>
      <c r="D222" s="12">
        <v>0</v>
      </c>
      <c r="E222" s="13" t="s">
        <v>608</v>
      </c>
      <c r="F222" s="10">
        <v>71</v>
      </c>
      <c r="G222" s="11">
        <v>30</v>
      </c>
      <c r="H222" s="12">
        <v>0</v>
      </c>
      <c r="I222" s="13" t="s">
        <v>618</v>
      </c>
      <c r="J222" s="14">
        <f t="shared" si="55"/>
        <v>-6</v>
      </c>
      <c r="K222" s="14">
        <f t="shared" si="61"/>
        <v>71.5</v>
      </c>
    </row>
    <row r="223" spans="1:11" x14ac:dyDescent="0.3">
      <c r="A223" t="s">
        <v>559</v>
      </c>
      <c r="B223" s="10">
        <v>43</v>
      </c>
      <c r="C223" s="11">
        <v>0</v>
      </c>
      <c r="D223" s="12">
        <v>0</v>
      </c>
      <c r="E223" s="13" t="s">
        <v>608</v>
      </c>
      <c r="F223" s="10">
        <v>67</v>
      </c>
      <c r="G223" s="11">
        <v>0</v>
      </c>
      <c r="H223" s="12">
        <v>0</v>
      </c>
      <c r="I223" s="13" t="s">
        <v>618</v>
      </c>
      <c r="J223" s="14">
        <f t="shared" si="55"/>
        <v>-43</v>
      </c>
      <c r="K223" s="14">
        <f t="shared" si="61"/>
        <v>67</v>
      </c>
    </row>
    <row r="224" spans="1:11" x14ac:dyDescent="0.3">
      <c r="A224" t="s">
        <v>562</v>
      </c>
      <c r="B224" s="10">
        <v>8</v>
      </c>
      <c r="C224" s="11">
        <v>33</v>
      </c>
      <c r="D224" s="12">
        <v>0</v>
      </c>
      <c r="E224" s="13" t="s">
        <v>608</v>
      </c>
      <c r="F224" s="10">
        <v>125</v>
      </c>
      <c r="G224" s="11">
        <v>31</v>
      </c>
      <c r="H224" s="12">
        <v>0.12</v>
      </c>
      <c r="I224" s="13" t="s">
        <v>618</v>
      </c>
      <c r="J224" s="14">
        <f t="shared" si="55"/>
        <v>-8.5500000000000007</v>
      </c>
      <c r="K224" s="14">
        <f t="shared" si="61"/>
        <v>125.5167</v>
      </c>
    </row>
    <row r="225" spans="1:11" x14ac:dyDescent="0.3">
      <c r="A225" t="s">
        <v>565</v>
      </c>
      <c r="B225" s="10">
        <v>8</v>
      </c>
      <c r="C225" s="11">
        <v>0</v>
      </c>
      <c r="D225" s="12">
        <v>0</v>
      </c>
      <c r="E225" s="13" t="s">
        <v>607</v>
      </c>
      <c r="F225" s="10">
        <v>1</v>
      </c>
      <c r="G225" s="11">
        <v>10</v>
      </c>
      <c r="H225" s="12">
        <v>0.12</v>
      </c>
      <c r="I225" s="13" t="s">
        <v>618</v>
      </c>
      <c r="J225" s="14">
        <f>IF(E225="N",1*(((D225/60)/60)+(C225/60)+B225),((D225/60)/60)+(C225/60)+B225)</f>
        <v>8</v>
      </c>
      <c r="K225" s="14">
        <f t="shared" si="61"/>
        <v>1.1667000000000001</v>
      </c>
    </row>
    <row r="226" spans="1:11" x14ac:dyDescent="0.3">
      <c r="A226" t="s">
        <v>567</v>
      </c>
      <c r="B226" s="10">
        <v>9</v>
      </c>
      <c r="C226" s="11">
        <v>0</v>
      </c>
      <c r="D226" s="12">
        <v>0</v>
      </c>
      <c r="E226" s="13" t="s">
        <v>608</v>
      </c>
      <c r="F226" s="10">
        <v>172</v>
      </c>
      <c r="G226" s="11">
        <v>0</v>
      </c>
      <c r="H226" s="12">
        <v>0</v>
      </c>
      <c r="I226" s="13" t="s">
        <v>617</v>
      </c>
      <c r="J226" s="14">
        <f t="shared" si="55"/>
        <v>-9</v>
      </c>
      <c r="K226" s="14">
        <f t="shared" si="54"/>
        <v>-172</v>
      </c>
    </row>
    <row r="227" spans="1:11" x14ac:dyDescent="0.3">
      <c r="A227" t="s">
        <v>570</v>
      </c>
      <c r="B227" s="10">
        <v>20</v>
      </c>
      <c r="C227" s="11">
        <v>0</v>
      </c>
      <c r="D227" s="12">
        <v>0</v>
      </c>
      <c r="E227" s="13" t="s">
        <v>608</v>
      </c>
      <c r="F227" s="10">
        <v>175</v>
      </c>
      <c r="G227" s="11">
        <v>0</v>
      </c>
      <c r="H227" s="12">
        <v>0</v>
      </c>
      <c r="I227" s="13" t="s">
        <v>617</v>
      </c>
      <c r="J227" s="14">
        <f t="shared" si="55"/>
        <v>-20</v>
      </c>
      <c r="K227" s="14">
        <f t="shared" si="54"/>
        <v>-175</v>
      </c>
    </row>
    <row r="228" spans="1:11" x14ac:dyDescent="0.3">
      <c r="A228" t="s">
        <v>572</v>
      </c>
      <c r="B228" s="10">
        <v>11</v>
      </c>
      <c r="C228" s="11">
        <v>0</v>
      </c>
      <c r="D228" s="12">
        <v>0</v>
      </c>
      <c r="E228" s="13" t="s">
        <v>607</v>
      </c>
      <c r="F228" s="10">
        <v>61</v>
      </c>
      <c r="G228" s="11">
        <v>0</v>
      </c>
      <c r="H228" s="12">
        <v>0</v>
      </c>
      <c r="I228" s="13" t="s">
        <v>617</v>
      </c>
      <c r="J228" s="14">
        <f t="shared" ref="J228:J231" si="62">IF(E228="N",1*(((D228/60)/60)+(C228/60)+B228),((D228/60)/60)+(C228/60)+B228)</f>
        <v>11</v>
      </c>
      <c r="K228" s="14">
        <f t="shared" si="54"/>
        <v>-61</v>
      </c>
    </row>
    <row r="229" spans="1:11" x14ac:dyDescent="0.3">
      <c r="A229" t="s">
        <v>573</v>
      </c>
      <c r="B229" s="10">
        <v>34</v>
      </c>
      <c r="C229" s="11">
        <v>0</v>
      </c>
      <c r="D229" s="12">
        <v>0</v>
      </c>
      <c r="E229" s="13" t="s">
        <v>607</v>
      </c>
      <c r="F229" s="10">
        <v>9</v>
      </c>
      <c r="G229" s="11">
        <v>0</v>
      </c>
      <c r="H229" s="12">
        <v>0</v>
      </c>
      <c r="I229" s="13" t="s">
        <v>618</v>
      </c>
      <c r="J229" s="14">
        <f t="shared" si="62"/>
        <v>34</v>
      </c>
      <c r="K229" s="14">
        <f t="shared" ref="K229:K234" si="63">IF(I229="E",1*(((H229/60)/60)+(G229/60)+F229),((H229/60)/60)+(G229/60)+F229)</f>
        <v>9</v>
      </c>
    </row>
    <row r="230" spans="1:11" x14ac:dyDescent="0.3">
      <c r="A230" t="s">
        <v>575</v>
      </c>
      <c r="B230" s="10">
        <v>40</v>
      </c>
      <c r="C230" s="11">
        <v>0</v>
      </c>
      <c r="D230" s="12">
        <v>0</v>
      </c>
      <c r="E230" s="13" t="s">
        <v>607</v>
      </c>
      <c r="F230" s="10">
        <v>60</v>
      </c>
      <c r="G230" s="11">
        <v>0</v>
      </c>
      <c r="H230" s="12">
        <v>0</v>
      </c>
      <c r="I230" s="13" t="s">
        <v>618</v>
      </c>
      <c r="J230" s="14">
        <f t="shared" si="62"/>
        <v>40</v>
      </c>
      <c r="K230" s="14">
        <f t="shared" si="63"/>
        <v>60</v>
      </c>
    </row>
    <row r="231" spans="1:11" x14ac:dyDescent="0.3">
      <c r="A231" t="s">
        <v>577</v>
      </c>
      <c r="B231" s="10">
        <v>39</v>
      </c>
      <c r="C231" s="11">
        <v>0</v>
      </c>
      <c r="D231" s="12">
        <v>0</v>
      </c>
      <c r="E231" s="13" t="s">
        <v>607</v>
      </c>
      <c r="F231" s="10">
        <v>35</v>
      </c>
      <c r="G231" s="11">
        <v>0</v>
      </c>
      <c r="H231" s="12">
        <v>0</v>
      </c>
      <c r="I231" s="13" t="s">
        <v>618</v>
      </c>
      <c r="J231" s="14">
        <f t="shared" si="62"/>
        <v>39</v>
      </c>
      <c r="K231" s="14">
        <f t="shared" si="63"/>
        <v>35</v>
      </c>
    </row>
    <row r="232" spans="1:11" x14ac:dyDescent="0.3">
      <c r="A232" t="s">
        <v>578</v>
      </c>
      <c r="B232" s="10">
        <v>8</v>
      </c>
      <c r="C232" s="11">
        <v>0</v>
      </c>
      <c r="D232" s="12">
        <v>0</v>
      </c>
      <c r="E232" s="13" t="s">
        <v>608</v>
      </c>
      <c r="F232" s="10">
        <v>178</v>
      </c>
      <c r="G232" s="11">
        <v>0</v>
      </c>
      <c r="H232" s="12">
        <v>0</v>
      </c>
      <c r="I232" s="13" t="s">
        <v>618</v>
      </c>
      <c r="J232" s="14">
        <f t="shared" si="55"/>
        <v>-8</v>
      </c>
      <c r="K232" s="14">
        <f t="shared" si="63"/>
        <v>178</v>
      </c>
    </row>
    <row r="233" spans="1:11" x14ac:dyDescent="0.3">
      <c r="A233" t="s">
        <v>580</v>
      </c>
      <c r="B233" s="10">
        <v>49</v>
      </c>
      <c r="C233" s="11">
        <v>0</v>
      </c>
      <c r="D233" s="12">
        <v>0</v>
      </c>
      <c r="E233" s="13" t="s">
        <v>607</v>
      </c>
      <c r="F233" s="10">
        <v>32</v>
      </c>
      <c r="G233" s="11">
        <v>0</v>
      </c>
      <c r="H233" s="12">
        <v>0</v>
      </c>
      <c r="I233" s="13" t="s">
        <v>618</v>
      </c>
      <c r="J233" s="14">
        <f t="shared" ref="J233:J234" si="64">IF(E233="N",1*(((D233/60)/60)+(C233/60)+B233),((D233/60)/60)+(C233/60)+B233)</f>
        <v>49</v>
      </c>
      <c r="K233" s="14">
        <f t="shared" si="63"/>
        <v>32</v>
      </c>
    </row>
    <row r="234" spans="1:11" x14ac:dyDescent="0.3">
      <c r="A234" t="s">
        <v>583</v>
      </c>
      <c r="B234" s="10">
        <v>1</v>
      </c>
      <c r="C234" s="11">
        <v>0</v>
      </c>
      <c r="D234" s="12">
        <v>0</v>
      </c>
      <c r="E234" s="13" t="s">
        <v>607</v>
      </c>
      <c r="F234" s="10">
        <v>32</v>
      </c>
      <c r="G234" s="11">
        <v>0</v>
      </c>
      <c r="H234" s="12">
        <v>0</v>
      </c>
      <c r="I234" s="13" t="s">
        <v>618</v>
      </c>
      <c r="J234" s="14">
        <f t="shared" si="64"/>
        <v>1</v>
      </c>
      <c r="K234" s="14">
        <f t="shared" si="63"/>
        <v>32</v>
      </c>
    </row>
    <row r="235" spans="1:11" x14ac:dyDescent="0.3">
      <c r="A235" t="s">
        <v>584</v>
      </c>
      <c r="B235" s="10">
        <v>33</v>
      </c>
      <c r="C235" s="11">
        <v>0</v>
      </c>
      <c r="D235" s="12">
        <v>0</v>
      </c>
      <c r="E235" s="13" t="s">
        <v>608</v>
      </c>
      <c r="F235" s="10">
        <v>56</v>
      </c>
      <c r="G235" s="11">
        <v>0</v>
      </c>
      <c r="H235" s="12">
        <v>0</v>
      </c>
      <c r="I235" s="13" t="s">
        <v>617</v>
      </c>
      <c r="J235" s="14">
        <f t="shared" si="55"/>
        <v>-33</v>
      </c>
      <c r="K235" s="14">
        <f t="shared" si="54"/>
        <v>-56</v>
      </c>
    </row>
    <row r="236" spans="1:11" x14ac:dyDescent="0.3">
      <c r="A236" t="s">
        <v>586</v>
      </c>
      <c r="B236" s="10">
        <v>41</v>
      </c>
      <c r="C236" s="11">
        <v>0</v>
      </c>
      <c r="D236" s="12">
        <v>0</v>
      </c>
      <c r="E236" s="13" t="s">
        <v>607</v>
      </c>
      <c r="F236" s="10">
        <v>64</v>
      </c>
      <c r="G236" s="11">
        <v>0</v>
      </c>
      <c r="H236" s="12">
        <v>0</v>
      </c>
      <c r="I236" s="13" t="s">
        <v>618</v>
      </c>
      <c r="J236" s="14">
        <f>IF(E236="N",1*(((D236/60)/60)+(C236/60)+B236),((D236/60)/60)+(C236/60)+B236)</f>
        <v>41</v>
      </c>
      <c r="K236" s="14">
        <f t="shared" ref="K236:K237" si="65">IF(I236="E",1*(((H236/60)/60)+(G236/60)+F236),((H236/60)/60)+(G236/60)+F236)</f>
        <v>64</v>
      </c>
    </row>
    <row r="237" spans="1:11" x14ac:dyDescent="0.3">
      <c r="A237" t="s">
        <v>588</v>
      </c>
      <c r="B237" s="10">
        <v>16</v>
      </c>
      <c r="C237" s="11">
        <v>0</v>
      </c>
      <c r="D237" s="12">
        <v>0</v>
      </c>
      <c r="E237" s="13" t="s">
        <v>608</v>
      </c>
      <c r="F237" s="10">
        <v>167</v>
      </c>
      <c r="G237" s="11">
        <v>0</v>
      </c>
      <c r="H237" s="12">
        <v>0</v>
      </c>
      <c r="I237" s="13" t="s">
        <v>618</v>
      </c>
      <c r="J237" s="14">
        <f t="shared" si="55"/>
        <v>-16</v>
      </c>
      <c r="K237" s="14">
        <f t="shared" si="65"/>
        <v>167</v>
      </c>
    </row>
    <row r="238" spans="1:11" x14ac:dyDescent="0.3">
      <c r="A238" t="s">
        <v>591</v>
      </c>
      <c r="B238" s="10">
        <v>8</v>
      </c>
      <c r="C238" s="11">
        <v>0</v>
      </c>
      <c r="D238" s="12">
        <v>0</v>
      </c>
      <c r="E238" s="13" t="s">
        <v>607</v>
      </c>
      <c r="F238" s="10">
        <v>66</v>
      </c>
      <c r="G238" s="11">
        <v>0</v>
      </c>
      <c r="H238" s="12">
        <v>0</v>
      </c>
      <c r="I238" s="13" t="s">
        <v>617</v>
      </c>
      <c r="J238" s="14">
        <f t="shared" ref="J238:J239" si="66">IF(E238="N",1*(((D238/60)/60)+(C238/60)+B238),((D238/60)/60)+(C238/60)+B238)</f>
        <v>8</v>
      </c>
      <c r="K238" s="14">
        <f t="shared" si="54"/>
        <v>-66</v>
      </c>
    </row>
    <row r="239" spans="1:11" x14ac:dyDescent="0.3">
      <c r="A239" t="s">
        <v>593</v>
      </c>
      <c r="B239" s="10">
        <v>16</v>
      </c>
      <c r="C239" s="11">
        <v>0</v>
      </c>
      <c r="D239" s="12">
        <v>0</v>
      </c>
      <c r="E239" s="13" t="s">
        <v>607</v>
      </c>
      <c r="F239" s="10">
        <v>106</v>
      </c>
      <c r="G239" s="11">
        <v>0</v>
      </c>
      <c r="H239" s="12">
        <v>0</v>
      </c>
      <c r="I239" s="13" t="s">
        <v>618</v>
      </c>
      <c r="J239" s="14">
        <f t="shared" si="66"/>
        <v>16</v>
      </c>
      <c r="K239" s="14">
        <f>IF(I239="E",1*(((H239/60)/60)+(G239/60)+F239),((H239/60)/60)+(G239/60)+F239)</f>
        <v>106</v>
      </c>
    </row>
    <row r="240" spans="1:11" x14ac:dyDescent="0.3">
      <c r="A240" t="s">
        <v>595</v>
      </c>
      <c r="B240" s="10">
        <v>13</v>
      </c>
      <c r="C240" s="11">
        <v>18</v>
      </c>
      <c r="D240" s="12">
        <v>0</v>
      </c>
      <c r="E240" s="13" t="s">
        <v>608</v>
      </c>
      <c r="F240" s="10">
        <v>176</v>
      </c>
      <c r="G240" s="11">
        <v>12</v>
      </c>
      <c r="H240" s="12">
        <v>0</v>
      </c>
      <c r="I240" s="13" t="s">
        <v>617</v>
      </c>
      <c r="J240" s="14">
        <f t="shared" si="55"/>
        <v>-13.3</v>
      </c>
      <c r="K240" s="14">
        <f t="shared" si="54"/>
        <v>-176.2</v>
      </c>
    </row>
    <row r="241" spans="1:11" x14ac:dyDescent="0.3">
      <c r="A241" t="s">
        <v>598</v>
      </c>
      <c r="B241" s="10">
        <v>15</v>
      </c>
      <c r="C241" s="11">
        <v>0</v>
      </c>
      <c r="D241" s="12">
        <v>0</v>
      </c>
      <c r="E241" s="13" t="s">
        <v>607</v>
      </c>
      <c r="F241" s="10">
        <v>48</v>
      </c>
      <c r="G241" s="11">
        <v>0</v>
      </c>
      <c r="H241" s="12">
        <v>0</v>
      </c>
      <c r="I241" s="13" t="s">
        <v>618</v>
      </c>
      <c r="J241" s="14">
        <f t="shared" ref="J241:J242" si="67">IF(E241="N",1*(((D241/60)/60)+(C241/60)+B241),((D241/60)/60)+(C241/60)+B241)</f>
        <v>15</v>
      </c>
      <c r="K241" s="14">
        <f t="shared" ref="K241:K244" si="68">IF(I241="E",1*(((H241/60)/60)+(G241/60)+F241),((H241/60)/60)+(G241/60)+F241)</f>
        <v>48</v>
      </c>
    </row>
    <row r="242" spans="1:11" x14ac:dyDescent="0.3">
      <c r="A242" t="s">
        <v>600</v>
      </c>
      <c r="B242" s="10">
        <v>11</v>
      </c>
      <c r="C242" s="11">
        <v>30</v>
      </c>
      <c r="D242" s="12">
        <v>0</v>
      </c>
      <c r="E242" s="13" t="s">
        <v>607</v>
      </c>
      <c r="F242" s="10">
        <v>43</v>
      </c>
      <c r="G242" s="11">
        <v>0</v>
      </c>
      <c r="H242" s="12">
        <v>0</v>
      </c>
      <c r="I242" s="13" t="s">
        <v>618</v>
      </c>
      <c r="J242" s="14">
        <f t="shared" si="67"/>
        <v>11.5</v>
      </c>
      <c r="K242" s="14">
        <f t="shared" si="68"/>
        <v>43</v>
      </c>
    </row>
    <row r="243" spans="1:11" x14ac:dyDescent="0.3">
      <c r="A243" t="s">
        <v>603</v>
      </c>
      <c r="B243" s="10">
        <v>15</v>
      </c>
      <c r="C243" s="11">
        <v>0</v>
      </c>
      <c r="D243" s="12">
        <v>0</v>
      </c>
      <c r="E243" s="13" t="s">
        <v>608</v>
      </c>
      <c r="F243" s="10">
        <v>30</v>
      </c>
      <c r="G243" s="11">
        <v>0</v>
      </c>
      <c r="H243" s="12">
        <v>0</v>
      </c>
      <c r="I243" s="13" t="s">
        <v>618</v>
      </c>
      <c r="J243" s="14">
        <f t="shared" si="55"/>
        <v>-15</v>
      </c>
      <c r="K243" s="14">
        <f t="shared" si="68"/>
        <v>30</v>
      </c>
    </row>
    <row r="244" spans="1:11" x14ac:dyDescent="0.3">
      <c r="A244" t="s">
        <v>604</v>
      </c>
      <c r="B244" s="10">
        <v>20</v>
      </c>
      <c r="C244" s="11">
        <v>0</v>
      </c>
      <c r="D244" s="12">
        <v>0</v>
      </c>
      <c r="E244" s="13" t="s">
        <v>608</v>
      </c>
      <c r="F244" s="10">
        <v>30</v>
      </c>
      <c r="G244" s="11">
        <v>0</v>
      </c>
      <c r="H244" s="12">
        <v>0</v>
      </c>
      <c r="I244" s="13" t="s">
        <v>618</v>
      </c>
      <c r="J244" s="14">
        <f t="shared" si="55"/>
        <v>-20</v>
      </c>
      <c r="K244" s="14">
        <f t="shared" si="68"/>
        <v>30</v>
      </c>
    </row>
  </sheetData>
  <mergeCells count="2">
    <mergeCell ref="B2:E2"/>
    <mergeCell ref="F2:I2"/>
  </mergeCells>
  <dataValidations disablePrompts="1" count="8">
    <dataValidation type="whole" allowBlank="1" showInputMessage="1" showErrorMessage="1" errorTitle="Atención:" error="El valor de los grados de la latitud ha de estar entre 84° N y 80° S. Más allá ha de utilizarse UPS._x000a_Para utilizar valores de latitud negativos, utiliza la opción Sur (S) del Ecuador, con el selector situado a la derecha." sqref="B3" xr:uid="{BCA12EC5-AF0A-4C9E-ADA9-A9AEDAF56863}">
      <formula1>0</formula1>
      <formula2>84</formula2>
    </dataValidation>
    <dataValidation type="whole" allowBlank="1" showInputMessage="1" showErrorMessage="1" errorTitle="Atención:" error="El valor de los minutos de la latitud ha de estar entre 0' y 59'." sqref="C3" xr:uid="{81B5E929-E506-4380-8F1B-83842745A016}">
      <formula1>0</formula1>
      <formula2>59</formula2>
    </dataValidation>
    <dataValidation type="decimal" allowBlank="1" showInputMessage="1" showErrorMessage="1" errorTitle="Atención:" error="El valor de los segundos de la latitud ha de estar entre 0'' y &lt; 60''." sqref="D3" xr:uid="{74CCCB69-1462-49F3-B180-07844EC664E9}">
      <formula1>0</formula1>
      <formula2>59.9999999999999</formula2>
    </dataValidation>
    <dataValidation type="decimal" allowBlank="1" showInputMessage="1" showErrorMessage="1" errorTitle="Atención:" error="El valor de los segundos de la longitud ha de estar entre 0'' y &lt; 60''." sqref="H3" xr:uid="{58B29E51-61D2-4E0F-AB2C-E26E4F2E5935}">
      <formula1>0</formula1>
      <formula2>59.9999999999999</formula2>
    </dataValidation>
    <dataValidation type="whole" allowBlank="1" showInputMessage="1" showErrorMessage="1" errorTitle="Atención:" error="El valor de los minutos de la longitud ha de estar entre 0' y 59'." sqref="G3" xr:uid="{450B4C74-24D2-46EC-9E01-C82F03C3DC4E}">
      <formula1>0</formula1>
      <formula2>59</formula2>
    </dataValidation>
    <dataValidation type="whole" allowBlank="1" showInputMessage="1" showErrorMessage="1" errorTitle="Atención:" error="El valor de los grados de la longitud ha de estar entre 0° y 180°. Para utilizar valores de longitud negativos, utiliza la opción Oeste (W) o Este (E) del meridiano Greenwich, con el selector situado a la derecha." sqref="F3" xr:uid="{8969A7AD-020A-49A1-A6F0-1289E8BE147F}">
      <formula1>0</formula1>
      <formula2>180</formula2>
    </dataValidation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E3" xr:uid="{048C89B2-14DD-47C1-868E-211C9FC51ACF}">
      <formula1>"N,S"</formula1>
    </dataValidation>
    <dataValidation type="list" allowBlank="1" showInputMessage="1" showErrorMessage="1" errorTitle="Atención" error="Introduce CON MAYÚSCULAS uno de estos dos valores:_x000a_- W, si la longitud está referida al oeste del meridiano Greenwich._x000a_- E, si la longitud está referida al este del meridiano Greenwich." sqref="I3" xr:uid="{9958F345-5FC8-4248-BEBF-4BF5433BAC08}">
      <formula1>"W,E"</formula1>
    </dataValidation>
  </dataValidation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2021-12-10T23:36:01Z</dcterms:created>
  <dcterms:modified xsi:type="dcterms:W3CDTF">2021-12-11T00:49:10Z</dcterms:modified>
</cp:coreProperties>
</file>