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3"/>
    <sheet state="visible" name="Sum stats Categorical" sheetId="2" r:id="rId4"/>
    <sheet state="visible" name="Sum Stats Numeric" sheetId="3" r:id="rId5"/>
  </sheets>
  <definedNames/>
  <calcPr/>
</workbook>
</file>

<file path=xl/sharedStrings.xml><?xml version="1.0" encoding="utf-8"?>
<sst xmlns="http://schemas.openxmlformats.org/spreadsheetml/2006/main" count="157" uniqueCount="84">
  <si>
    <t>Variable</t>
  </si>
  <si>
    <t>Numeric variables</t>
  </si>
  <si>
    <t>Variable Name</t>
  </si>
  <si>
    <t>Mean</t>
  </si>
  <si>
    <t>Standard deviation</t>
  </si>
  <si>
    <t>Minimum</t>
  </si>
  <si>
    <t>Maximum</t>
  </si>
  <si>
    <t>Range</t>
  </si>
  <si>
    <t>Level</t>
  </si>
  <si>
    <t>Frequency Count</t>
  </si>
  <si>
    <t>Percent</t>
  </si>
  <si>
    <t>Categorical variables</t>
  </si>
  <si>
    <t>Number of levels</t>
  </si>
  <si>
    <t>Mode</t>
  </si>
  <si>
    <t>Dependents</t>
  </si>
  <si>
    <t xml:space="preserve">Variable </t>
  </si>
  <si>
    <t>Description</t>
  </si>
  <si>
    <t>Year_Birth</t>
  </si>
  <si>
    <t>Median</t>
  </si>
  <si>
    <t>Missing</t>
  </si>
  <si>
    <t>Non Missing</t>
  </si>
  <si>
    <t>Standard Deviation</t>
  </si>
  <si>
    <t>Skewness</t>
  </si>
  <si>
    <t>Kurtosis</t>
  </si>
  <si>
    <t>Coefficient of Variation</t>
  </si>
  <si>
    <t>CustMonths</t>
  </si>
  <si>
    <t>Customer year of birth</t>
  </si>
  <si>
    <t>Gender</t>
  </si>
  <si>
    <t>Customer gender</t>
  </si>
  <si>
    <t>Income</t>
  </si>
  <si>
    <t>Customer household income</t>
  </si>
  <si>
    <t>Education</t>
  </si>
  <si>
    <t>Customer education</t>
  </si>
  <si>
    <t>Dt_Customer</t>
  </si>
  <si>
    <t>Date when customer joined</t>
  </si>
  <si>
    <t>Marital_Status</t>
  </si>
  <si>
    <t>Customer marital status</t>
  </si>
  <si>
    <t>Rcn</t>
  </si>
  <si>
    <t>Recency in days, in the last 18 months</t>
  </si>
  <si>
    <t>Customer dependents (1=Yes)</t>
  </si>
  <si>
    <t>Frq</t>
  </si>
  <si>
    <t>Number of puchases in the last 18 months</t>
  </si>
  <si>
    <t>Recomendation</t>
  </si>
  <si>
    <t>Recomendation (1-5)</t>
  </si>
  <si>
    <t>Mnt</t>
  </si>
  <si>
    <t>Amount spent in the last 198 months</t>
  </si>
  <si>
    <t>DepVar</t>
  </si>
  <si>
    <t>Customer response to campaign (positive=1)</t>
  </si>
  <si>
    <t>Clothes</t>
  </si>
  <si>
    <t>% spent on Clothes</t>
  </si>
  <si>
    <t>Kitchen</t>
  </si>
  <si>
    <t>% spent on Kitchen</t>
  </si>
  <si>
    <t>SmallAppliances</t>
  </si>
  <si>
    <t>% spent on Small appliances</t>
  </si>
  <si>
    <t>F</t>
  </si>
  <si>
    <t>Housekeeping</t>
  </si>
  <si>
    <t>% spent on House keeping</t>
  </si>
  <si>
    <t>Toys</t>
  </si>
  <si>
    <t>% spent on Toys</t>
  </si>
  <si>
    <t>NetPurchase</t>
  </si>
  <si>
    <t>%purchase through the internet</t>
  </si>
  <si>
    <t>CatPurchase</t>
  </si>
  <si>
    <t>%purchase through the catalog</t>
  </si>
  <si>
    <t>CostPerContact</t>
  </si>
  <si>
    <t xml:space="preserve">Campaign's cost of contact </t>
  </si>
  <si>
    <t>RevenuePerPositiveAnswer</t>
  </si>
  <si>
    <t>Campaign's net revenue</t>
  </si>
  <si>
    <t>Graduation</t>
  </si>
  <si>
    <t>Married</t>
  </si>
  <si>
    <t>2n Cycle</t>
  </si>
  <si>
    <t>Master</t>
  </si>
  <si>
    <t>Basic</t>
  </si>
  <si>
    <t>PhD</t>
  </si>
  <si>
    <t>OldSchool</t>
  </si>
  <si>
    <t>M</t>
  </si>
  <si>
    <t>?</t>
  </si>
  <si>
    <t>Together</t>
  </si>
  <si>
    <t>Single</t>
  </si>
  <si>
    <t>Divorced</t>
  </si>
  <si>
    <t>Widow</t>
  </si>
  <si>
    <t>BigConfusion</t>
  </si>
  <si>
    <t>Age</t>
  </si>
  <si>
    <t>HouseKeeping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</si>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</sst>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7">
    <font>
      <sz val="10.0"/>
      <color rgb="FF000000"/>
      <name val="Arial"/>
    </font>
    <font>
      <b/>
    </font>
    <font>
      <b/>
      <sz val="11.0"/>
    </font>
    <font/>
    <font>
      <sz val="11.0"/>
    </font>
    <font>
      <b/>
      <sz val="7.0"/>
    </font>
    <font>
      <sz val="7.0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9" xfId="0" applyAlignment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9" xfId="0" applyAlignment="1" applyBorder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readingOrder="0" vertical="center"/>
    </xf>
    <xf borderId="0" fillId="2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2" fillId="2" fontId="3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4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2" fillId="0" fontId="3" numFmtId="4" xfId="0" applyAlignment="1" applyBorder="1" applyFont="1" applyNumberFormat="1">
      <alignment horizontal="center" readingOrder="0" vertical="center"/>
    </xf>
    <xf borderId="0" fillId="0" fontId="3" numFmtId="0" xfId="0" applyFon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57"/>
    <col customWidth="1" min="2" max="2" width="38.0"/>
    <col customWidth="1" min="3" max="3" width="6.86"/>
    <col customWidth="1" min="5" max="5" width="38.0"/>
  </cols>
  <sheetData>
    <row r="1" ht="23.25" customHeight="1">
      <c r="A1" s="2" t="s">
        <v>1</v>
      </c>
      <c r="B1" s="4"/>
      <c r="C1" s="6"/>
      <c r="D1" s="2" t="s">
        <v>11</v>
      </c>
      <c r="E1" s="4"/>
    </row>
    <row r="2" ht="23.25" customHeight="1">
      <c r="A2" s="2" t="s">
        <v>15</v>
      </c>
      <c r="B2" s="2" t="s">
        <v>16</v>
      </c>
      <c r="C2" s="6"/>
      <c r="D2" s="2" t="s">
        <v>15</v>
      </c>
      <c r="E2" s="2" t="s">
        <v>16</v>
      </c>
    </row>
    <row r="3" ht="18.0" customHeight="1">
      <c r="A3" s="10" t="s">
        <v>17</v>
      </c>
      <c r="B3" s="11" t="s">
        <v>26</v>
      </c>
      <c r="C3" s="10"/>
      <c r="D3" s="10" t="s">
        <v>27</v>
      </c>
      <c r="E3" s="11" t="s">
        <v>28</v>
      </c>
    </row>
    <row r="4" ht="18.0" customHeight="1">
      <c r="A4" s="10" t="s">
        <v>29</v>
      </c>
      <c r="B4" s="11" t="s">
        <v>30</v>
      </c>
      <c r="C4" s="12"/>
      <c r="D4" s="10" t="s">
        <v>31</v>
      </c>
      <c r="E4" s="11" t="s">
        <v>32</v>
      </c>
    </row>
    <row r="5" ht="18.0" customHeight="1">
      <c r="A5" s="10" t="s">
        <v>33</v>
      </c>
      <c r="B5" s="11" t="s">
        <v>34</v>
      </c>
      <c r="C5" s="12"/>
      <c r="D5" s="10" t="s">
        <v>35</v>
      </c>
      <c r="E5" s="11" t="s">
        <v>36</v>
      </c>
    </row>
    <row r="6" ht="18.0" customHeight="1">
      <c r="A6" s="10" t="s">
        <v>37</v>
      </c>
      <c r="B6" s="11" t="s">
        <v>38</v>
      </c>
      <c r="C6" s="10"/>
      <c r="D6" s="10" t="s">
        <v>14</v>
      </c>
      <c r="E6" s="11" t="s">
        <v>39</v>
      </c>
    </row>
    <row r="7" ht="18.0" customHeight="1">
      <c r="A7" s="10" t="s">
        <v>40</v>
      </c>
      <c r="B7" s="11" t="s">
        <v>41</v>
      </c>
      <c r="C7" s="12"/>
      <c r="D7" s="10" t="s">
        <v>42</v>
      </c>
      <c r="E7" s="11" t="s">
        <v>43</v>
      </c>
    </row>
    <row r="8" ht="18.0" customHeight="1">
      <c r="A8" s="10" t="s">
        <v>44</v>
      </c>
      <c r="B8" s="11" t="s">
        <v>45</v>
      </c>
      <c r="C8" s="12"/>
      <c r="D8" s="13" t="s">
        <v>46</v>
      </c>
      <c r="E8" s="14" t="s">
        <v>47</v>
      </c>
    </row>
    <row r="9" ht="18.0" customHeight="1">
      <c r="A9" s="10" t="s">
        <v>48</v>
      </c>
      <c r="B9" s="11" t="s">
        <v>49</v>
      </c>
      <c r="C9" s="12"/>
    </row>
    <row r="10" ht="18.0" customHeight="1">
      <c r="A10" s="10" t="s">
        <v>50</v>
      </c>
      <c r="B10" s="11" t="s">
        <v>51</v>
      </c>
      <c r="C10" s="12"/>
      <c r="D10" s="12"/>
      <c r="E10" s="15"/>
    </row>
    <row r="11" ht="18.0" customHeight="1">
      <c r="A11" s="10" t="s">
        <v>52</v>
      </c>
      <c r="B11" s="11" t="s">
        <v>53</v>
      </c>
      <c r="C11" s="12"/>
      <c r="D11" s="12"/>
      <c r="E11" s="15"/>
    </row>
    <row r="12" ht="18.0" customHeight="1">
      <c r="A12" s="10" t="s">
        <v>55</v>
      </c>
      <c r="B12" s="11" t="s">
        <v>56</v>
      </c>
      <c r="C12" s="12"/>
      <c r="D12" s="12"/>
      <c r="E12" s="15"/>
    </row>
    <row r="13" ht="18.0" customHeight="1">
      <c r="A13" s="10" t="s">
        <v>57</v>
      </c>
      <c r="B13" s="11" t="s">
        <v>58</v>
      </c>
      <c r="C13" s="12"/>
      <c r="D13" s="12"/>
      <c r="E13" s="15"/>
    </row>
    <row r="14" ht="18.0" customHeight="1">
      <c r="A14" s="10" t="s">
        <v>59</v>
      </c>
      <c r="B14" s="11" t="s">
        <v>60</v>
      </c>
      <c r="C14" s="12"/>
      <c r="D14" s="12"/>
      <c r="E14" s="15"/>
    </row>
    <row r="15" ht="18.0" customHeight="1">
      <c r="A15" s="10" t="s">
        <v>61</v>
      </c>
      <c r="B15" s="11" t="s">
        <v>62</v>
      </c>
      <c r="C15" s="12"/>
      <c r="D15" s="12"/>
      <c r="E15" s="15"/>
    </row>
    <row r="16" ht="18.0" customHeight="1">
      <c r="A16" s="10" t="s">
        <v>63</v>
      </c>
      <c r="B16" s="11" t="s">
        <v>64</v>
      </c>
      <c r="C16" s="12"/>
      <c r="D16" s="12"/>
      <c r="E16" s="15"/>
    </row>
    <row r="17" ht="18.0" customHeight="1">
      <c r="A17" s="13" t="s">
        <v>65</v>
      </c>
      <c r="B17" s="14" t="s">
        <v>66</v>
      </c>
      <c r="C17" s="12"/>
      <c r="D17" s="12"/>
      <c r="E17" s="15"/>
    </row>
    <row r="18" ht="18.0" customHeight="1">
      <c r="C18" s="12"/>
      <c r="D18" s="12"/>
      <c r="E18" s="15"/>
    </row>
    <row r="19" ht="18.0" customHeight="1">
      <c r="A19" s="12"/>
      <c r="B19" s="15"/>
      <c r="C19" s="12"/>
      <c r="D19" s="12"/>
      <c r="E19" s="15"/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7" max="7" width="13.29"/>
    <col customWidth="1" min="8" max="8" width="11.86"/>
  </cols>
  <sheetData>
    <row r="1">
      <c r="A1" s="3" t="s">
        <v>2</v>
      </c>
      <c r="B1" s="3" t="s">
        <v>8</v>
      </c>
      <c r="C1" s="3" t="s">
        <v>9</v>
      </c>
      <c r="D1" s="5" t="s">
        <v>10</v>
      </c>
      <c r="E1" s="7"/>
      <c r="F1" s="3" t="s">
        <v>0</v>
      </c>
      <c r="G1" s="3" t="s">
        <v>12</v>
      </c>
      <c r="H1" s="3" t="s">
        <v>13</v>
      </c>
      <c r="I1" s="7"/>
    </row>
    <row r="2">
      <c r="A2" s="10" t="s">
        <v>14</v>
      </c>
      <c r="B2" s="10">
        <v>1.0</v>
      </c>
      <c r="C2" s="10">
        <v>1753.0</v>
      </c>
      <c r="D2" s="16">
        <f t="shared" ref="D2:D28" si="1">C2/2500</f>
        <v>0.7012</v>
      </c>
      <c r="E2" s="17"/>
      <c r="F2" s="10" t="s">
        <v>27</v>
      </c>
      <c r="G2" s="10">
        <v>3.0</v>
      </c>
      <c r="H2" s="10" t="s">
        <v>54</v>
      </c>
      <c r="I2" s="17"/>
    </row>
    <row r="3">
      <c r="A3" s="13" t="s">
        <v>14</v>
      </c>
      <c r="B3" s="13">
        <v>0.0</v>
      </c>
      <c r="C3" s="13">
        <v>747.0</v>
      </c>
      <c r="D3" s="18">
        <f t="shared" si="1"/>
        <v>0.2988</v>
      </c>
      <c r="E3" s="17"/>
      <c r="F3" s="10" t="s">
        <v>31</v>
      </c>
      <c r="G3" s="10">
        <v>7.0</v>
      </c>
      <c r="H3" s="10" t="s">
        <v>67</v>
      </c>
      <c r="I3" s="17"/>
    </row>
    <row r="4">
      <c r="A4" s="10" t="s">
        <v>46</v>
      </c>
      <c r="B4" s="10">
        <v>0.0</v>
      </c>
      <c r="C4" s="10">
        <v>2325.0</v>
      </c>
      <c r="D4" s="17">
        <f t="shared" si="1"/>
        <v>0.93</v>
      </c>
      <c r="E4" s="17"/>
      <c r="F4" s="10" t="s">
        <v>35</v>
      </c>
      <c r="G4" s="10">
        <v>7.0</v>
      </c>
      <c r="H4" s="10" t="s">
        <v>68</v>
      </c>
      <c r="I4" s="17"/>
    </row>
    <row r="5">
      <c r="A5" s="13" t="s">
        <v>46</v>
      </c>
      <c r="B5" s="13">
        <v>1.0</v>
      </c>
      <c r="C5" s="13">
        <v>175.0</v>
      </c>
      <c r="D5" s="19">
        <f t="shared" si="1"/>
        <v>0.07</v>
      </c>
      <c r="E5" s="17"/>
      <c r="F5" s="10" t="s">
        <v>14</v>
      </c>
      <c r="G5" s="10">
        <v>2.0</v>
      </c>
      <c r="H5" s="10">
        <v>1.0</v>
      </c>
      <c r="I5" s="17"/>
    </row>
    <row r="6">
      <c r="A6" s="10" t="s">
        <v>31</v>
      </c>
      <c r="B6" s="10" t="s">
        <v>67</v>
      </c>
      <c r="C6" s="10">
        <v>1224.0</v>
      </c>
      <c r="D6" s="17">
        <f t="shared" si="1"/>
        <v>0.4896</v>
      </c>
      <c r="E6" s="17"/>
      <c r="F6" s="10" t="s">
        <v>42</v>
      </c>
      <c r="G6" s="10">
        <v>6.0</v>
      </c>
      <c r="H6" s="10">
        <v>4.0</v>
      </c>
      <c r="I6" s="17"/>
    </row>
    <row r="7">
      <c r="A7" s="10" t="s">
        <v>31</v>
      </c>
      <c r="B7" s="10" t="s">
        <v>69</v>
      </c>
      <c r="C7" s="10">
        <v>425.0</v>
      </c>
      <c r="D7" s="17">
        <f t="shared" si="1"/>
        <v>0.17</v>
      </c>
      <c r="E7" s="17"/>
      <c r="F7" s="13" t="s">
        <v>46</v>
      </c>
      <c r="G7" s="13">
        <v>2.0</v>
      </c>
      <c r="H7" s="13">
        <v>0.0</v>
      </c>
      <c r="I7" s="17"/>
    </row>
    <row r="8">
      <c r="A8" s="10" t="s">
        <v>31</v>
      </c>
      <c r="B8" s="10" t="s">
        <v>70</v>
      </c>
      <c r="C8" s="10">
        <v>372.0</v>
      </c>
      <c r="D8" s="16">
        <f t="shared" si="1"/>
        <v>0.1488</v>
      </c>
      <c r="E8" s="17"/>
      <c r="F8" s="17"/>
      <c r="G8" s="17"/>
      <c r="H8" s="17"/>
      <c r="I8" s="17"/>
    </row>
    <row r="9">
      <c r="A9" s="10" t="s">
        <v>31</v>
      </c>
      <c r="B9" s="10" t="s">
        <v>71</v>
      </c>
      <c r="C9" s="10">
        <v>299.0</v>
      </c>
      <c r="D9" s="16">
        <f t="shared" si="1"/>
        <v>0.1196</v>
      </c>
      <c r="E9" s="17"/>
      <c r="F9" s="17"/>
      <c r="G9" s="17"/>
      <c r="H9" s="17"/>
      <c r="I9" s="17"/>
    </row>
    <row r="10">
      <c r="A10" s="10" t="s">
        <v>31</v>
      </c>
      <c r="B10" s="10" t="s">
        <v>72</v>
      </c>
      <c r="C10" s="10">
        <v>167.0</v>
      </c>
      <c r="D10" s="16">
        <f t="shared" si="1"/>
        <v>0.0668</v>
      </c>
      <c r="E10" s="17"/>
      <c r="F10" s="17"/>
      <c r="G10" s="17"/>
      <c r="H10" s="17"/>
      <c r="I10" s="17"/>
    </row>
    <row r="11">
      <c r="A11" s="21" t="s">
        <v>31</v>
      </c>
      <c r="B11" s="22"/>
      <c r="C11" s="21">
        <v>7.0</v>
      </c>
      <c r="D11" s="23">
        <f t="shared" si="1"/>
        <v>0.0028</v>
      </c>
      <c r="E11" s="17"/>
      <c r="F11" s="17"/>
      <c r="G11" s="17"/>
      <c r="H11" s="17"/>
      <c r="I11" s="17"/>
    </row>
    <row r="12">
      <c r="A12" s="24" t="s">
        <v>31</v>
      </c>
      <c r="B12" s="24" t="s">
        <v>73</v>
      </c>
      <c r="C12" s="24">
        <v>6.0</v>
      </c>
      <c r="D12" s="25">
        <f t="shared" si="1"/>
        <v>0.0024</v>
      </c>
      <c r="E12" s="17"/>
      <c r="F12" s="17"/>
      <c r="G12" s="17"/>
      <c r="H12" s="17"/>
      <c r="I12" s="17"/>
    </row>
    <row r="13">
      <c r="A13" s="10" t="s">
        <v>27</v>
      </c>
      <c r="B13" s="10" t="s">
        <v>54</v>
      </c>
      <c r="C13" s="10">
        <v>1910.0</v>
      </c>
      <c r="D13" s="16">
        <f t="shared" si="1"/>
        <v>0.764</v>
      </c>
      <c r="E13" s="17"/>
      <c r="F13" s="17"/>
      <c r="G13" s="17"/>
      <c r="H13" s="17"/>
      <c r="I13" s="17"/>
    </row>
    <row r="14">
      <c r="A14" s="10" t="s">
        <v>27</v>
      </c>
      <c r="B14" s="10" t="s">
        <v>74</v>
      </c>
      <c r="C14" s="10">
        <v>585.0</v>
      </c>
      <c r="D14" s="16">
        <f t="shared" si="1"/>
        <v>0.234</v>
      </c>
      <c r="E14" s="17"/>
      <c r="F14" s="17"/>
      <c r="G14" s="17"/>
      <c r="H14" s="17"/>
      <c r="I14" s="17"/>
    </row>
    <row r="15">
      <c r="A15" s="24" t="s">
        <v>27</v>
      </c>
      <c r="B15" s="24" t="s">
        <v>75</v>
      </c>
      <c r="C15" s="24">
        <v>5.0</v>
      </c>
      <c r="D15" s="25">
        <f t="shared" si="1"/>
        <v>0.002</v>
      </c>
      <c r="E15" s="17"/>
      <c r="F15" s="17"/>
      <c r="G15" s="17"/>
      <c r="H15" s="17"/>
      <c r="I15" s="17"/>
    </row>
    <row r="16">
      <c r="A16" s="10" t="s">
        <v>35</v>
      </c>
      <c r="B16" s="10" t="s">
        <v>68</v>
      </c>
      <c r="C16" s="10">
        <v>916.0</v>
      </c>
      <c r="D16" s="16">
        <f t="shared" si="1"/>
        <v>0.3664</v>
      </c>
      <c r="E16" s="17"/>
      <c r="F16" s="17"/>
      <c r="G16" s="17"/>
      <c r="H16" s="17"/>
      <c r="I16" s="17"/>
    </row>
    <row r="17">
      <c r="A17" s="10" t="s">
        <v>35</v>
      </c>
      <c r="B17" s="10" t="s">
        <v>76</v>
      </c>
      <c r="C17" s="10">
        <v>606.0</v>
      </c>
      <c r="D17" s="16">
        <f t="shared" si="1"/>
        <v>0.2424</v>
      </c>
      <c r="E17" s="17"/>
      <c r="F17" s="17"/>
      <c r="G17" s="17"/>
      <c r="H17" s="17"/>
      <c r="I17" s="17"/>
    </row>
    <row r="18">
      <c r="A18" s="10" t="s">
        <v>35</v>
      </c>
      <c r="B18" s="10" t="s">
        <v>77</v>
      </c>
      <c r="C18" s="10">
        <v>596.0</v>
      </c>
      <c r="D18" s="16">
        <f t="shared" si="1"/>
        <v>0.2384</v>
      </c>
      <c r="E18" s="17"/>
      <c r="F18" s="17"/>
      <c r="G18" s="17"/>
      <c r="H18" s="17"/>
      <c r="I18" s="17"/>
    </row>
    <row r="19">
      <c r="A19" s="10" t="s">
        <v>35</v>
      </c>
      <c r="B19" s="10" t="s">
        <v>78</v>
      </c>
      <c r="C19" s="10">
        <v>231.0</v>
      </c>
      <c r="D19" s="16">
        <f t="shared" si="1"/>
        <v>0.0924</v>
      </c>
      <c r="E19" s="17"/>
      <c r="F19" s="17"/>
      <c r="G19" s="17"/>
      <c r="H19" s="17"/>
      <c r="I19" s="17"/>
    </row>
    <row r="20">
      <c r="A20" s="10" t="s">
        <v>35</v>
      </c>
      <c r="B20" s="10" t="s">
        <v>79</v>
      </c>
      <c r="C20" s="10">
        <v>115.0</v>
      </c>
      <c r="D20" s="16">
        <f t="shared" si="1"/>
        <v>0.046</v>
      </c>
      <c r="E20" s="17"/>
      <c r="F20" s="17"/>
      <c r="G20" s="17"/>
      <c r="H20" s="17"/>
      <c r="I20" s="17"/>
    </row>
    <row r="21">
      <c r="A21" s="21" t="s">
        <v>35</v>
      </c>
      <c r="B21" s="21" t="s">
        <v>80</v>
      </c>
      <c r="C21" s="21">
        <v>19.0</v>
      </c>
      <c r="D21" s="23">
        <f t="shared" si="1"/>
        <v>0.0076</v>
      </c>
      <c r="E21" s="17"/>
      <c r="F21" s="17"/>
      <c r="G21" s="17"/>
      <c r="H21" s="17"/>
      <c r="I21" s="17"/>
    </row>
    <row r="22">
      <c r="A22" s="24" t="s">
        <v>35</v>
      </c>
      <c r="B22" s="29"/>
      <c r="C22" s="24">
        <v>17.0</v>
      </c>
      <c r="D22" s="25">
        <f t="shared" si="1"/>
        <v>0.0068</v>
      </c>
      <c r="E22" s="17"/>
      <c r="F22" s="17"/>
      <c r="G22" s="17"/>
      <c r="H22" s="17"/>
      <c r="I22" s="17"/>
    </row>
    <row r="23">
      <c r="A23" s="10" t="s">
        <v>42</v>
      </c>
      <c r="B23" s="10">
        <v>4.0</v>
      </c>
      <c r="C23" s="10">
        <v>753.0</v>
      </c>
      <c r="D23" s="16">
        <f t="shared" si="1"/>
        <v>0.3012</v>
      </c>
      <c r="E23" s="30"/>
      <c r="F23" s="30"/>
      <c r="G23" s="30"/>
      <c r="H23" s="30"/>
      <c r="I23" s="30"/>
    </row>
    <row r="24">
      <c r="A24" s="31" t="s">
        <v>42</v>
      </c>
      <c r="B24" s="31">
        <v>5.0</v>
      </c>
      <c r="C24" s="31">
        <v>679.0</v>
      </c>
      <c r="D24" s="16">
        <f t="shared" si="1"/>
        <v>0.2716</v>
      </c>
      <c r="E24" s="30"/>
      <c r="F24" s="30"/>
      <c r="G24" s="30"/>
      <c r="H24" s="30"/>
      <c r="I24" s="30"/>
    </row>
    <row r="25">
      <c r="A25" s="31" t="s">
        <v>42</v>
      </c>
      <c r="B25" s="31">
        <v>3.0</v>
      </c>
      <c r="C25" s="31">
        <v>573.0</v>
      </c>
      <c r="D25" s="16">
        <f t="shared" si="1"/>
        <v>0.2292</v>
      </c>
      <c r="E25" s="30"/>
      <c r="F25" s="30"/>
      <c r="G25" s="30"/>
      <c r="H25" s="30"/>
      <c r="I25" s="30"/>
    </row>
    <row r="26">
      <c r="A26" s="31" t="s">
        <v>42</v>
      </c>
      <c r="B26" s="31">
        <v>2.0</v>
      </c>
      <c r="C26" s="31">
        <v>296.0</v>
      </c>
      <c r="D26" s="16">
        <f t="shared" si="1"/>
        <v>0.1184</v>
      </c>
      <c r="E26" s="30"/>
      <c r="F26" s="30"/>
      <c r="G26" s="30"/>
      <c r="H26" s="30"/>
      <c r="I26" s="30"/>
    </row>
    <row r="27">
      <c r="A27" s="32" t="s">
        <v>42</v>
      </c>
      <c r="B27" s="32">
        <v>6.0</v>
      </c>
      <c r="C27" s="32">
        <v>193.0</v>
      </c>
      <c r="D27" s="23">
        <f t="shared" si="1"/>
        <v>0.0772</v>
      </c>
      <c r="E27" s="30"/>
      <c r="F27" s="30"/>
      <c r="G27" s="30"/>
      <c r="H27" s="30"/>
      <c r="I27" s="30"/>
    </row>
    <row r="28">
      <c r="A28" s="33" t="s">
        <v>42</v>
      </c>
      <c r="B28" s="33">
        <v>1.0</v>
      </c>
      <c r="C28" s="33">
        <v>6.0</v>
      </c>
      <c r="D28" s="18">
        <f t="shared" si="1"/>
        <v>0.0024</v>
      </c>
      <c r="E28" s="30"/>
      <c r="F28" s="30"/>
      <c r="G28" s="30"/>
      <c r="H28" s="30"/>
      <c r="I28" s="30"/>
    </row>
    <row r="29">
      <c r="A29" s="12"/>
      <c r="B29" s="12"/>
      <c r="C29" s="12"/>
      <c r="D29" s="30"/>
      <c r="E29" s="30"/>
      <c r="F29" s="30"/>
      <c r="G29" s="30"/>
      <c r="H29" s="30"/>
      <c r="I29" s="30"/>
    </row>
    <row r="30">
      <c r="A30" s="12"/>
      <c r="B30" s="12"/>
      <c r="C30" s="12"/>
      <c r="D30" s="30"/>
      <c r="E30" s="30"/>
      <c r="F30" s="30"/>
      <c r="G30" s="30"/>
      <c r="H30" s="30"/>
      <c r="I30" s="30"/>
    </row>
    <row r="31">
      <c r="A31" s="12"/>
      <c r="B31" s="12"/>
      <c r="C31" s="12"/>
      <c r="D31" s="30"/>
      <c r="E31" s="30"/>
      <c r="F31" s="30"/>
      <c r="G31" s="30"/>
      <c r="H31" s="30"/>
      <c r="I31" s="30"/>
    </row>
    <row r="32">
      <c r="A32" s="12"/>
      <c r="B32" s="12"/>
      <c r="C32" s="12"/>
      <c r="D32" s="30"/>
      <c r="E32" s="30"/>
      <c r="F32" s="30"/>
      <c r="G32" s="30"/>
      <c r="H32" s="30"/>
      <c r="I32" s="30"/>
    </row>
    <row r="33">
      <c r="A33" s="12"/>
      <c r="B33" s="12"/>
      <c r="C33" s="12"/>
      <c r="D33" s="30"/>
      <c r="E33" s="30"/>
      <c r="F33" s="30"/>
      <c r="G33" s="30"/>
      <c r="H33" s="30"/>
      <c r="I33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57"/>
    <col customWidth="1" min="2" max="6" width="17.71"/>
    <col customWidth="1" min="7" max="7" width="6.29"/>
    <col customWidth="1" min="8" max="8" width="17.71"/>
    <col customWidth="1" min="9" max="18" width="9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8"/>
      <c r="H1" s="8" t="s">
        <v>0</v>
      </c>
      <c r="I1" s="8" t="s">
        <v>18</v>
      </c>
      <c r="J1" s="8" t="s">
        <v>19</v>
      </c>
      <c r="K1" s="8" t="s">
        <v>20</v>
      </c>
      <c r="L1" s="8" t="s">
        <v>5</v>
      </c>
      <c r="M1" s="8" t="s">
        <v>6</v>
      </c>
      <c r="N1" s="9" t="s">
        <v>3</v>
      </c>
      <c r="O1" s="9" t="s">
        <v>21</v>
      </c>
      <c r="P1" s="9" t="s">
        <v>22</v>
      </c>
      <c r="Q1" s="9" t="s">
        <v>23</v>
      </c>
      <c r="R1" s="9" t="s">
        <v>24</v>
      </c>
    </row>
    <row r="2">
      <c r="A2" s="10" t="s">
        <v>25</v>
      </c>
      <c r="B2" s="20">
        <f t="shared" ref="B2:B16" si="1">VLOOKUP(A2,$H$2:$R$16,7,FALSE)</f>
        <v>143.2448</v>
      </c>
      <c r="C2" s="20">
        <f t="shared" ref="C2:C16" si="2">VLOOKUP(A2,$H$2:$R$16,8,FALSE)</f>
        <v>16.67983692</v>
      </c>
      <c r="D2" s="10">
        <f t="shared" ref="D2:D16" si="3">VLOOKUP(A2,$H$2:$R$16,5,FALSE)</f>
        <v>114</v>
      </c>
      <c r="E2" s="10">
        <f t="shared" ref="E2:E16" si="4">VLOOKUP(A2,$H$2:$R$16,6,FALSE)</f>
        <v>172</v>
      </c>
      <c r="F2" s="10">
        <f t="shared" ref="F2:F16" si="5">E2-D2</f>
        <v>58</v>
      </c>
      <c r="G2" s="26"/>
      <c r="H2" s="26" t="s">
        <v>57</v>
      </c>
      <c r="I2" s="26">
        <v>4.0</v>
      </c>
      <c r="J2" s="26">
        <v>0.0</v>
      </c>
      <c r="K2" s="26">
        <v>2500.0</v>
      </c>
      <c r="L2" s="26">
        <v>0.0</v>
      </c>
      <c r="M2" s="26">
        <v>77.0</v>
      </c>
      <c r="N2" s="27">
        <v>6.9292</v>
      </c>
      <c r="O2" s="27">
        <v>7.92093958274833</v>
      </c>
      <c r="P2" s="27">
        <v>2.40810026658256</v>
      </c>
      <c r="Q2" s="27">
        <v>9.23831495668863</v>
      </c>
      <c r="R2" s="27">
        <v>1.14312468722916</v>
      </c>
    </row>
    <row r="3">
      <c r="A3" s="10" t="s">
        <v>29</v>
      </c>
      <c r="B3" s="28">
        <f t="shared" si="1"/>
        <v>74062.83887</v>
      </c>
      <c r="C3" s="28">
        <f t="shared" si="2"/>
        <v>28807.22583</v>
      </c>
      <c r="D3" s="10">
        <f t="shared" si="3"/>
        <v>10500</v>
      </c>
      <c r="E3" s="10">
        <f t="shared" si="4"/>
        <v>144204.9</v>
      </c>
      <c r="F3" s="10">
        <f t="shared" si="5"/>
        <v>133704.9</v>
      </c>
      <c r="G3" s="26"/>
      <c r="H3" s="26" t="s">
        <v>50</v>
      </c>
      <c r="I3" s="26">
        <v>4.0</v>
      </c>
      <c r="J3" s="26">
        <v>0.0</v>
      </c>
      <c r="K3" s="26">
        <v>2500.0</v>
      </c>
      <c r="L3" s="26">
        <v>0.0</v>
      </c>
      <c r="M3" s="26">
        <v>68.0</v>
      </c>
      <c r="N3" s="27">
        <v>6.9588</v>
      </c>
      <c r="O3" s="27">
        <v>7.83673837430719</v>
      </c>
      <c r="P3" s="27">
        <v>2.19294558610007</v>
      </c>
      <c r="Q3" s="27">
        <v>6.85877299575142</v>
      </c>
      <c r="R3" s="27">
        <v>1.12616232314582</v>
      </c>
    </row>
    <row r="4">
      <c r="A4" s="10" t="s">
        <v>81</v>
      </c>
      <c r="B4" s="20">
        <f t="shared" si="1"/>
        <v>51.2628</v>
      </c>
      <c r="C4" s="20">
        <f t="shared" si="2"/>
        <v>17.04601897</v>
      </c>
      <c r="D4" s="10">
        <f t="shared" si="3"/>
        <v>21</v>
      </c>
      <c r="E4" s="10">
        <f t="shared" si="4"/>
        <v>81</v>
      </c>
      <c r="F4" s="10">
        <f t="shared" si="5"/>
        <v>60</v>
      </c>
      <c r="G4" s="26"/>
      <c r="H4" s="26" t="s">
        <v>82</v>
      </c>
      <c r="I4" s="26">
        <v>4.0</v>
      </c>
      <c r="J4" s="26">
        <v>0.0</v>
      </c>
      <c r="K4" s="26">
        <v>2500.0</v>
      </c>
      <c r="L4" s="26">
        <v>0.0</v>
      </c>
      <c r="M4" s="26">
        <v>54.0</v>
      </c>
      <c r="N4" s="27">
        <v>6.8808</v>
      </c>
      <c r="O4" s="27">
        <v>7.6336295613628</v>
      </c>
      <c r="P4" s="27">
        <v>2.01393606324202</v>
      </c>
      <c r="Q4" s="27">
        <v>5.00350907003825</v>
      </c>
      <c r="R4" s="27">
        <v>1.109410179247</v>
      </c>
    </row>
    <row r="5">
      <c r="A5" s="10" t="s">
        <v>37</v>
      </c>
      <c r="B5" s="20">
        <f t="shared" si="1"/>
        <v>62.9384</v>
      </c>
      <c r="C5" s="20">
        <f t="shared" si="2"/>
        <v>69.64349425</v>
      </c>
      <c r="D5" s="10">
        <f t="shared" si="3"/>
        <v>0</v>
      </c>
      <c r="E5" s="10">
        <f t="shared" si="4"/>
        <v>549</v>
      </c>
      <c r="F5" s="10">
        <f t="shared" si="5"/>
        <v>549</v>
      </c>
      <c r="G5" s="26"/>
      <c r="H5" s="26" t="s">
        <v>37</v>
      </c>
      <c r="I5" s="26">
        <v>53.0</v>
      </c>
      <c r="J5" s="26">
        <v>0.0</v>
      </c>
      <c r="K5" s="26">
        <v>2500.0</v>
      </c>
      <c r="L5" s="26">
        <v>0.0</v>
      </c>
      <c r="M5" s="26">
        <v>549.0</v>
      </c>
      <c r="N5" s="27">
        <v>62.9384</v>
      </c>
      <c r="O5" s="27">
        <v>69.6434942543579</v>
      </c>
      <c r="P5" s="27">
        <v>4.07815310842444</v>
      </c>
      <c r="Q5" s="27">
        <v>20.0836847133697</v>
      </c>
      <c r="R5" s="27">
        <v>1.10653423433639</v>
      </c>
    </row>
    <row r="6">
      <c r="A6" s="10" t="s">
        <v>40</v>
      </c>
      <c r="B6" s="20">
        <f t="shared" si="1"/>
        <v>19.9892</v>
      </c>
      <c r="C6" s="20">
        <f t="shared" si="2"/>
        <v>10.95124903</v>
      </c>
      <c r="D6" s="10">
        <f t="shared" si="3"/>
        <v>3</v>
      </c>
      <c r="E6" s="10">
        <f t="shared" si="4"/>
        <v>58</v>
      </c>
      <c r="F6" s="10">
        <f t="shared" si="5"/>
        <v>55</v>
      </c>
      <c r="G6" s="26"/>
      <c r="H6" s="26" t="s">
        <v>44</v>
      </c>
      <c r="I6" s="26">
        <v>401.44</v>
      </c>
      <c r="J6" s="26">
        <v>0.0</v>
      </c>
      <c r="K6" s="26">
        <v>2500.0</v>
      </c>
      <c r="L6" s="26">
        <v>8.32</v>
      </c>
      <c r="M6" s="26">
        <v>3055.52</v>
      </c>
      <c r="N6" s="27">
        <v>654.82976</v>
      </c>
      <c r="O6" s="27">
        <v>676.453078788844</v>
      </c>
      <c r="P6" s="27">
        <v>0.99175899441354</v>
      </c>
      <c r="Q6" s="27">
        <v>-0.0229302446374846</v>
      </c>
      <c r="R6" s="27">
        <v>1.03302128294969</v>
      </c>
    </row>
    <row r="7">
      <c r="A7" s="10" t="s">
        <v>44</v>
      </c>
      <c r="B7" s="20">
        <f t="shared" si="1"/>
        <v>654.82976</v>
      </c>
      <c r="C7" s="20">
        <f t="shared" si="2"/>
        <v>676.4530788</v>
      </c>
      <c r="D7" s="10">
        <f t="shared" si="3"/>
        <v>8.32</v>
      </c>
      <c r="E7" s="10">
        <f t="shared" si="4"/>
        <v>3055.52</v>
      </c>
      <c r="F7" s="10">
        <f t="shared" si="5"/>
        <v>3047.2</v>
      </c>
      <c r="G7" s="26"/>
      <c r="H7" s="26" t="s">
        <v>40</v>
      </c>
      <c r="I7" s="26">
        <v>18.0</v>
      </c>
      <c r="J7" s="26">
        <v>0.0</v>
      </c>
      <c r="K7" s="26">
        <v>2500.0</v>
      </c>
      <c r="L7" s="26">
        <v>3.0</v>
      </c>
      <c r="M7" s="26">
        <v>58.0</v>
      </c>
      <c r="N7" s="27">
        <v>19.9892</v>
      </c>
      <c r="O7" s="27">
        <v>10.9512490293171</v>
      </c>
      <c r="P7" s="27">
        <v>0.703345862459606</v>
      </c>
      <c r="Q7" s="27">
        <v>-0.39009024923776</v>
      </c>
      <c r="R7" s="27">
        <v>0.54785829494513</v>
      </c>
    </row>
    <row r="8">
      <c r="A8" s="10" t="s">
        <v>48</v>
      </c>
      <c r="B8" s="34">
        <f t="shared" si="1"/>
        <v>50.982</v>
      </c>
      <c r="C8" s="34">
        <f t="shared" si="2"/>
        <v>23.39028256</v>
      </c>
      <c r="D8" s="34">
        <f t="shared" si="3"/>
        <v>2</v>
      </c>
      <c r="E8" s="34">
        <f t="shared" si="4"/>
        <v>98</v>
      </c>
      <c r="F8" s="34">
        <f t="shared" si="5"/>
        <v>96</v>
      </c>
      <c r="G8" s="26"/>
      <c r="H8" s="26" t="s">
        <v>48</v>
      </c>
      <c r="I8" s="26">
        <v>51.0</v>
      </c>
      <c r="J8" s="26">
        <v>0.0</v>
      </c>
      <c r="K8" s="26">
        <v>2500.0</v>
      </c>
      <c r="L8" s="26">
        <v>2.0</v>
      </c>
      <c r="M8" s="26">
        <v>98.0</v>
      </c>
      <c r="N8" s="27">
        <v>50.982</v>
      </c>
      <c r="O8" s="27">
        <v>23.3902825576616</v>
      </c>
      <c r="P8" s="27">
        <v>-0.0763802380026251</v>
      </c>
      <c r="Q8" s="27">
        <v>-0.917093871447302</v>
      </c>
      <c r="R8" s="27">
        <v>0.45879491894515</v>
      </c>
    </row>
    <row r="9">
      <c r="A9" s="10" t="s">
        <v>50</v>
      </c>
      <c r="B9" s="34">
        <f t="shared" si="1"/>
        <v>6.9588</v>
      </c>
      <c r="C9" s="34">
        <f t="shared" si="2"/>
        <v>7.836738374</v>
      </c>
      <c r="D9" s="34">
        <f t="shared" si="3"/>
        <v>0</v>
      </c>
      <c r="E9" s="34">
        <f t="shared" si="4"/>
        <v>68</v>
      </c>
      <c r="F9" s="34">
        <f t="shared" si="5"/>
        <v>68</v>
      </c>
      <c r="G9" s="26"/>
      <c r="H9" s="26" t="s">
        <v>52</v>
      </c>
      <c r="I9" s="26">
        <v>27.0</v>
      </c>
      <c r="J9" s="26">
        <v>0.0</v>
      </c>
      <c r="K9" s="26">
        <v>2500.0</v>
      </c>
      <c r="L9" s="26">
        <v>2.0</v>
      </c>
      <c r="M9" s="26">
        <v>69.0</v>
      </c>
      <c r="N9" s="27">
        <v>28.2332</v>
      </c>
      <c r="O9" s="27">
        <v>12.617674113719</v>
      </c>
      <c r="P9" s="27">
        <v>0.319840377077657</v>
      </c>
      <c r="Q9" s="27">
        <v>-0.471873028934337</v>
      </c>
      <c r="R9" s="27">
        <v>0.446909103952759</v>
      </c>
    </row>
    <row r="10">
      <c r="A10" s="10" t="s">
        <v>52</v>
      </c>
      <c r="B10" s="34">
        <f t="shared" si="1"/>
        <v>28.2332</v>
      </c>
      <c r="C10" s="34">
        <f t="shared" si="2"/>
        <v>12.61767411</v>
      </c>
      <c r="D10" s="34">
        <f t="shared" si="3"/>
        <v>2</v>
      </c>
      <c r="E10" s="34">
        <f t="shared" si="4"/>
        <v>69</v>
      </c>
      <c r="F10" s="34">
        <f t="shared" si="5"/>
        <v>67</v>
      </c>
      <c r="G10" s="26"/>
      <c r="H10" s="26" t="s">
        <v>59</v>
      </c>
      <c r="I10" s="26">
        <v>45.0</v>
      </c>
      <c r="J10" s="26">
        <v>0.0</v>
      </c>
      <c r="K10" s="26">
        <v>2500.0</v>
      </c>
      <c r="L10" s="26">
        <v>5.0</v>
      </c>
      <c r="M10" s="26">
        <v>88.0</v>
      </c>
      <c r="N10" s="27">
        <v>42.0776</v>
      </c>
      <c r="O10" s="27">
        <v>18.274582413422</v>
      </c>
      <c r="P10" s="27">
        <v>-0.241965700843262</v>
      </c>
      <c r="Q10" s="27">
        <v>-1.02638823932652</v>
      </c>
      <c r="R10" s="27">
        <v>0.434306671802147</v>
      </c>
    </row>
    <row r="11">
      <c r="A11" s="10" t="s">
        <v>55</v>
      </c>
      <c r="B11" s="34">
        <f t="shared" si="1"/>
        <v>6.8808</v>
      </c>
      <c r="C11" s="34">
        <f t="shared" si="2"/>
        <v>7.633629561</v>
      </c>
      <c r="D11" s="34">
        <f t="shared" si="3"/>
        <v>0</v>
      </c>
      <c r="E11" s="34">
        <f t="shared" si="4"/>
        <v>54</v>
      </c>
      <c r="F11" s="34">
        <f t="shared" si="5"/>
        <v>54</v>
      </c>
      <c r="G11" s="35">
        <f>J11/2500</f>
        <v>0.0276</v>
      </c>
      <c r="H11" s="36" t="s">
        <v>29</v>
      </c>
      <c r="I11" s="26">
        <v>74525.85</v>
      </c>
      <c r="J11" s="36">
        <v>69.0</v>
      </c>
      <c r="K11" s="36">
        <v>2431.0</v>
      </c>
      <c r="L11" s="26">
        <v>10500.0</v>
      </c>
      <c r="M11" s="26">
        <v>144204.9</v>
      </c>
      <c r="N11" s="27">
        <v>74062.8388728916</v>
      </c>
      <c r="O11" s="27">
        <v>28807.2258332371</v>
      </c>
      <c r="P11" s="27">
        <v>-0.00880989013186701</v>
      </c>
      <c r="Q11" s="27">
        <v>-0.877971479371111</v>
      </c>
      <c r="R11" s="27">
        <v>0.388956543816485</v>
      </c>
    </row>
    <row r="12">
      <c r="A12" s="10" t="s">
        <v>57</v>
      </c>
      <c r="B12" s="34">
        <f t="shared" si="1"/>
        <v>6.9292</v>
      </c>
      <c r="C12" s="34">
        <f t="shared" si="2"/>
        <v>7.920939583</v>
      </c>
      <c r="D12" s="34">
        <f t="shared" si="3"/>
        <v>0</v>
      </c>
      <c r="E12" s="34">
        <f t="shared" si="4"/>
        <v>77</v>
      </c>
      <c r="F12" s="34">
        <f t="shared" si="5"/>
        <v>77</v>
      </c>
      <c r="G12" s="26"/>
      <c r="H12" s="26" t="s">
        <v>81</v>
      </c>
      <c r="I12" s="26">
        <v>52.0</v>
      </c>
      <c r="J12" s="26">
        <v>0.0</v>
      </c>
      <c r="K12" s="26">
        <v>2500.0</v>
      </c>
      <c r="L12" s="26">
        <v>21.0</v>
      </c>
      <c r="M12" s="26">
        <v>81.0</v>
      </c>
      <c r="N12" s="27">
        <v>51.2628</v>
      </c>
      <c r="O12" s="27">
        <v>17.0460189740932</v>
      </c>
      <c r="P12" s="27">
        <v>-0.0660382234141867</v>
      </c>
      <c r="Q12" s="27">
        <v>-1.16334424614005</v>
      </c>
      <c r="R12" s="27">
        <v>0.332522198828257</v>
      </c>
    </row>
    <row r="13">
      <c r="A13" s="10" t="s">
        <v>59</v>
      </c>
      <c r="B13" s="34">
        <f t="shared" si="1"/>
        <v>42.0776</v>
      </c>
      <c r="C13" s="34">
        <f t="shared" si="2"/>
        <v>18.27458241</v>
      </c>
      <c r="D13" s="34">
        <f t="shared" si="3"/>
        <v>5</v>
      </c>
      <c r="E13" s="34">
        <f t="shared" si="4"/>
        <v>88</v>
      </c>
      <c r="F13" s="34">
        <f t="shared" si="5"/>
        <v>83</v>
      </c>
      <c r="G13" s="26"/>
      <c r="H13" s="26" t="s">
        <v>61</v>
      </c>
      <c r="I13" s="26">
        <v>55.0</v>
      </c>
      <c r="J13" s="26">
        <v>0.0</v>
      </c>
      <c r="K13" s="26">
        <v>2500.0</v>
      </c>
      <c r="L13" s="26">
        <v>12.0</v>
      </c>
      <c r="M13" s="26">
        <v>95.0</v>
      </c>
      <c r="N13" s="27">
        <v>57.9224</v>
      </c>
      <c r="O13" s="27">
        <v>18.274582413422</v>
      </c>
      <c r="P13" s="27">
        <v>0.241965700843262</v>
      </c>
      <c r="Q13" s="27">
        <v>-1.02638823932657</v>
      </c>
      <c r="R13" s="27">
        <v>0.315501125875689</v>
      </c>
    </row>
    <row r="14">
      <c r="A14" s="10" t="s">
        <v>61</v>
      </c>
      <c r="B14" s="34">
        <f t="shared" si="1"/>
        <v>57.9224</v>
      </c>
      <c r="C14" s="34">
        <f t="shared" si="2"/>
        <v>18.27458241</v>
      </c>
      <c r="D14" s="34">
        <f t="shared" si="3"/>
        <v>12</v>
      </c>
      <c r="E14" s="34">
        <f t="shared" si="4"/>
        <v>95</v>
      </c>
      <c r="F14" s="34">
        <f t="shared" si="5"/>
        <v>83</v>
      </c>
      <c r="G14" s="26"/>
      <c r="H14" s="26" t="s">
        <v>25</v>
      </c>
      <c r="I14" s="26">
        <v>143.0</v>
      </c>
      <c r="J14" s="26">
        <v>0.0</v>
      </c>
      <c r="K14" s="26">
        <v>2500.0</v>
      </c>
      <c r="L14" s="26">
        <v>114.0</v>
      </c>
      <c r="M14" s="26">
        <v>172.0</v>
      </c>
      <c r="N14" s="27">
        <v>143.2448</v>
      </c>
      <c r="O14" s="27">
        <v>16.6798369219815</v>
      </c>
      <c r="P14" s="27">
        <v>-0.0258671584865371</v>
      </c>
      <c r="Q14" s="27">
        <v>-1.17467588682629</v>
      </c>
      <c r="R14" s="27">
        <v>0.116442879057261</v>
      </c>
    </row>
    <row r="15">
      <c r="A15" s="10" t="s">
        <v>63</v>
      </c>
      <c r="B15" s="20">
        <f t="shared" si="1"/>
        <v>2</v>
      </c>
      <c r="C15" s="20">
        <f t="shared" si="2"/>
        <v>0</v>
      </c>
      <c r="D15" s="10">
        <f t="shared" si="3"/>
        <v>2</v>
      </c>
      <c r="E15" s="10">
        <f t="shared" si="4"/>
        <v>2</v>
      </c>
      <c r="F15" s="10">
        <f t="shared" si="5"/>
        <v>0</v>
      </c>
      <c r="G15" s="26"/>
      <c r="H15" s="26" t="s">
        <v>63</v>
      </c>
      <c r="I15" s="26">
        <v>2.0</v>
      </c>
      <c r="J15" s="26">
        <v>0.0</v>
      </c>
      <c r="K15" s="26">
        <v>2500.0</v>
      </c>
      <c r="L15" s="26">
        <v>2.0</v>
      </c>
      <c r="M15" s="26">
        <v>2.0</v>
      </c>
      <c r="N15" s="27">
        <v>2.0</v>
      </c>
      <c r="O15" s="27">
        <v>0.0</v>
      </c>
      <c r="P15" s="27" t="s">
        <v>83</v>
      </c>
      <c r="Q15" s="27" t="s">
        <v>83</v>
      </c>
      <c r="R15" s="27">
        <v>0.0</v>
      </c>
    </row>
    <row r="16">
      <c r="A16" s="13" t="s">
        <v>65</v>
      </c>
      <c r="B16" s="37">
        <f t="shared" si="1"/>
        <v>15</v>
      </c>
      <c r="C16" s="37">
        <f t="shared" si="2"/>
        <v>0</v>
      </c>
      <c r="D16" s="13">
        <f t="shared" si="3"/>
        <v>15</v>
      </c>
      <c r="E16" s="13">
        <f t="shared" si="4"/>
        <v>15</v>
      </c>
      <c r="F16" s="13">
        <f t="shared" si="5"/>
        <v>0</v>
      </c>
      <c r="G16" s="26"/>
      <c r="H16" s="26" t="s">
        <v>65</v>
      </c>
      <c r="I16" s="26">
        <v>15.0</v>
      </c>
      <c r="J16" s="26">
        <v>0.0</v>
      </c>
      <c r="K16" s="26">
        <v>2500.0</v>
      </c>
      <c r="L16" s="26">
        <v>15.0</v>
      </c>
      <c r="M16" s="26">
        <v>15.0</v>
      </c>
      <c r="N16" s="27">
        <v>15.0</v>
      </c>
      <c r="O16" s="27">
        <v>0.0</v>
      </c>
      <c r="P16" s="27" t="s">
        <v>83</v>
      </c>
      <c r="Q16" s="27" t="s">
        <v>83</v>
      </c>
      <c r="R16" s="27">
        <v>0.0</v>
      </c>
    </row>
    <row r="17">
      <c r="A17" s="38"/>
      <c r="B17" s="38"/>
      <c r="C17" s="10"/>
      <c r="D17" s="38"/>
      <c r="E17" s="38"/>
      <c r="F17" s="10"/>
      <c r="G17" s="38"/>
      <c r="H17" s="38"/>
      <c r="I17" s="38"/>
      <c r="J17" s="38"/>
      <c r="K17" s="38"/>
      <c r="L17" s="38"/>
      <c r="M17" s="38"/>
      <c r="N17" s="39"/>
      <c r="O17" s="39"/>
      <c r="P17" s="39"/>
      <c r="Q17" s="39"/>
      <c r="R17" s="39"/>
    </row>
  </sheetData>
  <drawing r:id="rId1"/>
</worksheet>
</file>