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TEUS\Arquivos Compartilhados\"/>
    </mc:Choice>
  </mc:AlternateContent>
  <bookViews>
    <workbookView xWindow="0" yWindow="0" windowWidth="21600" windowHeight="963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76" i="1" l="1"/>
  <c r="C143" i="1" l="1"/>
  <c r="C144" i="1"/>
  <c r="C142" i="1" l="1"/>
  <c r="C140" i="1"/>
  <c r="C139" i="1"/>
  <c r="C120" i="1" l="1"/>
  <c r="C141" i="1" l="1"/>
  <c r="C138" i="1" l="1"/>
  <c r="C137" i="1" l="1"/>
  <c r="C136" i="1" l="1"/>
  <c r="C135" i="1"/>
  <c r="C134" i="1"/>
  <c r="C133" i="1"/>
  <c r="C132" i="1"/>
  <c r="C131" i="1"/>
  <c r="C28" i="1" l="1"/>
  <c r="C75" i="1" l="1"/>
  <c r="C29" i="1"/>
  <c r="C80" i="1"/>
  <c r="C117" i="1" l="1"/>
  <c r="C79" i="1" l="1"/>
  <c r="C90" i="1" l="1"/>
  <c r="C39" i="1" l="1"/>
  <c r="C106" i="1" l="1"/>
  <c r="C59" i="1"/>
  <c r="C88" i="1" l="1"/>
  <c r="C46" i="1" l="1"/>
  <c r="C53" i="1"/>
  <c r="C82" i="1"/>
  <c r="C84" i="1"/>
  <c r="C37" i="1" l="1"/>
  <c r="C34" i="1" l="1"/>
  <c r="C23" i="1" l="1"/>
  <c r="C81" i="1"/>
  <c r="C130" i="1"/>
  <c r="C19" i="1" l="1"/>
  <c r="C127" i="1" l="1"/>
  <c r="C128" i="1"/>
  <c r="C129" i="1"/>
  <c r="D28" i="1" l="1"/>
  <c r="C126" i="1" l="1"/>
  <c r="C125" i="1"/>
  <c r="C124" i="1" l="1"/>
  <c r="C123" i="1" l="1"/>
  <c r="C61" i="1" l="1"/>
  <c r="C114" i="1"/>
  <c r="C122" i="1" l="1"/>
  <c r="C121" i="1" l="1"/>
  <c r="C119" i="1" l="1"/>
  <c r="C118" i="1"/>
  <c r="C116" i="1"/>
  <c r="C115" i="1"/>
  <c r="C113" i="1"/>
  <c r="C112" i="1"/>
  <c r="C111" i="1"/>
  <c r="C110" i="1"/>
  <c r="C109" i="1"/>
  <c r="C108" i="1"/>
  <c r="C107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89" i="1"/>
  <c r="C87" i="1"/>
  <c r="C86" i="1"/>
  <c r="C85" i="1"/>
  <c r="C83" i="1"/>
  <c r="C78" i="1"/>
  <c r="C77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0" i="1"/>
  <c r="C58" i="1"/>
  <c r="C57" i="1"/>
  <c r="C56" i="1"/>
  <c r="C55" i="1"/>
  <c r="C54" i="1"/>
  <c r="C52" i="1"/>
  <c r="C51" i="1"/>
  <c r="C49" i="1"/>
  <c r="C48" i="1"/>
  <c r="C47" i="1"/>
  <c r="C45" i="1"/>
  <c r="C44" i="1"/>
  <c r="C43" i="1"/>
  <c r="C42" i="1"/>
  <c r="C41" i="1"/>
  <c r="C40" i="1"/>
  <c r="C38" i="1"/>
  <c r="C36" i="1"/>
  <c r="C35" i="1"/>
  <c r="C33" i="1"/>
  <c r="C32" i="1"/>
  <c r="C31" i="1"/>
  <c r="C30" i="1"/>
  <c r="C27" i="1"/>
  <c r="C26" i="1"/>
  <c r="C25" i="1"/>
  <c r="C24" i="1"/>
  <c r="C21" i="1"/>
  <c r="C20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0" i="1" l="1"/>
  <c r="C15" i="1" l="1"/>
  <c r="H2" i="1" l="1"/>
  <c r="D145" i="1" s="1"/>
  <c r="D143" i="1" l="1"/>
  <c r="D144" i="1"/>
  <c r="D142" i="1"/>
  <c r="D106" i="1"/>
  <c r="D139" i="1"/>
  <c r="D140" i="1"/>
  <c r="D80" i="1"/>
  <c r="D141" i="1"/>
  <c r="D137" i="1"/>
  <c r="D138" i="1"/>
  <c r="D135" i="1"/>
  <c r="D136" i="1"/>
  <c r="D133" i="1"/>
  <c r="D134" i="1"/>
  <c r="D131" i="1"/>
  <c r="D132" i="1"/>
  <c r="D13" i="1"/>
  <c r="D130" i="1"/>
  <c r="D70" i="1"/>
  <c r="D127" i="1"/>
  <c r="D129" i="1"/>
  <c r="D128" i="1"/>
  <c r="D125" i="1"/>
  <c r="D126" i="1"/>
  <c r="D124" i="1"/>
  <c r="D123" i="1"/>
  <c r="D121" i="1"/>
  <c r="D122" i="1"/>
  <c r="D37" i="1"/>
  <c r="D34" i="1"/>
  <c r="D93" i="1"/>
  <c r="D94" i="1"/>
  <c r="D98" i="1"/>
  <c r="D102" i="1"/>
  <c r="D110" i="1"/>
  <c r="D114" i="1"/>
  <c r="D118" i="1"/>
  <c r="D105" i="1"/>
  <c r="D95" i="1"/>
  <c r="D99" i="1"/>
  <c r="D103" i="1"/>
  <c r="D107" i="1"/>
  <c r="D111" i="1"/>
  <c r="D115" i="1"/>
  <c r="D119" i="1"/>
  <c r="D101" i="1"/>
  <c r="D109" i="1"/>
  <c r="D117" i="1"/>
  <c r="D96" i="1"/>
  <c r="D100" i="1"/>
  <c r="D104" i="1"/>
  <c r="D108" i="1"/>
  <c r="D112" i="1"/>
  <c r="D116" i="1"/>
  <c r="D120" i="1"/>
  <c r="D97" i="1"/>
  <c r="D113" i="1"/>
  <c r="D46" i="1"/>
  <c r="D92" i="1"/>
  <c r="D50" i="1"/>
  <c r="D30" i="1"/>
  <c r="D31" i="1"/>
  <c r="D32" i="1"/>
  <c r="D29" i="1"/>
  <c r="D52" i="1"/>
  <c r="D56" i="1"/>
  <c r="D60" i="1"/>
  <c r="D64" i="1"/>
  <c r="D68" i="1"/>
  <c r="D72" i="1"/>
  <c r="D76" i="1"/>
  <c r="D84" i="1"/>
  <c r="D88" i="1"/>
  <c r="D63" i="1"/>
  <c r="D87" i="1"/>
  <c r="D53" i="1"/>
  <c r="D57" i="1"/>
  <c r="D61" i="1"/>
  <c r="D65" i="1"/>
  <c r="D69" i="1"/>
  <c r="D73" i="1"/>
  <c r="D77" i="1"/>
  <c r="D81" i="1"/>
  <c r="D85" i="1"/>
  <c r="D89" i="1"/>
  <c r="D59" i="1"/>
  <c r="D67" i="1"/>
  <c r="D75" i="1"/>
  <c r="D83" i="1"/>
  <c r="D54" i="1"/>
  <c r="D58" i="1"/>
  <c r="D62" i="1"/>
  <c r="D66" i="1"/>
  <c r="D74" i="1"/>
  <c r="D78" i="1"/>
  <c r="D82" i="1"/>
  <c r="D86" i="1"/>
  <c r="D90" i="1"/>
  <c r="D55" i="1"/>
  <c r="D71" i="1"/>
  <c r="D79" i="1"/>
  <c r="D91" i="1"/>
  <c r="D40" i="1"/>
  <c r="D41" i="1"/>
  <c r="D42" i="1"/>
  <c r="D48" i="1"/>
  <c r="D45" i="1"/>
  <c r="D43" i="1"/>
  <c r="D47" i="1"/>
  <c r="D51" i="1"/>
  <c r="D44" i="1"/>
  <c r="D49" i="1"/>
  <c r="D38" i="1"/>
  <c r="D39" i="1"/>
  <c r="D36" i="1"/>
  <c r="D35" i="1"/>
  <c r="D33" i="1"/>
  <c r="D26" i="1"/>
  <c r="D27" i="1"/>
  <c r="D24" i="1"/>
  <c r="D25" i="1"/>
  <c r="D22" i="1"/>
  <c r="D23" i="1"/>
  <c r="D20" i="1"/>
  <c r="D21" i="1"/>
  <c r="D18" i="1"/>
  <c r="D19" i="1"/>
  <c r="D16" i="1"/>
  <c r="D17" i="1"/>
  <c r="D15" i="1"/>
  <c r="D14" i="1"/>
  <c r="D11" i="1"/>
  <c r="D12" i="1"/>
  <c r="D9" i="1"/>
  <c r="D10" i="1"/>
  <c r="D8" i="1"/>
  <c r="D7" i="1"/>
  <c r="D4" i="1"/>
  <c r="D5" i="1"/>
  <c r="D6" i="1"/>
  <c r="D3" i="1"/>
  <c r="D2" i="1"/>
</calcChain>
</file>

<file path=xl/comments1.xml><?xml version="1.0" encoding="utf-8"?>
<comments xmlns="http://schemas.openxmlformats.org/spreadsheetml/2006/main">
  <authors>
    <author>Ecoplan</author>
  </authors>
  <commentList>
    <comment ref="A22" authorId="0" shapeId="0">
      <text>
        <r>
          <rPr>
            <b/>
            <sz val="9"/>
            <color indexed="81"/>
            <rFont val="Segoe UI"/>
            <charset val="1"/>
          </rPr>
          <t>PARÂMETROS: PH, ÓLEOS E GRAXAS, SÓLIDOS SEDIMENTÁVEIS, DBO, DQO, NITROGÊNIO TOTAL E FOSFORO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57" authorId="0" shapeId="0">
      <text>
        <r>
          <rPr>
            <b/>
            <sz val="9"/>
            <color indexed="81"/>
            <rFont val="Segoe UI"/>
            <charset val="1"/>
          </rPr>
          <t xml:space="preserve">PARÂMETROS
</t>
        </r>
        <r>
          <rPr>
            <sz val="9"/>
            <color indexed="81"/>
            <rFont val="Segoe UI"/>
            <family val="2"/>
          </rPr>
          <t>PH, TEMPERATURA, MATERIAIS SEDIMENTÁVEIS, SÓLIDOS SUSPENSOS, DBO5-20, DQO, ÓLEOS E GRAXAS (ÓLEOS MINERAIS, ÓLEOS VEGETAIS E GORDURA ANIMAIS), MATERIAS FLUTUANTES, SURFACTANTES, TURBIDEZ, NITROGÊNIO AMONIACAL TOTAL, OXIGÊNIO DISSOLVIDO E REGIME DE LANÇAMENTO COM VAZÃO</t>
        </r>
      </text>
    </comment>
    <comment ref="A77" authorId="0" shapeId="0">
      <text>
        <r>
          <rPr>
            <b/>
            <sz val="9"/>
            <color indexed="81"/>
            <rFont val="Segoe UI"/>
            <charset val="1"/>
          </rPr>
          <t xml:space="preserve">PARÂMETROS:
</t>
        </r>
        <r>
          <rPr>
            <sz val="9"/>
            <color indexed="81"/>
            <rFont val="Segoe UI"/>
            <family val="2"/>
          </rPr>
          <t>PH, SÓLIDOS SEDIMENTÁVEIS, SÓLIDOS SUSPENSOS, ÓLEOS E GRAXAS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102" authorId="0" shapeId="0">
      <text>
        <r>
          <rPr>
            <b/>
            <sz val="9"/>
            <color indexed="81"/>
            <rFont val="Segoe UI"/>
            <charset val="1"/>
          </rPr>
          <t xml:space="preserve">PARÂMETROS:
pH, sólidos sedimentáveis, sólidos suspensos, óleos e graxas e surfactantes.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143" authorId="0" shapeId="0">
      <text>
        <r>
          <rPr>
            <b/>
            <sz val="9"/>
            <color indexed="81"/>
            <rFont val="Segoe UI"/>
            <charset val="1"/>
          </rPr>
          <t xml:space="preserve">PARÂMETROS
</t>
        </r>
        <r>
          <rPr>
            <sz val="9"/>
            <color indexed="81"/>
            <rFont val="Segoe UI"/>
            <family val="2"/>
          </rPr>
          <t>pH, Sólidos sedimentáveis, Sólidos suspensos, Óleos e graxas e surfactante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144" authorId="0" shapeId="0">
      <text>
        <r>
          <rPr>
            <b/>
            <sz val="9"/>
            <color indexed="81"/>
            <rFont val="Segoe UI"/>
            <family val="2"/>
          </rPr>
          <t xml:space="preserve">PARÂMETROS:
pH, sólidos sedimentáveis, sólidos suspensos, óleo e graxas, surfactantes, DBO, fósforo total e coliformes termotolerantes
PARA O PARÂMETRO DBO SE FAZ NECESSÁRIA A INVESTIGAÇÃO DA ENTRADA E SAÍDA DO SÃO
DEVERÁ CONTER RELATÓRIO FOTOGRÁFICO DA AMOSTRAGEM E DAS CONDIÇÕES DE CADA SAO NO MOMENTO DA AMOSTRAGEM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45" authorId="0" shapeId="0">
      <text>
        <r>
          <rPr>
            <b/>
            <sz val="9"/>
            <color indexed="81"/>
            <rFont val="Segoe UI"/>
            <family val="2"/>
          </rPr>
          <t xml:space="preserve">Parâmetros: </t>
        </r>
        <r>
          <rPr>
            <sz val="9"/>
            <color indexed="81"/>
            <rFont val="Segoe UI"/>
            <charset val="1"/>
          </rPr>
          <t>vazão, pH, Sólidos sedimentáveis, sólidos suspensos, óleos e graxas minerais, surfactantes, DBO, e fósforo total
Para o parâmetro de DBO se faz necessário a investigação de entrada e saída do SSAO
O relatório devera estar acompanhado de fotos da condição de cada SSAO no momento da amostragem</t>
        </r>
      </text>
    </comment>
  </commentList>
</comments>
</file>

<file path=xl/sharedStrings.xml><?xml version="1.0" encoding="utf-8"?>
<sst xmlns="http://schemas.openxmlformats.org/spreadsheetml/2006/main" count="321" uniqueCount="201">
  <si>
    <t>POSTOS</t>
  </si>
  <si>
    <t>ULTIMA COLETA</t>
  </si>
  <si>
    <t>PROXIMA COLETA</t>
  </si>
  <si>
    <t>SITUAÇÃO</t>
  </si>
  <si>
    <t xml:space="preserve">EM ANALISE </t>
  </si>
  <si>
    <t xml:space="preserve">DATA </t>
  </si>
  <si>
    <t>A NETO COMERCIO DE COMBUSTIVEIS</t>
  </si>
  <si>
    <r>
      <t xml:space="preserve">COMERCIAL DE DERIVADOS DE PETROLEO AGUIA BRANCA LTDA </t>
    </r>
    <r>
      <rPr>
        <sz val="11"/>
        <color rgb="FFFF0000"/>
        <rFont val="Calibri"/>
        <family val="2"/>
        <scheme val="minor"/>
      </rPr>
      <t>(Não faz Gestão</t>
    </r>
    <r>
      <rPr>
        <sz val="11"/>
        <color theme="1"/>
        <rFont val="Calibri"/>
        <family val="2"/>
        <scheme val="minor"/>
      </rPr>
      <t>)</t>
    </r>
  </si>
  <si>
    <r>
      <t>AUTO POSTO BRISOLÃO LTDA (</t>
    </r>
    <r>
      <rPr>
        <sz val="11"/>
        <color rgb="FFFF0000"/>
        <rFont val="Calibri"/>
        <family val="2"/>
        <scheme val="minor"/>
      </rPr>
      <t xml:space="preserve"> Não faz Gestão</t>
    </r>
    <r>
      <rPr>
        <sz val="11"/>
        <color theme="1"/>
        <rFont val="Calibri"/>
        <family val="2"/>
        <scheme val="minor"/>
      </rPr>
      <t>)</t>
    </r>
  </si>
  <si>
    <t>POSTO AGUIA LTDA</t>
  </si>
  <si>
    <t>POSTO AGUA II</t>
  </si>
  <si>
    <t xml:space="preserve">ALFA AUTO CENTER LTDA </t>
  </si>
  <si>
    <t>ALTOÉ REVENDEDOR DE COMBUSTIVEIS LTDA</t>
  </si>
  <si>
    <t>ATLANTICA PRODUTOS DE PETROLEO LTDA</t>
  </si>
  <si>
    <t xml:space="preserve">POSTO BOA VISTA LTDA  </t>
  </si>
  <si>
    <t>CARAMURU AUTOSERVIÇO LTDA</t>
  </si>
  <si>
    <t xml:space="preserve">CARLOS ALBERTO SCHRAIBER </t>
  </si>
  <si>
    <t xml:space="preserve">CLAUDIA BRANDÃO COUTINHO </t>
  </si>
  <si>
    <t>POSTO DETROIT</t>
  </si>
  <si>
    <t>POSTO DOIS PINHEIROS LTDA</t>
  </si>
  <si>
    <t>POSTO ECOPORANGA LTDA</t>
  </si>
  <si>
    <t xml:space="preserve">POSTO EL SHADDAI LTDA </t>
  </si>
  <si>
    <t>POSTO E RESTAURANTE ELDORADO LTDA</t>
  </si>
  <si>
    <t xml:space="preserve">POSTO DO ELIAS LTDA </t>
  </si>
  <si>
    <t>AUTO POSTO EMIRADOS ARABES LTDA</t>
  </si>
  <si>
    <t>ENSEADA AZUL COMBUSTIVEIS LTDA</t>
  </si>
  <si>
    <t>POSTO GODOY FILHO LTDA</t>
  </si>
  <si>
    <t xml:space="preserve">POSTO GUILHERME LTDA </t>
  </si>
  <si>
    <t xml:space="preserve">POSTO IMIGRANTES LTDA </t>
  </si>
  <si>
    <t>FRASCARIA</t>
  </si>
  <si>
    <t>OK</t>
  </si>
  <si>
    <t>POSTO RIOS COMERCIO DE COMBUSTIVEIS E LUBRIFICANTES LTDA</t>
  </si>
  <si>
    <t>AUTO POSTO INDEPENDENCIA LTDA</t>
  </si>
  <si>
    <t>POSTO JARDIM DA MONTANHA LTDA</t>
  </si>
  <si>
    <t>LAS AUTO SERVIÇO LTDA</t>
  </si>
  <si>
    <r>
      <t>POSTO MARLIM (</t>
    </r>
    <r>
      <rPr>
        <sz val="11"/>
        <color rgb="FFFF0000"/>
        <rFont val="Calibri"/>
        <family val="2"/>
        <scheme val="minor"/>
      </rPr>
      <t>FOSSA</t>
    </r>
    <r>
      <rPr>
        <sz val="11"/>
        <color theme="1"/>
        <rFont val="Calibri"/>
        <family val="2"/>
        <scheme val="minor"/>
      </rPr>
      <t>)</t>
    </r>
  </si>
  <si>
    <t>POSTO MARLIM LTDA</t>
  </si>
  <si>
    <t>POSTO MCLAREM LTDA</t>
  </si>
  <si>
    <t xml:space="preserve">POSTO MOXUARA LTDA </t>
  </si>
  <si>
    <t xml:space="preserve">POSTO DE COMBUSTIVEIS MUNDIAL LTDA </t>
  </si>
  <si>
    <t xml:space="preserve">POSTO DE COMBUSTIVEIS PAI E FILHOS LTDA </t>
  </si>
  <si>
    <t>POSTO PIO XII COMERCIO DE COMBUSTIVEIS LTDA</t>
  </si>
  <si>
    <t xml:space="preserve">POSTO PIONEIRO LTDA </t>
  </si>
  <si>
    <t>A.B.C AUTO SERVIÇO LTDA</t>
  </si>
  <si>
    <t>POSTO BR 31 AUTO SERVIÇOS LTDA</t>
  </si>
  <si>
    <t xml:space="preserve">AUTO POSTO BOULERVARD LTDA </t>
  </si>
  <si>
    <t>FORMULA 1 AUTO SERVIÇOS LTDA</t>
  </si>
  <si>
    <t xml:space="preserve">POSTO MOSCOSO LTDA </t>
  </si>
  <si>
    <t xml:space="preserve">AUTO POSTO RM LTDA </t>
  </si>
  <si>
    <t xml:space="preserve">POSTO TUBARÃO LTDA </t>
  </si>
  <si>
    <t xml:space="preserve">POSTO CHEGADA LTDA </t>
  </si>
  <si>
    <t>POSTO KADILLAC LTDA</t>
  </si>
  <si>
    <t xml:space="preserve">POSTO SOLIPETRO GAS LTDA </t>
  </si>
  <si>
    <t>DIRCEU COMERCIOS E REPRESENTAÇOES LTDA (Ponta Fruta)</t>
  </si>
  <si>
    <t>DIRCEU COMERCIOS E REPRESENTAÇOES LTDA (FLAP)</t>
  </si>
  <si>
    <t xml:space="preserve">AUTO POSTO ILHA DAS GARÇAS LTDA </t>
  </si>
  <si>
    <t xml:space="preserve">BOA ESPERANÇA COMERCIO DE COMBUSTIVEIS LTDA </t>
  </si>
  <si>
    <t xml:space="preserve">POSTO FERRARI DE SÃO DOMINGOS  LTDA </t>
  </si>
  <si>
    <t xml:space="preserve">POSTO CRICARÉ LTDA </t>
  </si>
  <si>
    <t xml:space="preserve">IRMÃO BIS LTDA </t>
  </si>
  <si>
    <t xml:space="preserve">POSTO FERRARI DE SANTA TERESA  LTDA </t>
  </si>
  <si>
    <t xml:space="preserve">AUTO POSTO ITALIA LTDA </t>
  </si>
  <si>
    <t xml:space="preserve">POSTO DE COMBUSTIVEIS PAVÃO LTDA </t>
  </si>
  <si>
    <r>
      <t>ROELWA COMBUSTIVEIS E LUBRIFICANTES LTDA (</t>
    </r>
    <r>
      <rPr>
        <sz val="11"/>
        <color rgb="FFFF0000"/>
        <rFont val="Calibri"/>
        <family val="2"/>
        <scheme val="minor"/>
      </rPr>
      <t>FILIAL</t>
    </r>
    <r>
      <rPr>
        <sz val="11"/>
        <color theme="1"/>
        <rFont val="Calibri"/>
        <family val="2"/>
        <scheme val="minor"/>
      </rPr>
      <t>)</t>
    </r>
  </si>
  <si>
    <r>
      <t>ROELWA COMBUSTIVEIS E LUBRIFICANTES LTDA (</t>
    </r>
    <r>
      <rPr>
        <sz val="11"/>
        <color rgb="FFFF0000"/>
        <rFont val="Calibri"/>
        <family val="2"/>
        <scheme val="minor"/>
      </rPr>
      <t>MATRIX</t>
    </r>
    <r>
      <rPr>
        <sz val="11"/>
        <color theme="1"/>
        <rFont val="Calibri"/>
        <family val="2"/>
        <scheme val="minor"/>
      </rPr>
      <t>)</t>
    </r>
  </si>
  <si>
    <t xml:space="preserve">POSTO DE COMBUSTIVEIS SÃO MARCOS LTDA </t>
  </si>
  <si>
    <t xml:space="preserve">AUTO SERVIÇO CANAA LTDA </t>
  </si>
  <si>
    <t>POSTO METROPILITANO LTDA</t>
  </si>
  <si>
    <t xml:space="preserve">POSTO ARIBIRI DO GAS LTDA </t>
  </si>
  <si>
    <t xml:space="preserve">AUTO POSTO ARAÇAS LTDA </t>
  </si>
  <si>
    <t xml:space="preserve">AUTO POSTO BELO LTDA </t>
  </si>
  <si>
    <t xml:space="preserve">POSTO CAMBURI DO GAS LTDA </t>
  </si>
  <si>
    <t xml:space="preserve">COMÉRCIO PIONEIRO DO GAS LTDA </t>
  </si>
  <si>
    <t xml:space="preserve">AUTO POSTO ESCOLA COMERCIO DE COMBUSTIVEIS </t>
  </si>
  <si>
    <t xml:space="preserve">POSTO EUCALIPITO LTDA </t>
  </si>
  <si>
    <t xml:space="preserve">POSTO JARDIM AMERICA DO GAS LTDA </t>
  </si>
  <si>
    <t xml:space="preserve">CENTRAL COMÉRCIO DE COMBUSTIVEIS LTDA </t>
  </si>
  <si>
    <t xml:space="preserve">POSTO MARCELA LTDA </t>
  </si>
  <si>
    <t xml:space="preserve">POSTO MEDITERRANEO LTDA </t>
  </si>
  <si>
    <t xml:space="preserve">AUTO SERVIÇO OLIVA LTDA </t>
  </si>
  <si>
    <t xml:space="preserve">POLUS COMERCIO E SERVIÇOS LTDA </t>
  </si>
  <si>
    <t xml:space="preserve">POSTO THIAGO LTDA </t>
  </si>
  <si>
    <t xml:space="preserve">AUTO POSTO 2001 LTDA </t>
  </si>
  <si>
    <t>POSTO VILA VELHA LTDA</t>
  </si>
  <si>
    <t xml:space="preserve">REDE SHOW AUTO POSTO </t>
  </si>
  <si>
    <r>
      <t>REDE SHOW AUTO POSTO (</t>
    </r>
    <r>
      <rPr>
        <sz val="11"/>
        <color rgb="FFFF0000"/>
        <rFont val="Calibri"/>
        <family val="2"/>
        <scheme val="minor"/>
      </rPr>
      <t>FILIAL</t>
    </r>
    <r>
      <rPr>
        <sz val="11"/>
        <color theme="1"/>
        <rFont val="Calibri"/>
        <family val="2"/>
        <scheme val="minor"/>
      </rPr>
      <t xml:space="preserve">) </t>
    </r>
  </si>
  <si>
    <t xml:space="preserve">AUTO POSTO ALEGRE LTDA </t>
  </si>
  <si>
    <t xml:space="preserve">POSTO ALTEROSA LTDA </t>
  </si>
  <si>
    <t xml:space="preserve">AUTO POSTO DANTAS LTDA </t>
  </si>
  <si>
    <t xml:space="preserve">AUTO POSTO IBITIRAMA LTDA </t>
  </si>
  <si>
    <t xml:space="preserve">POSTO MORGADO LTDA </t>
  </si>
  <si>
    <t xml:space="preserve">AUTO POSTO SÃO LOURENÇO LTDA </t>
  </si>
  <si>
    <t>RIO MARINHO COMERCIO DE DERIVADOS DE PETROLEO EIRELI</t>
  </si>
  <si>
    <r>
      <t>COMBUSTIVEIS SANTA HELENA LTDA (</t>
    </r>
    <r>
      <rPr>
        <sz val="11"/>
        <color rgb="FFFF0000"/>
        <rFont val="Calibri"/>
        <family val="2"/>
        <scheme val="minor"/>
      </rPr>
      <t>BAIXO GUANDU</t>
    </r>
    <r>
      <rPr>
        <sz val="11"/>
        <color theme="1"/>
        <rFont val="Calibri"/>
        <family val="2"/>
        <scheme val="minor"/>
      </rPr>
      <t>)</t>
    </r>
  </si>
  <si>
    <t>POSTO SANTA HELENA EIRELI</t>
  </si>
  <si>
    <t xml:space="preserve">POSTO SERRA VERDE LTDA </t>
  </si>
  <si>
    <t xml:space="preserve">UNI POSTO LTDA </t>
  </si>
  <si>
    <t xml:space="preserve">VILAS E FONTES LTDA </t>
  </si>
  <si>
    <t xml:space="preserve">POSTO SAPUCAIA LTDA </t>
  </si>
  <si>
    <t xml:space="preserve">CLAUDINEY PEREIRA DE SOUZA ME </t>
  </si>
  <si>
    <t xml:space="preserve">POSTO VALERIO LTDA </t>
  </si>
  <si>
    <t xml:space="preserve">POSTO MARLIM BRANCO LTDA </t>
  </si>
  <si>
    <t xml:space="preserve">POSTO LAMPIER LTDA </t>
  </si>
  <si>
    <t>POSTO FERRARI BRAÇO DO RIO LTDA</t>
  </si>
  <si>
    <t>COMERCIO DE DERIVADOS DE PETROLEO C.O</t>
  </si>
  <si>
    <t xml:space="preserve">             </t>
  </si>
  <si>
    <t>POSTO E AUTO SERVIÇO PINHO EIRELI</t>
  </si>
  <si>
    <t>POSTO DOS JAPONESES LTDA</t>
  </si>
  <si>
    <t xml:space="preserve">           </t>
  </si>
  <si>
    <t xml:space="preserve">                 </t>
  </si>
  <si>
    <t xml:space="preserve">            </t>
  </si>
  <si>
    <t xml:space="preserve">               </t>
  </si>
  <si>
    <t>POSTO FERRARI DE SÃO MATEUS</t>
  </si>
  <si>
    <t>POSTO MINEIRO LTDA</t>
  </si>
  <si>
    <t xml:space="preserve">                  </t>
  </si>
  <si>
    <t>IRMÃOS PIANZOLI</t>
  </si>
  <si>
    <r>
      <t>ALVINO PIANZOLI IRMÃO (</t>
    </r>
    <r>
      <rPr>
        <sz val="11"/>
        <color rgb="FFFF0000"/>
        <rFont val="Calibri"/>
        <family val="2"/>
        <scheme val="minor"/>
      </rPr>
      <t>Aracê</t>
    </r>
    <r>
      <rPr>
        <sz val="11"/>
        <color theme="1"/>
        <rFont val="Calibri"/>
        <family val="2"/>
        <scheme val="minor"/>
      </rPr>
      <t>)</t>
    </r>
  </si>
  <si>
    <t xml:space="preserve">JORGE PIANZOLI IRMÃO  </t>
  </si>
  <si>
    <t xml:space="preserve">                   </t>
  </si>
  <si>
    <t xml:space="preserve">POSTO TRES COQUEIROS LTDA </t>
  </si>
  <si>
    <t xml:space="preserve">              CETAN</t>
  </si>
  <si>
    <t xml:space="preserve">EUDALDO VIEIRA LOUREIRO NETO </t>
  </si>
  <si>
    <t xml:space="preserve">    </t>
  </si>
  <si>
    <t xml:space="preserve">POSTO TRILHA LTDA </t>
  </si>
  <si>
    <t>AUTO POSTO VALE ENCANTADO LTDA</t>
  </si>
  <si>
    <t>POSTO SANTA JOANA LTDA</t>
  </si>
  <si>
    <t xml:space="preserve">AUTO POSTO QUATRO RODAS LTDA </t>
  </si>
  <si>
    <t xml:space="preserve">     </t>
  </si>
  <si>
    <t>AUTO POSTO NOVA MARCA (CELSÃO) LTDA</t>
  </si>
  <si>
    <t xml:space="preserve"> </t>
  </si>
  <si>
    <t xml:space="preserve">        </t>
  </si>
  <si>
    <t xml:space="preserve">         </t>
  </si>
  <si>
    <r>
      <t xml:space="preserve">COMERCIO PIONEIRO DO GÁS LTDA ( </t>
    </r>
    <r>
      <rPr>
        <sz val="11"/>
        <color rgb="FFFF0000"/>
        <rFont val="Calibri"/>
        <family val="2"/>
        <scheme val="minor"/>
      </rPr>
      <t>FOSSA</t>
    </r>
    <r>
      <rPr>
        <sz val="11"/>
        <color theme="1"/>
        <rFont val="Calibri"/>
        <family val="2"/>
        <scheme val="minor"/>
      </rPr>
      <t>)</t>
    </r>
  </si>
  <si>
    <t xml:space="preserve">      </t>
  </si>
  <si>
    <r>
      <t>POSTO ÁMERICA LTDA  (</t>
    </r>
    <r>
      <rPr>
        <sz val="11"/>
        <color rgb="FFFF0000"/>
        <rFont val="Calibri"/>
        <family val="2"/>
        <scheme val="minor"/>
      </rPr>
      <t>Finalizou  as Atividades</t>
    </r>
    <r>
      <rPr>
        <sz val="11"/>
        <color theme="1"/>
        <rFont val="Calibri"/>
        <family val="2"/>
        <scheme val="minor"/>
      </rPr>
      <t>)</t>
    </r>
  </si>
  <si>
    <t xml:space="preserve">AUTO POSTO SANTA INES COMERCIO DE COMBUSTIVEIS LTDA </t>
  </si>
  <si>
    <t xml:space="preserve">POSTO LIDER ALEGRE EIRELI </t>
  </si>
  <si>
    <t xml:space="preserve">POSTO ESPIRITO SANTO </t>
  </si>
  <si>
    <t>PETROVERA</t>
  </si>
  <si>
    <t>G AVELINO QUEIROS (FERRARI DE SÃO MATEUSII)</t>
  </si>
  <si>
    <r>
      <t xml:space="preserve">POSTO ESPIRITO SANTO LTDA ( </t>
    </r>
    <r>
      <rPr>
        <sz val="11"/>
        <color rgb="FFFF0000"/>
        <rFont val="Calibri"/>
        <family val="2"/>
        <scheme val="minor"/>
      </rPr>
      <t>FOSSA)</t>
    </r>
  </si>
  <si>
    <t xml:space="preserve">AUTO POSTO PARAJU LTDA  </t>
  </si>
  <si>
    <r>
      <t>POSTO VILA VELHA  LTDA (</t>
    </r>
    <r>
      <rPr>
        <sz val="11"/>
        <color rgb="FFFF0000"/>
        <rFont val="Calibri"/>
        <family val="2"/>
        <scheme val="minor"/>
      </rPr>
      <t>FOSSA</t>
    </r>
    <r>
      <rPr>
        <sz val="11"/>
        <color theme="1"/>
        <rFont val="Calibri"/>
        <family val="2"/>
        <scheme val="minor"/>
      </rPr>
      <t>)</t>
    </r>
  </si>
  <si>
    <t>ok</t>
  </si>
  <si>
    <t>POSTO RIOS VARSEA ALEGRE LTDA</t>
  </si>
  <si>
    <t>POSTO ITAPOÃ LTDA</t>
  </si>
  <si>
    <t>AUTO POSTO DIVINO LTDA</t>
  </si>
  <si>
    <t>AUTO POSTO LOREÇÃO LTDA</t>
  </si>
  <si>
    <t>AUTO POSTO GAVA LTDA</t>
  </si>
  <si>
    <t>POSTO SAPAVINE  LTDA</t>
  </si>
  <si>
    <t>POSTO BANDEIRANTE LTDA</t>
  </si>
  <si>
    <r>
      <t xml:space="preserve">AUTO POSTO LIDER LTDA ( </t>
    </r>
    <r>
      <rPr>
        <sz val="10"/>
        <color rgb="FFFF0000"/>
        <rFont val="Calibri"/>
        <family val="2"/>
        <scheme val="minor"/>
      </rPr>
      <t>FINALIZOU Atividades</t>
    </r>
    <r>
      <rPr>
        <sz val="11"/>
        <color theme="1"/>
        <rFont val="Calibri"/>
        <family val="2"/>
        <scheme val="minor"/>
      </rPr>
      <t xml:space="preserve"> )</t>
    </r>
  </si>
  <si>
    <t>POSTO PARAISO LTDA</t>
  </si>
  <si>
    <t>POSTO LOVEL</t>
  </si>
  <si>
    <t>POSTO FLORA LTDA</t>
  </si>
  <si>
    <t>DARWIN</t>
  </si>
  <si>
    <t xml:space="preserve">AUTO POSTO SOORETAMA </t>
  </si>
  <si>
    <t>17/05/2019 - Cetan</t>
  </si>
  <si>
    <t xml:space="preserve">                 OK</t>
  </si>
  <si>
    <t xml:space="preserve">              </t>
  </si>
  <si>
    <t xml:space="preserve">         04/07/2019</t>
  </si>
  <si>
    <t xml:space="preserve">                </t>
  </si>
  <si>
    <t xml:space="preserve">       </t>
  </si>
  <si>
    <t xml:space="preserve">          </t>
  </si>
  <si>
    <t xml:space="preserve">  </t>
  </si>
  <si>
    <t xml:space="preserve">IRMÃOS VAGAS </t>
  </si>
  <si>
    <r>
      <t>AUTO POSTO BELO LTDA (</t>
    </r>
    <r>
      <rPr>
        <sz val="11"/>
        <color rgb="FFFF0000"/>
        <rFont val="Calibri"/>
        <family val="2"/>
        <scheme val="minor"/>
      </rPr>
      <t>POÇO TUBULAR PROFUNDO</t>
    </r>
    <r>
      <rPr>
        <sz val="11"/>
        <color theme="1"/>
        <rFont val="Calibri"/>
        <family val="2"/>
        <scheme val="minor"/>
      </rPr>
      <t>)</t>
    </r>
  </si>
  <si>
    <t xml:space="preserve">       06/07/2019</t>
  </si>
  <si>
    <r>
      <t>POSTO RR (</t>
    </r>
    <r>
      <rPr>
        <sz val="11"/>
        <color rgb="FFFF0000"/>
        <rFont val="Calibri"/>
        <family val="2"/>
        <scheme val="minor"/>
      </rPr>
      <t>NÃO ESTA FUNIONANDO</t>
    </r>
    <r>
      <rPr>
        <sz val="11"/>
        <color theme="1"/>
        <rFont val="Calibri"/>
        <family val="2"/>
        <scheme val="minor"/>
      </rPr>
      <t>)</t>
    </r>
  </si>
  <si>
    <r>
      <t>POSTO FLORA LTDA (</t>
    </r>
    <r>
      <rPr>
        <sz val="11"/>
        <color rgb="FFFF0000"/>
        <rFont val="Calibri"/>
        <family val="2"/>
        <scheme val="minor"/>
      </rPr>
      <t>FOSSA FILTRO</t>
    </r>
    <r>
      <rPr>
        <sz val="11"/>
        <color theme="1"/>
        <rFont val="Calibri"/>
        <family val="2"/>
        <scheme val="minor"/>
      </rPr>
      <t>)</t>
    </r>
  </si>
  <si>
    <r>
      <t>ATLANTICA PRODUTOS DE PETROLEO LTDA(</t>
    </r>
    <r>
      <rPr>
        <sz val="11"/>
        <color rgb="FFFF0000"/>
        <rFont val="Calibri"/>
        <family val="2"/>
        <scheme val="minor"/>
      </rPr>
      <t>FOSSA FILTRO)</t>
    </r>
  </si>
  <si>
    <t xml:space="preserve">                  OK</t>
  </si>
  <si>
    <t>POSTO ITABAPOANA LTDA</t>
  </si>
  <si>
    <t xml:space="preserve"> ok</t>
  </si>
  <si>
    <t xml:space="preserve">23/07 Cetan </t>
  </si>
  <si>
    <t>PIANNA SÃO MATEUS</t>
  </si>
  <si>
    <t xml:space="preserve">PIANNA LINHARES </t>
  </si>
  <si>
    <t xml:space="preserve">     cetan 26/09</t>
  </si>
  <si>
    <t xml:space="preserve">   </t>
  </si>
  <si>
    <t xml:space="preserve">                    </t>
  </si>
  <si>
    <t xml:space="preserve">AUTO POSTO FLORESTA LTDA </t>
  </si>
  <si>
    <t xml:space="preserve">                     ok</t>
  </si>
  <si>
    <t xml:space="preserve">                   ok</t>
  </si>
  <si>
    <t xml:space="preserve">                    ok</t>
  </si>
  <si>
    <t xml:space="preserve">                 ok</t>
  </si>
  <si>
    <t xml:space="preserve">    ok</t>
  </si>
  <si>
    <t>FERRARI LINHARES</t>
  </si>
  <si>
    <t>Cetan 13/12/</t>
  </si>
  <si>
    <t>10/12 Cetan</t>
  </si>
  <si>
    <t xml:space="preserve">                  ok</t>
  </si>
  <si>
    <t xml:space="preserve"> 13/12/ cetan</t>
  </si>
  <si>
    <t xml:space="preserve">      13/12/cetan</t>
  </si>
  <si>
    <t xml:space="preserve"> 13/12/cetan</t>
  </si>
  <si>
    <t xml:space="preserve">       13/12/cetan</t>
  </si>
  <si>
    <t xml:space="preserve">        13/12/cetan</t>
  </si>
  <si>
    <t xml:space="preserve"> 10/12/cetan</t>
  </si>
  <si>
    <t xml:space="preserve">     10/12/cetan</t>
  </si>
  <si>
    <t xml:space="preserve">    10/12/cetan     </t>
  </si>
  <si>
    <t xml:space="preserve">  10/12/cetan</t>
  </si>
  <si>
    <t>13/12/cetan</t>
  </si>
  <si>
    <t xml:space="preserve">    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</si>
</sst>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ont>
        <b/>
        <i val="0"/>
      </font>
      <fill>
        <patternFill>
          <bgColor rgb="FF00B050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2"/>
  <sheetViews>
    <sheetView tabSelected="1" topLeftCell="A91" workbookViewId="0">
      <selection activeCell="E103" sqref="E103"/>
    </sheetView>
  </sheetViews>
  <sheetFormatPr defaultRowHeight="15" x14ac:dyDescent="0.25"/>
  <cols>
    <col min="1" max="1" width="80.28515625" customWidth="1"/>
    <col min="2" max="2" width="28" customWidth="1"/>
    <col min="3" max="3" width="23.5703125" customWidth="1"/>
    <col min="4" max="4" width="18.28515625" customWidth="1"/>
    <col min="5" max="5" width="17.85546875" customWidth="1"/>
    <col min="6" max="6" width="18.5703125" customWidth="1"/>
    <col min="8" max="8" width="15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4</v>
      </c>
      <c r="H1" s="5" t="s">
        <v>5</v>
      </c>
    </row>
    <row r="2" spans="1:8" x14ac:dyDescent="0.25">
      <c r="A2" t="s">
        <v>6</v>
      </c>
      <c r="B2" s="3">
        <v>43594</v>
      </c>
      <c r="C2" s="2">
        <f t="shared" ref="C2:C14" si="0">EDATE(B2,5)</f>
        <v>43747</v>
      </c>
      <c r="D2" s="1" t="str">
        <f ca="1">IF(C2&gt;=H2,"OK","EFETUAR COLETA")</f>
        <v>EFETUAR COLETA</v>
      </c>
      <c r="E2" s="2" t="s">
        <v>143</v>
      </c>
      <c r="F2" s="2"/>
      <c r="H2" s="4">
        <f ca="1">TODAY()</f>
        <v>43817</v>
      </c>
    </row>
    <row r="3" spans="1:8" x14ac:dyDescent="0.25">
      <c r="A3" t="s">
        <v>7</v>
      </c>
      <c r="B3" s="6">
        <v>43217</v>
      </c>
      <c r="C3" s="2">
        <f t="shared" si="0"/>
        <v>43370</v>
      </c>
      <c r="D3" s="1" t="str">
        <f ca="1">IF(C3&gt;=H2,"OK","EFETUAR COLETA")</f>
        <v>EFETUAR COLETA</v>
      </c>
      <c r="E3" s="1"/>
      <c r="F3" s="1"/>
      <c r="H3" s="1"/>
    </row>
    <row r="4" spans="1:8" x14ac:dyDescent="0.25">
      <c r="A4" t="s">
        <v>8</v>
      </c>
      <c r="B4" s="6">
        <v>43217</v>
      </c>
      <c r="C4" s="2">
        <f t="shared" si="0"/>
        <v>43370</v>
      </c>
      <c r="D4" s="1" t="str">
        <f ca="1">IF(C4&gt;=H2,"OK","EFETUAR COLETA")</f>
        <v>EFETUAR COLETA</v>
      </c>
      <c r="E4" s="1"/>
      <c r="F4" s="1"/>
      <c r="H4" s="2"/>
    </row>
    <row r="5" spans="1:8" x14ac:dyDescent="0.25">
      <c r="A5" t="s">
        <v>9</v>
      </c>
      <c r="B5" s="6">
        <v>43588</v>
      </c>
      <c r="C5" s="2">
        <f t="shared" si="0"/>
        <v>43741</v>
      </c>
      <c r="D5" s="1" t="str">
        <f ca="1">IF(C5&gt;=H2,"OK","EFETUAR COLETA")</f>
        <v>EFETUAR COLETA</v>
      </c>
      <c r="E5" s="1" t="s">
        <v>143</v>
      </c>
      <c r="F5" s="1"/>
    </row>
    <row r="6" spans="1:8" x14ac:dyDescent="0.25">
      <c r="A6" t="s">
        <v>10</v>
      </c>
      <c r="B6" s="6">
        <v>43609</v>
      </c>
      <c r="C6" s="2">
        <f t="shared" si="0"/>
        <v>43762</v>
      </c>
      <c r="D6" s="1" t="str">
        <f ca="1">IF(C6&gt;=H2,"OK","EFETUAR COLETA")</f>
        <v>EFETUAR COLETA</v>
      </c>
      <c r="E6" s="1" t="s">
        <v>143</v>
      </c>
      <c r="F6" s="1" t="s">
        <v>187</v>
      </c>
    </row>
    <row r="7" spans="1:8" x14ac:dyDescent="0.25">
      <c r="A7" t="s">
        <v>11</v>
      </c>
      <c r="B7" s="6">
        <v>43693</v>
      </c>
      <c r="C7" s="2">
        <f t="shared" si="0"/>
        <v>43846</v>
      </c>
      <c r="D7" s="1" t="str">
        <f ca="1">IF(C7&gt;=H2,"OK","EFETUAR COLETA")</f>
        <v>OK</v>
      </c>
      <c r="E7" s="1"/>
      <c r="F7" s="2"/>
    </row>
    <row r="8" spans="1:8" x14ac:dyDescent="0.25">
      <c r="A8" t="s">
        <v>12</v>
      </c>
      <c r="B8" s="6">
        <v>43641</v>
      </c>
      <c r="C8" s="2">
        <f t="shared" si="0"/>
        <v>43794</v>
      </c>
      <c r="D8" s="1" t="str">
        <f ca="1">IF(C8&gt;=H2,"OK","EFETUAR COLETA")</f>
        <v>EFETUAR COLETA</v>
      </c>
      <c r="E8" s="1" t="s">
        <v>143</v>
      </c>
      <c r="F8" s="1"/>
    </row>
    <row r="9" spans="1:8" x14ac:dyDescent="0.25">
      <c r="A9" t="s">
        <v>13</v>
      </c>
      <c r="B9" s="6">
        <v>43658</v>
      </c>
      <c r="C9" s="2">
        <f t="shared" si="0"/>
        <v>43811</v>
      </c>
      <c r="D9" s="1" t="str">
        <f ca="1">IF(C9&gt;=H2,"OK","EFETUAR COLETA")</f>
        <v>EFETUAR COLETA</v>
      </c>
      <c r="E9" s="1" t="s">
        <v>143</v>
      </c>
      <c r="F9" s="1"/>
    </row>
    <row r="10" spans="1:8" x14ac:dyDescent="0.25">
      <c r="A10" t="s">
        <v>14</v>
      </c>
      <c r="B10" s="6">
        <v>43693</v>
      </c>
      <c r="C10" s="2">
        <f t="shared" si="0"/>
        <v>43846</v>
      </c>
      <c r="D10" s="1" t="str">
        <f ca="1">IF(C10&gt;=H2,"OK","EFETUAR COLETA")</f>
        <v>OK</v>
      </c>
      <c r="E10" s="1"/>
      <c r="F10" s="10"/>
    </row>
    <row r="11" spans="1:8" x14ac:dyDescent="0.25">
      <c r="A11" t="s">
        <v>15</v>
      </c>
      <c r="B11" s="6">
        <v>43641</v>
      </c>
      <c r="C11" s="2">
        <f t="shared" si="0"/>
        <v>43794</v>
      </c>
      <c r="D11" s="1" t="str">
        <f ca="1">IF(C11&gt;=H2,"OK","EFETUAR COLETA")</f>
        <v>EFETUAR COLETA</v>
      </c>
      <c r="E11" s="1" t="s">
        <v>143</v>
      </c>
      <c r="F11" s="1"/>
    </row>
    <row r="12" spans="1:8" x14ac:dyDescent="0.25">
      <c r="A12" t="s">
        <v>16</v>
      </c>
      <c r="B12" s="6">
        <v>43679</v>
      </c>
      <c r="C12" s="2">
        <f t="shared" si="0"/>
        <v>43832</v>
      </c>
      <c r="D12" s="1" t="str">
        <f ca="1">IF(C12&gt;=H2,"OK","EFETUAR COLETA")</f>
        <v>OK</v>
      </c>
      <c r="E12" s="1"/>
      <c r="F12" s="2"/>
    </row>
    <row r="13" spans="1:8" x14ac:dyDescent="0.25">
      <c r="A13" t="s">
        <v>17</v>
      </c>
      <c r="B13" s="6">
        <v>43588</v>
      </c>
      <c r="C13" s="2">
        <f t="shared" si="0"/>
        <v>43741</v>
      </c>
      <c r="D13" s="1" t="str">
        <f ca="1">IF(C13&gt;=H2,"ok","EFETUAR COLETA")</f>
        <v>EFETUAR COLETA</v>
      </c>
      <c r="E13" s="1" t="s">
        <v>143</v>
      </c>
      <c r="F13" s="1"/>
    </row>
    <row r="14" spans="1:8" x14ac:dyDescent="0.25">
      <c r="A14" t="s">
        <v>18</v>
      </c>
      <c r="B14" s="6">
        <v>43588</v>
      </c>
      <c r="C14" s="2">
        <f t="shared" si="0"/>
        <v>43741</v>
      </c>
      <c r="D14" s="1" t="str">
        <f ca="1">IF(C14&gt;=H2,"OK","EFETUAR COLETA")</f>
        <v>EFETUAR COLETA</v>
      </c>
      <c r="E14" s="1" t="s">
        <v>143</v>
      </c>
      <c r="F14" s="1"/>
    </row>
    <row r="15" spans="1:8" x14ac:dyDescent="0.25">
      <c r="A15" t="s">
        <v>19</v>
      </c>
      <c r="B15" s="6">
        <v>43217</v>
      </c>
      <c r="C15" s="2">
        <f>EDATE(B15,6)</f>
        <v>43400</v>
      </c>
      <c r="D15" s="1" t="str">
        <f ca="1">IF(C15&gt;=H2,"OK","EFETUAR COLETA")</f>
        <v>EFETUAR COLETA</v>
      </c>
      <c r="E15" s="1" t="s">
        <v>30</v>
      </c>
      <c r="F15" s="1"/>
    </row>
    <row r="16" spans="1:8" x14ac:dyDescent="0.25">
      <c r="A16" t="s">
        <v>20</v>
      </c>
      <c r="B16" s="6">
        <v>43217</v>
      </c>
      <c r="C16" s="2">
        <f t="shared" ref="C16:C21" si="1">EDATE(B16,5)</f>
        <v>43370</v>
      </c>
      <c r="D16" s="1" t="str">
        <f ca="1">IF(C16&gt;=H2,"OK","EFETUAR COLETA")</f>
        <v>EFETUAR COLETA</v>
      </c>
      <c r="E16" s="1"/>
      <c r="F16" s="1"/>
    </row>
    <row r="17" spans="1:6" x14ac:dyDescent="0.25">
      <c r="A17" t="s">
        <v>21</v>
      </c>
      <c r="B17" s="6">
        <v>43671</v>
      </c>
      <c r="C17" s="2">
        <f t="shared" si="1"/>
        <v>43824</v>
      </c>
      <c r="D17" s="1" t="str">
        <f ca="1">IF(C17&gt;=H2,"OK","EFETUAR COLETA")</f>
        <v>OK</v>
      </c>
      <c r="E17" s="1" t="s">
        <v>143</v>
      </c>
      <c r="F17" s="2"/>
    </row>
    <row r="18" spans="1:6" x14ac:dyDescent="0.25">
      <c r="A18" t="s">
        <v>22</v>
      </c>
      <c r="B18" s="6">
        <v>43693</v>
      </c>
      <c r="C18" s="2">
        <f t="shared" si="1"/>
        <v>43846</v>
      </c>
      <c r="D18" s="1" t="str">
        <f ca="1">IF(C18&gt;=H2,"OK","EFETUAR COLETA")</f>
        <v>OK</v>
      </c>
      <c r="E18" s="1"/>
      <c r="F18" s="10"/>
    </row>
    <row r="19" spans="1:6" x14ac:dyDescent="0.25">
      <c r="A19" t="s">
        <v>104</v>
      </c>
      <c r="B19" s="6">
        <v>43768</v>
      </c>
      <c r="C19" s="2">
        <f>EDATE(B19,11)</f>
        <v>44104</v>
      </c>
      <c r="D19" s="1" t="str">
        <f ca="1">IF(C19&gt;=H2,"OK","EFETUAR COLETA")</f>
        <v>OK</v>
      </c>
      <c r="E19" s="1"/>
      <c r="F19" s="1"/>
    </row>
    <row r="20" spans="1:6" x14ac:dyDescent="0.25">
      <c r="A20" t="s">
        <v>23</v>
      </c>
      <c r="B20" s="6">
        <v>43641</v>
      </c>
      <c r="C20" s="2">
        <f t="shared" si="1"/>
        <v>43794</v>
      </c>
      <c r="D20" s="1" t="str">
        <f ca="1">IF(C20&gt;=H2,"OK","EFETUAR COLETA")</f>
        <v>EFETUAR COLETA</v>
      </c>
      <c r="E20" s="1"/>
      <c r="F20" s="1"/>
    </row>
    <row r="21" spans="1:6" x14ac:dyDescent="0.25">
      <c r="A21" t="s">
        <v>24</v>
      </c>
      <c r="B21" s="6">
        <v>43641</v>
      </c>
      <c r="C21" s="2">
        <f t="shared" si="1"/>
        <v>43794</v>
      </c>
      <c r="D21" s="1" t="str">
        <f ca="1">IF(C21&gt;=H2,"OK","EFETUAR COLETA")</f>
        <v>EFETUAR COLETA</v>
      </c>
      <c r="E21" s="1" t="s">
        <v>143</v>
      </c>
      <c r="F21" s="1"/>
    </row>
    <row r="22" spans="1:6" x14ac:dyDescent="0.25">
      <c r="A22" t="s">
        <v>25</v>
      </c>
      <c r="B22" s="6">
        <v>43578</v>
      </c>
      <c r="C22" s="2">
        <v>43761</v>
      </c>
      <c r="D22" s="1" t="str">
        <f ca="1">IF(C22&gt;=H2,"OK","EFETUAR COLETA")</f>
        <v>EFETUAR COLETA</v>
      </c>
      <c r="E22" s="1"/>
      <c r="F22" s="2"/>
    </row>
    <row r="23" spans="1:6" x14ac:dyDescent="0.25">
      <c r="A23" t="s">
        <v>151</v>
      </c>
      <c r="B23" s="6">
        <v>43363</v>
      </c>
      <c r="C23" s="2">
        <f>EDATE(B23,5)</f>
        <v>43516</v>
      </c>
      <c r="D23" s="1" t="str">
        <f ca="1">IF(C23&gt;=H2,"OK","EFETUAR COLETA")</f>
        <v>EFETUAR COLETA</v>
      </c>
      <c r="E23" s="1"/>
      <c r="F23" s="1"/>
    </row>
    <row r="24" spans="1:6" x14ac:dyDescent="0.25">
      <c r="A24" t="s">
        <v>170</v>
      </c>
      <c r="B24" s="6">
        <v>43748</v>
      </c>
      <c r="C24" s="2">
        <f t="shared" ref="C24:C33" si="2">EDATE(B24,5)</f>
        <v>43900</v>
      </c>
      <c r="D24" s="1" t="str">
        <f ca="1">IF(C24&gt;=H2,"OK","EFETUAR COLETA")</f>
        <v>OK</v>
      </c>
      <c r="E24" s="1"/>
      <c r="F24" s="1"/>
    </row>
    <row r="25" spans="1:6" x14ac:dyDescent="0.25">
      <c r="A25" t="s">
        <v>26</v>
      </c>
      <c r="B25" s="6">
        <v>43662</v>
      </c>
      <c r="C25" s="2">
        <f t="shared" si="2"/>
        <v>43815</v>
      </c>
      <c r="D25" s="1" t="str">
        <f ca="1">IF(C25&gt;=H2,"OK","EFETUAR COLETA")</f>
        <v>EFETUAR COLETA</v>
      </c>
      <c r="E25" s="1" t="s">
        <v>143</v>
      </c>
      <c r="F25" s="2" t="s">
        <v>188</v>
      </c>
    </row>
    <row r="26" spans="1:6" x14ac:dyDescent="0.25">
      <c r="A26" t="s">
        <v>27</v>
      </c>
      <c r="B26" s="6">
        <v>43671</v>
      </c>
      <c r="C26" s="2">
        <f t="shared" si="2"/>
        <v>43824</v>
      </c>
      <c r="D26" s="1" t="str">
        <f ca="1">IF(C26&gt;=H2,"OK","EFETUAR COLETA")</f>
        <v>OK</v>
      </c>
      <c r="E26" t="s">
        <v>182</v>
      </c>
      <c r="F26" s="7"/>
    </row>
    <row r="27" spans="1:6" x14ac:dyDescent="0.25">
      <c r="A27" t="s">
        <v>28</v>
      </c>
      <c r="B27" s="6">
        <v>43671</v>
      </c>
      <c r="C27" s="2">
        <f t="shared" si="2"/>
        <v>43824</v>
      </c>
      <c r="D27" s="1" t="str">
        <f ca="1">IF(C27&gt;=H2,"OK","EFETUAR COLETA")</f>
        <v>OK</v>
      </c>
      <c r="E27" s="1" t="s">
        <v>143</v>
      </c>
      <c r="F27" s="7"/>
    </row>
    <row r="28" spans="1:6" x14ac:dyDescent="0.25">
      <c r="A28" t="s">
        <v>31</v>
      </c>
      <c r="B28" s="6">
        <v>43671</v>
      </c>
      <c r="C28" s="2">
        <f>EDATE(B28,5)</f>
        <v>43824</v>
      </c>
      <c r="D28" s="1" t="str">
        <f>IF(C28&gt;=H3,"OK","EFETUAR COLETA")</f>
        <v>OK</v>
      </c>
      <c r="E28" s="1" t="s">
        <v>30</v>
      </c>
      <c r="F28" s="7"/>
    </row>
    <row r="29" spans="1:6" x14ac:dyDescent="0.25">
      <c r="A29" t="s">
        <v>32</v>
      </c>
      <c r="B29" s="6">
        <v>43466</v>
      </c>
      <c r="C29" s="2">
        <f>EDATE(B29,5)</f>
        <v>43617</v>
      </c>
      <c r="D29" s="1" t="str">
        <f ca="1">IF(C29&gt;=H2,"OK","EFETUAR COLETA")</f>
        <v>EFETUAR COLETA</v>
      </c>
      <c r="E29" s="1" t="s">
        <v>173</v>
      </c>
      <c r="F29" s="7" t="s">
        <v>177</v>
      </c>
    </row>
    <row r="30" spans="1:6" x14ac:dyDescent="0.25">
      <c r="A30" t="s">
        <v>107</v>
      </c>
      <c r="B30" s="6">
        <v>43588</v>
      </c>
      <c r="C30" s="2">
        <f t="shared" si="2"/>
        <v>43741</v>
      </c>
      <c r="D30" s="1" t="str">
        <f ca="1">IF(C30&gt;=H2,"OK","EFETUAR COLETA")</f>
        <v>EFETUAR COLETA</v>
      </c>
      <c r="E30" s="1" t="s">
        <v>143</v>
      </c>
      <c r="F30" s="7"/>
    </row>
    <row r="31" spans="1:6" x14ac:dyDescent="0.25">
      <c r="A31" t="s">
        <v>33</v>
      </c>
      <c r="B31" s="6">
        <v>43217</v>
      </c>
      <c r="C31" s="2">
        <f t="shared" si="2"/>
        <v>43370</v>
      </c>
      <c r="D31" s="1" t="str">
        <f ca="1">IF(C31&gt;=H2,"OK","EFETUAR COLETA")</f>
        <v>EFETUAR COLETA</v>
      </c>
      <c r="E31" s="1" t="s">
        <v>30</v>
      </c>
      <c r="F31" s="7" t="s">
        <v>133</v>
      </c>
    </row>
    <row r="32" spans="1:6" x14ac:dyDescent="0.25">
      <c r="A32" t="s">
        <v>34</v>
      </c>
      <c r="B32" s="6">
        <v>43693</v>
      </c>
      <c r="C32" s="2">
        <f t="shared" si="2"/>
        <v>43846</v>
      </c>
      <c r="D32" s="1" t="str">
        <f ca="1">IF(C32&gt;=H2,"OK","EFETUAR COLETA")</f>
        <v>OK</v>
      </c>
      <c r="E32" s="1"/>
      <c r="F32" s="10"/>
    </row>
    <row r="33" spans="1:6" x14ac:dyDescent="0.25">
      <c r="A33" t="s">
        <v>137</v>
      </c>
      <c r="B33" s="6">
        <v>43570</v>
      </c>
      <c r="C33" s="2">
        <f t="shared" si="2"/>
        <v>43723</v>
      </c>
      <c r="D33" s="1" t="str">
        <f ca="1">IF(C33&gt;=H2,"OK","EFETUAR COLETA")</f>
        <v>EFETUAR COLETA</v>
      </c>
      <c r="E33" s="1" t="s">
        <v>30</v>
      </c>
      <c r="F33" s="1"/>
    </row>
    <row r="34" spans="1:6" x14ac:dyDescent="0.25">
      <c r="A34" t="s">
        <v>35</v>
      </c>
      <c r="B34" s="6">
        <v>43592</v>
      </c>
      <c r="C34" s="2">
        <f>EDATE(B34,6)</f>
        <v>43776</v>
      </c>
      <c r="D34" s="1" t="str">
        <f ca="1">IF(H2&lt;=C34,"OK","EFETUAR COLETA")</f>
        <v>EFETUAR COLETA</v>
      </c>
      <c r="F34" s="7"/>
    </row>
    <row r="35" spans="1:6" x14ac:dyDescent="0.25">
      <c r="A35" t="s">
        <v>36</v>
      </c>
      <c r="B35" s="6">
        <v>43732</v>
      </c>
      <c r="C35" s="2">
        <f>EDATE(B35,5)</f>
        <v>43885</v>
      </c>
      <c r="D35" s="1" t="str">
        <f ca="1">IF(C35&gt;=H2,"OK","EFETUAR COLETA")</f>
        <v>OK</v>
      </c>
      <c r="E35" t="s">
        <v>114</v>
      </c>
      <c r="F35" s="7" t="s">
        <v>129</v>
      </c>
    </row>
    <row r="36" spans="1:6" x14ac:dyDescent="0.25">
      <c r="A36" t="s">
        <v>37</v>
      </c>
      <c r="B36" s="6">
        <v>43756</v>
      </c>
      <c r="C36" s="2">
        <f>EDATE(B36,5)</f>
        <v>43908</v>
      </c>
      <c r="D36" s="1" t="str">
        <f ca="1">IF(C36&gt;=H2,"OK","EFETUAR COLETA")</f>
        <v>OK</v>
      </c>
      <c r="E36" t="s">
        <v>114</v>
      </c>
      <c r="F36" s="7" t="s">
        <v>105</v>
      </c>
    </row>
    <row r="37" spans="1:6" x14ac:dyDescent="0.25">
      <c r="A37" t="s">
        <v>138</v>
      </c>
      <c r="B37" s="6">
        <v>43731</v>
      </c>
      <c r="C37" s="2">
        <f>EDATE(B37,5)</f>
        <v>43884</v>
      </c>
      <c r="D37" s="1" t="str">
        <f ca="1">IF(H2&lt;=C37,"OK","EFETUAR COLETA")</f>
        <v>OK</v>
      </c>
      <c r="E37" t="s">
        <v>114</v>
      </c>
      <c r="F37" s="7" t="s">
        <v>122</v>
      </c>
    </row>
    <row r="38" spans="1:6" x14ac:dyDescent="0.25">
      <c r="A38" t="s">
        <v>139</v>
      </c>
      <c r="B38" s="6">
        <v>43594</v>
      </c>
      <c r="C38" s="2">
        <f t="shared" ref="C38:C45" si="3">EDATE(B38,5)</f>
        <v>43747</v>
      </c>
      <c r="D38" s="1" t="str">
        <f ca="1">IF(C38&gt;=H2,"OK","EFETUAR COLETA")</f>
        <v>EFETUAR COLETA</v>
      </c>
      <c r="E38" t="s">
        <v>181</v>
      </c>
      <c r="F38" s="7"/>
    </row>
    <row r="39" spans="1:6" x14ac:dyDescent="0.25">
      <c r="A39" t="s">
        <v>166</v>
      </c>
      <c r="B39" s="6">
        <v>43466</v>
      </c>
      <c r="C39" s="2">
        <f>EDATE(B39,11)</f>
        <v>43800</v>
      </c>
      <c r="D39" s="1" t="str">
        <f ca="1">IF(C39&gt;=H2,"OK","EFETUAR COLETA")</f>
        <v>EFETUAR COLETA</v>
      </c>
      <c r="E39" t="s">
        <v>118</v>
      </c>
      <c r="F39" s="7" t="s">
        <v>108</v>
      </c>
    </row>
    <row r="40" spans="1:6" x14ac:dyDescent="0.25">
      <c r="A40" t="s">
        <v>38</v>
      </c>
      <c r="B40" s="6">
        <v>43588</v>
      </c>
      <c r="C40" s="2">
        <f t="shared" si="3"/>
        <v>43741</v>
      </c>
      <c r="D40" s="1" t="str">
        <f ca="1">IF(C40&gt;=$H$2,"OK","EFETUAR COLETA")</f>
        <v>EFETUAR COLETA</v>
      </c>
      <c r="E40" s="1" t="s">
        <v>143</v>
      </c>
      <c r="F40" s="7"/>
    </row>
    <row r="41" spans="1:6" x14ac:dyDescent="0.25">
      <c r="A41" t="s">
        <v>39</v>
      </c>
      <c r="B41" s="6">
        <v>43671</v>
      </c>
      <c r="C41" s="2">
        <f t="shared" si="3"/>
        <v>43824</v>
      </c>
      <c r="D41" s="1" t="str">
        <f t="shared" ref="D41:D104" ca="1" si="4">IF(C41&gt;=$H$2,"OK","EFETUAR COLETA")</f>
        <v>OK</v>
      </c>
      <c r="F41" s="7"/>
    </row>
    <row r="42" spans="1:6" x14ac:dyDescent="0.25">
      <c r="A42" t="s">
        <v>40</v>
      </c>
      <c r="B42" s="6">
        <v>43726</v>
      </c>
      <c r="C42" s="2">
        <f t="shared" si="3"/>
        <v>43879</v>
      </c>
      <c r="D42" s="1" t="str">
        <f t="shared" ca="1" si="4"/>
        <v>OK</v>
      </c>
      <c r="E42" s="1"/>
      <c r="F42" s="7"/>
    </row>
    <row r="43" spans="1:6" x14ac:dyDescent="0.25">
      <c r="A43" t="s">
        <v>145</v>
      </c>
      <c r="B43" s="6">
        <v>43588</v>
      </c>
      <c r="C43" s="2">
        <f t="shared" si="3"/>
        <v>43741</v>
      </c>
      <c r="D43" s="1" t="str">
        <f t="shared" ca="1" si="4"/>
        <v>EFETUAR COLETA</v>
      </c>
      <c r="E43" t="s">
        <v>182</v>
      </c>
      <c r="F43" s="7"/>
    </row>
    <row r="44" spans="1:6" x14ac:dyDescent="0.25">
      <c r="A44" t="s">
        <v>128</v>
      </c>
      <c r="B44" s="6">
        <v>43732</v>
      </c>
      <c r="C44" s="2">
        <f t="shared" si="3"/>
        <v>43885</v>
      </c>
      <c r="D44" s="1" t="str">
        <f t="shared" ca="1" si="4"/>
        <v>OK</v>
      </c>
      <c r="E44" s="1"/>
      <c r="F44" s="7" t="s">
        <v>105</v>
      </c>
    </row>
    <row r="45" spans="1:6" x14ac:dyDescent="0.25">
      <c r="A45" t="s">
        <v>132</v>
      </c>
      <c r="B45" s="6">
        <v>43732</v>
      </c>
      <c r="C45" s="2">
        <f t="shared" si="3"/>
        <v>43885</v>
      </c>
      <c r="D45" s="1" t="str">
        <f t="shared" ca="1" si="4"/>
        <v>OK</v>
      </c>
      <c r="E45" t="s">
        <v>109</v>
      </c>
      <c r="F45" s="7" t="s">
        <v>122</v>
      </c>
    </row>
    <row r="46" spans="1:6" x14ac:dyDescent="0.25">
      <c r="A46" t="s">
        <v>41</v>
      </c>
      <c r="B46" s="6">
        <v>43664</v>
      </c>
      <c r="C46" s="2">
        <f>EDATE(B46,2)</f>
        <v>43726</v>
      </c>
      <c r="D46" s="1" t="str">
        <f ca="1">IF(H2&gt;=C46,"EFETUAR COLETA","OK")</f>
        <v>EFETUAR COLETA</v>
      </c>
      <c r="E46" s="1" t="s">
        <v>30</v>
      </c>
      <c r="F46" s="7" t="s">
        <v>131</v>
      </c>
    </row>
    <row r="47" spans="1:6" x14ac:dyDescent="0.25">
      <c r="A47" t="s">
        <v>42</v>
      </c>
      <c r="B47" s="6">
        <v>43594</v>
      </c>
      <c r="C47" s="2">
        <f>EDATE(B47,5)</f>
        <v>43747</v>
      </c>
      <c r="D47" s="1" t="str">
        <f t="shared" ca="1" si="4"/>
        <v>EFETUAR COLETA</v>
      </c>
      <c r="E47" t="s">
        <v>189</v>
      </c>
      <c r="F47" s="7"/>
    </row>
    <row r="48" spans="1:6" x14ac:dyDescent="0.25">
      <c r="A48" t="s">
        <v>140</v>
      </c>
      <c r="B48" s="6">
        <v>43570</v>
      </c>
      <c r="C48" s="2">
        <f>EDATE(B48,5)</f>
        <v>43723</v>
      </c>
      <c r="D48" s="1" t="str">
        <f t="shared" ca="1" si="4"/>
        <v>EFETUAR COLETA</v>
      </c>
      <c r="E48" s="1" t="s">
        <v>30</v>
      </c>
      <c r="F48" s="7" t="s">
        <v>159</v>
      </c>
    </row>
    <row r="49" spans="1:6" x14ac:dyDescent="0.25">
      <c r="A49" t="s">
        <v>43</v>
      </c>
      <c r="B49" s="6">
        <v>43671</v>
      </c>
      <c r="C49" s="2">
        <f>EDATE(B49,5)</f>
        <v>43824</v>
      </c>
      <c r="D49" s="1" t="str">
        <f t="shared" ca="1" si="4"/>
        <v>OK</v>
      </c>
      <c r="E49" t="s">
        <v>182</v>
      </c>
      <c r="F49" s="7"/>
    </row>
    <row r="50" spans="1:6" x14ac:dyDescent="0.25">
      <c r="A50" t="s">
        <v>44</v>
      </c>
      <c r="B50" s="6">
        <v>43510</v>
      </c>
      <c r="C50" s="2">
        <f>EDATE(B50,12)</f>
        <v>43875</v>
      </c>
      <c r="D50" s="1" t="str">
        <f ca="1">IF(C50&gt;=H2,"OK","EFETUAR COLETA")</f>
        <v>OK</v>
      </c>
      <c r="E50" s="1"/>
      <c r="F50" s="7" t="s">
        <v>131</v>
      </c>
    </row>
    <row r="51" spans="1:6" x14ac:dyDescent="0.25">
      <c r="A51" t="s">
        <v>45</v>
      </c>
      <c r="B51" s="6">
        <v>43726</v>
      </c>
      <c r="C51" s="2">
        <f t="shared" ref="C51:C78" si="5">EDATE(B51,5)</f>
        <v>43879</v>
      </c>
      <c r="D51" s="1" t="str">
        <f t="shared" ca="1" si="4"/>
        <v>OK</v>
      </c>
      <c r="E51" t="s">
        <v>114</v>
      </c>
      <c r="F51" s="7" t="s">
        <v>133</v>
      </c>
    </row>
    <row r="52" spans="1:6" x14ac:dyDescent="0.25">
      <c r="A52" t="s">
        <v>46</v>
      </c>
      <c r="B52" s="6">
        <v>43588</v>
      </c>
      <c r="C52" s="2">
        <f t="shared" si="5"/>
        <v>43741</v>
      </c>
      <c r="D52" s="1" t="str">
        <f t="shared" ca="1" si="4"/>
        <v>EFETUAR COLETA</v>
      </c>
      <c r="E52" s="1" t="s">
        <v>143</v>
      </c>
      <c r="F52" s="7"/>
    </row>
    <row r="53" spans="1:6" x14ac:dyDescent="0.25">
      <c r="A53" t="s">
        <v>47</v>
      </c>
      <c r="B53" s="6">
        <v>43664</v>
      </c>
      <c r="C53" s="2">
        <f>EDATE(B53,2)</f>
        <v>43726</v>
      </c>
      <c r="D53" s="1" t="str">
        <f t="shared" ca="1" si="4"/>
        <v>EFETUAR COLETA</v>
      </c>
      <c r="E53" s="1" t="s">
        <v>143</v>
      </c>
      <c r="F53" s="7" t="s">
        <v>163</v>
      </c>
    </row>
    <row r="54" spans="1:6" x14ac:dyDescent="0.25">
      <c r="A54" t="s">
        <v>48</v>
      </c>
      <c r="B54" s="6">
        <v>43588</v>
      </c>
      <c r="C54" s="2">
        <f t="shared" si="5"/>
        <v>43741</v>
      </c>
      <c r="D54" s="1" t="str">
        <f t="shared" ca="1" si="4"/>
        <v>EFETUAR COLETA</v>
      </c>
      <c r="E54" s="1" t="s">
        <v>143</v>
      </c>
      <c r="F54" s="7"/>
    </row>
    <row r="55" spans="1:6" x14ac:dyDescent="0.25">
      <c r="A55" t="s">
        <v>49</v>
      </c>
      <c r="B55" s="6">
        <v>43658</v>
      </c>
      <c r="C55" s="2">
        <f t="shared" si="5"/>
        <v>43811</v>
      </c>
      <c r="D55" s="1" t="str">
        <f t="shared" ca="1" si="4"/>
        <v>EFETUAR COLETA</v>
      </c>
      <c r="E55" s="1"/>
      <c r="F55" s="7"/>
    </row>
    <row r="56" spans="1:6" x14ac:dyDescent="0.25">
      <c r="A56" t="s">
        <v>134</v>
      </c>
      <c r="B56" s="6">
        <v>43053</v>
      </c>
      <c r="C56" s="2">
        <f t="shared" si="5"/>
        <v>43204</v>
      </c>
      <c r="D56" s="1" t="str">
        <f t="shared" ca="1" si="4"/>
        <v>EFETUAR COLETA</v>
      </c>
      <c r="E56" t="s">
        <v>118</v>
      </c>
      <c r="F56" s="7" t="s">
        <v>108</v>
      </c>
    </row>
    <row r="57" spans="1:6" x14ac:dyDescent="0.25">
      <c r="A57" t="s">
        <v>50</v>
      </c>
      <c r="B57" s="6">
        <v>43768</v>
      </c>
      <c r="C57" s="2">
        <f t="shared" si="5"/>
        <v>43920</v>
      </c>
      <c r="D57" s="1" t="str">
        <f t="shared" ca="1" si="4"/>
        <v>OK</v>
      </c>
      <c r="E57" t="s">
        <v>114</v>
      </c>
      <c r="F57" s="7" t="s">
        <v>178</v>
      </c>
    </row>
    <row r="58" spans="1:6" x14ac:dyDescent="0.25">
      <c r="A58" t="s">
        <v>51</v>
      </c>
      <c r="B58" s="6">
        <v>43731</v>
      </c>
      <c r="C58" s="2">
        <f t="shared" si="5"/>
        <v>43884</v>
      </c>
      <c r="D58" s="1" t="str">
        <f t="shared" ca="1" si="4"/>
        <v>OK</v>
      </c>
      <c r="E58" t="s">
        <v>179</v>
      </c>
      <c r="F58" s="7" t="s">
        <v>129</v>
      </c>
    </row>
    <row r="59" spans="1:6" x14ac:dyDescent="0.25">
      <c r="A59" t="s">
        <v>52</v>
      </c>
      <c r="B59" s="6">
        <v>43768</v>
      </c>
      <c r="C59" s="2">
        <f>EDATE(B59,11)</f>
        <v>44104</v>
      </c>
      <c r="D59" s="1" t="str">
        <f t="shared" ca="1" si="4"/>
        <v>OK</v>
      </c>
      <c r="E59" t="s">
        <v>118</v>
      </c>
      <c r="F59" s="7" t="s">
        <v>105</v>
      </c>
    </row>
    <row r="60" spans="1:6" x14ac:dyDescent="0.25">
      <c r="A60" t="s">
        <v>53</v>
      </c>
      <c r="B60" s="6">
        <v>43664</v>
      </c>
      <c r="C60" s="2">
        <f t="shared" si="5"/>
        <v>43817</v>
      </c>
      <c r="D60" s="1" t="str">
        <f t="shared" ca="1" si="4"/>
        <v>OK</v>
      </c>
      <c r="E60" s="1" t="s">
        <v>143</v>
      </c>
      <c r="F60" s="7" t="s">
        <v>127</v>
      </c>
    </row>
    <row r="61" spans="1:6" x14ac:dyDescent="0.25">
      <c r="A61" t="s">
        <v>54</v>
      </c>
      <c r="B61" s="6">
        <v>43748</v>
      </c>
      <c r="C61" s="2">
        <f>EDATE(B61,11)</f>
        <v>44084</v>
      </c>
      <c r="D61" s="1" t="str">
        <f t="shared" ca="1" si="4"/>
        <v>OK</v>
      </c>
      <c r="E61" s="1"/>
      <c r="F61" s="7" t="s">
        <v>129</v>
      </c>
    </row>
    <row r="62" spans="1:6" x14ac:dyDescent="0.25">
      <c r="A62" t="s">
        <v>55</v>
      </c>
      <c r="B62" s="6">
        <v>43726</v>
      </c>
      <c r="C62" s="2">
        <f t="shared" si="5"/>
        <v>43879</v>
      </c>
      <c r="D62" s="1" t="str">
        <f t="shared" ca="1" si="4"/>
        <v>OK</v>
      </c>
      <c r="E62" t="s">
        <v>161</v>
      </c>
      <c r="F62" s="7" t="s">
        <v>178</v>
      </c>
    </row>
    <row r="63" spans="1:6" x14ac:dyDescent="0.25">
      <c r="A63" t="s">
        <v>56</v>
      </c>
      <c r="B63" s="6">
        <v>43474</v>
      </c>
      <c r="C63" s="2">
        <f t="shared" si="5"/>
        <v>43625</v>
      </c>
      <c r="D63" s="1" t="str">
        <f t="shared" ca="1" si="4"/>
        <v>EFETUAR COLETA</v>
      </c>
      <c r="E63" s="1" t="s">
        <v>30</v>
      </c>
      <c r="F63" s="7" t="s">
        <v>160</v>
      </c>
    </row>
    <row r="64" spans="1:6" x14ac:dyDescent="0.25">
      <c r="A64" t="s">
        <v>57</v>
      </c>
      <c r="B64" s="6">
        <v>43363</v>
      </c>
      <c r="C64" s="2">
        <f t="shared" si="5"/>
        <v>43516</v>
      </c>
      <c r="D64" s="1" t="str">
        <f t="shared" ca="1" si="4"/>
        <v>EFETUAR COLETA</v>
      </c>
      <c r="E64" s="1" t="s">
        <v>143</v>
      </c>
      <c r="F64" s="7" t="s">
        <v>157</v>
      </c>
    </row>
    <row r="65" spans="1:6" x14ac:dyDescent="0.25">
      <c r="A65" t="s">
        <v>58</v>
      </c>
      <c r="B65" s="6">
        <v>43641</v>
      </c>
      <c r="C65" s="2">
        <f t="shared" si="5"/>
        <v>43794</v>
      </c>
      <c r="D65" s="1" t="str">
        <f t="shared" ca="1" si="4"/>
        <v>EFETUAR COLETA</v>
      </c>
      <c r="E65" s="1" t="s">
        <v>143</v>
      </c>
      <c r="F65" s="7"/>
    </row>
    <row r="66" spans="1:6" x14ac:dyDescent="0.25">
      <c r="A66" t="s">
        <v>60</v>
      </c>
      <c r="B66" s="6">
        <v>43524</v>
      </c>
      <c r="C66" s="2">
        <f t="shared" si="5"/>
        <v>43674</v>
      </c>
      <c r="D66" s="1" t="str">
        <f t="shared" ca="1" si="4"/>
        <v>EFETUAR COLETA</v>
      </c>
      <c r="E66" t="s">
        <v>105</v>
      </c>
      <c r="F66" s="7" t="s">
        <v>162</v>
      </c>
    </row>
    <row r="67" spans="1:6" x14ac:dyDescent="0.25">
      <c r="A67" t="s">
        <v>59</v>
      </c>
      <c r="B67" s="6">
        <v>43641</v>
      </c>
      <c r="C67" s="2">
        <f t="shared" si="5"/>
        <v>43794</v>
      </c>
      <c r="D67" s="1" t="str">
        <f t="shared" ca="1" si="4"/>
        <v>EFETUAR COLETA</v>
      </c>
      <c r="E67" s="1"/>
      <c r="F67" s="7"/>
    </row>
    <row r="68" spans="1:6" x14ac:dyDescent="0.25">
      <c r="A68" t="s">
        <v>61</v>
      </c>
      <c r="B68" s="6">
        <v>43664</v>
      </c>
      <c r="C68" s="2">
        <f t="shared" si="5"/>
        <v>43817</v>
      </c>
      <c r="D68" s="1" t="str">
        <f t="shared" ca="1" si="4"/>
        <v>OK</v>
      </c>
      <c r="E68" t="s">
        <v>159</v>
      </c>
      <c r="F68" s="7" t="s">
        <v>164</v>
      </c>
    </row>
    <row r="69" spans="1:6" x14ac:dyDescent="0.25">
      <c r="A69" t="s">
        <v>62</v>
      </c>
      <c r="B69" s="6">
        <v>43693</v>
      </c>
      <c r="C69" s="2">
        <f t="shared" si="5"/>
        <v>43846</v>
      </c>
      <c r="D69" s="1" t="str">
        <f t="shared" ca="1" si="4"/>
        <v>OK</v>
      </c>
      <c r="E69" s="1"/>
      <c r="F69" s="10"/>
    </row>
    <row r="70" spans="1:6" x14ac:dyDescent="0.25">
      <c r="A70" t="s">
        <v>63</v>
      </c>
      <c r="B70" s="6">
        <v>43671</v>
      </c>
      <c r="C70" s="2">
        <f t="shared" si="5"/>
        <v>43824</v>
      </c>
      <c r="D70" s="1" t="str">
        <f ca="1">IF(C70&gt;=$H$2,"OK","EFETUAR COLETA")</f>
        <v>OK</v>
      </c>
      <c r="E70" s="1" t="s">
        <v>143</v>
      </c>
      <c r="F70" s="7"/>
    </row>
    <row r="71" spans="1:6" x14ac:dyDescent="0.25">
      <c r="A71" t="s">
        <v>64</v>
      </c>
      <c r="B71" s="6">
        <v>43641</v>
      </c>
      <c r="C71" s="2">
        <f t="shared" si="5"/>
        <v>43794</v>
      </c>
      <c r="D71" s="1" t="str">
        <f t="shared" ca="1" si="4"/>
        <v>EFETUAR COLETA</v>
      </c>
      <c r="E71" s="1" t="s">
        <v>143</v>
      </c>
      <c r="F71" s="7"/>
    </row>
    <row r="72" spans="1:6" x14ac:dyDescent="0.25">
      <c r="A72" t="s">
        <v>65</v>
      </c>
      <c r="B72" s="6">
        <v>43641</v>
      </c>
      <c r="C72" s="2">
        <f t="shared" si="5"/>
        <v>43794</v>
      </c>
      <c r="D72" s="1" t="str">
        <f t="shared" ca="1" si="4"/>
        <v>EFETUAR COLETA</v>
      </c>
      <c r="E72" s="1" t="s">
        <v>30</v>
      </c>
      <c r="F72" s="7"/>
    </row>
    <row r="73" spans="1:6" x14ac:dyDescent="0.25">
      <c r="A73" t="s">
        <v>66</v>
      </c>
      <c r="B73" s="6">
        <v>43641</v>
      </c>
      <c r="C73" s="2">
        <f t="shared" si="5"/>
        <v>43794</v>
      </c>
      <c r="D73" s="1" t="str">
        <f t="shared" ca="1" si="4"/>
        <v>EFETUAR COLETA</v>
      </c>
      <c r="E73" s="1" t="s">
        <v>143</v>
      </c>
      <c r="F73" s="7"/>
    </row>
    <row r="74" spans="1:6" x14ac:dyDescent="0.25">
      <c r="A74" t="s">
        <v>121</v>
      </c>
      <c r="B74" s="6">
        <v>43756</v>
      </c>
      <c r="C74" s="2">
        <f t="shared" si="5"/>
        <v>43908</v>
      </c>
      <c r="D74" s="1" t="str">
        <f t="shared" ca="1" si="4"/>
        <v>OK</v>
      </c>
      <c r="E74" s="1" t="s">
        <v>129</v>
      </c>
      <c r="F74" s="2"/>
    </row>
    <row r="75" spans="1:6" x14ac:dyDescent="0.25">
      <c r="A75" t="s">
        <v>67</v>
      </c>
      <c r="B75" s="6">
        <v>43684</v>
      </c>
      <c r="C75" s="2">
        <f>EDATE(B75,5)</f>
        <v>43837</v>
      </c>
      <c r="D75" s="1" t="str">
        <f t="shared" ca="1" si="4"/>
        <v>OK</v>
      </c>
      <c r="E75" t="s">
        <v>161</v>
      </c>
      <c r="F75" s="2"/>
    </row>
    <row r="76" spans="1:6" x14ac:dyDescent="0.25">
      <c r="A76" t="s">
        <v>68</v>
      </c>
      <c r="B76" s="6">
        <v>43671</v>
      </c>
      <c r="C76" s="2">
        <f>EDATE(B76,5)</f>
        <v>43824</v>
      </c>
      <c r="D76" s="1" t="str">
        <f t="shared" ca="1" si="4"/>
        <v>OK</v>
      </c>
      <c r="E76" s="1" t="s">
        <v>143</v>
      </c>
      <c r="F76" s="9" t="s">
        <v>190</v>
      </c>
    </row>
    <row r="77" spans="1:6" x14ac:dyDescent="0.25">
      <c r="A77" t="s">
        <v>69</v>
      </c>
      <c r="B77" s="6">
        <v>43664</v>
      </c>
      <c r="C77" s="2">
        <f t="shared" si="5"/>
        <v>43817</v>
      </c>
      <c r="D77" s="1" t="str">
        <f t="shared" ca="1" si="4"/>
        <v>OK</v>
      </c>
      <c r="E77" t="s">
        <v>182</v>
      </c>
      <c r="F77" s="7" t="s">
        <v>191</v>
      </c>
    </row>
    <row r="78" spans="1:6" x14ac:dyDescent="0.25">
      <c r="A78" t="s">
        <v>70</v>
      </c>
      <c r="B78" s="6">
        <v>43588</v>
      </c>
      <c r="C78" s="2">
        <f t="shared" si="5"/>
        <v>43741</v>
      </c>
      <c r="D78" s="1" t="str">
        <f t="shared" ca="1" si="4"/>
        <v>EFETUAR COLETA</v>
      </c>
      <c r="E78" s="1" t="s">
        <v>185</v>
      </c>
      <c r="F78" s="7" t="s">
        <v>192</v>
      </c>
    </row>
    <row r="79" spans="1:6" x14ac:dyDescent="0.25">
      <c r="A79" t="s">
        <v>71</v>
      </c>
      <c r="B79" s="6">
        <v>43693</v>
      </c>
      <c r="C79" s="2">
        <f>EDATE(B79,3)</f>
        <v>43785</v>
      </c>
      <c r="D79" s="1" t="str">
        <f t="shared" ca="1" si="4"/>
        <v>EFETUAR COLETA</v>
      </c>
      <c r="E79" t="s">
        <v>184</v>
      </c>
      <c r="F79" s="7" t="s">
        <v>131</v>
      </c>
    </row>
    <row r="80" spans="1:6" x14ac:dyDescent="0.25">
      <c r="A80" t="s">
        <v>72</v>
      </c>
      <c r="B80" s="6">
        <v>43658</v>
      </c>
      <c r="C80" s="2">
        <f>EDATE(B80,5)</f>
        <v>43811</v>
      </c>
      <c r="D80" s="1" t="str">
        <f t="shared" ca="1" si="4"/>
        <v>EFETUAR COLETA</v>
      </c>
      <c r="E80" t="s">
        <v>184</v>
      </c>
      <c r="F80" s="7"/>
    </row>
    <row r="81" spans="1:6" x14ac:dyDescent="0.25">
      <c r="A81" t="s">
        <v>73</v>
      </c>
      <c r="B81" s="6">
        <v>43664</v>
      </c>
      <c r="C81" s="2">
        <f>EDATE(B81,3)</f>
        <v>43756</v>
      </c>
      <c r="D81" s="1" t="str">
        <f t="shared" ca="1" si="4"/>
        <v>EFETUAR COLETA</v>
      </c>
      <c r="E81" t="s">
        <v>182</v>
      </c>
      <c r="F81" s="7" t="s">
        <v>193</v>
      </c>
    </row>
    <row r="82" spans="1:6" x14ac:dyDescent="0.25">
      <c r="A82" t="s">
        <v>74</v>
      </c>
      <c r="B82" s="6">
        <v>43671</v>
      </c>
      <c r="C82" s="2">
        <f>EDATE(B82,2)</f>
        <v>43733</v>
      </c>
      <c r="D82" s="1" t="str">
        <f t="shared" ca="1" si="4"/>
        <v>EFETUAR COLETA</v>
      </c>
      <c r="E82" s="1" t="s">
        <v>143</v>
      </c>
      <c r="F82" s="7" t="s">
        <v>193</v>
      </c>
    </row>
    <row r="83" spans="1:6" x14ac:dyDescent="0.25">
      <c r="A83" t="s">
        <v>75</v>
      </c>
      <c r="B83" s="6">
        <v>43588</v>
      </c>
      <c r="C83" s="2">
        <f t="shared" ref="C83:C113" si="6">EDATE(B83,5)</f>
        <v>43741</v>
      </c>
      <c r="D83" s="1" t="str">
        <f t="shared" ca="1" si="4"/>
        <v>EFETUAR COLETA</v>
      </c>
      <c r="E83" s="1" t="s">
        <v>143</v>
      </c>
      <c r="F83" s="7" t="s">
        <v>191</v>
      </c>
    </row>
    <row r="84" spans="1:6" x14ac:dyDescent="0.25">
      <c r="A84" t="s">
        <v>76</v>
      </c>
      <c r="B84" s="6">
        <v>43658</v>
      </c>
      <c r="C84" s="2">
        <f>EDATE(B84,3)</f>
        <v>43750</v>
      </c>
      <c r="D84" s="1" t="str">
        <f t="shared" ca="1" si="4"/>
        <v>EFETUAR COLETA</v>
      </c>
      <c r="E84" s="1" t="s">
        <v>143</v>
      </c>
      <c r="F84" s="7" t="s">
        <v>193</v>
      </c>
    </row>
    <row r="85" spans="1:6" x14ac:dyDescent="0.25">
      <c r="A85" t="s">
        <v>77</v>
      </c>
      <c r="B85" s="6">
        <v>43671</v>
      </c>
      <c r="C85" s="2">
        <f t="shared" si="6"/>
        <v>43824</v>
      </c>
      <c r="D85" s="1" t="str">
        <f t="shared" ca="1" si="4"/>
        <v>OK</v>
      </c>
      <c r="E85" s="1" t="s">
        <v>143</v>
      </c>
      <c r="F85" s="7" t="s">
        <v>194</v>
      </c>
    </row>
    <row r="86" spans="1:6" x14ac:dyDescent="0.25">
      <c r="A86" t="s">
        <v>78</v>
      </c>
      <c r="B86" s="6">
        <v>43671</v>
      </c>
      <c r="C86" s="2">
        <f t="shared" si="6"/>
        <v>43824</v>
      </c>
      <c r="D86" s="1" t="str">
        <f t="shared" ca="1" si="4"/>
        <v>OK</v>
      </c>
      <c r="E86" s="1" t="s">
        <v>143</v>
      </c>
      <c r="F86" s="7" t="s">
        <v>194</v>
      </c>
    </row>
    <row r="87" spans="1:6" x14ac:dyDescent="0.25">
      <c r="A87" t="s">
        <v>79</v>
      </c>
      <c r="B87" s="6">
        <v>43658</v>
      </c>
      <c r="C87" s="2">
        <f t="shared" si="6"/>
        <v>43811</v>
      </c>
      <c r="D87" s="1" t="str">
        <f t="shared" ca="1" si="4"/>
        <v>EFETUAR COLETA</v>
      </c>
      <c r="E87" s="1" t="s">
        <v>143</v>
      </c>
      <c r="F87" s="7"/>
    </row>
    <row r="88" spans="1:6" x14ac:dyDescent="0.25">
      <c r="A88" t="s">
        <v>80</v>
      </c>
      <c r="B88" s="6">
        <v>43693</v>
      </c>
      <c r="C88" s="2">
        <f>EDATE(B88,3)</f>
        <v>43785</v>
      </c>
      <c r="D88" s="1" t="str">
        <f t="shared" ca="1" si="4"/>
        <v>EFETUAR COLETA</v>
      </c>
      <c r="E88" s="1" t="s">
        <v>143</v>
      </c>
      <c r="F88" s="7" t="s">
        <v>130</v>
      </c>
    </row>
    <row r="89" spans="1:6" x14ac:dyDescent="0.25">
      <c r="A89" t="s">
        <v>135</v>
      </c>
      <c r="B89" s="6">
        <v>43549</v>
      </c>
      <c r="C89" s="2">
        <f t="shared" si="6"/>
        <v>43702</v>
      </c>
      <c r="D89" s="1" t="str">
        <f t="shared" ca="1" si="4"/>
        <v>EFETUAR COLETA</v>
      </c>
      <c r="E89" t="s">
        <v>158</v>
      </c>
      <c r="F89" s="7" t="s">
        <v>174</v>
      </c>
    </row>
    <row r="90" spans="1:6" x14ac:dyDescent="0.25">
      <c r="A90" t="s">
        <v>81</v>
      </c>
      <c r="B90" s="6">
        <v>43664</v>
      </c>
      <c r="C90" s="2">
        <f>EDATE(B90,3)</f>
        <v>43756</v>
      </c>
      <c r="D90" s="1" t="str">
        <f t="shared" ca="1" si="4"/>
        <v>EFETUAR COLETA</v>
      </c>
      <c r="E90" s="1" t="s">
        <v>143</v>
      </c>
      <c r="F90" s="7" t="s">
        <v>162</v>
      </c>
    </row>
    <row r="91" spans="1:6" x14ac:dyDescent="0.25">
      <c r="A91" t="s">
        <v>82</v>
      </c>
      <c r="B91" s="6">
        <v>43664</v>
      </c>
      <c r="C91" s="2">
        <f t="shared" si="6"/>
        <v>43817</v>
      </c>
      <c r="D91" s="1" t="str">
        <f t="shared" ca="1" si="4"/>
        <v>OK</v>
      </c>
      <c r="E91" s="1" t="s">
        <v>143</v>
      </c>
      <c r="F91" s="7" t="s">
        <v>163</v>
      </c>
    </row>
    <row r="92" spans="1:6" x14ac:dyDescent="0.25">
      <c r="A92" t="s">
        <v>83</v>
      </c>
      <c r="B92" s="6">
        <v>43664</v>
      </c>
      <c r="C92" s="2">
        <f t="shared" si="6"/>
        <v>43817</v>
      </c>
      <c r="D92" s="1" t="str">
        <f t="shared" ca="1" si="4"/>
        <v>OK</v>
      </c>
      <c r="E92" s="1" t="s">
        <v>143</v>
      </c>
      <c r="F92" t="s">
        <v>130</v>
      </c>
    </row>
    <row r="93" spans="1:6" x14ac:dyDescent="0.25">
      <c r="A93" t="s">
        <v>84</v>
      </c>
      <c r="B93" s="6">
        <v>43664</v>
      </c>
      <c r="C93" s="2">
        <f t="shared" si="6"/>
        <v>43817</v>
      </c>
      <c r="D93" s="1" t="str">
        <f t="shared" ca="1" si="4"/>
        <v>OK</v>
      </c>
      <c r="E93" s="1" t="s">
        <v>143</v>
      </c>
      <c r="F93" t="s">
        <v>131</v>
      </c>
    </row>
    <row r="94" spans="1:6" x14ac:dyDescent="0.25">
      <c r="A94" t="s">
        <v>85</v>
      </c>
      <c r="B94" s="6">
        <v>43671</v>
      </c>
      <c r="C94" s="2">
        <f t="shared" si="6"/>
        <v>43824</v>
      </c>
      <c r="D94" s="1" t="str">
        <f t="shared" ca="1" si="4"/>
        <v>OK</v>
      </c>
      <c r="E94" s="1" t="s">
        <v>143</v>
      </c>
    </row>
    <row r="95" spans="1:6" x14ac:dyDescent="0.25">
      <c r="A95" t="s">
        <v>86</v>
      </c>
      <c r="B95" s="6">
        <v>43726</v>
      </c>
      <c r="C95" s="2">
        <f t="shared" si="6"/>
        <v>43879</v>
      </c>
      <c r="D95" s="1" t="str">
        <f t="shared" ca="1" si="4"/>
        <v>OK</v>
      </c>
      <c r="E95" t="s">
        <v>118</v>
      </c>
    </row>
    <row r="96" spans="1:6" x14ac:dyDescent="0.25">
      <c r="A96" t="s">
        <v>87</v>
      </c>
      <c r="B96" s="6">
        <v>43693</v>
      </c>
      <c r="C96" s="2">
        <f t="shared" si="6"/>
        <v>43846</v>
      </c>
      <c r="D96" s="1" t="str">
        <f t="shared" ca="1" si="4"/>
        <v>OK</v>
      </c>
      <c r="E96" t="s">
        <v>161</v>
      </c>
      <c r="F96" t="s">
        <v>129</v>
      </c>
    </row>
    <row r="97" spans="1:6" x14ac:dyDescent="0.25">
      <c r="A97" t="s">
        <v>88</v>
      </c>
      <c r="B97" s="6">
        <v>43726</v>
      </c>
      <c r="C97" s="2">
        <f t="shared" si="6"/>
        <v>43879</v>
      </c>
      <c r="D97" s="1" t="str">
        <f t="shared" ca="1" si="4"/>
        <v>OK</v>
      </c>
      <c r="E97" s="1"/>
    </row>
    <row r="98" spans="1:6" x14ac:dyDescent="0.25">
      <c r="A98" t="s">
        <v>89</v>
      </c>
      <c r="B98" s="6">
        <v>43693</v>
      </c>
      <c r="C98" s="2">
        <f t="shared" si="6"/>
        <v>43846</v>
      </c>
      <c r="D98" s="1" t="str">
        <f t="shared" ca="1" si="4"/>
        <v>OK</v>
      </c>
      <c r="E98" s="1"/>
    </row>
    <row r="99" spans="1:6" x14ac:dyDescent="0.25">
      <c r="A99" t="s">
        <v>90</v>
      </c>
      <c r="B99" s="6">
        <v>43693</v>
      </c>
      <c r="C99" s="2">
        <f t="shared" si="6"/>
        <v>43846</v>
      </c>
      <c r="D99" s="1" t="str">
        <f t="shared" ca="1" si="4"/>
        <v>OK</v>
      </c>
      <c r="E99" s="1"/>
      <c r="F99" t="s">
        <v>162</v>
      </c>
    </row>
    <row r="100" spans="1:6" x14ac:dyDescent="0.25">
      <c r="A100" t="s">
        <v>91</v>
      </c>
      <c r="B100" s="6">
        <v>43693</v>
      </c>
      <c r="C100" s="2">
        <f t="shared" si="6"/>
        <v>43846</v>
      </c>
      <c r="D100" s="1" t="str">
        <f t="shared" ca="1" si="4"/>
        <v>OK</v>
      </c>
      <c r="E100" s="1"/>
      <c r="F100" t="s">
        <v>130</v>
      </c>
    </row>
    <row r="101" spans="1:6" x14ac:dyDescent="0.25">
      <c r="A101" t="s">
        <v>92</v>
      </c>
      <c r="B101" s="6">
        <v>43664</v>
      </c>
      <c r="C101" s="2">
        <f t="shared" si="6"/>
        <v>43817</v>
      </c>
      <c r="D101" s="1" t="str">
        <f t="shared" ca="1" si="4"/>
        <v>OK</v>
      </c>
      <c r="E101" s="1" t="s">
        <v>143</v>
      </c>
      <c r="F101" t="s">
        <v>162</v>
      </c>
    </row>
    <row r="102" spans="1:6" x14ac:dyDescent="0.25">
      <c r="A102" t="s">
        <v>93</v>
      </c>
      <c r="B102" s="6">
        <v>43662</v>
      </c>
      <c r="C102" s="2">
        <f t="shared" si="6"/>
        <v>43815</v>
      </c>
      <c r="D102" s="1" t="str">
        <f t="shared" ca="1" si="4"/>
        <v>EFETUAR COLETA</v>
      </c>
      <c r="E102" s="1" t="s">
        <v>143</v>
      </c>
      <c r="F102" t="s">
        <v>195</v>
      </c>
    </row>
    <row r="103" spans="1:6" x14ac:dyDescent="0.25">
      <c r="A103" t="s">
        <v>94</v>
      </c>
      <c r="B103" s="6">
        <v>43217</v>
      </c>
      <c r="C103" s="2">
        <f t="shared" si="6"/>
        <v>43370</v>
      </c>
      <c r="D103" s="1" t="str">
        <f t="shared" ca="1" si="4"/>
        <v>EFETUAR COLETA</v>
      </c>
      <c r="E103" s="1"/>
      <c r="F103" t="s">
        <v>108</v>
      </c>
    </row>
    <row r="104" spans="1:6" x14ac:dyDescent="0.25">
      <c r="A104" t="s">
        <v>124</v>
      </c>
      <c r="B104" s="6">
        <v>43641</v>
      </c>
      <c r="C104" s="2">
        <f t="shared" si="6"/>
        <v>43794</v>
      </c>
      <c r="D104" s="1" t="str">
        <f t="shared" ca="1" si="4"/>
        <v>EFETUAR COLETA</v>
      </c>
      <c r="E104" s="1" t="s">
        <v>143</v>
      </c>
    </row>
    <row r="105" spans="1:6" x14ac:dyDescent="0.25">
      <c r="A105" t="s">
        <v>95</v>
      </c>
      <c r="B105" s="6">
        <v>43685</v>
      </c>
      <c r="C105" s="2">
        <f t="shared" si="6"/>
        <v>43838</v>
      </c>
      <c r="D105" s="1" t="str">
        <f t="shared" ref="D105:D130" ca="1" si="7">IF(C105&gt;=$H$2,"OK","EFETUAR COLETA")</f>
        <v>OK</v>
      </c>
      <c r="E105" s="1"/>
      <c r="F105" t="s">
        <v>131</v>
      </c>
    </row>
    <row r="106" spans="1:6" x14ac:dyDescent="0.25">
      <c r="A106" t="s">
        <v>123</v>
      </c>
      <c r="B106" s="6">
        <v>43671</v>
      </c>
      <c r="C106" s="2">
        <f>EDATE(B106,3)</f>
        <v>43763</v>
      </c>
      <c r="D106" s="1" t="str">
        <f t="shared" ca="1" si="7"/>
        <v>EFETUAR COLETA</v>
      </c>
      <c r="E106" s="1" t="s">
        <v>143</v>
      </c>
    </row>
    <row r="107" spans="1:6" x14ac:dyDescent="0.25">
      <c r="A107" t="s">
        <v>96</v>
      </c>
      <c r="B107" s="6">
        <v>43545</v>
      </c>
      <c r="C107" s="2">
        <f t="shared" si="6"/>
        <v>43698</v>
      </c>
      <c r="D107" s="1" t="str">
        <f t="shared" ca="1" si="7"/>
        <v>EFETUAR COLETA</v>
      </c>
      <c r="E107" s="1"/>
    </row>
    <row r="108" spans="1:6" x14ac:dyDescent="0.25">
      <c r="A108" t="s">
        <v>136</v>
      </c>
      <c r="B108" s="6">
        <v>43545</v>
      </c>
      <c r="C108" s="2">
        <f t="shared" si="6"/>
        <v>43698</v>
      </c>
      <c r="D108" s="1" t="str">
        <f t="shared" ca="1" si="7"/>
        <v>EFETUAR COLETA</v>
      </c>
      <c r="E108" s="1"/>
    </row>
    <row r="109" spans="1:6" x14ac:dyDescent="0.25">
      <c r="A109" t="s">
        <v>97</v>
      </c>
      <c r="B109" s="6">
        <v>43644</v>
      </c>
      <c r="C109" s="2">
        <f t="shared" si="6"/>
        <v>43797</v>
      </c>
      <c r="D109" s="1" t="str">
        <f t="shared" ca="1" si="7"/>
        <v>EFETUAR COLETA</v>
      </c>
      <c r="E109" s="1" t="s">
        <v>143</v>
      </c>
    </row>
    <row r="110" spans="1:6" x14ac:dyDescent="0.25">
      <c r="A110" t="s">
        <v>98</v>
      </c>
      <c r="B110" s="6">
        <v>43662</v>
      </c>
      <c r="C110" s="2">
        <f t="shared" si="6"/>
        <v>43815</v>
      </c>
      <c r="D110" s="1" t="str">
        <f t="shared" ca="1" si="7"/>
        <v>EFETUAR COLETA</v>
      </c>
      <c r="E110" s="1" t="s">
        <v>143</v>
      </c>
      <c r="F110" t="s">
        <v>196</v>
      </c>
    </row>
    <row r="111" spans="1:6" x14ac:dyDescent="0.25">
      <c r="A111" t="s">
        <v>119</v>
      </c>
      <c r="B111" s="6">
        <v>43664</v>
      </c>
      <c r="C111" s="2">
        <f t="shared" si="6"/>
        <v>43817</v>
      </c>
      <c r="D111" s="1" t="str">
        <f t="shared" ca="1" si="7"/>
        <v>OK</v>
      </c>
      <c r="E111" s="1" t="s">
        <v>143</v>
      </c>
      <c r="F111" t="s">
        <v>108</v>
      </c>
    </row>
    <row r="112" spans="1:6" x14ac:dyDescent="0.25">
      <c r="A112" t="s">
        <v>144</v>
      </c>
      <c r="B112" s="6">
        <v>42959</v>
      </c>
      <c r="C112" s="2">
        <f t="shared" si="6"/>
        <v>43112</v>
      </c>
      <c r="D112" s="1" t="str">
        <f t="shared" ca="1" si="7"/>
        <v>EFETUAR COLETA</v>
      </c>
      <c r="E112" s="1"/>
      <c r="F112" t="s">
        <v>133</v>
      </c>
    </row>
    <row r="113" spans="1:6" x14ac:dyDescent="0.25">
      <c r="A113" t="s">
        <v>141</v>
      </c>
      <c r="B113" s="6">
        <v>43669</v>
      </c>
      <c r="C113" s="2">
        <f t="shared" si="6"/>
        <v>43822</v>
      </c>
      <c r="D113" s="1" t="str">
        <f t="shared" ca="1" si="7"/>
        <v>OK</v>
      </c>
      <c r="E113" s="1" t="s">
        <v>143</v>
      </c>
    </row>
    <row r="114" spans="1:6" x14ac:dyDescent="0.25">
      <c r="A114" t="s">
        <v>99</v>
      </c>
      <c r="B114" s="6">
        <v>42675</v>
      </c>
      <c r="C114" s="2">
        <f>EDATE(B114,11)</f>
        <v>43009</v>
      </c>
      <c r="D114" s="1" t="str">
        <f t="shared" ca="1" si="7"/>
        <v>EFETUAR COLETA</v>
      </c>
      <c r="E114" s="1" t="s">
        <v>30</v>
      </c>
      <c r="F114" t="s">
        <v>120</v>
      </c>
    </row>
    <row r="115" spans="1:6" x14ac:dyDescent="0.25">
      <c r="A115" t="s">
        <v>126</v>
      </c>
      <c r="B115" s="6">
        <v>43778</v>
      </c>
      <c r="C115" s="2">
        <f t="shared" ref="C115:C119" si="8">EDATE(B115,5)</f>
        <v>43930</v>
      </c>
      <c r="D115" s="1" t="str">
        <f t="shared" ca="1" si="7"/>
        <v>OK</v>
      </c>
      <c r="E115" s="1"/>
    </row>
    <row r="116" spans="1:6" x14ac:dyDescent="0.25">
      <c r="A116" t="s">
        <v>100</v>
      </c>
      <c r="B116" s="6">
        <v>43641</v>
      </c>
      <c r="C116" s="2">
        <f t="shared" si="8"/>
        <v>43794</v>
      </c>
      <c r="D116" s="1" t="str">
        <f t="shared" ca="1" si="7"/>
        <v>EFETUAR COLETA</v>
      </c>
      <c r="E116" s="1" t="s">
        <v>143</v>
      </c>
    </row>
    <row r="117" spans="1:6" x14ac:dyDescent="0.25">
      <c r="A117" t="s">
        <v>142</v>
      </c>
      <c r="B117" s="6">
        <v>43455</v>
      </c>
      <c r="C117" s="2">
        <f>EDATE(B117,11)</f>
        <v>43790</v>
      </c>
      <c r="D117" s="1" t="str">
        <f t="shared" ca="1" si="7"/>
        <v>EFETUAR COLETA</v>
      </c>
      <c r="E117" s="1" t="s">
        <v>143</v>
      </c>
    </row>
    <row r="118" spans="1:6" x14ac:dyDescent="0.25">
      <c r="A118" t="s">
        <v>103</v>
      </c>
      <c r="B118" s="6">
        <v>43664</v>
      </c>
      <c r="C118" s="2">
        <f t="shared" si="8"/>
        <v>43817</v>
      </c>
      <c r="D118" s="1" t="str">
        <f t="shared" ca="1" si="7"/>
        <v>OK</v>
      </c>
      <c r="E118" s="1" t="s">
        <v>143</v>
      </c>
      <c r="F118" t="s">
        <v>122</v>
      </c>
    </row>
    <row r="119" spans="1:6" x14ac:dyDescent="0.25">
      <c r="A119" t="s">
        <v>101</v>
      </c>
      <c r="B119" s="6">
        <v>43658</v>
      </c>
      <c r="C119" s="2">
        <f t="shared" si="8"/>
        <v>43811</v>
      </c>
      <c r="D119" s="1" t="str">
        <f t="shared" ca="1" si="7"/>
        <v>EFETUAR COLETA</v>
      </c>
      <c r="E119" s="1" t="s">
        <v>143</v>
      </c>
    </row>
    <row r="120" spans="1:6" x14ac:dyDescent="0.25">
      <c r="A120" t="s">
        <v>102</v>
      </c>
      <c r="B120" s="6">
        <v>43768</v>
      </c>
      <c r="C120" s="2">
        <f>EDATE(B120,11)</f>
        <v>44104</v>
      </c>
      <c r="D120" s="1" t="str">
        <f t="shared" ca="1" si="7"/>
        <v>OK</v>
      </c>
      <c r="E120" s="1"/>
      <c r="F120" t="s">
        <v>131</v>
      </c>
    </row>
    <row r="121" spans="1:6" x14ac:dyDescent="0.25">
      <c r="A121" t="s">
        <v>169</v>
      </c>
      <c r="B121" s="6">
        <v>42878</v>
      </c>
      <c r="C121" s="2">
        <f t="shared" ref="C121:C130" si="9">EDATE(B121,5)</f>
        <v>43031</v>
      </c>
      <c r="D121" s="1" t="str">
        <f t="shared" ca="1" si="7"/>
        <v>EFETUAR COLETA</v>
      </c>
      <c r="E121" t="s">
        <v>109</v>
      </c>
      <c r="F121" s="1"/>
    </row>
    <row r="122" spans="1:6" x14ac:dyDescent="0.25">
      <c r="A122" t="s">
        <v>106</v>
      </c>
      <c r="B122" s="6">
        <v>43664</v>
      </c>
      <c r="C122" s="2">
        <f t="shared" si="9"/>
        <v>43817</v>
      </c>
      <c r="D122" s="1" t="str">
        <f t="shared" ca="1" si="7"/>
        <v>OK</v>
      </c>
      <c r="E122" s="1" t="s">
        <v>143</v>
      </c>
      <c r="F122" t="s">
        <v>197</v>
      </c>
    </row>
    <row r="123" spans="1:6" x14ac:dyDescent="0.25">
      <c r="A123" t="s">
        <v>125</v>
      </c>
      <c r="B123" s="6">
        <v>43664</v>
      </c>
      <c r="C123" s="2">
        <f t="shared" si="9"/>
        <v>43817</v>
      </c>
      <c r="D123" s="1" t="str">
        <f t="shared" ca="1" si="7"/>
        <v>OK</v>
      </c>
      <c r="E123" s="1" t="s">
        <v>143</v>
      </c>
      <c r="F123" t="s">
        <v>198</v>
      </c>
    </row>
    <row r="124" spans="1:6" x14ac:dyDescent="0.25">
      <c r="A124" t="s">
        <v>112</v>
      </c>
      <c r="B124" s="6">
        <v>43594</v>
      </c>
      <c r="C124" s="2">
        <f t="shared" si="9"/>
        <v>43747</v>
      </c>
      <c r="D124" s="1" t="str">
        <f t="shared" ca="1" si="7"/>
        <v>EFETUAR COLETA</v>
      </c>
      <c r="E124" s="1" t="s">
        <v>189</v>
      </c>
    </row>
    <row r="125" spans="1:6" x14ac:dyDescent="0.25">
      <c r="A125" t="s">
        <v>154</v>
      </c>
      <c r="B125" s="6">
        <v>43658</v>
      </c>
      <c r="C125" s="2">
        <f t="shared" si="9"/>
        <v>43811</v>
      </c>
      <c r="D125" s="1" t="str">
        <f t="shared" ca="1" si="7"/>
        <v>EFETUAR COLETA</v>
      </c>
      <c r="E125" t="s">
        <v>182</v>
      </c>
    </row>
    <row r="126" spans="1:6" x14ac:dyDescent="0.25">
      <c r="A126" t="s">
        <v>113</v>
      </c>
      <c r="B126" s="6">
        <v>43668</v>
      </c>
      <c r="C126" s="2">
        <f t="shared" si="9"/>
        <v>43821</v>
      </c>
      <c r="D126" s="1" t="str">
        <f t="shared" ca="1" si="7"/>
        <v>OK</v>
      </c>
      <c r="E126" t="s">
        <v>183</v>
      </c>
      <c r="F126" t="s">
        <v>110</v>
      </c>
    </row>
    <row r="127" spans="1:6" x14ac:dyDescent="0.25">
      <c r="A127" t="s">
        <v>116</v>
      </c>
      <c r="B127" s="6">
        <v>43570</v>
      </c>
      <c r="C127" s="2">
        <f t="shared" si="9"/>
        <v>43723</v>
      </c>
      <c r="D127" s="1" t="str">
        <f t="shared" ca="1" si="7"/>
        <v>EFETUAR COLETA</v>
      </c>
      <c r="E127" t="s">
        <v>171</v>
      </c>
    </row>
    <row r="128" spans="1:6" x14ac:dyDescent="0.25">
      <c r="A128" t="s">
        <v>117</v>
      </c>
      <c r="B128" s="6">
        <v>43689</v>
      </c>
      <c r="C128" s="2">
        <f t="shared" si="9"/>
        <v>43842</v>
      </c>
      <c r="D128" s="1" t="str">
        <f t="shared" ca="1" si="7"/>
        <v>OK</v>
      </c>
    </row>
    <row r="129" spans="1:6" x14ac:dyDescent="0.25">
      <c r="A129" t="s">
        <v>115</v>
      </c>
      <c r="B129" s="6">
        <v>43689</v>
      </c>
      <c r="C129" s="2">
        <f t="shared" si="9"/>
        <v>43842</v>
      </c>
      <c r="D129" s="1" t="str">
        <f t="shared" ca="1" si="7"/>
        <v>OK</v>
      </c>
    </row>
    <row r="130" spans="1:6" x14ac:dyDescent="0.25">
      <c r="A130" t="s">
        <v>172</v>
      </c>
      <c r="B130" s="6">
        <v>43693</v>
      </c>
      <c r="C130" s="2">
        <f t="shared" si="9"/>
        <v>43846</v>
      </c>
      <c r="D130" s="1" t="str">
        <f t="shared" ca="1" si="7"/>
        <v>OK</v>
      </c>
      <c r="E130" t="s">
        <v>105</v>
      </c>
      <c r="F130" t="s">
        <v>111</v>
      </c>
    </row>
    <row r="131" spans="1:6" x14ac:dyDescent="0.25">
      <c r="A131" t="s">
        <v>146</v>
      </c>
      <c r="B131" s="6">
        <v>43588</v>
      </c>
      <c r="C131" s="2">
        <f t="shared" ref="C131:C140" si="10">EDATE(B131,5)</f>
        <v>43741</v>
      </c>
      <c r="D131" s="1" t="str">
        <f t="shared" ref="D131:D140" ca="1" si="11">IF(C131&gt;=$H$2,"OK","EFETUAR COLETA")</f>
        <v>EFETUAR COLETA</v>
      </c>
      <c r="E131" t="s">
        <v>182</v>
      </c>
    </row>
    <row r="132" spans="1:6" x14ac:dyDescent="0.25">
      <c r="A132" t="s">
        <v>147</v>
      </c>
      <c r="B132" s="6">
        <v>43588</v>
      </c>
      <c r="C132" s="2">
        <f t="shared" si="10"/>
        <v>43741</v>
      </c>
      <c r="D132" s="1" t="str">
        <f t="shared" ca="1" si="11"/>
        <v>EFETUAR COLETA</v>
      </c>
      <c r="E132" t="s">
        <v>189</v>
      </c>
      <c r="F132" t="s">
        <v>192</v>
      </c>
    </row>
    <row r="133" spans="1:6" x14ac:dyDescent="0.25">
      <c r="A133" t="s">
        <v>148</v>
      </c>
      <c r="B133" s="6">
        <v>43159</v>
      </c>
      <c r="C133" s="2">
        <f t="shared" si="10"/>
        <v>43309</v>
      </c>
      <c r="D133" s="1" t="str">
        <f t="shared" ca="1" si="11"/>
        <v>EFETUAR COLETA</v>
      </c>
      <c r="E133" t="s">
        <v>161</v>
      </c>
    </row>
    <row r="134" spans="1:6" x14ac:dyDescent="0.25">
      <c r="A134" t="s">
        <v>180</v>
      </c>
      <c r="B134" s="6">
        <v>43160</v>
      </c>
      <c r="C134" s="2">
        <f t="shared" si="10"/>
        <v>43313</v>
      </c>
      <c r="D134" s="1" t="str">
        <f t="shared" ca="1" si="11"/>
        <v>EFETUAR COLETA</v>
      </c>
      <c r="E134" t="s">
        <v>182</v>
      </c>
    </row>
    <row r="135" spans="1:6" x14ac:dyDescent="0.25">
      <c r="A135" t="s">
        <v>149</v>
      </c>
      <c r="B135" s="6">
        <v>43161</v>
      </c>
      <c r="C135" s="2">
        <f t="shared" si="10"/>
        <v>43314</v>
      </c>
      <c r="D135" s="1" t="str">
        <f t="shared" ca="1" si="11"/>
        <v>EFETUAR COLETA</v>
      </c>
      <c r="E135" t="s">
        <v>109</v>
      </c>
    </row>
    <row r="136" spans="1:6" x14ac:dyDescent="0.25">
      <c r="A136" t="s">
        <v>150</v>
      </c>
      <c r="B136" s="6">
        <v>43693</v>
      </c>
      <c r="C136" s="2">
        <f t="shared" si="10"/>
        <v>43846</v>
      </c>
      <c r="D136" s="1" t="str">
        <f t="shared" ca="1" si="11"/>
        <v>OK</v>
      </c>
      <c r="E136" t="s">
        <v>109</v>
      </c>
      <c r="F136" t="s">
        <v>129</v>
      </c>
    </row>
    <row r="137" spans="1:6" x14ac:dyDescent="0.25">
      <c r="A137" t="s">
        <v>152</v>
      </c>
      <c r="B137" s="6">
        <v>43679</v>
      </c>
      <c r="C137" s="2">
        <f t="shared" si="10"/>
        <v>43832</v>
      </c>
      <c r="D137" s="1" t="str">
        <f t="shared" ca="1" si="11"/>
        <v>OK</v>
      </c>
      <c r="E137" s="1" t="s">
        <v>143</v>
      </c>
    </row>
    <row r="138" spans="1:6" x14ac:dyDescent="0.25">
      <c r="A138" t="s">
        <v>153</v>
      </c>
      <c r="B138" s="6">
        <v>43164</v>
      </c>
      <c r="C138" s="2">
        <f t="shared" si="10"/>
        <v>43317</v>
      </c>
      <c r="D138" s="1" t="str">
        <f t="shared" ca="1" si="11"/>
        <v>EFETUAR COLETA</v>
      </c>
      <c r="E138" s="1" t="s">
        <v>30</v>
      </c>
    </row>
    <row r="139" spans="1:6" x14ac:dyDescent="0.25">
      <c r="A139" t="s">
        <v>155</v>
      </c>
      <c r="B139" s="6">
        <v>43664</v>
      </c>
      <c r="C139" s="2">
        <f t="shared" si="10"/>
        <v>43817</v>
      </c>
      <c r="D139" s="1" t="str">
        <f t="shared" ca="1" si="11"/>
        <v>OK</v>
      </c>
      <c r="E139" s="1" t="s">
        <v>143</v>
      </c>
    </row>
    <row r="140" spans="1:6" x14ac:dyDescent="0.25">
      <c r="A140" t="s">
        <v>165</v>
      </c>
      <c r="B140" s="6">
        <v>43300</v>
      </c>
      <c r="C140" s="2">
        <f t="shared" si="10"/>
        <v>43453</v>
      </c>
      <c r="D140" s="1" t="str">
        <f t="shared" ca="1" si="11"/>
        <v>EFETUAR COLETA</v>
      </c>
      <c r="E140" s="1" t="s">
        <v>30</v>
      </c>
      <c r="F140" s="8" t="s">
        <v>167</v>
      </c>
    </row>
    <row r="141" spans="1:6" x14ac:dyDescent="0.25">
      <c r="A141" t="s">
        <v>156</v>
      </c>
      <c r="B141" s="6">
        <v>43615</v>
      </c>
      <c r="C141" s="2">
        <f>EDATE(B141,5)</f>
        <v>43768</v>
      </c>
      <c r="D141" s="1" t="str">
        <f t="shared" ref="D141:D142" ca="1" si="12">IF(C141&gt;=$H$2,"OK","EFETUAR COLETA")</f>
        <v>EFETUAR COLETA</v>
      </c>
      <c r="E141" s="1"/>
    </row>
    <row r="142" spans="1:6" x14ac:dyDescent="0.25">
      <c r="A142" t="s">
        <v>168</v>
      </c>
      <c r="B142" s="6">
        <v>43251</v>
      </c>
      <c r="C142" s="2">
        <f>EDATE(B142,5)</f>
        <v>43404</v>
      </c>
      <c r="D142" s="1" t="str">
        <f t="shared" ca="1" si="12"/>
        <v>EFETUAR COLETA</v>
      </c>
      <c r="E142" s="1" t="s">
        <v>200</v>
      </c>
      <c r="F142" t="s">
        <v>199</v>
      </c>
    </row>
    <row r="143" spans="1:6" x14ac:dyDescent="0.25">
      <c r="A143" t="s">
        <v>175</v>
      </c>
      <c r="B143" s="6">
        <v>43566</v>
      </c>
      <c r="C143" s="2">
        <f t="shared" ref="C143:C145" si="13">EDATE(B143,5)</f>
        <v>43719</v>
      </c>
      <c r="D143" s="1" t="str">
        <f t="shared" ref="D143:D145" ca="1" si="14">IF(C143&gt;=$H$2,"OK","EFETUAR COLETA")</f>
        <v>EFETUAR COLETA</v>
      </c>
      <c r="E143" s="1" t="s">
        <v>189</v>
      </c>
    </row>
    <row r="144" spans="1:6" x14ac:dyDescent="0.25">
      <c r="A144" t="s">
        <v>176</v>
      </c>
      <c r="B144" s="6">
        <v>43622</v>
      </c>
      <c r="C144" s="2">
        <f t="shared" si="13"/>
        <v>43775</v>
      </c>
      <c r="D144" s="1" t="str">
        <f t="shared" ca="1" si="14"/>
        <v>EFETUAR COLETA</v>
      </c>
      <c r="E144" s="1" t="s">
        <v>184</v>
      </c>
    </row>
    <row r="145" spans="1:4" x14ac:dyDescent="0.25">
      <c r="A145" t="s">
        <v>186</v>
      </c>
      <c r="B145" s="6">
        <v>43620</v>
      </c>
      <c r="C145" s="2">
        <f t="shared" si="13"/>
        <v>43773</v>
      </c>
      <c r="D145" s="1" t="str">
        <f t="shared" ca="1" si="14"/>
        <v>EFETUAR COLETA</v>
      </c>
    </row>
    <row r="146" spans="1:4" x14ac:dyDescent="0.25">
      <c r="B146" s="7"/>
    </row>
    <row r="147" spans="1:4" x14ac:dyDescent="0.25">
      <c r="B147" s="7"/>
    </row>
    <row r="148" spans="1:4" x14ac:dyDescent="0.25">
      <c r="B148" s="7"/>
    </row>
    <row r="149" spans="1:4" x14ac:dyDescent="0.25">
      <c r="B149" s="7"/>
    </row>
    <row r="150" spans="1:4" x14ac:dyDescent="0.25">
      <c r="B150" s="7"/>
    </row>
    <row r="151" spans="1:4" x14ac:dyDescent="0.25">
      <c r="B151" s="7"/>
    </row>
    <row r="152" spans="1:4" x14ac:dyDescent="0.25">
      <c r="B152" s="7"/>
    </row>
    <row r="153" spans="1:4" x14ac:dyDescent="0.25">
      <c r="B153" s="7"/>
    </row>
    <row r="154" spans="1:4" x14ac:dyDescent="0.25">
      <c r="B154" s="7"/>
    </row>
    <row r="155" spans="1:4" x14ac:dyDescent="0.25">
      <c r="B155" s="7"/>
    </row>
    <row r="156" spans="1:4" x14ac:dyDescent="0.25">
      <c r="B156" s="7"/>
    </row>
    <row r="157" spans="1:4" x14ac:dyDescent="0.25">
      <c r="B157" s="7"/>
    </row>
    <row r="158" spans="1:4" x14ac:dyDescent="0.25">
      <c r="B158" s="7"/>
    </row>
    <row r="159" spans="1:4" x14ac:dyDescent="0.25">
      <c r="B159" s="7"/>
    </row>
    <row r="160" spans="1:4" x14ac:dyDescent="0.25">
      <c r="B160" s="7"/>
    </row>
    <row r="161" spans="2:2" x14ac:dyDescent="0.25">
      <c r="B161" s="7"/>
    </row>
    <row r="162" spans="2:2" x14ac:dyDescent="0.25">
      <c r="B162" s="7"/>
    </row>
  </sheetData>
  <conditionalFormatting sqref="D2:D28">
    <cfRule type="cellIs" dxfId="5" priority="9" operator="equal">
      <formula>"EFETUAR COLETA"</formula>
    </cfRule>
    <cfRule type="cellIs" dxfId="4" priority="10" operator="equal">
      <formula>"OK"</formula>
    </cfRule>
  </conditionalFormatting>
  <conditionalFormatting sqref="D29 D131:D145">
    <cfRule type="cellIs" dxfId="3" priority="7" operator="equal">
      <formula>"EFETUAR COLETA"</formula>
    </cfRule>
    <cfRule type="cellIs" dxfId="2" priority="8" operator="equal">
      <formula>"OK"</formula>
    </cfRule>
  </conditionalFormatting>
  <conditionalFormatting sqref="D30:D130">
    <cfRule type="cellIs" dxfId="1" priority="5" operator="equal">
      <formula>"EFETUAR COLETA"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EcoPlan</dc:creator>
  <cp:lastModifiedBy>Amabily</cp:lastModifiedBy>
  <cp:lastPrinted>2017-04-27T14:40:34Z</cp:lastPrinted>
  <dcterms:created xsi:type="dcterms:W3CDTF">2017-04-24T13:23:43Z</dcterms:created>
  <dcterms:modified xsi:type="dcterms:W3CDTF">2019-12-18T20:19:07Z</dcterms:modified>
</cp:coreProperties>
</file>