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G:\과제\"/>
    </mc:Choice>
  </mc:AlternateContent>
  <xr:revisionPtr revIDLastSave="0" documentId="13_ncr:1_{1DF63801-6BBB-4DB2-BB3A-52851D766658}" xr6:coauthVersionLast="47" xr6:coauthVersionMax="47" xr10:uidLastSave="{00000000-0000-0000-0000-000000000000}"/>
  <bookViews>
    <workbookView xWindow="28680" yWindow="-120" windowWidth="29040" windowHeight="15720" xr2:uid="{1F88E615-1E53-42BB-8CC4-6DF296FD85B4}"/>
  </bookViews>
  <sheets>
    <sheet name="INFO" sheetId="11" r:id="rId1"/>
    <sheet name="UI_INFO" sheetId="15" r:id="rId2"/>
    <sheet name="DATA" sheetId="14" r:id="rId3"/>
    <sheet name="CARD" sheetId="4" r:id="rId4"/>
    <sheet name="LEVEL_GROUP" sheetId="5" r:id="rId5"/>
    <sheet name="AWAKE_GROUP" sheetId="13" r:id="rId6"/>
    <sheet name="CARD_EXP_INFO" sheetId="10" r:id="rId7"/>
    <sheet name="OPTION" sheetId="16" r:id="rId8"/>
  </sheets>
  <externalReferences>
    <externalReference r:id="rId9"/>
  </externalReferences>
  <definedNames>
    <definedName name="_xlnm._FilterDatabase" localSheetId="5" hidden="1">AWAKE_GROUP!#REF!</definedName>
    <definedName name="_xlnm._FilterDatabase" localSheetId="3" hidden="1">CARD!#REF!</definedName>
    <definedName name="_xlnm._FilterDatabase" localSheetId="6" hidden="1">CARD_EXP_INFO!#REF!</definedName>
    <definedName name="_xlnm._FilterDatabase" localSheetId="4" hidden="1">LEVEL_GROUP!#REF!</definedName>
    <definedName name="_xlnm._FilterDatabase" localSheetId="7" hidden="1">OPTION!#REF!</definedName>
    <definedName name="AlertGetItem">#REF!</definedName>
    <definedName name="AlertGetItem_List">#REF!</definedName>
    <definedName name="Break">#REF!</definedName>
    <definedName name="Break_List">#REF!</definedName>
    <definedName name="Broadcast">#REF!</definedName>
    <definedName name="Broadcast_List">#REF!</definedName>
    <definedName name="CheckTradeRuby_List">#REF!</definedName>
    <definedName name="Enchant">#REF!</definedName>
    <definedName name="Enchant_List">#REF!</definedName>
    <definedName name="FixCreateSlot">#REF!</definedName>
    <definedName name="FixCreateSlot_List">#REF!</definedName>
    <definedName name="FixSlot">#REF!</definedName>
    <definedName name="FixSlot_List">#REF!</definedName>
    <definedName name="IncludeSealing">#REF!</definedName>
    <definedName name="IncludeSealing_List">#REF!</definedName>
    <definedName name="IncludeServerTransfer">#REF!</definedName>
    <definedName name="Is_UsedSkill">#REF!</definedName>
    <definedName name="Is_UsedSkill_List">#REF!</definedName>
    <definedName name="LockFunc">#REF!</definedName>
    <definedName name="LockFunc_List">#REF!</definedName>
    <definedName name="Main_Category">#REF!</definedName>
    <definedName name="Main_Category_List">#REF!</definedName>
    <definedName name="PetAutoSell">#REF!</definedName>
    <definedName name="PetAutoSell_List">#REF!</definedName>
    <definedName name="Sell">#REF!</definedName>
    <definedName name="Sell_List">#REF!</definedName>
    <definedName name="SetOperatorTool_List">#REF!</definedName>
    <definedName name="SetTrade_List">#REF!</definedName>
    <definedName name="Skill_Level_Ratio">#REF!</definedName>
    <definedName name="Sub_Category">#REF!</definedName>
    <definedName name="Sub_Category_List">#REF!</definedName>
    <definedName name="T_AutoSort">#REF!</definedName>
    <definedName name="T_AutoSort_List">#REF!</definedName>
    <definedName name="T_Equip">#REF!</definedName>
    <definedName name="T_Equip_List">#REF!</definedName>
    <definedName name="T_EquipSlot">#REF!</definedName>
    <definedName name="T_EquipSlot_List">#REF!</definedName>
    <definedName name="T_ExchangeCategory">#REF!</definedName>
    <definedName name="T_ExchangeCategory_List">#REF!</definedName>
    <definedName name="T_Goods">#REF!</definedName>
    <definedName name="T_Goods_List">#REF!</definedName>
    <definedName name="T_ItemGrade">#REF!</definedName>
    <definedName name="T_ItemGrade_List">#REF!</definedName>
    <definedName name="T_Job">#REF!</definedName>
    <definedName name="T_Job_List">#REF!</definedName>
    <definedName name="T_RandomBox">#REF!</definedName>
    <definedName name="T_RandomBox_List">#REF!</definedName>
    <definedName name="T_UiNumber">#REF!</definedName>
    <definedName name="T_UiNumber_List">#REF!</definedName>
    <definedName name="T_WeaponBone_L">#REF!</definedName>
    <definedName name="T_WeaponBone_L_List">#REF!</definedName>
    <definedName name="T_WeaponBone_R">#REF!</definedName>
    <definedName name="T_WeaponBone_R_List">#REF!</definedName>
    <definedName name="Throw">#REF!</definedName>
    <definedName name="Throw_List">#REF!</definedName>
    <definedName name="Trade">#REF!</definedName>
    <definedName name="Trade_List">#REF!</definedName>
    <definedName name="TypeGrowth">#REF!</definedName>
    <definedName name="TypeGrowth_List">#REF!</definedName>
    <definedName name="UsedData_List">#REF!</definedName>
    <definedName name="UseLocker">#REF!</definedName>
    <definedName name="UseLocker_List">#REF!</definedName>
    <definedName name="UseMarket">#REF!</definedName>
    <definedName name="UseMarket_List">#REF!</definedName>
    <definedName name="그룹박스수식설정">#REF!</definedName>
    <definedName name="분해등급값">#REF!</definedName>
    <definedName name="분해비교표">#REF!:#REF!</definedName>
    <definedName name="성장경험치값">#REF!</definedName>
    <definedName name="성장경험치배율값">#REF!</definedName>
    <definedName name="성장스탯값">#REF!</definedName>
    <definedName name="성장인덱스">#REF!</definedName>
    <definedName name="아이템이큅수식설정">#REF!</definedName>
    <definedName name="아이템인포수식설정">#REF!</definedName>
    <definedName name="이름">#REF!</definedName>
    <definedName name="자료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6" l="1"/>
  <c r="A14" i="16"/>
  <c r="A13" i="16"/>
  <c r="A12" i="16"/>
  <c r="A11" i="16"/>
  <c r="A10" i="16"/>
  <c r="A9" i="16"/>
  <c r="A8" i="16"/>
  <c r="A7" i="16"/>
  <c r="A6" i="16"/>
  <c r="A5" i="16"/>
  <c r="A4" i="16"/>
  <c r="A5" i="4"/>
  <c r="A6" i="4"/>
  <c r="A7" i="4"/>
  <c r="A8" i="4"/>
  <c r="A9" i="4"/>
  <c r="A10" i="4"/>
  <c r="A4" i="4"/>
  <c r="F4" i="10" l="1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B5" i="13" l="1"/>
  <c r="A5" i="13" s="1"/>
  <c r="B6" i="13"/>
  <c r="A6" i="13" s="1"/>
  <c r="B4" i="13"/>
  <c r="A4" i="13" s="1"/>
  <c r="B7" i="13"/>
  <c r="A7" i="13" s="1"/>
  <c r="B9" i="13"/>
  <c r="A9" i="13" s="1"/>
  <c r="F4" i="4"/>
  <c r="B8" i="13"/>
  <c r="A8" i="13" s="1"/>
  <c r="D5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4" i="10"/>
  <c r="D6" i="10" l="1"/>
  <c r="E5" i="10"/>
  <c r="B44" i="13" l="1"/>
  <c r="A44" i="13" s="1"/>
  <c r="B45" i="13"/>
  <c r="A45" i="13" s="1"/>
  <c r="B43" i="13"/>
  <c r="A43" i="13" s="1"/>
  <c r="F10" i="4"/>
  <c r="B40" i="13"/>
  <c r="A40" i="13" s="1"/>
  <c r="B41" i="13"/>
  <c r="A41" i="13" s="1"/>
  <c r="B42" i="13"/>
  <c r="A42" i="13" s="1"/>
  <c r="D7" i="10"/>
  <c r="E6" i="10"/>
  <c r="E10" i="4"/>
  <c r="F6" i="4" l="1"/>
  <c r="B16" i="13"/>
  <c r="A16" i="13" s="1"/>
  <c r="B17" i="13"/>
  <c r="A17" i="13" s="1"/>
  <c r="B18" i="13"/>
  <c r="A18" i="13" s="1"/>
  <c r="B19" i="13"/>
  <c r="A19" i="13" s="1"/>
  <c r="B20" i="13"/>
  <c r="A20" i="13" s="1"/>
  <c r="B21" i="13"/>
  <c r="A21" i="13" s="1"/>
  <c r="F9" i="4"/>
  <c r="B34" i="13"/>
  <c r="A34" i="13" s="1"/>
  <c r="B35" i="13"/>
  <c r="A35" i="13" s="1"/>
  <c r="B36" i="13"/>
  <c r="A36" i="13" s="1"/>
  <c r="B37" i="13"/>
  <c r="A37" i="13" s="1"/>
  <c r="B38" i="13"/>
  <c r="A38" i="13" s="1"/>
  <c r="B39" i="13"/>
  <c r="A39" i="13" s="1"/>
  <c r="B28" i="13"/>
  <c r="A28" i="13" s="1"/>
  <c r="B29" i="13"/>
  <c r="A29" i="13" s="1"/>
  <c r="B30" i="13"/>
  <c r="A30" i="13" s="1"/>
  <c r="F8" i="4"/>
  <c r="B31" i="13"/>
  <c r="A31" i="13" s="1"/>
  <c r="B32" i="13"/>
  <c r="A32" i="13" s="1"/>
  <c r="B33" i="13"/>
  <c r="A33" i="13" s="1"/>
  <c r="B24" i="13"/>
  <c r="A24" i="13" s="1"/>
  <c r="B25" i="13"/>
  <c r="A25" i="13" s="1"/>
  <c r="B26" i="13"/>
  <c r="A26" i="13" s="1"/>
  <c r="B27" i="13"/>
  <c r="A27" i="13" s="1"/>
  <c r="F7" i="4"/>
  <c r="B22" i="13"/>
  <c r="A22" i="13" s="1"/>
  <c r="B23" i="13"/>
  <c r="A23" i="13" s="1"/>
  <c r="F5" i="4"/>
  <c r="B10" i="13"/>
  <c r="A10" i="13" s="1"/>
  <c r="B11" i="13"/>
  <c r="A11" i="13" s="1"/>
  <c r="B12" i="13"/>
  <c r="A12" i="13" s="1"/>
  <c r="B13" i="13"/>
  <c r="A13" i="13" s="1"/>
  <c r="B14" i="13"/>
  <c r="A14" i="13" s="1"/>
  <c r="B15" i="13"/>
  <c r="A15" i="13" s="1"/>
  <c r="D8" i="10"/>
  <c r="E7" i="10"/>
  <c r="B73" i="5"/>
  <c r="B72" i="5"/>
  <c r="B70" i="5"/>
  <c r="B69" i="5"/>
  <c r="B68" i="5"/>
  <c r="B67" i="5"/>
  <c r="B66" i="5"/>
  <c r="B64" i="5"/>
  <c r="B65" i="5"/>
  <c r="B71" i="5"/>
  <c r="E6" i="4"/>
  <c r="B4" i="5"/>
  <c r="E9" i="4"/>
  <c r="E8" i="4"/>
  <c r="E7" i="4"/>
  <c r="B22" i="5"/>
  <c r="B42" i="5"/>
  <c r="B9" i="5"/>
  <c r="B30" i="5"/>
  <c r="B31" i="5"/>
  <c r="B35" i="5"/>
  <c r="B49" i="5"/>
  <c r="B37" i="5"/>
  <c r="B51" i="5"/>
  <c r="B20" i="5"/>
  <c r="B54" i="5"/>
  <c r="B23" i="5"/>
  <c r="B43" i="5"/>
  <c r="B24" i="5"/>
  <c r="B44" i="5"/>
  <c r="B5" i="5"/>
  <c r="B25" i="5"/>
  <c r="B55" i="5"/>
  <c r="B6" i="5"/>
  <c r="B26" i="5"/>
  <c r="B56" i="5"/>
  <c r="B7" i="5"/>
  <c r="B27" i="5"/>
  <c r="B57" i="5"/>
  <c r="E4" i="4"/>
  <c r="B8" i="5"/>
  <c r="B28" i="5"/>
  <c r="B58" i="5"/>
  <c r="B29" i="5"/>
  <c r="B60" i="5"/>
  <c r="B61" i="5"/>
  <c r="B16" i="5"/>
  <c r="B18" i="5"/>
  <c r="B19" i="5"/>
  <c r="B40" i="5"/>
  <c r="B21" i="5"/>
  <c r="B59" i="5"/>
  <c r="B10" i="5"/>
  <c r="B11" i="5"/>
  <c r="B48" i="5"/>
  <c r="B36" i="5"/>
  <c r="B50" i="5"/>
  <c r="B38" i="5"/>
  <c r="B52" i="5"/>
  <c r="B41" i="5"/>
  <c r="B45" i="5"/>
  <c r="B12" i="5"/>
  <c r="B32" i="5"/>
  <c r="B62" i="5"/>
  <c r="B46" i="5"/>
  <c r="B13" i="5"/>
  <c r="B33" i="5"/>
  <c r="B47" i="5"/>
  <c r="B14" i="5"/>
  <c r="B34" i="5"/>
  <c r="B15" i="5"/>
  <c r="B17" i="5"/>
  <c r="B39" i="5"/>
  <c r="B53" i="5"/>
  <c r="B63" i="5"/>
  <c r="E5" i="4"/>
  <c r="J7" i="4"/>
  <c r="I7" i="4"/>
  <c r="J6" i="4"/>
  <c r="I6" i="4"/>
  <c r="J4" i="4"/>
  <c r="I4" i="4"/>
  <c r="J5" i="4"/>
  <c r="I5" i="4"/>
  <c r="J10" i="4"/>
  <c r="I10" i="4"/>
  <c r="I9" i="4"/>
  <c r="J9" i="4"/>
  <c r="J8" i="4"/>
  <c r="I8" i="4"/>
  <c r="A67" i="5" l="1"/>
  <c r="A29" i="5"/>
  <c r="A72" i="5"/>
  <c r="A52" i="5"/>
  <c r="A38" i="5"/>
  <c r="A27" i="5"/>
  <c r="A9" i="5"/>
  <c r="A16" i="5"/>
  <c r="A46" i="5"/>
  <c r="A70" i="5"/>
  <c r="A45" i="5"/>
  <c r="A50" i="5"/>
  <c r="A7" i="5"/>
  <c r="A42" i="5"/>
  <c r="A66" i="5"/>
  <c r="A49" i="5"/>
  <c r="A56" i="5"/>
  <c r="A22" i="5"/>
  <c r="A54" i="5"/>
  <c r="A8" i="5"/>
  <c r="A63" i="5"/>
  <c r="A48" i="5"/>
  <c r="A26" i="5"/>
  <c r="A51" i="5"/>
  <c r="A6" i="5"/>
  <c r="A33" i="5"/>
  <c r="A68" i="5"/>
  <c r="A32" i="5"/>
  <c r="A35" i="5"/>
  <c r="A57" i="5"/>
  <c r="A11" i="5"/>
  <c r="A39" i="5"/>
  <c r="A10" i="5"/>
  <c r="A55" i="5"/>
  <c r="A64" i="5"/>
  <c r="A13" i="5"/>
  <c r="A62" i="5"/>
  <c r="A12" i="5"/>
  <c r="A41" i="5"/>
  <c r="A17" i="5"/>
  <c r="A59" i="5"/>
  <c r="A25" i="5"/>
  <c r="A4" i="5"/>
  <c r="A43" i="5"/>
  <c r="A60" i="5"/>
  <c r="A58" i="5"/>
  <c r="A28" i="5"/>
  <c r="A36" i="5"/>
  <c r="A15" i="5"/>
  <c r="A21" i="5"/>
  <c r="A5" i="5"/>
  <c r="A18" i="5"/>
  <c r="A61" i="5"/>
  <c r="A69" i="5"/>
  <c r="A73" i="5"/>
  <c r="A30" i="5"/>
  <c r="A34" i="5"/>
  <c r="A40" i="5"/>
  <c r="A44" i="5"/>
  <c r="A71" i="5"/>
  <c r="A47" i="5"/>
  <c r="A23" i="5"/>
  <c r="A20" i="5"/>
  <c r="A37" i="5"/>
  <c r="A31" i="5"/>
  <c r="A53" i="5"/>
  <c r="A14" i="5"/>
  <c r="A19" i="5"/>
  <c r="A24" i="5"/>
  <c r="A65" i="5"/>
  <c r="D9" i="10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E8" i="10"/>
  <c r="E9" i="10" s="1"/>
  <c r="E10" i="10" s="1"/>
  <c r="E11" i="10" s="1"/>
  <c r="E12" i="10" l="1"/>
  <c r="E13" i="10" s="1"/>
  <c r="E14" i="10" s="1"/>
  <c r="E15" i="10" s="1"/>
  <c r="E16" i="10" s="1"/>
  <c r="E17" i="10" s="1"/>
  <c r="E18" i="10" s="1"/>
  <c r="E19" i="10" s="1"/>
</calcChain>
</file>

<file path=xl/sharedStrings.xml><?xml version="1.0" encoding="utf-8"?>
<sst xmlns="http://schemas.openxmlformats.org/spreadsheetml/2006/main" count="632" uniqueCount="296">
  <si>
    <t>내용</t>
    <phoneticPr fontId="1" type="noConversion"/>
  </si>
  <si>
    <t>데이터 구조도</t>
    <phoneticPr fontId="1" type="noConversion"/>
  </si>
  <si>
    <t>ID</t>
  </si>
  <si>
    <t>값</t>
    <phoneticPr fontId="1" type="noConversion"/>
  </si>
  <si>
    <t>아이디</t>
    <phoneticPr fontId="1" type="noConversion"/>
  </si>
  <si>
    <t>COMMENT</t>
    <phoneticPr fontId="1" type="noConversion"/>
  </si>
  <si>
    <t>int</t>
    <phoneticPr fontId="1" type="noConversion"/>
  </si>
  <si>
    <t>comment</t>
    <phoneticPr fontId="1" type="noConversion"/>
  </si>
  <si>
    <t>string</t>
    <phoneticPr fontId="1" type="noConversion"/>
  </si>
  <si>
    <t>카드 등급</t>
    <phoneticPr fontId="1" type="noConversion"/>
  </si>
  <si>
    <t>카드 이름</t>
    <phoneticPr fontId="1" type="noConversion"/>
  </si>
  <si>
    <t>CARD_NAME</t>
    <phoneticPr fontId="1" type="noConversion"/>
  </si>
  <si>
    <t>카드 이미지</t>
    <phoneticPr fontId="1" type="noConversion"/>
  </si>
  <si>
    <t>CARD_IMAGE</t>
    <phoneticPr fontId="1" type="noConversion"/>
  </si>
  <si>
    <t>성장 그룹</t>
    <phoneticPr fontId="1" type="noConversion"/>
  </si>
  <si>
    <t>CARD_LEVEL</t>
    <phoneticPr fontId="1" type="noConversion"/>
  </si>
  <si>
    <t>속성 타입</t>
    <phoneticPr fontId="1" type="noConversion"/>
  </si>
  <si>
    <t>TYPE</t>
    <phoneticPr fontId="1" type="noConversion"/>
  </si>
  <si>
    <t>RARITY</t>
    <phoneticPr fontId="1" type="noConversion"/>
  </si>
  <si>
    <t>AWAKE_GROUP</t>
    <phoneticPr fontId="1" type="noConversion"/>
  </si>
  <si>
    <t>필요 경험치</t>
    <phoneticPr fontId="1" type="noConversion"/>
  </si>
  <si>
    <t>누적 경험치</t>
    <phoneticPr fontId="1" type="noConversion"/>
  </si>
  <si>
    <t>NEED_EXP</t>
    <phoneticPr fontId="1" type="noConversion"/>
  </si>
  <si>
    <t>CUMULATIVE_EXP</t>
    <phoneticPr fontId="1" type="noConversion"/>
  </si>
  <si>
    <t>int64</t>
  </si>
  <si>
    <t>필요 골드</t>
    <phoneticPr fontId="1" type="noConversion"/>
  </si>
  <si>
    <t>누적 골드</t>
    <phoneticPr fontId="1" type="noConversion"/>
  </si>
  <si>
    <t>NEED_GOLD</t>
    <phoneticPr fontId="1" type="noConversion"/>
  </si>
  <si>
    <t>CUMULATIVE_GOLD</t>
    <phoneticPr fontId="1" type="noConversion"/>
  </si>
  <si>
    <t>카드 레벨 단계</t>
    <phoneticPr fontId="1" type="noConversion"/>
  </si>
  <si>
    <t>MAX_LEVEL</t>
    <phoneticPr fontId="1" type="noConversion"/>
  </si>
  <si>
    <t>카드 이름 1</t>
  </si>
  <si>
    <t>카드 이름 1</t>
    <phoneticPr fontId="1" type="noConversion"/>
  </si>
  <si>
    <t>카드 이름 3</t>
  </si>
  <si>
    <t>카드 이름 4</t>
  </si>
  <si>
    <t>카드 이름 2</t>
    <phoneticPr fontId="1" type="noConversion"/>
  </si>
  <si>
    <t>카드 이름 5</t>
  </si>
  <si>
    <t>카드 이름 6</t>
  </si>
  <si>
    <t>카드 이름 7</t>
  </si>
  <si>
    <t>돌파 등급</t>
    <phoneticPr fontId="1" type="noConversion"/>
  </si>
  <si>
    <t>아이템 아이디_1</t>
    <phoneticPr fontId="1" type="noConversion"/>
  </si>
  <si>
    <t>ITEM_ID_1</t>
    <phoneticPr fontId="1" type="noConversion"/>
  </si>
  <si>
    <t>값_1</t>
    <phoneticPr fontId="1" type="noConversion"/>
  </si>
  <si>
    <t>PARAM_1</t>
    <phoneticPr fontId="1" type="noConversion"/>
  </si>
  <si>
    <t>아이템 아이디_2</t>
    <phoneticPr fontId="1" type="noConversion"/>
  </si>
  <si>
    <t>ITEM_ID_2</t>
    <phoneticPr fontId="1" type="noConversion"/>
  </si>
  <si>
    <t>값_2</t>
    <phoneticPr fontId="1" type="noConversion"/>
  </si>
  <si>
    <t>PARAM_2</t>
    <phoneticPr fontId="1" type="noConversion"/>
  </si>
  <si>
    <t xml:space="preserve"> 개요</t>
    <phoneticPr fontId="1" type="noConversion"/>
  </si>
  <si>
    <t>- 캐릭터 뽑기 시 카드가 포함되어 나오는 형태.</t>
    <phoneticPr fontId="1" type="noConversion"/>
  </si>
  <si>
    <t>① 획득 경로</t>
    <phoneticPr fontId="1" type="noConversion"/>
  </si>
  <si>
    <t>② 장착</t>
    <phoneticPr fontId="1" type="noConversion"/>
  </si>
  <si>
    <t>- 각 캐릭터마다 최대 3개의 카드를 장착할 수 있다. (메인 카드 최대 1개, 보조 카드 최대 2개 장착 가능)</t>
    <phoneticPr fontId="1" type="noConversion"/>
  </si>
  <si>
    <t>③ 카드 옵션 구성</t>
    <phoneticPr fontId="1" type="noConversion"/>
  </si>
  <si>
    <t>- 메인 옵션은 '메인 카드'에 장착했을 때 옵션이 발동되고, 보조 옵션은 '보조 카드'에 장착했을 때 옵션이 발동된다.</t>
    <phoneticPr fontId="1" type="noConversion"/>
  </si>
  <si>
    <t>- 기본 옵션은 해당 카드를 장착했을 때 옵션이 항상 발동한다.</t>
    <phoneticPr fontId="1" type="noConversion"/>
  </si>
  <si>
    <t>④ 성장 구조</t>
    <phoneticPr fontId="1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</si>
  <si>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돌파(AWAKE)</t>
    </r>
    <r>
      <rPr>
        <sz val="10"/>
        <color theme="1"/>
        <rFont val="맑은 고딕"/>
        <family val="2"/>
        <charset val="129"/>
        <scheme val="minor"/>
      </rPr>
      <t>: 특정 레벨 구간의 상한 값에 도달하면, 지정 아이템을 소모하여 돌파할 수 있고, 추가적인 카드 성장이 가능하다.</t>
    </r>
    <phoneticPr fontId="1" type="noConversion"/>
  </si>
  <si>
    <t>COMMENT</t>
  </si>
  <si>
    <t>NONE</t>
  </si>
  <si>
    <t>일반</t>
    <phoneticPr fontId="1" type="noConversion"/>
  </si>
  <si>
    <t>레전더리</t>
    <phoneticPr fontId="1" type="noConversion"/>
  </si>
  <si>
    <t>레어</t>
    <phoneticPr fontId="1" type="noConversion"/>
  </si>
  <si>
    <t>에픽</t>
    <phoneticPr fontId="1" type="noConversion"/>
  </si>
  <si>
    <t>유니크</t>
    <phoneticPr fontId="1" type="noConversion"/>
  </si>
  <si>
    <r>
      <t xml:space="preserve">- 카드는 </t>
    </r>
    <r>
      <rPr>
        <b/>
        <sz val="10"/>
        <color theme="1"/>
        <rFont val="맑은 고딕"/>
        <family val="3"/>
        <charset val="129"/>
        <scheme val="minor"/>
      </rPr>
      <t>기본 옵션</t>
    </r>
    <r>
      <rPr>
        <sz val="10"/>
        <color theme="1"/>
        <rFont val="맑은 고딕"/>
        <family val="2"/>
        <charset val="129"/>
        <scheme val="minor"/>
      </rPr>
      <t xml:space="preserve"> , </t>
    </r>
    <r>
      <rPr>
        <b/>
        <sz val="10"/>
        <color theme="1"/>
        <rFont val="맑은 고딕"/>
        <family val="3"/>
        <charset val="129"/>
        <scheme val="minor"/>
      </rPr>
      <t>메인 옵션</t>
    </r>
    <r>
      <rPr>
        <sz val="10"/>
        <color theme="1"/>
        <rFont val="맑은 고딕"/>
        <family val="2"/>
        <charset val="129"/>
        <scheme val="minor"/>
      </rPr>
      <t xml:space="preserve">, </t>
    </r>
    <r>
      <rPr>
        <b/>
        <sz val="10"/>
        <color theme="1"/>
        <rFont val="맑은 고딕"/>
        <family val="3"/>
        <charset val="129"/>
        <scheme val="minor"/>
      </rPr>
      <t>보조 옵션</t>
    </r>
    <r>
      <rPr>
        <sz val="10"/>
        <color theme="1"/>
        <rFont val="맑은 고딕"/>
        <family val="2"/>
        <charset val="129"/>
        <scheme val="minor"/>
      </rPr>
      <t>이 존재한다.</t>
    </r>
    <phoneticPr fontId="1" type="noConversion"/>
  </si>
  <si>
    <t>→ 기본 옵션은 최대 2개가 존재할 수 있고, 낮은 등급의 카드(3단계 이하)는 1개만 존재한다.</t>
    <phoneticPr fontId="1" type="noConversion"/>
  </si>
  <si>
    <t>→ 최대 2개가 존재하는 기본 옵션의 경우, 둘 중 하나는 무조건 카드의 속성 타입을 증가시키는 옵션이어야 한다.</t>
    <phoneticPr fontId="1" type="noConversion"/>
  </si>
  <si>
    <t>→ 3단계 이하의 카드는 속성 능력치를 증가시키는 옵션이 붙지 않는다.</t>
    <phoneticPr fontId="1" type="noConversion"/>
  </si>
  <si>
    <t>ex) 옵션1: 공격력, 옵션2: 여름 속성 피해 보너스</t>
    <phoneticPr fontId="1" type="noConversion"/>
  </si>
  <si>
    <t>CARD</t>
    <phoneticPr fontId="1" type="noConversion"/>
  </si>
  <si>
    <r>
      <t>-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현 돌파 등급의 '등급 내 최대 레벨'을 넘길 수 없다. (초과 시 돌파 필요)</t>
    </r>
    <phoneticPr fontId="1" type="noConversion"/>
  </si>
  <si>
    <t>→ 같은 돌파 등급 내에서 등급 내 최대 레벨일 경우 초과하는 EXP 값은 절삭 처리</t>
    <phoneticPr fontId="1" type="noConversion"/>
  </si>
  <si>
    <t>→ 같은 돌파 등급 내에서 EXP 값 초과 시, 이월 처리</t>
    <phoneticPr fontId="1" type="noConversion"/>
  </si>
  <si>
    <t>EOD</t>
    <phoneticPr fontId="1" type="noConversion"/>
  </si>
  <si>
    <t>ATTRIBUTE_TYPE</t>
    <phoneticPr fontId="1" type="noConversion"/>
  </si>
  <si>
    <t>설명</t>
    <phoneticPr fontId="1" type="noConversion"/>
  </si>
  <si>
    <t>속성 타입</t>
    <phoneticPr fontId="4" type="noConversion"/>
  </si>
  <si>
    <t>NONE</t>
    <phoneticPr fontId="1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</si>
  <si>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</si>
  <si>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</si>
  <si>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</si>
  <si>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</si>
  <si>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비율 여부</t>
    <phoneticPr fontId="4" type="noConversion"/>
  </si>
  <si>
    <t>정수</t>
    <phoneticPr fontId="1" type="noConversion"/>
  </si>
  <si>
    <t>비율</t>
    <phoneticPr fontId="1" type="noConversion"/>
  </si>
  <si>
    <t>ID</t>
    <phoneticPr fontId="1" type="noConversion"/>
  </si>
  <si>
    <t>ATTIRUBUTE_TYPE</t>
    <phoneticPr fontId="1" type="noConversion"/>
  </si>
  <si>
    <t>AWAKE_LEVEL</t>
    <phoneticPr fontId="1" type="noConversion"/>
  </si>
  <si>
    <t>CARD_EXP_INFO</t>
    <phoneticPr fontId="1" type="noConversion"/>
  </si>
  <si>
    <t xml:space="preserve"> 레퍼런스 게임 이미지</t>
    <phoneticPr fontId="1" type="noConversion"/>
  </si>
  <si>
    <t>&lt;스텔라소라&gt;</t>
    <phoneticPr fontId="1" type="noConversion"/>
  </si>
  <si>
    <t>&lt;쿠키런 : 모험의 탑&gt;</t>
    <phoneticPr fontId="1" type="noConversion"/>
  </si>
  <si>
    <t>LEVEL_GROUP</t>
    <phoneticPr fontId="1" type="noConversion"/>
  </si>
  <si>
    <t>최대 레벨</t>
    <phoneticPr fontId="1" type="noConversion"/>
  </si>
  <si>
    <t>기본 재료 경험치 값</t>
    <phoneticPr fontId="1" type="noConversion"/>
  </si>
  <si>
    <t>DEFAULT_MATERIAL_EXP</t>
    <phoneticPr fontId="1" type="noConversion"/>
  </si>
  <si>
    <t>- 스텔라소라의 &lt;레코드&gt; 시스템, 쿠키런 : 모험의 탑의 &lt;아티팩트&gt; 시스템을 레퍼런스로 작성하였다.</t>
    <phoneticPr fontId="1" type="noConversion"/>
  </si>
  <si>
    <r>
      <t>-</t>
    </r>
    <r>
      <rPr>
        <b/>
        <sz val="10"/>
        <color theme="1"/>
        <rFont val="맑은 고딕"/>
        <family val="3"/>
        <charset val="129"/>
        <scheme val="minor"/>
      </rPr>
      <t xml:space="preserve"> 성장(LEVEL)</t>
    </r>
    <r>
      <rPr>
        <sz val="10"/>
        <color theme="1"/>
        <rFont val="맑은 고딕"/>
        <family val="2"/>
        <charset val="129"/>
        <scheme val="minor"/>
      </rPr>
      <t>: 성장 재료(게임 재화 + 카드)를 소모하여 카드 EXP를 획득하여 레벨 상승을 할 수 있다.</t>
    </r>
    <phoneticPr fontId="1" type="noConversion"/>
  </si>
  <si>
    <t>- 등급이 높은 카드일수록 재료로 사용할 때 경험치 획득량이 높다.</t>
    <phoneticPr fontId="1" type="noConversion"/>
  </si>
  <si>
    <t>- 강화된 카드를 강화 재료로 사용할 때 강화로 얻은 경험치의 80%를 얻을 수 있다.</t>
    <phoneticPr fontId="1" type="noConversion"/>
  </si>
  <si>
    <t>→ (강화로 얻은 경험치의 80%)+(카드의 기본 경험치)</t>
    <phoneticPr fontId="1" type="noConversion"/>
  </si>
  <si>
    <t>- 돌파 성공 시 (모든 등급 확률 100%) 돌파 등급이 상승함, 옵션 그룹 ID에 맞게 이후 성장 수치가 적용되는 형태.</t>
    <phoneticPr fontId="1" type="noConversion"/>
  </si>
  <si>
    <t>돌파 그룹</t>
    <phoneticPr fontId="1" type="noConversion"/>
  </si>
  <si>
    <t>등급 내 최대 레벨</t>
    <phoneticPr fontId="1" type="noConversion"/>
  </si>
  <si>
    <t>카드 이름 2</t>
  </si>
  <si>
    <t>카드 이름 3</t>
    <phoneticPr fontId="1" type="noConversion"/>
  </si>
  <si>
    <t>카드 이름 4</t>
    <phoneticPr fontId="1" type="noConversion"/>
  </si>
  <si>
    <t>카드 이름 5</t>
    <phoneticPr fontId="1" type="noConversion"/>
  </si>
  <si>
    <t>카드 이름 6</t>
    <phoneticPr fontId="1" type="noConversion"/>
  </si>
  <si>
    <t>카드 이름 7</t>
    <phoneticPr fontId="1" type="noConversion"/>
  </si>
  <si>
    <t>돌파 여부</t>
    <phoneticPr fontId="1" type="noConversion"/>
  </si>
  <si>
    <t>IS_AWAKE</t>
    <phoneticPr fontId="1" type="noConversion"/>
  </si>
  <si>
    <t>기본</t>
    <phoneticPr fontId="1" type="noConversion"/>
  </si>
  <si>
    <t>메인</t>
    <phoneticPr fontId="1" type="noConversion"/>
  </si>
  <si>
    <t>- 캐릭터 장비 장착 UI에 카드 장착 UI를 배치할 예정</t>
    <phoneticPr fontId="1" type="noConversion"/>
  </si>
  <si>
    <t>보조</t>
    <phoneticPr fontId="1" type="noConversion"/>
  </si>
  <si>
    <r>
      <t>-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 xml:space="preserve">카드 성장(레벨 업) 시 높아지는 옵션: </t>
    </r>
    <r>
      <rPr>
        <b/>
        <sz val="10"/>
        <color theme="1"/>
        <rFont val="맑은 고딕"/>
        <family val="3"/>
        <charset val="129"/>
        <scheme val="minor"/>
      </rPr>
      <t>기본, 서브</t>
    </r>
    <phoneticPr fontId="1" type="noConversion"/>
  </si>
  <si>
    <r>
      <t>-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 xml:space="preserve">카드 성장(레벨 업) 시 높아지는 옵션: </t>
    </r>
    <r>
      <rPr>
        <b/>
        <sz val="10"/>
        <color theme="1"/>
        <rFont val="맑은 고딕"/>
        <family val="3"/>
        <charset val="129"/>
        <scheme val="minor"/>
      </rPr>
      <t>메인</t>
    </r>
    <phoneticPr fontId="1" type="noConversion"/>
  </si>
  <si>
    <t>① 재화 정보</t>
    <phoneticPr fontId="1" type="noConversion"/>
  </si>
  <si>
    <t>② 카테고리 메뉴</t>
    <phoneticPr fontId="1" type="noConversion"/>
  </si>
  <si>
    <t>- 카테고리 메뉴를 값 오름차순으로 위에서부터 정렬하여 출력한다.</t>
    <phoneticPr fontId="1" type="noConversion"/>
  </si>
  <si>
    <t>상세</t>
    <phoneticPr fontId="1" type="noConversion"/>
  </si>
  <si>
    <t>돌파</t>
    <phoneticPr fontId="1" type="noConversion"/>
  </si>
  <si>
    <t>③ 좌/우 화살표</t>
    <phoneticPr fontId="1" type="noConversion"/>
  </si>
  <si>
    <t>→ 각 탭의 스크롤은 최상단으로 리셋 처리</t>
    <phoneticPr fontId="1" type="noConversion"/>
  </si>
  <si>
    <t>참조 테이블</t>
    <phoneticPr fontId="1" type="noConversion"/>
  </si>
  <si>
    <t>참조 컬럼</t>
    <phoneticPr fontId="1" type="noConversion"/>
  </si>
  <si>
    <t>STRING_KEY</t>
    <phoneticPr fontId="1" type="noConversion"/>
  </si>
  <si>
    <t>CHARACTER</t>
    <phoneticPr fontId="1" type="noConversion"/>
  </si>
  <si>
    <t>CHARACTER_IMAGE</t>
    <phoneticPr fontId="1" type="noConversion"/>
  </si>
  <si>
    <t>&lt;속성&gt;</t>
    <phoneticPr fontId="1" type="noConversion"/>
  </si>
  <si>
    <t xml:space="preserve"> 카드 상세</t>
    <phoneticPr fontId="1" type="noConversion"/>
  </si>
  <si>
    <t xml:space="preserve"> 카드 목록</t>
    <phoneticPr fontId="1" type="noConversion"/>
  </si>
  <si>
    <t>① 카테고리 탭</t>
    <phoneticPr fontId="1" type="noConversion"/>
  </si>
  <si>
    <t>- 캐릭터 관련 2개 리소스(캐릭터, 카드)를 한 화면에서 전환하여 탐색과 관리의 효율을 높인다.</t>
    <phoneticPr fontId="1" type="noConversion"/>
  </si>
  <si>
    <t>1-1 구성</t>
    <phoneticPr fontId="1" type="noConversion"/>
  </si>
  <si>
    <t>- 아이콘과 텍스트로 카테고리가 구성되어 있다.</t>
    <phoneticPr fontId="1" type="noConversion"/>
  </si>
  <si>
    <t>- 선택한 탭은 활성화 상태가 되며, 비활성 탭과 컬러의 차이를 둔다.</t>
    <phoneticPr fontId="1" type="noConversion"/>
  </si>
  <si>
    <t>&lt;활성&gt;</t>
    <phoneticPr fontId="1" type="noConversion"/>
  </si>
  <si>
    <t>&lt;비활성&gt;</t>
    <phoneticPr fontId="1" type="noConversion"/>
  </si>
  <si>
    <t>1-2 캐싱 정책</t>
    <phoneticPr fontId="1" type="noConversion"/>
  </si>
  <si>
    <t>→ 스크롤 위치는 초기화</t>
    <phoneticPr fontId="1" type="noConversion"/>
  </si>
  <si>
    <t>- 고급 정렬 조건을 설정할 수 있는 탭과, 오름차순과 내림차순을 정하는 탭이 존재한다.</t>
    <phoneticPr fontId="1" type="noConversion"/>
  </si>
  <si>
    <t>- '필터 설정' 버튼 터치 시 팝업 창이 출력된다.</t>
    <phoneticPr fontId="1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</si>
  <si>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X 버튼</t>
    </r>
    <r>
      <rPr>
        <sz val="10"/>
        <color theme="1"/>
        <rFont val="맑은 고딕"/>
        <family val="2"/>
        <charset val="129"/>
        <scheme val="minor"/>
      </rPr>
      <t xml:space="preserve"> 혹은 </t>
    </r>
    <r>
      <rPr>
        <b/>
        <sz val="10"/>
        <color theme="1"/>
        <rFont val="맑은 고딕"/>
        <family val="3"/>
        <charset val="129"/>
        <scheme val="minor"/>
      </rPr>
      <t>팝업 창 이외의 화면</t>
    </r>
    <r>
      <rPr>
        <sz val="10"/>
        <color theme="1"/>
        <rFont val="맑은 고딕"/>
        <family val="2"/>
        <charset val="129"/>
        <scheme val="minor"/>
      </rPr>
      <t xml:space="preserve"> 터치 시 팝업 창이 종료된다.</t>
    </r>
    <phoneticPr fontId="1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</si>
  <si>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확인 버튼</t>
    </r>
    <r>
      <rPr>
        <sz val="10"/>
        <color theme="1"/>
        <rFont val="맑은 고딕"/>
        <family val="2"/>
        <charset val="129"/>
        <scheme val="minor"/>
      </rPr>
      <t xml:space="preserve"> 터치 시 필터 설정을 저장하며 팝업 창이 종료된다.</t>
    </r>
    <phoneticPr fontId="1" type="noConversion"/>
  </si>
  <si>
    <t>① 초기화 버튼 및 초기값</t>
    <phoneticPr fontId="1" type="noConversion"/>
  </si>
  <si>
    <t>- 초기화 버튼 터치 시 필터 설정이 초기화 된다. 하기 설정 초기값 참고</t>
    <phoneticPr fontId="1" type="noConversion"/>
  </si>
  <si>
    <t>- 필터 설정 초기값:</t>
    <phoneticPr fontId="1" type="noConversion"/>
  </si>
  <si>
    <t>* 첫 진입 시 기본 값: 정렬 영역 = 레벨 순</t>
    <phoneticPr fontId="1" type="noConversion"/>
  </si>
  <si>
    <r>
      <rPr>
        <sz val="10"/>
        <color theme="0" tint="-4.9989318521683403E-2"/>
        <rFont val="맑은 고딕"/>
        <family val="3"/>
        <charset val="129"/>
        <scheme val="minor"/>
      </rPr>
      <t>- 첫 진입 시 기본 값:</t>
    </r>
    <r>
      <rPr>
        <sz val="10"/>
        <color theme="1"/>
        <rFont val="맑은 고딕"/>
        <family val="2"/>
        <charset val="129"/>
        <scheme val="minor"/>
      </rPr>
      <t xml:space="preserve"> 필터 영역 = 탭 전부 비활성 처리(미선택 상태)</t>
    </r>
    <phoneticPr fontId="1" type="noConversion"/>
  </si>
  <si>
    <r>
      <t xml:space="preserve">* 앱 재시작 및 화면 재진입 시 </t>
    </r>
    <r>
      <rPr>
        <b/>
        <sz val="10"/>
        <color theme="1"/>
        <rFont val="맑은 고딕"/>
        <family val="3"/>
        <charset val="129"/>
        <scheme val="minor"/>
      </rPr>
      <t>마지막으로 선택한 값</t>
    </r>
    <r>
      <rPr>
        <sz val="10"/>
        <color theme="1"/>
        <rFont val="맑은 고딕"/>
        <family val="2"/>
        <charset val="129"/>
        <scheme val="minor"/>
      </rPr>
      <t>을 유지</t>
    </r>
    <phoneticPr fontId="1" type="noConversion"/>
  </si>
  <si>
    <t>② 정렬 영역</t>
    <phoneticPr fontId="1" type="noConversion"/>
  </si>
  <si>
    <t>- 정렬 영역의 버튼은 한 번에 하나만 선택할 수 있다.</t>
    <phoneticPr fontId="1" type="noConversion"/>
  </si>
  <si>
    <t>필터 타입</t>
    <phoneticPr fontId="1" type="noConversion"/>
  </si>
  <si>
    <t>순서</t>
    <phoneticPr fontId="1" type="noConversion"/>
  </si>
  <si>
    <t>레벨 순</t>
    <phoneticPr fontId="1" type="noConversion"/>
  </si>
  <si>
    <t>★ 개수 순</t>
    <phoneticPr fontId="1" type="noConversion"/>
  </si>
  <si>
    <t>즐겨찾기</t>
    <phoneticPr fontId="1" type="noConversion"/>
  </si>
  <si>
    <t>획득 시기 순</t>
    <phoneticPr fontId="1" type="noConversion"/>
  </si>
  <si>
    <t>- 필터 타입의 값이 동률일 경우:</t>
    <phoneticPr fontId="1" type="noConversion"/>
  </si>
  <si>
    <t>필터 타입의 순서(SORT)로 보조 정렬 처리한다.</t>
    <phoneticPr fontId="1" type="noConversion"/>
  </si>
  <si>
    <t>③ 필터 영역</t>
    <phoneticPr fontId="1" type="noConversion"/>
  </si>
  <si>
    <r>
      <t xml:space="preserve">- 필터는 다중 선택이 가능하며, 하나도 선택하지 않았을 경우 </t>
    </r>
    <r>
      <rPr>
        <b/>
        <sz val="10"/>
        <color theme="1"/>
        <rFont val="맑은 고딕"/>
        <family val="3"/>
        <charset val="129"/>
        <scheme val="minor"/>
      </rPr>
      <t>전체</t>
    </r>
    <r>
      <rPr>
        <sz val="10"/>
        <color theme="1"/>
        <rFont val="맑은 고딕"/>
        <family val="2"/>
        <charset val="129"/>
        <scheme val="minor"/>
      </rPr>
      <t>로 간주한다.</t>
    </r>
    <phoneticPr fontId="1" type="noConversion"/>
  </si>
  <si>
    <t>① 속성 아이콘</t>
    <phoneticPr fontId="1" type="noConversion"/>
  </si>
  <si>
    <t>③ 즐겨찾기 여부</t>
    <phoneticPr fontId="1" type="noConversion"/>
  </si>
  <si>
    <t>- 기본 초기값은 비활성화로 설정한다. 터치 시 즐겨찾기 활성화</t>
    <phoneticPr fontId="1" type="noConversion"/>
  </si>
  <si>
    <t>그라데이션 컬러</t>
    <phoneticPr fontId="1" type="noConversion"/>
  </si>
  <si>
    <t>컬러</t>
    <phoneticPr fontId="1" type="noConversion"/>
  </si>
  <si>
    <t>② 필터</t>
    <phoneticPr fontId="1" type="noConversion"/>
  </si>
  <si>
    <t>③ 필터 설정 팝업 창</t>
    <phoneticPr fontId="1" type="noConversion"/>
  </si>
  <si>
    <t>등급 순</t>
    <phoneticPr fontId="1" type="noConversion"/>
  </si>
  <si>
    <t>이름 순</t>
    <phoneticPr fontId="1" type="noConversion"/>
  </si>
  <si>
    <t>카드 레벨 값에 따라 순서 정렬</t>
    <phoneticPr fontId="1" type="noConversion"/>
  </si>
  <si>
    <t>카드 ★ 개수를 판단하여 순서 정렬</t>
    <phoneticPr fontId="1" type="noConversion"/>
  </si>
  <si>
    <t>카드의 등급을 판단하여 순서 정렬</t>
    <phoneticPr fontId="1" type="noConversion"/>
  </si>
  <si>
    <t>카드의 이름 순서대로 정렬</t>
    <phoneticPr fontId="1" type="noConversion"/>
  </si>
  <si>
    <t>ON: 즐겨찾기 표시된 카드 우선 정렬</t>
    <phoneticPr fontId="1" type="noConversion"/>
  </si>
  <si>
    <t>OFF: 즐겨찾기 표시하지 않은 카드 우선 정렬</t>
    <phoneticPr fontId="1" type="noConversion"/>
  </si>
  <si>
    <t>- 등급, 속성, ★ 개수로 나뉘어져 있다.</t>
    <phoneticPr fontId="1" type="noConversion"/>
  </si>
  <si>
    <t>④ 카드 목록</t>
    <phoneticPr fontId="1" type="noConversion"/>
  </si>
  <si>
    <t>- 보유 카드를 한눈에 탐색 및 선택하고, 핵심 정보(속성, 레벨, 등급 등..)를 즉시 파악할 수 있다.</t>
    <phoneticPr fontId="1" type="noConversion"/>
  </si>
  <si>
    <t>- 카드를 터치하면 해당 카드의 상세 정보 화면으로 이동한다.</t>
    <phoneticPr fontId="1" type="noConversion"/>
  </si>
  <si>
    <t>- 카드의 속성(ATTRIBUTE_TYPE)을 판단하여 아이콘을 출력한다.</t>
    <phoneticPr fontId="1" type="noConversion"/>
  </si>
  <si>
    <t>② 카드 레벨</t>
    <phoneticPr fontId="1" type="noConversion"/>
  </si>
  <si>
    <t>- 카드의 현재 레벨을 출력한다.</t>
    <phoneticPr fontId="1" type="noConversion"/>
  </si>
  <si>
    <t>- 카드의 이름을 출력한다.</t>
    <phoneticPr fontId="1" type="noConversion"/>
  </si>
  <si>
    <t>CARD_NAME_{0}</t>
    <phoneticPr fontId="1" type="noConversion"/>
  </si>
  <si>
    <t>- {0} = 카드 ID</t>
    <phoneticPr fontId="1" type="noConversion"/>
  </si>
  <si>
    <t>CARD_IMAGE_{0}</t>
    <phoneticPr fontId="1" type="noConversion"/>
  </si>
  <si>
    <t>희귀도</t>
    <phoneticPr fontId="1" type="noConversion"/>
  </si>
  <si>
    <t>희귀도</t>
    <phoneticPr fontId="4" type="noConversion"/>
  </si>
  <si>
    <t>- 1, 2, 3, 4, 5 희귀도의 카드가 존재하며, 희귀도마다 능력치에 차이가 있다.</t>
    <phoneticPr fontId="1" type="noConversion"/>
  </si>
  <si>
    <r>
      <t>-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별 0개부터 최대 6개까지 도달할 수 있다.</t>
    </r>
    <phoneticPr fontId="1" type="noConversion"/>
  </si>
  <si>
    <t>최대 돌파 단계</t>
    <phoneticPr fontId="1" type="noConversion"/>
  </si>
  <si>
    <t>MAX_AWAKE</t>
    <phoneticPr fontId="1" type="noConversion"/>
  </si>
  <si>
    <t>- 카드 현재 ★0일 경우, 해당 UI는 숨김 처리한다.</t>
    <phoneticPr fontId="1" type="noConversion"/>
  </si>
  <si>
    <t>- 등급은 최대 ★6까지 존재한다.</t>
    <phoneticPr fontId="1" type="noConversion"/>
  </si>
  <si>
    <t>카드 희귀도</t>
    <phoneticPr fontId="1" type="noConversion"/>
  </si>
  <si>
    <t>일반</t>
  </si>
  <si>
    <t>레어</t>
  </si>
  <si>
    <t>에픽</t>
  </si>
  <si>
    <t>유니크</t>
  </si>
  <si>
    <t>레전더리</t>
  </si>
  <si>
    <t>성장</t>
    <phoneticPr fontId="1" type="noConversion"/>
  </si>
  <si>
    <t>- 카드의 성장 및 돌파 등이 진행되기 때문에 재화 정보의 표시가 필요하다.</t>
    <phoneticPr fontId="1" type="noConversion"/>
  </si>
  <si>
    <t>- ◀ 왼쪽 화살표: 현재 정렬에서 이전 카드로 이동</t>
    <phoneticPr fontId="1" type="noConversion"/>
  </si>
  <si>
    <t>→ 현재 정렬상 첫 번째 카드에서 ◀ 누를 경우, 가장 뒤의 카드로 이동</t>
    <phoneticPr fontId="1" type="noConversion"/>
  </si>
  <si>
    <t>- ▶ 오른쪽 화살표: 현재 정렬에서 다음 카드로 이동</t>
    <phoneticPr fontId="1" type="noConversion"/>
  </si>
  <si>
    <t>→ 현재 정렬상 마지막 카드에서 ▶ 누를 경우, 가장 앞의 카드로 이동</t>
    <phoneticPr fontId="1" type="noConversion"/>
  </si>
  <si>
    <t>- 현재 정렬 및 필터가 적용된 카드 목록을 상세 화면에서 화살표 버튼으로 순회할 수 있다.</t>
    <phoneticPr fontId="1" type="noConversion"/>
  </si>
  <si>
    <t>- 카드가 하나만 존재할 경우 작동하지 않는다.</t>
    <phoneticPr fontId="1" type="noConversion"/>
  </si>
  <si>
    <t>④ 카드 이미지</t>
    <phoneticPr fontId="1" type="noConversion"/>
  </si>
  <si>
    <t>- 카드의 이미지를 출력한다.</t>
    <phoneticPr fontId="1" type="noConversion"/>
  </si>
  <si>
    <t>- 해당 카드의 희귀도 컬러로 Opacity가 약한 그라데이션 및 사각형을 배치한다.</t>
    <phoneticPr fontId="1" type="noConversion"/>
  </si>
  <si>
    <t>- 하단 탭 (상세, 돌파, 장비, 스킬 등..) 선택 상태는 유지한 채 카드만 교체한다.</t>
    <phoneticPr fontId="1" type="noConversion"/>
  </si>
  <si>
    <t>카드 목록 등록 시각을 기준으로 정렬</t>
    <phoneticPr fontId="1" type="noConversion"/>
  </si>
  <si>
    <t>⑤ 카드 꾸밈 요소</t>
    <phoneticPr fontId="1" type="noConversion"/>
  </si>
  <si>
    <t>⑥ 카드 상세 정보</t>
    <phoneticPr fontId="1" type="noConversion"/>
  </si>
  <si>
    <t>- 카드 이름, 현재 레벨, 현재 등급을 출력한다.</t>
    <phoneticPr fontId="1" type="noConversion"/>
  </si>
  <si>
    <t>⑦ 카드 타입</t>
    <phoneticPr fontId="1" type="noConversion"/>
  </si>
  <si>
    <t>&lt;희귀도&gt;</t>
    <phoneticPr fontId="1" type="noConversion"/>
  </si>
  <si>
    <t>- 카드를 성장(레벨 업) 시킬 때마다 기본 옵션의 수치가 증가한다.</t>
    <phoneticPr fontId="1" type="noConversion"/>
  </si>
  <si>
    <t>→ LEVEL_GROUP 테이블의 CARD_LEVEL을 판단하여 OPTION_ID 를 출력한다.</t>
    <phoneticPr fontId="1" type="noConversion"/>
  </si>
  <si>
    <t>- 카드를 돌파 시킬 때마다 메인 옵션의 수치가 증가한다.</t>
    <phoneticPr fontId="1" type="noConversion"/>
  </si>
  <si>
    <t>- 카드를 성장(레벨 업) 시킬 때마다 서브 옵션의 수치가 증가한다.</t>
    <phoneticPr fontId="1" type="noConversion"/>
  </si>
  <si>
    <r>
      <t xml:space="preserve">- 카드의 </t>
    </r>
    <r>
      <rPr>
        <b/>
        <sz val="10"/>
        <color theme="1"/>
        <rFont val="맑은 고딕"/>
        <family val="3"/>
        <charset val="129"/>
        <scheme val="minor"/>
      </rPr>
      <t>기본 옵션</t>
    </r>
    <r>
      <rPr>
        <sz val="10"/>
        <color theme="1"/>
        <rFont val="맑은 고딕"/>
        <family val="2"/>
        <charset val="129"/>
        <scheme val="minor"/>
      </rPr>
      <t>을 출력한다.</t>
    </r>
    <phoneticPr fontId="1" type="noConversion"/>
  </si>
  <si>
    <r>
      <t xml:space="preserve">- 카드의 </t>
    </r>
    <r>
      <rPr>
        <b/>
        <sz val="10"/>
        <color theme="1"/>
        <rFont val="맑은 고딕"/>
        <family val="3"/>
        <charset val="129"/>
        <scheme val="minor"/>
      </rPr>
      <t>메인 옵션</t>
    </r>
    <r>
      <rPr>
        <sz val="10"/>
        <color theme="1"/>
        <rFont val="맑은 고딕"/>
        <family val="2"/>
        <charset val="129"/>
        <scheme val="minor"/>
      </rPr>
      <t xml:space="preserve">과 </t>
    </r>
    <r>
      <rPr>
        <b/>
        <sz val="10"/>
        <color theme="1"/>
        <rFont val="맑은 고딕"/>
        <family val="3"/>
        <charset val="129"/>
        <scheme val="minor"/>
      </rPr>
      <t>서브 옵션</t>
    </r>
    <r>
      <rPr>
        <sz val="10"/>
        <color theme="1"/>
        <rFont val="맑은 고딕"/>
        <family val="2"/>
        <charset val="129"/>
        <scheme val="minor"/>
      </rPr>
      <t>을 출력한다.</t>
    </r>
    <phoneticPr fontId="1" type="noConversion"/>
  </si>
  <si>
    <t>&lt;메인 옵션&gt;</t>
    <phoneticPr fontId="1" type="noConversion"/>
  </si>
  <si>
    <t>→ AWAKE_GROUP 테이블의 AWAKE_LEVEL을 판단하여 OPTION_ID 를 출력한다.</t>
    <phoneticPr fontId="1" type="noConversion"/>
  </si>
  <si>
    <t>&lt;서브 옵션&gt;</t>
    <phoneticPr fontId="1" type="noConversion"/>
  </si>
  <si>
    <t>- 해당 구역의 내용이 길어질 경우 상·하 스크롤 처리</t>
    <phoneticPr fontId="1" type="noConversion"/>
  </si>
  <si>
    <t>- 해당 카드를 장착한 캐릭터가 있을 경우 해당 UI 표시</t>
    <phoneticPr fontId="1" type="noConversion"/>
  </si>
  <si>
    <t>- 캐릭터 초상화 아이콘과 장착 중 STRING_KEY 출력</t>
    <phoneticPr fontId="1" type="noConversion"/>
  </si>
  <si>
    <t>- [장착 해제] 버튼 터치 시 캐릭터에서 카드가 장착 해제 된다.</t>
    <phoneticPr fontId="1" type="noConversion"/>
  </si>
  <si>
    <t>캐릭터 이미지</t>
    <phoneticPr fontId="1" type="noConversion"/>
  </si>
  <si>
    <t>CARD_INFO_EQUIP_CHARACTER_TEXT</t>
    <phoneticPr fontId="1" type="noConversion"/>
  </si>
  <si>
    <t>{0} 장착 중</t>
    <phoneticPr fontId="1" type="noConversion"/>
  </si>
  <si>
    <t>→ {0} = 캐릭터 ID를 판단하여 CHARACTER_NAME 출력</t>
    <phoneticPr fontId="1" type="noConversion"/>
  </si>
  <si>
    <t>기본 옵션 ID</t>
    <phoneticPr fontId="1" type="noConversion"/>
  </si>
  <si>
    <t>메인 옵션 ID</t>
    <phoneticPr fontId="1" type="noConversion"/>
  </si>
  <si>
    <t>서브 옵션 ID</t>
    <phoneticPr fontId="1" type="noConversion"/>
  </si>
  <si>
    <t>DEFAULT_OPTION_ID</t>
  </si>
  <si>
    <t>DEFAULT_OPTION_ID</t>
    <phoneticPr fontId="1" type="noConversion"/>
  </si>
  <si>
    <t>MAIN_OPTION_ID</t>
    <phoneticPr fontId="1" type="noConversion"/>
  </si>
  <si>
    <t>SUB_OPTION_ID</t>
    <phoneticPr fontId="1" type="noConversion"/>
  </si>
  <si>
    <t>→ 카드를 장착한 캐릭터가 없을 경우 '장착' 버튼으로 교체</t>
    <phoneticPr fontId="1" type="noConversion"/>
  </si>
  <si>
    <t>⑧ 잠금 여부 및 즐겨찾기</t>
    <phoneticPr fontId="1" type="noConversion"/>
  </si>
  <si>
    <t>→ 활성화 상태</t>
    <phoneticPr fontId="1" type="noConversion"/>
  </si>
  <si>
    <t>→ 비활성화 상태</t>
    <phoneticPr fontId="1" type="noConversion"/>
  </si>
  <si>
    <t>④ 잠금 여부</t>
    <phoneticPr fontId="1" type="noConversion"/>
  </si>
  <si>
    <t>- 기본 초기값은 비활성화로 설정한다. 터치 시 잠금 활성화</t>
    <phoneticPr fontId="1" type="noConversion"/>
  </si>
  <si>
    <t>⑤ 카드 이름</t>
    <phoneticPr fontId="1" type="noConversion"/>
  </si>
  <si>
    <t>- 카드의 속성, 희귀도 타입이 아이콘과 텍스트로 표시된다.</t>
    <phoneticPr fontId="1" type="noConversion"/>
  </si>
  <si>
    <t>- 카드의 현재 돌파 단계를 출력한다.</t>
    <phoneticPr fontId="1" type="noConversion"/>
  </si>
  <si>
    <t>⑥ 카드 돌파 단계</t>
    <phoneticPr fontId="1" type="noConversion"/>
  </si>
  <si>
    <t>⑦ 카드 이미지</t>
    <phoneticPr fontId="1" type="noConversion"/>
  </si>
  <si>
    <t>⑧ 꾸밈 요소</t>
    <phoneticPr fontId="1" type="noConversion"/>
  </si>
  <si>
    <t>- 기본 초기값은 비활성화로 설정한다. 터치 시 잠금 상태 및 즐겨찾기 활성화</t>
    <phoneticPr fontId="1" type="noConversion"/>
  </si>
  <si>
    <t>- 잠금 처리 된 카드는 분해, 합성 및 삭제가 불가능하다.</t>
    <phoneticPr fontId="1" type="noConversion"/>
  </si>
  <si>
    <t>⑩ 보유 효과 (메인 옵션, 서브 옵션)</t>
    <phoneticPr fontId="1" type="noConversion"/>
  </si>
  <si>
    <t>⑪ 장착 캐릭터</t>
    <phoneticPr fontId="1" type="noConversion"/>
  </si>
  <si>
    <t>CARD_INFO_EQUIP_TEXT</t>
    <phoneticPr fontId="1" type="noConversion"/>
  </si>
  <si>
    <t>장착</t>
    <phoneticPr fontId="1" type="noConversion"/>
  </si>
  <si>
    <t>- 정수형 수치는 1,000단위 마다 쉼표(,)를 표시하고, 퍼센트형 수치는 소수점 첫째 자리까지 표시한다.</t>
    <phoneticPr fontId="1" type="noConversion"/>
  </si>
  <si>
    <t>카드 기획 초안</t>
    <phoneticPr fontId="1" type="noConversion"/>
  </si>
  <si>
    <r>
      <t xml:space="preserve">- 순서는 </t>
    </r>
    <r>
      <rPr>
        <b/>
        <sz val="10"/>
        <color theme="1"/>
        <rFont val="맑은 고딕"/>
        <family val="3"/>
        <charset val="129"/>
        <scheme val="minor"/>
      </rPr>
      <t>조사단원 → 카드</t>
    </r>
    <r>
      <rPr>
        <sz val="10"/>
        <color theme="1"/>
        <rFont val="맑은 고딕"/>
        <family val="2"/>
        <charset val="129"/>
        <scheme val="minor"/>
      </rPr>
      <t xml:space="preserve"> 순서 고정한다.</t>
    </r>
    <phoneticPr fontId="1" type="noConversion"/>
  </si>
  <si>
    <r>
      <t xml:space="preserve">- 선택 탭의 기본 값은 </t>
    </r>
    <r>
      <rPr>
        <b/>
        <sz val="10"/>
        <color theme="1"/>
        <rFont val="맑은 고딕"/>
        <family val="3"/>
        <charset val="129"/>
        <scheme val="minor"/>
      </rPr>
      <t>'조사단원'</t>
    </r>
    <r>
      <rPr>
        <sz val="10"/>
        <color theme="1"/>
        <rFont val="맑은 고딕"/>
        <family val="2"/>
        <charset val="129"/>
        <scheme val="minor"/>
      </rPr>
      <t xml:space="preserve"> 이다.</t>
    </r>
    <phoneticPr fontId="1" type="noConversion"/>
  </si>
  <si>
    <r>
      <t>- 앱 재시작 및 화면 재진입 시</t>
    </r>
    <r>
      <rPr>
        <b/>
        <sz val="10"/>
        <color theme="1"/>
        <rFont val="맑은 고딕"/>
        <family val="3"/>
        <charset val="129"/>
        <scheme val="minor"/>
      </rPr>
      <t xml:space="preserve"> 기본 값인 '조사단원'</t>
    </r>
    <r>
      <rPr>
        <sz val="10"/>
        <color theme="1"/>
        <rFont val="맑은 고딕"/>
        <family val="2"/>
        <charset val="129"/>
        <scheme val="minor"/>
      </rPr>
      <t>으로 초기화</t>
    </r>
    <phoneticPr fontId="1" type="noConversion"/>
  </si>
  <si>
    <t xml:space="preserve"> 카드 진입 경로</t>
    <phoneticPr fontId="1" type="noConversion"/>
  </si>
  <si>
    <t>⑨ 카드 능력치 (기본 옵션)</t>
    <phoneticPr fontId="1" type="noConversion"/>
  </si>
  <si>
    <t>옵션 타입</t>
    <phoneticPr fontId="1" type="noConversion"/>
  </si>
  <si>
    <t>옵션 비율</t>
    <phoneticPr fontId="1" type="noConversion"/>
  </si>
  <si>
    <t>옵션 값</t>
    <phoneticPr fontId="1" type="noConversion"/>
  </si>
  <si>
    <t>옵션 내용</t>
    <phoneticPr fontId="1" type="noConversion"/>
  </si>
  <si>
    <t>칭호 이름</t>
    <phoneticPr fontId="1" type="noConversion"/>
  </si>
  <si>
    <t>OPTION_GROUP</t>
    <phoneticPr fontId="1" type="noConversion"/>
  </si>
  <si>
    <t>OPTION_TYPE</t>
    <phoneticPr fontId="1" type="noConversion"/>
  </si>
  <si>
    <t>ISRATE</t>
    <phoneticPr fontId="1" type="noConversion"/>
  </si>
  <si>
    <t>OPTION_VALUE</t>
    <phoneticPr fontId="1" type="noConversion"/>
  </si>
  <si>
    <t>comment</t>
  </si>
  <si>
    <t>생명력 +10</t>
    <phoneticPr fontId="1" type="noConversion"/>
  </si>
  <si>
    <t>하늘 높이 솟은 신극</t>
  </si>
  <si>
    <t>치유력 +10</t>
    <phoneticPr fontId="1" type="noConversion"/>
  </si>
  <si>
    <t>치명타 확률 +1%</t>
    <phoneticPr fontId="1" type="noConversion"/>
  </si>
  <si>
    <t>바람의 땅에서 위세를 떨치다</t>
  </si>
  <si>
    <t>아름다운 여정: 프롤로그</t>
  </si>
  <si>
    <t>악령이여 물러가라</t>
  </si>
  <si>
    <t>즐거움을 찾아서</t>
  </si>
  <si>
    <t>통달한</t>
  </si>
  <si>
    <t>신세대</t>
  </si>
  <si>
    <t>자주 아픈</t>
  </si>
  <si>
    <t>불운한</t>
  </si>
  <si>
    <t>훌륭하게 준비된</t>
  </si>
  <si>
    <t>옵션 그룹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</si>
</sst>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color rgb="FFFFFFFF"/>
      <name val="Malgun Gothic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rgb="FFFFFFFF"/>
      <name val="Malgun Gothic"/>
      <family val="3"/>
      <charset val="129"/>
    </font>
    <font>
      <sz val="10"/>
      <color theme="0" tint="-0.499984740745262"/>
      <name val="맑은 고딕"/>
      <family val="2"/>
      <charset val="129"/>
      <scheme val="minor"/>
    </font>
    <font>
      <sz val="10"/>
      <color theme="1" tint="0.499984740745262"/>
      <name val="맑은 고딕"/>
      <family val="2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rgb="FFE52B53"/>
      <name val="맑은 고딕"/>
      <family val="3"/>
      <charset val="129"/>
      <scheme val="minor"/>
    </font>
    <font>
      <b/>
      <sz val="10"/>
      <color rgb="FF00A29A"/>
      <name val="맑은 고딕"/>
      <family val="3"/>
      <charset val="129"/>
      <scheme val="minor"/>
    </font>
    <font>
      <sz val="10"/>
      <color rgb="FF00B4AB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rgb="FF073763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73763"/>
      </patternFill>
    </fill>
    <fill>
      <patternFill patternType="solid">
        <fgColor rgb="FFE4E1DC"/>
        <bgColor indexed="64"/>
      </patternFill>
    </fill>
    <fill>
      <patternFill patternType="solid">
        <fgColor rgb="FFEDD9F3"/>
        <bgColor indexed="64"/>
      </patternFill>
    </fill>
    <fill>
      <patternFill patternType="solid">
        <fgColor rgb="FFFCE8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1BAAF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905FC5"/>
        <bgColor indexed="64"/>
      </patternFill>
    </fill>
    <fill>
      <patternFill patternType="solid">
        <fgColor rgb="FFDDEBF7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0.14999847407452621"/>
      </top>
      <bottom style="thin">
        <color indexed="64"/>
      </bottom>
      <diagonal/>
    </border>
    <border>
      <left/>
      <right/>
      <top/>
      <bottom style="thin">
        <color theme="1" tint="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theme="1" tint="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14999847407452621"/>
      </bottom>
      <diagonal/>
    </border>
    <border>
      <left/>
      <right style="thin">
        <color indexed="64"/>
      </right>
      <top/>
      <bottom style="thin">
        <color theme="1" tint="0.1499984740745262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17" fillId="0" borderId="0"/>
  </cellStyleXfs>
  <cellXfs count="172">
    <xf numFmtId="0" fontId="0" fillId="0" borderId="0" xfId="0">
      <alignment vertical="center"/>
    </xf>
    <xf numFmtId="0" fontId="0" fillId="2" borderId="3" xfId="0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0" fillId="9" borderId="4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11" borderId="4" xfId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11" fillId="2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12" fillId="2" borderId="2" xfId="0" applyFont="1" applyFill="1" applyBorder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4" fillId="4" borderId="14" xfId="0" applyFont="1" applyFill="1" applyBorder="1">
      <alignment vertical="center"/>
    </xf>
    <xf numFmtId="0" fontId="0" fillId="4" borderId="15" xfId="0" applyFill="1" applyBorder="1">
      <alignment vertical="center"/>
    </xf>
    <xf numFmtId="0" fontId="15" fillId="4" borderId="15" xfId="0" applyFont="1" applyFill="1" applyBorder="1">
      <alignment vertical="center"/>
    </xf>
    <xf numFmtId="0" fontId="0" fillId="4" borderId="0" xfId="0" quotePrefix="1" applyFill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vertical="center" wrapText="1"/>
    </xf>
    <xf numFmtId="0" fontId="16" fillId="4" borderId="0" xfId="0" applyFont="1" applyFill="1">
      <alignment vertical="center"/>
    </xf>
    <xf numFmtId="0" fontId="18" fillId="12" borderId="16" xfId="2" applyFont="1" applyFill="1" applyBorder="1" applyAlignment="1">
      <alignment horizontal="center" vertical="center"/>
    </xf>
    <xf numFmtId="0" fontId="18" fillId="12" borderId="17" xfId="2" applyFont="1" applyFill="1" applyBorder="1" applyAlignment="1">
      <alignment horizontal="center" vertical="center"/>
    </xf>
    <xf numFmtId="0" fontId="18" fillId="12" borderId="18" xfId="2" applyFont="1" applyFill="1" applyBorder="1" applyAlignment="1">
      <alignment horizontal="center" vertical="center"/>
    </xf>
    <xf numFmtId="0" fontId="18" fillId="12" borderId="16" xfId="2" applyFont="1" applyFill="1" applyBorder="1" applyAlignment="1">
      <alignment vertical="center"/>
    </xf>
    <xf numFmtId="0" fontId="18" fillId="12" borderId="17" xfId="2" applyFont="1" applyFill="1" applyBorder="1" applyAlignment="1">
      <alignment vertical="center"/>
    </xf>
    <xf numFmtId="0" fontId="5" fillId="12" borderId="18" xfId="2" applyFont="1" applyFill="1" applyBorder="1" applyAlignment="1">
      <alignment vertical="center"/>
    </xf>
    <xf numFmtId="0" fontId="8" fillId="5" borderId="19" xfId="2" applyFont="1" applyFill="1" applyBorder="1" applyAlignment="1">
      <alignment horizontal="center" vertical="center"/>
    </xf>
    <xf numFmtId="0" fontId="8" fillId="5" borderId="0" xfId="2" applyFont="1" applyFill="1" applyAlignment="1">
      <alignment horizontal="center" vertical="center"/>
    </xf>
    <xf numFmtId="0" fontId="0" fillId="0" borderId="20" xfId="0" applyBorder="1">
      <alignment vertical="center"/>
    </xf>
    <xf numFmtId="0" fontId="8" fillId="5" borderId="19" xfId="2" applyFont="1" applyFill="1" applyBorder="1" applyAlignment="1">
      <alignment vertical="center"/>
    </xf>
    <xf numFmtId="0" fontId="8" fillId="5" borderId="0" xfId="2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8" fillId="5" borderId="20" xfId="2" applyFont="1" applyFill="1" applyBorder="1" applyAlignment="1">
      <alignment vertical="center"/>
    </xf>
    <xf numFmtId="0" fontId="19" fillId="4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3" fillId="6" borderId="9" xfId="0" applyFont="1" applyFill="1" applyBorder="1">
      <alignment vertical="center"/>
    </xf>
    <xf numFmtId="0" fontId="3" fillId="6" borderId="10" xfId="0" applyFont="1" applyFill="1" applyBorder="1">
      <alignment vertical="center"/>
    </xf>
    <xf numFmtId="0" fontId="7" fillId="0" borderId="11" xfId="1" applyFont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11" borderId="19" xfId="2" applyFont="1" applyFill="1" applyBorder="1" applyAlignment="1">
      <alignment horizontal="center" vertical="center"/>
    </xf>
    <xf numFmtId="0" fontId="8" fillId="11" borderId="0" xfId="2" applyFont="1" applyFill="1" applyAlignment="1">
      <alignment horizontal="center" vertical="center"/>
    </xf>
    <xf numFmtId="0" fontId="0" fillId="11" borderId="20" xfId="0" applyFill="1" applyBorder="1">
      <alignment vertical="center"/>
    </xf>
    <xf numFmtId="0" fontId="8" fillId="11" borderId="19" xfId="2" applyFont="1" applyFill="1" applyBorder="1" applyAlignment="1">
      <alignment vertical="center"/>
    </xf>
    <xf numFmtId="0" fontId="8" fillId="11" borderId="0" xfId="2" applyFont="1" applyFill="1" applyAlignment="1">
      <alignment vertical="center"/>
    </xf>
    <xf numFmtId="0" fontId="8" fillId="11" borderId="20" xfId="2" applyFont="1" applyFill="1" applyBorder="1" applyAlignment="1">
      <alignment vertical="center"/>
    </xf>
    <xf numFmtId="0" fontId="8" fillId="13" borderId="19" xfId="2" applyFont="1" applyFill="1" applyBorder="1" applyAlignment="1">
      <alignment horizontal="center" vertical="center"/>
    </xf>
    <xf numFmtId="0" fontId="8" fillId="13" borderId="0" xfId="2" applyFont="1" applyFill="1" applyAlignment="1">
      <alignment horizontal="center" vertical="center"/>
    </xf>
    <xf numFmtId="0" fontId="0" fillId="13" borderId="20" xfId="0" applyFill="1" applyBorder="1">
      <alignment vertical="center"/>
    </xf>
    <xf numFmtId="0" fontId="8" fillId="13" borderId="19" xfId="2" applyFont="1" applyFill="1" applyBorder="1" applyAlignment="1">
      <alignment vertical="center"/>
    </xf>
    <xf numFmtId="0" fontId="8" fillId="13" borderId="0" xfId="2" applyFont="1" applyFill="1" applyAlignment="1">
      <alignment vertical="center"/>
    </xf>
    <xf numFmtId="0" fontId="8" fillId="13" borderId="20" xfId="2" applyFont="1" applyFill="1" applyBorder="1" applyAlignment="1">
      <alignment vertical="center"/>
    </xf>
    <xf numFmtId="0" fontId="8" fillId="14" borderId="19" xfId="2" applyFont="1" applyFill="1" applyBorder="1" applyAlignment="1">
      <alignment horizontal="center" vertical="center"/>
    </xf>
    <xf numFmtId="0" fontId="8" fillId="14" borderId="0" xfId="2" applyFont="1" applyFill="1" applyAlignment="1">
      <alignment horizontal="center" vertical="center"/>
    </xf>
    <xf numFmtId="0" fontId="0" fillId="14" borderId="20" xfId="0" applyFill="1" applyBorder="1">
      <alignment vertical="center"/>
    </xf>
    <xf numFmtId="0" fontId="8" fillId="14" borderId="19" xfId="2" applyFont="1" applyFill="1" applyBorder="1" applyAlignment="1">
      <alignment vertical="center"/>
    </xf>
    <xf numFmtId="0" fontId="8" fillId="14" borderId="0" xfId="2" applyFont="1" applyFill="1" applyAlignment="1">
      <alignment vertical="center"/>
    </xf>
    <xf numFmtId="0" fontId="8" fillId="14" borderId="20" xfId="2" applyFont="1" applyFill="1" applyBorder="1" applyAlignment="1">
      <alignment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0" fillId="2" borderId="20" xfId="0" applyFill="1" applyBorder="1">
      <alignment vertical="center"/>
    </xf>
    <xf numFmtId="0" fontId="8" fillId="2" borderId="19" xfId="2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8" fillId="2" borderId="20" xfId="2" applyFont="1" applyFill="1" applyBorder="1" applyAlignment="1">
      <alignment vertical="center"/>
    </xf>
    <xf numFmtId="0" fontId="8" fillId="10" borderId="21" xfId="2" applyFont="1" applyFill="1" applyBorder="1" applyAlignment="1">
      <alignment horizontal="center" vertical="center"/>
    </xf>
    <xf numFmtId="0" fontId="8" fillId="10" borderId="22" xfId="2" applyFont="1" applyFill="1" applyBorder="1" applyAlignment="1">
      <alignment horizontal="center" vertical="center"/>
    </xf>
    <xf numFmtId="0" fontId="0" fillId="10" borderId="23" xfId="0" applyFill="1" applyBorder="1">
      <alignment vertical="center"/>
    </xf>
    <xf numFmtId="0" fontId="8" fillId="10" borderId="21" xfId="2" applyFont="1" applyFill="1" applyBorder="1" applyAlignment="1">
      <alignment vertical="center"/>
    </xf>
    <xf numFmtId="0" fontId="8" fillId="10" borderId="22" xfId="2" applyFont="1" applyFill="1" applyBorder="1" applyAlignment="1">
      <alignment vertical="center"/>
    </xf>
    <xf numFmtId="0" fontId="8" fillId="10" borderId="23" xfId="2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16" borderId="4" xfId="1" applyFont="1" applyFill="1" applyBorder="1" applyAlignment="1">
      <alignment horizontal="center" vertical="center"/>
    </xf>
    <xf numFmtId="0" fontId="20" fillId="4" borderId="0" xfId="0" applyFont="1" applyFill="1">
      <alignment vertical="center"/>
    </xf>
    <xf numFmtId="0" fontId="21" fillId="4" borderId="0" xfId="0" applyFont="1" applyFill="1">
      <alignment vertical="center"/>
    </xf>
    <xf numFmtId="0" fontId="7" fillId="4" borderId="0" xfId="0" quotePrefix="1" applyFont="1" applyFill="1">
      <alignment vertical="center"/>
    </xf>
    <xf numFmtId="0" fontId="7" fillId="4" borderId="0" xfId="0" applyFont="1" applyFill="1">
      <alignment vertical="center"/>
    </xf>
    <xf numFmtId="0" fontId="7" fillId="0" borderId="25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0" fillId="5" borderId="20" xfId="0" applyFill="1" applyBorder="1">
      <alignment vertical="center"/>
    </xf>
    <xf numFmtId="0" fontId="8" fillId="5" borderId="21" xfId="2" applyFont="1" applyFill="1" applyBorder="1" applyAlignment="1">
      <alignment horizontal="center" vertical="center"/>
    </xf>
    <xf numFmtId="0" fontId="8" fillId="5" borderId="22" xfId="2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8" fillId="5" borderId="21" xfId="2" applyFont="1" applyFill="1" applyBorder="1" applyAlignment="1">
      <alignment vertical="center"/>
    </xf>
    <xf numFmtId="0" fontId="8" fillId="5" borderId="22" xfId="2" applyFont="1" applyFill="1" applyBorder="1" applyAlignment="1">
      <alignment vertical="center"/>
    </xf>
    <xf numFmtId="0" fontId="8" fillId="5" borderId="23" xfId="2" applyFont="1" applyFill="1" applyBorder="1" applyAlignment="1">
      <alignment vertical="center"/>
    </xf>
    <xf numFmtId="0" fontId="22" fillId="4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>
      <alignment vertical="center"/>
    </xf>
    <xf numFmtId="0" fontId="0" fillId="5" borderId="26" xfId="0" applyFill="1" applyBorder="1">
      <alignment vertical="center"/>
    </xf>
    <xf numFmtId="0" fontId="0" fillId="5" borderId="2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>
      <alignment vertical="center"/>
    </xf>
    <xf numFmtId="0" fontId="23" fillId="4" borderId="0" xfId="0" applyFont="1" applyFill="1">
      <alignment vertical="center"/>
    </xf>
    <xf numFmtId="0" fontId="24" fillId="4" borderId="0" xfId="0" applyFont="1" applyFill="1">
      <alignment vertical="center"/>
    </xf>
    <xf numFmtId="0" fontId="2" fillId="3" borderId="2" xfId="0" applyFont="1" applyFill="1" applyBorder="1">
      <alignment vertical="center"/>
    </xf>
    <xf numFmtId="0" fontId="0" fillId="5" borderId="27" xfId="0" applyFill="1" applyBorder="1">
      <alignment vertical="center"/>
    </xf>
    <xf numFmtId="0" fontId="25" fillId="4" borderId="0" xfId="0" quotePrefix="1" applyFont="1" applyFill="1">
      <alignment vertical="center"/>
    </xf>
    <xf numFmtId="0" fontId="2" fillId="3" borderId="28" xfId="0" applyFont="1" applyFill="1" applyBorder="1" applyAlignment="1">
      <alignment horizontal="left" vertical="center"/>
    </xf>
    <xf numFmtId="0" fontId="2" fillId="3" borderId="28" xfId="0" applyFont="1" applyFill="1" applyBorder="1">
      <alignment vertical="center"/>
    </xf>
    <xf numFmtId="0" fontId="2" fillId="3" borderId="28" xfId="0" applyFont="1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29" xfId="0" applyFill="1" applyBorder="1">
      <alignment vertical="center"/>
    </xf>
    <xf numFmtId="0" fontId="0" fillId="5" borderId="29" xfId="0" applyFill="1" applyBorder="1" applyAlignment="1">
      <alignment horizontal="center" vertical="center"/>
    </xf>
    <xf numFmtId="0" fontId="2" fillId="4" borderId="0" xfId="0" quotePrefix="1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17" borderId="26" xfId="0" applyFill="1" applyBorder="1">
      <alignment vertical="center"/>
    </xf>
    <xf numFmtId="0" fontId="0" fillId="17" borderId="27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8" borderId="26" xfId="0" applyFill="1" applyBorder="1">
      <alignment vertical="center"/>
    </xf>
    <xf numFmtId="0" fontId="0" fillId="18" borderId="27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9" borderId="26" xfId="0" applyFill="1" applyBorder="1">
      <alignment vertical="center"/>
    </xf>
    <xf numFmtId="0" fontId="0" fillId="19" borderId="27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20" borderId="26" xfId="0" applyFill="1" applyBorder="1">
      <alignment vertical="center"/>
    </xf>
    <xf numFmtId="0" fontId="0" fillId="20" borderId="27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1" borderId="26" xfId="0" applyFill="1" applyBorder="1">
      <alignment vertical="center"/>
    </xf>
    <xf numFmtId="0" fontId="0" fillId="21" borderId="27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27" xfId="0" applyFill="1" applyBorder="1">
      <alignment vertical="center"/>
    </xf>
    <xf numFmtId="0" fontId="0" fillId="4" borderId="27" xfId="0" applyFill="1" applyBorder="1" applyAlignment="1">
      <alignment horizontal="center" vertical="center"/>
    </xf>
    <xf numFmtId="0" fontId="0" fillId="22" borderId="7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27" fillId="4" borderId="0" xfId="0" applyFont="1" applyFill="1">
      <alignment vertical="center"/>
    </xf>
    <xf numFmtId="0" fontId="0" fillId="5" borderId="34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3" xfId="0" applyFill="1" applyBorder="1" applyAlignment="1">
      <alignment horizontal="center" vertical="center"/>
    </xf>
  </cellXfs>
  <cellStyles count="3">
    <cellStyle name="표준" xfId="0" builtinId="0"/>
    <cellStyle name="표준 2" xfId="1" xr:uid="{A3AFFAFE-21B8-4B1A-887A-3B814198D3F8}"/>
    <cellStyle name="표준 3" xfId="2" xr:uid="{3660376C-A3A8-49C7-910A-CB495849775F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EBF7"/>
      <color rgb="FF905FC5"/>
      <color rgb="FF8FAADC"/>
      <color rgb="FFC1BAAF"/>
      <color rgb="FFFCE8EF"/>
      <color rgb="FFEDD9F3"/>
      <color rgb="FFE4E1DC"/>
      <color rgb="FFDAD6D0"/>
      <color rgb="FFCEC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66</xdr:row>
      <xdr:rowOff>0</xdr:rowOff>
    </xdr:from>
    <xdr:to>
      <xdr:col>39</xdr:col>
      <xdr:colOff>104775</xdr:colOff>
      <xdr:row>86</xdr:row>
      <xdr:rowOff>158261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3EC75506-AC46-5AD9-FAA3-B9D05EE77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0220325"/>
          <a:ext cx="7772400" cy="358726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39</xdr:col>
      <xdr:colOff>104775</xdr:colOff>
      <xdr:row>111</xdr:row>
      <xdr:rowOff>156019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F8A294B7-AD00-1BC9-AE81-3A1B8A2D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4573250"/>
          <a:ext cx="7772400" cy="3585019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66</xdr:row>
      <xdr:rowOff>0</xdr:rowOff>
    </xdr:from>
    <xdr:to>
      <xdr:col>77</xdr:col>
      <xdr:colOff>104775</xdr:colOff>
      <xdr:row>86</xdr:row>
      <xdr:rowOff>154940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81AFD0DC-A7B4-80F0-42CF-0CE1AA8C6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10287000"/>
          <a:ext cx="7772400" cy="358394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91</xdr:row>
      <xdr:rowOff>0</xdr:rowOff>
    </xdr:from>
    <xdr:to>
      <xdr:col>77</xdr:col>
      <xdr:colOff>110067</xdr:colOff>
      <xdr:row>111</xdr:row>
      <xdr:rowOff>152400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6E5C17D7-5F5E-4B14-9671-66815A188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"/>
        <a:stretch>
          <a:fillRect/>
        </a:stretch>
      </xdr:blipFill>
      <xdr:spPr>
        <a:xfrm>
          <a:off x="9201150" y="14573250"/>
          <a:ext cx="7777692" cy="3581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22</xdr:row>
      <xdr:rowOff>0</xdr:rowOff>
    </xdr:from>
    <xdr:to>
      <xdr:col>70</xdr:col>
      <xdr:colOff>119361</xdr:colOff>
      <xdr:row>38</xdr:row>
      <xdr:rowOff>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DA6BF93-526E-4200-B556-F317AA0F0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1" b="8331"/>
        <a:stretch/>
      </xdr:blipFill>
      <xdr:spPr>
        <a:xfrm>
          <a:off x="8324850" y="4495800"/>
          <a:ext cx="7158336" cy="3352800"/>
        </a:xfrm>
        <a:prstGeom prst="rect">
          <a:avLst/>
        </a:prstGeom>
      </xdr:spPr>
    </xdr:pic>
    <xdr:clientData/>
  </xdr:twoCellAnchor>
  <xdr:twoCellAnchor editAs="oneCell">
    <xdr:from>
      <xdr:col>37</xdr:col>
      <xdr:colOff>180975</xdr:colOff>
      <xdr:row>5</xdr:row>
      <xdr:rowOff>1</xdr:rowOff>
    </xdr:from>
    <xdr:to>
      <xdr:col>70</xdr:col>
      <xdr:colOff>135949</xdr:colOff>
      <xdr:row>21</xdr:row>
      <xdr:rowOff>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AB31488-8BA8-4B83-A00D-1B33E110D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07" b="8607"/>
        <a:stretch/>
      </xdr:blipFill>
      <xdr:spPr>
        <a:xfrm>
          <a:off x="8286750" y="933451"/>
          <a:ext cx="7213024" cy="3352800"/>
        </a:xfrm>
        <a:prstGeom prst="rect">
          <a:avLst/>
        </a:prstGeom>
      </xdr:spPr>
    </xdr:pic>
    <xdr:clientData/>
  </xdr:twoCellAnchor>
  <xdr:twoCellAnchor editAs="oneCell">
    <xdr:from>
      <xdr:col>43</xdr:col>
      <xdr:colOff>19050</xdr:colOff>
      <xdr:row>7</xdr:row>
      <xdr:rowOff>19051</xdr:rowOff>
    </xdr:from>
    <xdr:to>
      <xdr:col>46</xdr:col>
      <xdr:colOff>190500</xdr:colOff>
      <xdr:row>8</xdr:row>
      <xdr:rowOff>91786</xdr:rowOff>
    </xdr:to>
    <xdr:sp macro="" textlink="">
      <xdr:nvSpPr>
        <xdr:cNvPr id="46" name="사각형: 둥근 모서리 45">
          <a:extLst>
            <a:ext uri="{FF2B5EF4-FFF2-40B4-BE49-F238E27FC236}">
              <a16:creationId xmlns:a16="http://schemas.microsoft.com/office/drawing/2014/main" id="{79A9DDA8-F6B9-41C2-9649-5A15BB189C76}"/>
            </a:ext>
          </a:extLst>
        </xdr:cNvPr>
        <xdr:cNvSpPr/>
      </xdr:nvSpPr>
      <xdr:spPr>
        <a:xfrm>
          <a:off x="9439275" y="1371601"/>
          <a:ext cx="828675" cy="282285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36</xdr:col>
      <xdr:colOff>0</xdr:colOff>
      <xdr:row>21</xdr:row>
      <xdr:rowOff>14719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E715F0C4-96D7-44D7-8E37-3479060BC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567" b="8567"/>
        <a:stretch/>
      </xdr:blipFill>
      <xdr:spPr>
        <a:xfrm>
          <a:off x="657225" y="933450"/>
          <a:ext cx="7229475" cy="3367519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18</xdr:row>
      <xdr:rowOff>76200</xdr:rowOff>
    </xdr:from>
    <xdr:to>
      <xdr:col>16</xdr:col>
      <xdr:colOff>142875</xdr:colOff>
      <xdr:row>20</xdr:row>
      <xdr:rowOff>76200</xdr:rowOff>
    </xdr:to>
    <xdr:sp macro="" textlink="">
      <xdr:nvSpPr>
        <xdr:cNvPr id="49" name="사각형: 둥근 모서리 48">
          <a:extLst>
            <a:ext uri="{FF2B5EF4-FFF2-40B4-BE49-F238E27FC236}">
              <a16:creationId xmlns:a16="http://schemas.microsoft.com/office/drawing/2014/main" id="{D8A1EB36-22A3-44B7-B494-F079ABDE5A4D}"/>
            </a:ext>
          </a:extLst>
        </xdr:cNvPr>
        <xdr:cNvSpPr/>
      </xdr:nvSpPr>
      <xdr:spPr>
        <a:xfrm>
          <a:off x="3219450" y="3733800"/>
          <a:ext cx="428625" cy="419100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>
    <xdr:from>
      <xdr:col>15</xdr:col>
      <xdr:colOff>147639</xdr:colOff>
      <xdr:row>13</xdr:row>
      <xdr:rowOff>0</xdr:rowOff>
    </xdr:from>
    <xdr:to>
      <xdr:col>37</xdr:col>
      <xdr:colOff>180976</xdr:colOff>
      <xdr:row>18</xdr:row>
      <xdr:rowOff>76199</xdr:rowOff>
    </xdr:to>
    <xdr:cxnSp macro="">
      <xdr:nvCxnSpPr>
        <xdr:cNvPr id="57" name="연결선: 꺾임 56">
          <a:extLst>
            <a:ext uri="{FF2B5EF4-FFF2-40B4-BE49-F238E27FC236}">
              <a16:creationId xmlns:a16="http://schemas.microsoft.com/office/drawing/2014/main" id="{CEB42541-DDA3-27D8-9229-621777DFB1D8}"/>
            </a:ext>
          </a:extLst>
        </xdr:cNvPr>
        <xdr:cNvCxnSpPr>
          <a:cxnSpLocks/>
          <a:stCxn id="6" idx="1"/>
          <a:endCxn id="49" idx="0"/>
        </xdr:cNvCxnSpPr>
      </xdr:nvCxnSpPr>
      <xdr:spPr>
        <a:xfrm rot="10800000" flipV="1">
          <a:off x="3433764" y="2609850"/>
          <a:ext cx="4852987" cy="1123949"/>
        </a:xfrm>
        <a:prstGeom prst="bentConnector2">
          <a:avLst/>
        </a:prstGeom>
        <a:noFill/>
        <a:ln w="19050">
          <a:solidFill>
            <a:srgbClr val="FF0000"/>
          </a:solidFill>
          <a:headEnd type="triangle"/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46</xdr:col>
      <xdr:colOff>190500</xdr:colOff>
      <xdr:row>7</xdr:row>
      <xdr:rowOff>160194</xdr:rowOff>
    </xdr:from>
    <xdr:to>
      <xdr:col>54</xdr:col>
      <xdr:colOff>73968</xdr:colOff>
      <xdr:row>22</xdr:row>
      <xdr:rowOff>0</xdr:rowOff>
    </xdr:to>
    <xdr:cxnSp macro="">
      <xdr:nvCxnSpPr>
        <xdr:cNvPr id="60" name="연결선: 꺾임 59">
          <a:extLst>
            <a:ext uri="{FF2B5EF4-FFF2-40B4-BE49-F238E27FC236}">
              <a16:creationId xmlns:a16="http://schemas.microsoft.com/office/drawing/2014/main" id="{8A045C42-36AF-4115-BBD3-0F4530AED169}"/>
            </a:ext>
          </a:extLst>
        </xdr:cNvPr>
        <xdr:cNvCxnSpPr>
          <a:cxnSpLocks/>
          <a:stCxn id="8" idx="0"/>
          <a:endCxn id="46" idx="3"/>
        </xdr:cNvCxnSpPr>
      </xdr:nvCxnSpPr>
      <xdr:spPr>
        <a:xfrm rot="16200000" flipV="1">
          <a:off x="9594456" y="2186238"/>
          <a:ext cx="2983056" cy="1636068"/>
        </a:xfrm>
        <a:prstGeom prst="bentConnector2">
          <a:avLst/>
        </a:prstGeom>
        <a:noFill/>
        <a:ln w="19050">
          <a:solidFill>
            <a:srgbClr val="FF0000"/>
          </a:solidFill>
          <a:headEnd type="triangle"/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 editAs="oneCell">
    <xdr:from>
      <xdr:col>15</xdr:col>
      <xdr:colOff>28575</xdr:colOff>
      <xdr:row>12</xdr:row>
      <xdr:rowOff>95250</xdr:rowOff>
    </xdr:from>
    <xdr:to>
      <xdr:col>16</xdr:col>
      <xdr:colOff>95250</xdr:colOff>
      <xdr:row>13</xdr:row>
      <xdr:rowOff>157898</xdr:rowOff>
    </xdr:to>
    <xdr:sp macro="" textlink="">
      <xdr:nvSpPr>
        <xdr:cNvPr id="50" name="사각형: 둥근 모서리 49">
          <a:extLst>
            <a:ext uri="{FF2B5EF4-FFF2-40B4-BE49-F238E27FC236}">
              <a16:creationId xmlns:a16="http://schemas.microsoft.com/office/drawing/2014/main" id="{8897DCE5-E85C-433A-B61A-D0B75FF12BD6}"/>
            </a:ext>
          </a:extLst>
        </xdr:cNvPr>
        <xdr:cNvSpPr/>
      </xdr:nvSpPr>
      <xdr:spPr>
        <a:xfrm>
          <a:off x="3314700" y="2495550"/>
          <a:ext cx="285750" cy="272198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800" b="1"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8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46</xdr:col>
      <xdr:colOff>133350</xdr:colOff>
      <xdr:row>5</xdr:row>
      <xdr:rowOff>200025</xdr:rowOff>
    </xdr:from>
    <xdr:to>
      <xdr:col>47</xdr:col>
      <xdr:colOff>200025</xdr:colOff>
      <xdr:row>7</xdr:row>
      <xdr:rowOff>53123</xdr:rowOff>
    </xdr:to>
    <xdr:sp macro="" textlink="">
      <xdr:nvSpPr>
        <xdr:cNvPr id="51" name="사각형: 둥근 모서리 50">
          <a:extLst>
            <a:ext uri="{FF2B5EF4-FFF2-40B4-BE49-F238E27FC236}">
              <a16:creationId xmlns:a16="http://schemas.microsoft.com/office/drawing/2014/main" id="{6C4EA208-A264-C3AC-19F4-9EB6F8681371}"/>
            </a:ext>
          </a:extLst>
        </xdr:cNvPr>
        <xdr:cNvSpPr/>
      </xdr:nvSpPr>
      <xdr:spPr>
        <a:xfrm>
          <a:off x="10210800" y="1133475"/>
          <a:ext cx="285750" cy="272198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800" b="1"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8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43</xdr:col>
      <xdr:colOff>209550</xdr:colOff>
      <xdr:row>23</xdr:row>
      <xdr:rowOff>123825</xdr:rowOff>
    </xdr:from>
    <xdr:to>
      <xdr:col>45</xdr:col>
      <xdr:colOff>57150</xdr:colOff>
      <xdr:row>24</xdr:row>
      <xdr:rowOff>186473</xdr:rowOff>
    </xdr:to>
    <xdr:sp macro="" textlink="">
      <xdr:nvSpPr>
        <xdr:cNvPr id="73" name="사각형: 둥근 모서리 72">
          <a:extLst>
            <a:ext uri="{FF2B5EF4-FFF2-40B4-BE49-F238E27FC236}">
              <a16:creationId xmlns:a16="http://schemas.microsoft.com/office/drawing/2014/main" id="{A3778569-249D-460E-9295-FC4021CFFE45}"/>
            </a:ext>
          </a:extLst>
        </xdr:cNvPr>
        <xdr:cNvSpPr/>
      </xdr:nvSpPr>
      <xdr:spPr>
        <a:xfrm>
          <a:off x="9629775" y="4829175"/>
          <a:ext cx="285750" cy="272198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800" b="1">
              <a:latin typeface="맑은 고딕" panose="020B0503020000020004" pitchFamily="50" charset="-127"/>
              <a:ea typeface="맑은 고딕" panose="020B0503020000020004" pitchFamily="50" charset="-127"/>
            </a:rPr>
            <a:t>3</a:t>
          </a:r>
          <a:endParaRPr lang="ko-KR" altLang="en-US" sz="18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44</xdr:col>
      <xdr:colOff>0</xdr:colOff>
      <xdr:row>66</xdr:row>
      <xdr:rowOff>145082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DFA0A9F6-9772-4E3D-9F66-CA061B87C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08" b="7808"/>
        <a:stretch/>
      </xdr:blipFill>
      <xdr:spPr>
        <a:xfrm>
          <a:off x="657225" y="8610600"/>
          <a:ext cx="8982075" cy="4259882"/>
        </a:xfrm>
        <a:prstGeom prst="rect">
          <a:avLst/>
        </a:prstGeom>
      </xdr:spPr>
    </xdr:pic>
    <xdr:clientData/>
  </xdr:twoCellAnchor>
  <xdr:twoCellAnchor editAs="oneCell">
    <xdr:from>
      <xdr:col>4</xdr:col>
      <xdr:colOff>172529</xdr:colOff>
      <xdr:row>45</xdr:row>
      <xdr:rowOff>93453</xdr:rowOff>
    </xdr:from>
    <xdr:to>
      <xdr:col>14</xdr:col>
      <xdr:colOff>68293</xdr:colOff>
      <xdr:row>47</xdr:row>
      <xdr:rowOff>79077</xdr:rowOff>
    </xdr:to>
    <xdr:sp macro="" textlink="">
      <xdr:nvSpPr>
        <xdr:cNvPr id="95" name="사각형: 둥근 모서리 94">
          <a:extLst>
            <a:ext uri="{FF2B5EF4-FFF2-40B4-BE49-F238E27FC236}">
              <a16:creationId xmlns:a16="http://schemas.microsoft.com/office/drawing/2014/main" id="{0755BEA2-5113-44A6-8D7D-FC7DD73FEED9}"/>
            </a:ext>
          </a:extLst>
        </xdr:cNvPr>
        <xdr:cNvSpPr/>
      </xdr:nvSpPr>
      <xdr:spPr>
        <a:xfrm>
          <a:off x="1048829" y="5865603"/>
          <a:ext cx="2086514" cy="328524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4</xdr:col>
      <xdr:colOff>75482</xdr:colOff>
      <xdr:row>45</xdr:row>
      <xdr:rowOff>30270</xdr:rowOff>
    </xdr:from>
    <xdr:to>
      <xdr:col>5</xdr:col>
      <xdr:colOff>16472</xdr:colOff>
      <xdr:row>46</xdr:row>
      <xdr:rowOff>20820</xdr:rowOff>
    </xdr:to>
    <xdr:sp macro="" textlink="">
      <xdr:nvSpPr>
        <xdr:cNvPr id="96" name="사각형: 둥근 모서리 95">
          <a:extLst>
            <a:ext uri="{FF2B5EF4-FFF2-40B4-BE49-F238E27FC236}">
              <a16:creationId xmlns:a16="http://schemas.microsoft.com/office/drawing/2014/main" id="{1E8C68DF-EBFC-4B62-AF7E-9E3283003E0D}"/>
            </a:ext>
          </a:extLst>
        </xdr:cNvPr>
        <xdr:cNvSpPr/>
      </xdr:nvSpPr>
      <xdr:spPr>
        <a:xfrm>
          <a:off x="951782" y="5802420"/>
          <a:ext cx="160065" cy="162000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36</xdr:col>
      <xdr:colOff>154558</xdr:colOff>
      <xdr:row>45</xdr:row>
      <xdr:rowOff>93453</xdr:rowOff>
    </xdr:from>
    <xdr:to>
      <xdr:col>42</xdr:col>
      <xdr:colOff>57512</xdr:colOff>
      <xdr:row>47</xdr:row>
      <xdr:rowOff>79077</xdr:rowOff>
    </xdr:to>
    <xdr:sp macro="" textlink="">
      <xdr:nvSpPr>
        <xdr:cNvPr id="99" name="사각형: 둥근 모서리 98">
          <a:extLst>
            <a:ext uri="{FF2B5EF4-FFF2-40B4-BE49-F238E27FC236}">
              <a16:creationId xmlns:a16="http://schemas.microsoft.com/office/drawing/2014/main" id="{ADB5D7FF-44D9-4949-B8BF-7E7A3EAB8741}"/>
            </a:ext>
          </a:extLst>
        </xdr:cNvPr>
        <xdr:cNvSpPr/>
      </xdr:nvSpPr>
      <xdr:spPr>
        <a:xfrm>
          <a:off x="8041258" y="5865603"/>
          <a:ext cx="1217404" cy="328524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41</xdr:col>
      <xdr:colOff>209974</xdr:colOff>
      <xdr:row>45</xdr:row>
      <xdr:rowOff>30270</xdr:rowOff>
    </xdr:from>
    <xdr:to>
      <xdr:col>42</xdr:col>
      <xdr:colOff>150964</xdr:colOff>
      <xdr:row>46</xdr:row>
      <xdr:rowOff>20820</xdr:rowOff>
    </xdr:to>
    <xdr:sp macro="" textlink="">
      <xdr:nvSpPr>
        <xdr:cNvPr id="100" name="사각형: 둥근 모서리 99">
          <a:extLst>
            <a:ext uri="{FF2B5EF4-FFF2-40B4-BE49-F238E27FC236}">
              <a16:creationId xmlns:a16="http://schemas.microsoft.com/office/drawing/2014/main" id="{F104DA9D-E8E8-4682-834B-B9E1955A4A2D}"/>
            </a:ext>
          </a:extLst>
        </xdr:cNvPr>
        <xdr:cNvSpPr/>
      </xdr:nvSpPr>
      <xdr:spPr>
        <a:xfrm>
          <a:off x="9192049" y="5802420"/>
          <a:ext cx="160065" cy="162000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3</xdr:col>
      <xdr:colOff>0</xdr:colOff>
      <xdr:row>70</xdr:row>
      <xdr:rowOff>0</xdr:rowOff>
    </xdr:from>
    <xdr:to>
      <xdr:col>44</xdr:col>
      <xdr:colOff>26843</xdr:colOff>
      <xdr:row>96</xdr:row>
      <xdr:rowOff>152400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178522B-C73E-48BB-A641-0532AFF8050B}"/>
            </a:ext>
          </a:extLst>
        </xdr:cNvPr>
        <xdr:cNvGrpSpPr/>
      </xdr:nvGrpSpPr>
      <xdr:grpSpPr>
        <a:xfrm>
          <a:off x="657225" y="13411200"/>
          <a:ext cx="9008918" cy="4543425"/>
          <a:chOff x="657225" y="15468600"/>
          <a:chExt cx="9008918" cy="4543425"/>
        </a:xfrm>
      </xdr:grpSpPr>
      <xdr:sp macro="" textlink="">
        <xdr:nvSpPr>
          <xdr:cNvPr id="189" name="사각형: 둥근 모서리 188">
            <a:extLst>
              <a:ext uri="{FF2B5EF4-FFF2-40B4-BE49-F238E27FC236}">
                <a16:creationId xmlns:a16="http://schemas.microsoft.com/office/drawing/2014/main" id="{26C3E89A-D430-F95F-A034-799C94542639}"/>
              </a:ext>
            </a:extLst>
          </xdr:cNvPr>
          <xdr:cNvSpPr/>
        </xdr:nvSpPr>
        <xdr:spPr>
          <a:xfrm>
            <a:off x="7124700" y="16335819"/>
            <a:ext cx="733425" cy="269422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90" name="사각형: 둥근 모서리 189">
            <a:extLst>
              <a:ext uri="{FF2B5EF4-FFF2-40B4-BE49-F238E27FC236}">
                <a16:creationId xmlns:a16="http://schemas.microsoft.com/office/drawing/2014/main" id="{EA425D39-EC21-6978-5D6D-901BFC5CCB6D}"/>
              </a:ext>
            </a:extLst>
          </xdr:cNvPr>
          <xdr:cNvSpPr/>
        </xdr:nvSpPr>
        <xdr:spPr>
          <a:xfrm>
            <a:off x="7038975" y="16306125"/>
            <a:ext cx="173523" cy="186852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1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pic>
        <xdr:nvPicPr>
          <xdr:cNvPr id="191" name="그림 190">
            <a:extLst>
              <a:ext uri="{FF2B5EF4-FFF2-40B4-BE49-F238E27FC236}">
                <a16:creationId xmlns:a16="http://schemas.microsoft.com/office/drawing/2014/main" id="{3841B775-E5A0-CF3D-D315-42ADFC20EC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171" b="5171"/>
          <a:stretch/>
        </xdr:blipFill>
        <xdr:spPr>
          <a:xfrm>
            <a:off x="657225" y="15468600"/>
            <a:ext cx="9008918" cy="4543425"/>
          </a:xfrm>
          <a:prstGeom prst="rect">
            <a:avLst/>
          </a:prstGeom>
        </xdr:spPr>
      </xdr:pic>
      <xdr:sp macro="" textlink="">
        <xdr:nvSpPr>
          <xdr:cNvPr id="192" name="사각형: 둥근 모서리 191">
            <a:extLst>
              <a:ext uri="{FF2B5EF4-FFF2-40B4-BE49-F238E27FC236}">
                <a16:creationId xmlns:a16="http://schemas.microsoft.com/office/drawing/2014/main" id="{3D9981DF-DC40-A494-B1F3-C17800EE4D97}"/>
              </a:ext>
            </a:extLst>
          </xdr:cNvPr>
          <xdr:cNvSpPr/>
        </xdr:nvSpPr>
        <xdr:spPr>
          <a:xfrm>
            <a:off x="2428875" y="16646622"/>
            <a:ext cx="5486400" cy="880969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93" name="사각형: 둥근 모서리 192">
            <a:extLst>
              <a:ext uri="{FF2B5EF4-FFF2-40B4-BE49-F238E27FC236}">
                <a16:creationId xmlns:a16="http://schemas.microsoft.com/office/drawing/2014/main" id="{1FCC5389-ABFE-2D94-3C78-E8AD17AE6456}"/>
              </a:ext>
            </a:extLst>
          </xdr:cNvPr>
          <xdr:cNvSpPr/>
        </xdr:nvSpPr>
        <xdr:spPr>
          <a:xfrm>
            <a:off x="2333625" y="16616929"/>
            <a:ext cx="173523" cy="186852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2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94" name="사각형: 둥근 모서리 193">
            <a:extLst>
              <a:ext uri="{FF2B5EF4-FFF2-40B4-BE49-F238E27FC236}">
                <a16:creationId xmlns:a16="http://schemas.microsoft.com/office/drawing/2014/main" id="{C2E39ABB-25A9-9841-3517-646A8A6AC09C}"/>
              </a:ext>
            </a:extLst>
          </xdr:cNvPr>
          <xdr:cNvSpPr/>
        </xdr:nvSpPr>
        <xdr:spPr>
          <a:xfrm>
            <a:off x="2428875" y="17656175"/>
            <a:ext cx="5486400" cy="1158128"/>
          </a:xfrm>
          <a:prstGeom prst="roundRect">
            <a:avLst>
              <a:gd name="adj" fmla="val 8923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95" name="사각형: 둥근 모서리 194">
            <a:extLst>
              <a:ext uri="{FF2B5EF4-FFF2-40B4-BE49-F238E27FC236}">
                <a16:creationId xmlns:a16="http://schemas.microsoft.com/office/drawing/2014/main" id="{069E8848-850F-5A20-8F3D-28B14959A254}"/>
              </a:ext>
            </a:extLst>
          </xdr:cNvPr>
          <xdr:cNvSpPr/>
        </xdr:nvSpPr>
        <xdr:spPr>
          <a:xfrm>
            <a:off x="2333625" y="17626481"/>
            <a:ext cx="173523" cy="186852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3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96" name="사각형: 둥근 모서리 195">
            <a:extLst>
              <a:ext uri="{FF2B5EF4-FFF2-40B4-BE49-F238E27FC236}">
                <a16:creationId xmlns:a16="http://schemas.microsoft.com/office/drawing/2014/main" id="{C318C9D7-A1A7-7B0F-113F-BA2B17661275}"/>
              </a:ext>
            </a:extLst>
          </xdr:cNvPr>
          <xdr:cNvSpPr/>
        </xdr:nvSpPr>
        <xdr:spPr>
          <a:xfrm>
            <a:off x="7162800" y="16224377"/>
            <a:ext cx="685800" cy="258580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97" name="사각형: 둥근 모서리 196">
            <a:extLst>
              <a:ext uri="{FF2B5EF4-FFF2-40B4-BE49-F238E27FC236}">
                <a16:creationId xmlns:a16="http://schemas.microsoft.com/office/drawing/2014/main" id="{0F1783EE-0618-3EB2-22AF-C50FFC0A621F}"/>
              </a:ext>
            </a:extLst>
          </xdr:cNvPr>
          <xdr:cNvSpPr/>
        </xdr:nvSpPr>
        <xdr:spPr>
          <a:xfrm>
            <a:off x="7086600" y="16156308"/>
            <a:ext cx="173523" cy="172800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1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98" name="사각형: 둥근 모서리 197">
            <a:extLst>
              <a:ext uri="{FF2B5EF4-FFF2-40B4-BE49-F238E27FC236}">
                <a16:creationId xmlns:a16="http://schemas.microsoft.com/office/drawing/2014/main" id="{5683EEA1-E407-C69D-3C51-FC5B9613594E}"/>
              </a:ext>
            </a:extLst>
          </xdr:cNvPr>
          <xdr:cNvSpPr/>
        </xdr:nvSpPr>
        <xdr:spPr>
          <a:xfrm>
            <a:off x="1769916" y="16199118"/>
            <a:ext cx="160065" cy="168353"/>
          </a:xfrm>
          <a:prstGeom prst="roundRect">
            <a:avLst>
              <a:gd name="adj" fmla="val 0"/>
            </a:avLst>
          </a:prstGeom>
          <a:solidFill>
            <a:srgbClr val="FF0000"/>
          </a:solidFill>
          <a:ln w="15875">
            <a:solidFill>
              <a:srgbClr val="FF0000"/>
            </a:solidFill>
          </a:ln>
          <a:effectLst>
            <a:outerShdw blurRad="12700" dist="12700" dir="2700000" algn="ctr" rotWithShape="0">
              <a:schemeClr val="tx1">
                <a:lumMod val="95000"/>
                <a:lumOff val="5000"/>
                <a:alpha val="35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b="1">
                <a:latin typeface="맑은 고딕" panose="020B0503020000020004" pitchFamily="50" charset="-127"/>
                <a:ea typeface="맑은 고딕" panose="020B0503020000020004" pitchFamily="50" charset="-127"/>
              </a:rPr>
              <a:t>3</a:t>
            </a:r>
            <a:endParaRPr lang="ko-KR" altLang="en-US" sz="1000" b="1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 fLocksWithSheet="0"/>
  </xdr:twoCellAnchor>
  <xdr:twoCellAnchor editAs="oneCell">
    <xdr:from>
      <xdr:col>3</xdr:col>
      <xdr:colOff>0</xdr:colOff>
      <xdr:row>103</xdr:row>
      <xdr:rowOff>0</xdr:rowOff>
    </xdr:from>
    <xdr:to>
      <xdr:col>44</xdr:col>
      <xdr:colOff>0</xdr:colOff>
      <xdr:row>129</xdr:row>
      <xdr:rowOff>66675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EF53BA17-ED6E-46DD-B1E5-008B36EF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38" b="6538"/>
        <a:stretch/>
      </xdr:blipFill>
      <xdr:spPr>
        <a:xfrm>
          <a:off x="657225" y="19002375"/>
          <a:ext cx="8982075" cy="4391025"/>
        </a:xfrm>
        <a:prstGeom prst="rect">
          <a:avLst/>
        </a:prstGeom>
      </xdr:spPr>
    </xdr:pic>
    <xdr:clientData/>
  </xdr:twoCellAnchor>
  <xdr:twoCellAnchor editAs="oneCell">
    <xdr:from>
      <xdr:col>4</xdr:col>
      <xdr:colOff>172528</xdr:colOff>
      <xdr:row>109</xdr:row>
      <xdr:rowOff>45828</xdr:rowOff>
    </xdr:from>
    <xdr:to>
      <xdr:col>42</xdr:col>
      <xdr:colOff>57149</xdr:colOff>
      <xdr:row>128</xdr:row>
      <xdr:rowOff>76201</xdr:rowOff>
    </xdr:to>
    <xdr:sp macro="" textlink="">
      <xdr:nvSpPr>
        <xdr:cNvPr id="206" name="사각형: 둥근 모서리 205">
          <a:extLst>
            <a:ext uri="{FF2B5EF4-FFF2-40B4-BE49-F238E27FC236}">
              <a16:creationId xmlns:a16="http://schemas.microsoft.com/office/drawing/2014/main" id="{C450BD96-C485-4C9B-A452-55C118D39C2A}"/>
            </a:ext>
          </a:extLst>
        </xdr:cNvPr>
        <xdr:cNvSpPr/>
      </xdr:nvSpPr>
      <xdr:spPr>
        <a:xfrm>
          <a:off x="1048828" y="20076903"/>
          <a:ext cx="8209471" cy="3164098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4</xdr:col>
      <xdr:colOff>75482</xdr:colOff>
      <xdr:row>108</xdr:row>
      <xdr:rowOff>154096</xdr:rowOff>
    </xdr:from>
    <xdr:to>
      <xdr:col>5</xdr:col>
      <xdr:colOff>16472</xdr:colOff>
      <xdr:row>110</xdr:row>
      <xdr:rowOff>106546</xdr:rowOff>
    </xdr:to>
    <xdr:sp macro="" textlink="">
      <xdr:nvSpPr>
        <xdr:cNvPr id="207" name="사각형: 둥근 모서리 206">
          <a:extLst>
            <a:ext uri="{FF2B5EF4-FFF2-40B4-BE49-F238E27FC236}">
              <a16:creationId xmlns:a16="http://schemas.microsoft.com/office/drawing/2014/main" id="{15DBEAA7-3968-41FA-80AF-1E9FE71661C8}"/>
            </a:ext>
          </a:extLst>
        </xdr:cNvPr>
        <xdr:cNvSpPr/>
      </xdr:nvSpPr>
      <xdr:spPr>
        <a:xfrm>
          <a:off x="951782" y="20013721"/>
          <a:ext cx="160065" cy="162000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4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47</xdr:col>
      <xdr:colOff>94900</xdr:colOff>
      <xdr:row>144</xdr:row>
      <xdr:rowOff>35271</xdr:rowOff>
    </xdr:from>
    <xdr:to>
      <xdr:col>55</xdr:col>
      <xdr:colOff>159598</xdr:colOff>
      <xdr:row>158</xdr:row>
      <xdr:rowOff>28575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B15B5E3F-0A8A-0AFE-2011-5CB731695FE9}"/>
            </a:ext>
          </a:extLst>
        </xdr:cNvPr>
        <xdr:cNvGrpSpPr/>
      </xdr:nvGrpSpPr>
      <xdr:grpSpPr>
        <a:xfrm>
          <a:off x="10391425" y="25667046"/>
          <a:ext cx="1817298" cy="2174529"/>
          <a:chOff x="10391425" y="25667046"/>
          <a:chExt cx="1817298" cy="2174529"/>
        </a:xfrm>
      </xdr:grpSpPr>
      <xdr:pic>
        <xdr:nvPicPr>
          <xdr:cNvPr id="209" name="그림 208">
            <a:extLst>
              <a:ext uri="{FF2B5EF4-FFF2-40B4-BE49-F238E27FC236}">
                <a16:creationId xmlns:a16="http://schemas.microsoft.com/office/drawing/2014/main" id="{D03036FF-4826-7A54-8408-839520E91C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484" b="1484"/>
          <a:stretch/>
        </xdr:blipFill>
        <xdr:spPr>
          <a:xfrm>
            <a:off x="10391425" y="25667046"/>
            <a:ext cx="1817298" cy="2174529"/>
          </a:xfrm>
          <a:prstGeom prst="rect">
            <a:avLst/>
          </a:prstGeom>
        </xdr:spPr>
      </xdr:pic>
      <xdr:grpSp>
        <xdr:nvGrpSpPr>
          <xdr:cNvPr id="220" name="그룹 219">
            <a:extLst>
              <a:ext uri="{FF2B5EF4-FFF2-40B4-BE49-F238E27FC236}">
                <a16:creationId xmlns:a16="http://schemas.microsoft.com/office/drawing/2014/main" id="{33059EBA-EDA6-C891-228B-F534BDB7216B}"/>
              </a:ext>
            </a:extLst>
          </xdr:cNvPr>
          <xdr:cNvGrpSpPr/>
        </xdr:nvGrpSpPr>
        <xdr:grpSpPr>
          <a:xfrm>
            <a:off x="10486738" y="26495721"/>
            <a:ext cx="497814" cy="1210205"/>
            <a:chOff x="10486738" y="24581196"/>
            <a:chExt cx="497814" cy="1210205"/>
          </a:xfrm>
        </xdr:grpSpPr>
        <xdr:sp macro="" textlink="">
          <xdr:nvSpPr>
            <xdr:cNvPr id="214" name="사각형: 둥근 모서리 213">
              <a:extLst>
                <a:ext uri="{FF2B5EF4-FFF2-40B4-BE49-F238E27FC236}">
                  <a16:creationId xmlns:a16="http://schemas.microsoft.com/office/drawing/2014/main" id="{C6ACC49C-609F-7709-C0D4-93CD8F7E3270}"/>
                </a:ext>
              </a:extLst>
            </xdr:cNvPr>
            <xdr:cNvSpPr/>
          </xdr:nvSpPr>
          <xdr:spPr>
            <a:xfrm>
              <a:off x="10811029" y="24581196"/>
              <a:ext cx="173523" cy="169412"/>
            </a:xfrm>
            <a:prstGeom prst="roundRect">
              <a:avLst>
                <a:gd name="adj" fmla="val 50000"/>
              </a:avLst>
            </a:prstGeom>
            <a:solidFill>
              <a:srgbClr val="29FFEB"/>
            </a:solidFill>
            <a:ln w="19050" cap="rnd" cmpd="sng">
              <a:noFill/>
              <a:prstDash val="sysDot"/>
              <a:round/>
            </a:ln>
            <a:effectLst>
              <a:outerShdw blurRad="25400" dist="25400" dir="2700000" algn="ctr" rotWithShape="0">
                <a:schemeClr val="tx1">
                  <a:lumMod val="75000"/>
                  <a:lumOff val="25000"/>
                  <a:alpha val="46000"/>
                </a:scheme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000" b="1">
                  <a:solidFill>
                    <a:srgbClr val="2B303D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7</a:t>
              </a:r>
              <a:endParaRPr lang="ko-KR" altLang="en-US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9" name="사각형: 둥근 모서리 218">
              <a:extLst>
                <a:ext uri="{FF2B5EF4-FFF2-40B4-BE49-F238E27FC236}">
                  <a16:creationId xmlns:a16="http://schemas.microsoft.com/office/drawing/2014/main" id="{67EF4CBA-3096-EE13-5AAA-E2379C86320A}"/>
                </a:ext>
              </a:extLst>
            </xdr:cNvPr>
            <xdr:cNvSpPr/>
          </xdr:nvSpPr>
          <xdr:spPr>
            <a:xfrm>
              <a:off x="10486738" y="25621990"/>
              <a:ext cx="173523" cy="169411"/>
            </a:xfrm>
            <a:prstGeom prst="roundRect">
              <a:avLst>
                <a:gd name="adj" fmla="val 50000"/>
              </a:avLst>
            </a:prstGeom>
            <a:solidFill>
              <a:srgbClr val="29FFEB"/>
            </a:solidFill>
            <a:ln w="19050" cap="rnd" cmpd="sng">
              <a:noFill/>
              <a:prstDash val="sysDot"/>
              <a:round/>
            </a:ln>
            <a:effectLst>
              <a:outerShdw blurRad="25400" dist="25400" dir="2700000" algn="ctr" rotWithShape="0">
                <a:schemeClr val="tx1">
                  <a:lumMod val="75000"/>
                  <a:lumOff val="25000"/>
                  <a:alpha val="46000"/>
                </a:scheme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000" b="1">
                  <a:solidFill>
                    <a:srgbClr val="2B303D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8</a:t>
              </a:r>
              <a:endParaRPr lang="ko-KR" altLang="en-US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</xdr:grpSp>
    <xdr:clientData/>
  </xdr:twoCellAnchor>
  <xdr:twoCellAnchor>
    <xdr:from>
      <xdr:col>65</xdr:col>
      <xdr:colOff>218872</xdr:colOff>
      <xdr:row>154</xdr:row>
      <xdr:rowOff>0</xdr:rowOff>
    </xdr:from>
    <xdr:to>
      <xdr:col>71</xdr:col>
      <xdr:colOff>4053</xdr:colOff>
      <xdr:row>155</xdr:row>
      <xdr:rowOff>0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B8D36619-DE11-4089-9EE8-6AFD031171D0}"/>
            </a:ext>
          </a:extLst>
        </xdr:cNvPr>
        <xdr:cNvSpPr/>
      </xdr:nvSpPr>
      <xdr:spPr>
        <a:xfrm>
          <a:off x="14445574" y="25948532"/>
          <a:ext cx="1126788" cy="170234"/>
        </a:xfrm>
        <a:prstGeom prst="rect">
          <a:avLst/>
        </a:prstGeom>
        <a:gradFill>
          <a:gsLst>
            <a:gs pos="0">
              <a:srgbClr val="A19787">
                <a:alpha val="0"/>
              </a:srgbClr>
            </a:gs>
            <a:gs pos="100000">
              <a:srgbClr val="A19787">
                <a:alpha val="50000"/>
              </a:srgb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>
    <xdr:from>
      <xdr:col>65</xdr:col>
      <xdr:colOff>218872</xdr:colOff>
      <xdr:row>155</xdr:row>
      <xdr:rowOff>0</xdr:rowOff>
    </xdr:from>
    <xdr:to>
      <xdr:col>71</xdr:col>
      <xdr:colOff>4054</xdr:colOff>
      <xdr:row>156</xdr:row>
      <xdr:rowOff>0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1FDF53F9-F259-44E2-9613-20AEDC2DA847}"/>
            </a:ext>
          </a:extLst>
        </xdr:cNvPr>
        <xdr:cNvSpPr/>
      </xdr:nvSpPr>
      <xdr:spPr>
        <a:xfrm>
          <a:off x="14445574" y="26118766"/>
          <a:ext cx="1126789" cy="170234"/>
        </a:xfrm>
        <a:prstGeom prst="rect">
          <a:avLst/>
        </a:prstGeom>
        <a:gradFill>
          <a:gsLst>
            <a:gs pos="0">
              <a:schemeClr val="accent1">
                <a:lumMod val="60000"/>
                <a:lumOff val="40000"/>
                <a:alpha val="0"/>
              </a:schemeClr>
            </a:gs>
            <a:gs pos="100000">
              <a:srgbClr val="527AB4">
                <a:alpha val="50000"/>
              </a:srgb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>
    <xdr:from>
      <xdr:col>65</xdr:col>
      <xdr:colOff>218872</xdr:colOff>
      <xdr:row>156</xdr:row>
      <xdr:rowOff>0</xdr:rowOff>
    </xdr:from>
    <xdr:to>
      <xdr:col>71</xdr:col>
      <xdr:colOff>4054</xdr:colOff>
      <xdr:row>157</xdr:row>
      <xdr:rowOff>0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AB8A7E05-47EB-4DDC-B055-2A6B46846B0E}"/>
            </a:ext>
          </a:extLst>
        </xdr:cNvPr>
        <xdr:cNvSpPr/>
      </xdr:nvSpPr>
      <xdr:spPr>
        <a:xfrm>
          <a:off x="14445574" y="26289000"/>
          <a:ext cx="1126789" cy="170234"/>
        </a:xfrm>
        <a:prstGeom prst="rect">
          <a:avLst/>
        </a:prstGeom>
        <a:gradFill>
          <a:gsLst>
            <a:gs pos="0">
              <a:srgbClr val="D19FE1">
                <a:alpha val="0"/>
              </a:srgbClr>
            </a:gs>
            <a:gs pos="100000">
              <a:srgbClr val="905FC5">
                <a:alpha val="50000"/>
              </a:srgb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>
    <xdr:from>
      <xdr:col>65</xdr:col>
      <xdr:colOff>218872</xdr:colOff>
      <xdr:row>157</xdr:row>
      <xdr:rowOff>0</xdr:rowOff>
    </xdr:from>
    <xdr:to>
      <xdr:col>71</xdr:col>
      <xdr:colOff>4054</xdr:colOff>
      <xdr:row>158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E2477FF5-86F2-4135-8FEE-8B336C1B0F4D}"/>
            </a:ext>
          </a:extLst>
        </xdr:cNvPr>
        <xdr:cNvSpPr/>
      </xdr:nvSpPr>
      <xdr:spPr>
        <a:xfrm>
          <a:off x="14445574" y="26459234"/>
          <a:ext cx="1126789" cy="170234"/>
        </a:xfrm>
        <a:prstGeom prst="rect">
          <a:avLst/>
        </a:prstGeom>
        <a:gradFill>
          <a:gsLst>
            <a:gs pos="0">
              <a:schemeClr val="accent4">
                <a:lumMod val="75000"/>
                <a:alpha val="0"/>
              </a:schemeClr>
            </a:gs>
            <a:gs pos="100000">
              <a:srgbClr val="DEA900">
                <a:alpha val="50000"/>
              </a:srgb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>
    <xdr:from>
      <xdr:col>65</xdr:col>
      <xdr:colOff>218872</xdr:colOff>
      <xdr:row>158</xdr:row>
      <xdr:rowOff>0</xdr:rowOff>
    </xdr:from>
    <xdr:to>
      <xdr:col>71</xdr:col>
      <xdr:colOff>4054</xdr:colOff>
      <xdr:row>159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569EBC44-3DDD-49BF-96B5-4E3F92F4DDED}"/>
            </a:ext>
          </a:extLst>
        </xdr:cNvPr>
        <xdr:cNvSpPr/>
      </xdr:nvSpPr>
      <xdr:spPr>
        <a:xfrm>
          <a:off x="14445574" y="26629468"/>
          <a:ext cx="1126789" cy="170234"/>
        </a:xfrm>
        <a:prstGeom prst="rect">
          <a:avLst/>
        </a:prstGeom>
        <a:gradFill>
          <a:gsLst>
            <a:gs pos="0">
              <a:schemeClr val="accent6">
                <a:lumMod val="75000"/>
                <a:alpha val="0"/>
              </a:schemeClr>
            </a:gs>
            <a:gs pos="100000">
              <a:schemeClr val="accent6">
                <a:lumMod val="75000"/>
                <a:alpha val="50000"/>
              </a:scheme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 editAs="oneCell">
    <xdr:from>
      <xdr:col>3</xdr:col>
      <xdr:colOff>0</xdr:colOff>
      <xdr:row>164</xdr:row>
      <xdr:rowOff>0</xdr:rowOff>
    </xdr:from>
    <xdr:to>
      <xdr:col>44</xdr:col>
      <xdr:colOff>0</xdr:colOff>
      <xdr:row>189</xdr:row>
      <xdr:rowOff>44572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857AF1FB-D712-4F4C-BE1B-017A77084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10" b="9652"/>
        <a:stretch>
          <a:fillRect/>
        </a:stretch>
      </xdr:blipFill>
      <xdr:spPr>
        <a:xfrm>
          <a:off x="657225" y="27784425"/>
          <a:ext cx="8982075" cy="4206997"/>
        </a:xfrm>
        <a:prstGeom prst="rect">
          <a:avLst/>
        </a:prstGeom>
      </xdr:spPr>
    </xdr:pic>
    <xdr:clientData/>
  </xdr:twoCellAnchor>
  <xdr:twoCellAnchor editAs="oneCell">
    <xdr:from>
      <xdr:col>21</xdr:col>
      <xdr:colOff>192297</xdr:colOff>
      <xdr:row>164</xdr:row>
      <xdr:rowOff>129858</xdr:rowOff>
    </xdr:from>
    <xdr:to>
      <xdr:col>32</xdr:col>
      <xdr:colOff>57150</xdr:colOff>
      <xdr:row>166</xdr:row>
      <xdr:rowOff>152399</xdr:rowOff>
    </xdr:to>
    <xdr:sp macro="" textlink="">
      <xdr:nvSpPr>
        <xdr:cNvPr id="239" name="사각형: 둥근 모서리 238">
          <a:extLst>
            <a:ext uri="{FF2B5EF4-FFF2-40B4-BE49-F238E27FC236}">
              <a16:creationId xmlns:a16="http://schemas.microsoft.com/office/drawing/2014/main" id="{BB5A3164-1427-48DA-B345-EFAFE10F4DFA}"/>
            </a:ext>
          </a:extLst>
        </xdr:cNvPr>
        <xdr:cNvSpPr/>
      </xdr:nvSpPr>
      <xdr:spPr>
        <a:xfrm>
          <a:off x="4792872" y="27914283"/>
          <a:ext cx="2274678" cy="365441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21</xdr:col>
      <xdr:colOff>95250</xdr:colOff>
      <xdr:row>164</xdr:row>
      <xdr:rowOff>66675</xdr:rowOff>
    </xdr:from>
    <xdr:to>
      <xdr:col>22</xdr:col>
      <xdr:colOff>36240</xdr:colOff>
      <xdr:row>165</xdr:row>
      <xdr:rowOff>47699</xdr:rowOff>
    </xdr:to>
    <xdr:sp macro="" textlink="">
      <xdr:nvSpPr>
        <xdr:cNvPr id="240" name="사각형: 둥근 모서리 239">
          <a:extLst>
            <a:ext uri="{FF2B5EF4-FFF2-40B4-BE49-F238E27FC236}">
              <a16:creationId xmlns:a16="http://schemas.microsoft.com/office/drawing/2014/main" id="{C6EC6F35-85C3-45F0-BE16-092DFBD924C3}"/>
            </a:ext>
          </a:extLst>
        </xdr:cNvPr>
        <xdr:cNvSpPr/>
      </xdr:nvSpPr>
      <xdr:spPr>
        <a:xfrm>
          <a:off x="4695825" y="27851100"/>
          <a:ext cx="160065" cy="152474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5</xdr:col>
      <xdr:colOff>68471</xdr:colOff>
      <xdr:row>167</xdr:row>
      <xdr:rowOff>91758</xdr:rowOff>
    </xdr:from>
    <xdr:to>
      <xdr:col>10</xdr:col>
      <xdr:colOff>133349</xdr:colOff>
      <xdr:row>176</xdr:row>
      <xdr:rowOff>38100</xdr:rowOff>
    </xdr:to>
    <xdr:sp macro="" textlink="">
      <xdr:nvSpPr>
        <xdr:cNvPr id="241" name="사각형: 둥근 모서리 240">
          <a:extLst>
            <a:ext uri="{FF2B5EF4-FFF2-40B4-BE49-F238E27FC236}">
              <a16:creationId xmlns:a16="http://schemas.microsoft.com/office/drawing/2014/main" id="{04FD7FB3-E378-4458-B618-E12ADF216BB5}"/>
            </a:ext>
          </a:extLst>
        </xdr:cNvPr>
        <xdr:cNvSpPr/>
      </xdr:nvSpPr>
      <xdr:spPr>
        <a:xfrm>
          <a:off x="1163846" y="28390533"/>
          <a:ext cx="1160253" cy="1365567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4</xdr:col>
      <xdr:colOff>190500</xdr:colOff>
      <xdr:row>167</xdr:row>
      <xdr:rowOff>28575</xdr:rowOff>
    </xdr:from>
    <xdr:to>
      <xdr:col>5</xdr:col>
      <xdr:colOff>131490</xdr:colOff>
      <xdr:row>168</xdr:row>
      <xdr:rowOff>9601</xdr:rowOff>
    </xdr:to>
    <xdr:sp macro="" textlink="">
      <xdr:nvSpPr>
        <xdr:cNvPr id="242" name="사각형: 둥근 모서리 241">
          <a:extLst>
            <a:ext uri="{FF2B5EF4-FFF2-40B4-BE49-F238E27FC236}">
              <a16:creationId xmlns:a16="http://schemas.microsoft.com/office/drawing/2014/main" id="{646646F2-4640-4835-AF3F-5945CDA37964}"/>
            </a:ext>
          </a:extLst>
        </xdr:cNvPr>
        <xdr:cNvSpPr/>
      </xdr:nvSpPr>
      <xdr:spPr>
        <a:xfrm>
          <a:off x="1066800" y="28327350"/>
          <a:ext cx="160065" cy="152476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41</xdr:col>
      <xdr:colOff>201822</xdr:colOff>
      <xdr:row>185</xdr:row>
      <xdr:rowOff>120333</xdr:rowOff>
    </xdr:from>
    <xdr:to>
      <xdr:col>43</xdr:col>
      <xdr:colOff>209550</xdr:colOff>
      <xdr:row>188</xdr:row>
      <xdr:rowOff>47624</xdr:rowOff>
    </xdr:to>
    <xdr:sp macro="" textlink="">
      <xdr:nvSpPr>
        <xdr:cNvPr id="243" name="사각형: 둥근 모서리 242">
          <a:extLst>
            <a:ext uri="{FF2B5EF4-FFF2-40B4-BE49-F238E27FC236}">
              <a16:creationId xmlns:a16="http://schemas.microsoft.com/office/drawing/2014/main" id="{2D2D7BC6-759C-4101-A578-76FB9CF5FD6E}"/>
            </a:ext>
          </a:extLst>
        </xdr:cNvPr>
        <xdr:cNvSpPr/>
      </xdr:nvSpPr>
      <xdr:spPr>
        <a:xfrm>
          <a:off x="9183897" y="31381383"/>
          <a:ext cx="445878" cy="441641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41</xdr:col>
      <xdr:colOff>104775</xdr:colOff>
      <xdr:row>185</xdr:row>
      <xdr:rowOff>57150</xdr:rowOff>
    </xdr:from>
    <xdr:to>
      <xdr:col>42</xdr:col>
      <xdr:colOff>45765</xdr:colOff>
      <xdr:row>186</xdr:row>
      <xdr:rowOff>38176</xdr:rowOff>
    </xdr:to>
    <xdr:sp macro="" textlink="">
      <xdr:nvSpPr>
        <xdr:cNvPr id="244" name="사각형: 둥근 모서리 243">
          <a:extLst>
            <a:ext uri="{FF2B5EF4-FFF2-40B4-BE49-F238E27FC236}">
              <a16:creationId xmlns:a16="http://schemas.microsoft.com/office/drawing/2014/main" id="{E0135FBD-74BE-4E55-8F19-678F8252934E}"/>
            </a:ext>
          </a:extLst>
        </xdr:cNvPr>
        <xdr:cNvSpPr/>
      </xdr:nvSpPr>
      <xdr:spPr>
        <a:xfrm>
          <a:off x="9086850" y="31318200"/>
          <a:ext cx="160065" cy="152476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3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4</xdr:col>
      <xdr:colOff>97047</xdr:colOff>
      <xdr:row>185</xdr:row>
      <xdr:rowOff>120333</xdr:rowOff>
    </xdr:from>
    <xdr:to>
      <xdr:col>6</xdr:col>
      <xdr:colOff>104775</xdr:colOff>
      <xdr:row>188</xdr:row>
      <xdr:rowOff>47624</xdr:rowOff>
    </xdr:to>
    <xdr:sp macro="" textlink="">
      <xdr:nvSpPr>
        <xdr:cNvPr id="245" name="사각형: 둥근 모서리 244">
          <a:extLst>
            <a:ext uri="{FF2B5EF4-FFF2-40B4-BE49-F238E27FC236}">
              <a16:creationId xmlns:a16="http://schemas.microsoft.com/office/drawing/2014/main" id="{F3F4EAEE-59EA-4174-9E37-E33376E0D160}"/>
            </a:ext>
          </a:extLst>
        </xdr:cNvPr>
        <xdr:cNvSpPr/>
      </xdr:nvSpPr>
      <xdr:spPr>
        <a:xfrm>
          <a:off x="973347" y="31381383"/>
          <a:ext cx="445878" cy="441641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4</xdr:col>
      <xdr:colOff>0</xdr:colOff>
      <xdr:row>185</xdr:row>
      <xdr:rowOff>57150</xdr:rowOff>
    </xdr:from>
    <xdr:to>
      <xdr:col>4</xdr:col>
      <xdr:colOff>160065</xdr:colOff>
      <xdr:row>186</xdr:row>
      <xdr:rowOff>38176</xdr:rowOff>
    </xdr:to>
    <xdr:sp macro="" textlink="">
      <xdr:nvSpPr>
        <xdr:cNvPr id="246" name="사각형: 둥근 모서리 245">
          <a:extLst>
            <a:ext uri="{FF2B5EF4-FFF2-40B4-BE49-F238E27FC236}">
              <a16:creationId xmlns:a16="http://schemas.microsoft.com/office/drawing/2014/main" id="{062BE99C-DE0B-44DC-97B0-2B3744CB27CD}"/>
            </a:ext>
          </a:extLst>
        </xdr:cNvPr>
        <xdr:cNvSpPr/>
      </xdr:nvSpPr>
      <xdr:spPr>
        <a:xfrm>
          <a:off x="876300" y="31318200"/>
          <a:ext cx="160065" cy="152476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3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3</xdr:col>
      <xdr:colOff>0</xdr:colOff>
      <xdr:row>192</xdr:row>
      <xdr:rowOff>0</xdr:rowOff>
    </xdr:from>
    <xdr:to>
      <xdr:col>44</xdr:col>
      <xdr:colOff>0</xdr:colOff>
      <xdr:row>217</xdr:row>
      <xdr:rowOff>130297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929ADD04-63F9-46BB-9770-2713F3F07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765" b="8897"/>
        <a:stretch>
          <a:fillRect/>
        </a:stretch>
      </xdr:blipFill>
      <xdr:spPr>
        <a:xfrm>
          <a:off x="657225" y="32461200"/>
          <a:ext cx="8982075" cy="4206997"/>
        </a:xfrm>
        <a:prstGeom prst="rect">
          <a:avLst/>
        </a:prstGeom>
      </xdr:spPr>
    </xdr:pic>
    <xdr:clientData/>
  </xdr:twoCellAnchor>
  <xdr:twoCellAnchor>
    <xdr:from>
      <xdr:col>11</xdr:col>
      <xdr:colOff>152400</xdr:colOff>
      <xdr:row>197</xdr:row>
      <xdr:rowOff>28575</xdr:rowOff>
    </xdr:from>
    <xdr:to>
      <xdr:col>12</xdr:col>
      <xdr:colOff>123825</xdr:colOff>
      <xdr:row>210</xdr:row>
      <xdr:rowOff>9525</xdr:rowOff>
    </xdr:to>
    <xdr:sp macro="" textlink="">
      <xdr:nvSpPr>
        <xdr:cNvPr id="250" name="왼쪽 대괄호 249">
          <a:extLst>
            <a:ext uri="{FF2B5EF4-FFF2-40B4-BE49-F238E27FC236}">
              <a16:creationId xmlns:a16="http://schemas.microsoft.com/office/drawing/2014/main" id="{A2D27A99-FC85-D819-2FA2-ECB056E50B2A}"/>
            </a:ext>
          </a:extLst>
        </xdr:cNvPr>
        <xdr:cNvSpPr/>
      </xdr:nvSpPr>
      <xdr:spPr>
        <a:xfrm>
          <a:off x="2562225" y="33232725"/>
          <a:ext cx="190500" cy="2114550"/>
        </a:xfrm>
        <a:prstGeom prst="leftBracket">
          <a:avLst/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1" hangingPunct="1"/>
          <a:endParaRPr lang="ko-KR" altLang="en-US" sz="1100" kern="1200">
            <a:solidFill>
              <a:schemeClr val="lt1"/>
            </a:solidFill>
            <a:latin typeface="나눔스퀘어 네오 Heavy" panose="00000A00000000000000" pitchFamily="2" charset="-127"/>
            <a:ea typeface="나눔스퀘어 네오 Heavy" panose="00000A00000000000000" pitchFamily="2" charset="-127"/>
            <a:cs typeface="+mn-cs"/>
          </a:endParaRPr>
        </a:p>
      </xdr:txBody>
    </xdr:sp>
    <xdr:clientData/>
  </xdr:twoCellAnchor>
  <xdr:twoCellAnchor>
    <xdr:from>
      <xdr:col>11</xdr:col>
      <xdr:colOff>152400</xdr:colOff>
      <xdr:row>210</xdr:row>
      <xdr:rowOff>150101</xdr:rowOff>
    </xdr:from>
    <xdr:to>
      <xdr:col>12</xdr:col>
      <xdr:colOff>123825</xdr:colOff>
      <xdr:row>215</xdr:row>
      <xdr:rowOff>136963</xdr:rowOff>
    </xdr:to>
    <xdr:sp macro="" textlink="">
      <xdr:nvSpPr>
        <xdr:cNvPr id="251" name="왼쪽 대괄호 250">
          <a:extLst>
            <a:ext uri="{FF2B5EF4-FFF2-40B4-BE49-F238E27FC236}">
              <a16:creationId xmlns:a16="http://schemas.microsoft.com/office/drawing/2014/main" id="{2DFDACFC-B159-44F8-D9A5-2B43868EC142}"/>
            </a:ext>
          </a:extLst>
        </xdr:cNvPr>
        <xdr:cNvSpPr/>
      </xdr:nvSpPr>
      <xdr:spPr>
        <a:xfrm>
          <a:off x="2562225" y="35487851"/>
          <a:ext cx="190500" cy="844112"/>
        </a:xfrm>
        <a:prstGeom prst="leftBracket">
          <a:avLst/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1" hangingPunct="1"/>
          <a:endParaRPr lang="ko-KR" altLang="en-US" sz="1100" kern="1200">
            <a:solidFill>
              <a:schemeClr val="lt1"/>
            </a:solidFill>
            <a:latin typeface="나눔스퀘어 네오 Heavy" panose="00000A00000000000000" pitchFamily="2" charset="-127"/>
            <a:ea typeface="나눔스퀘어 네오 Heavy" panose="00000A00000000000000" pitchFamily="2" charset="-127"/>
            <a:cs typeface="+mn-cs"/>
          </a:endParaRPr>
        </a:p>
      </xdr:txBody>
    </xdr:sp>
    <xdr:clientData/>
  </xdr:twoCellAnchor>
  <xdr:twoCellAnchor editAs="oneCell">
    <xdr:from>
      <xdr:col>11</xdr:col>
      <xdr:colOff>53537</xdr:colOff>
      <xdr:row>197</xdr:row>
      <xdr:rowOff>116271</xdr:rowOff>
    </xdr:from>
    <xdr:to>
      <xdr:col>11</xdr:col>
      <xdr:colOff>211303</xdr:colOff>
      <xdr:row>198</xdr:row>
      <xdr:rowOff>97297</xdr:rowOff>
    </xdr:to>
    <xdr:sp macro="" textlink="">
      <xdr:nvSpPr>
        <xdr:cNvPr id="248" name="사각형: 둥근 모서리 247">
          <a:extLst>
            <a:ext uri="{FF2B5EF4-FFF2-40B4-BE49-F238E27FC236}">
              <a16:creationId xmlns:a16="http://schemas.microsoft.com/office/drawing/2014/main" id="{F9107433-C6E5-427C-BC61-645F4CD8256A}"/>
            </a:ext>
          </a:extLst>
        </xdr:cNvPr>
        <xdr:cNvSpPr/>
      </xdr:nvSpPr>
      <xdr:spPr>
        <a:xfrm>
          <a:off x="2463362" y="33320421"/>
          <a:ext cx="157766" cy="152476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4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11</xdr:col>
      <xdr:colOff>53537</xdr:colOff>
      <xdr:row>211</xdr:row>
      <xdr:rowOff>76452</xdr:rowOff>
    </xdr:from>
    <xdr:to>
      <xdr:col>11</xdr:col>
      <xdr:colOff>211303</xdr:colOff>
      <xdr:row>212</xdr:row>
      <xdr:rowOff>57478</xdr:rowOff>
    </xdr:to>
    <xdr:sp macro="" textlink="">
      <xdr:nvSpPr>
        <xdr:cNvPr id="252" name="사각형: 둥근 모서리 251">
          <a:extLst>
            <a:ext uri="{FF2B5EF4-FFF2-40B4-BE49-F238E27FC236}">
              <a16:creationId xmlns:a16="http://schemas.microsoft.com/office/drawing/2014/main" id="{278ADFBD-4AA9-3E74-A25E-C2704F042685}"/>
            </a:ext>
          </a:extLst>
        </xdr:cNvPr>
        <xdr:cNvSpPr/>
      </xdr:nvSpPr>
      <xdr:spPr>
        <a:xfrm>
          <a:off x="2463362" y="35585652"/>
          <a:ext cx="157766" cy="152476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5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54</xdr:col>
      <xdr:colOff>218872</xdr:colOff>
      <xdr:row>202</xdr:row>
      <xdr:rowOff>0</xdr:rowOff>
    </xdr:from>
    <xdr:to>
      <xdr:col>60</xdr:col>
      <xdr:colOff>4053</xdr:colOff>
      <xdr:row>203</xdr:row>
      <xdr:rowOff>0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96548E80-4594-4F18-8075-D093C233C59E}"/>
            </a:ext>
          </a:extLst>
        </xdr:cNvPr>
        <xdr:cNvSpPr/>
      </xdr:nvSpPr>
      <xdr:spPr>
        <a:xfrm>
          <a:off x="14458747" y="26031825"/>
          <a:ext cx="1128206" cy="171450"/>
        </a:xfrm>
        <a:prstGeom prst="rect">
          <a:avLst/>
        </a:prstGeom>
        <a:gradFill>
          <a:gsLst>
            <a:gs pos="0">
              <a:srgbClr val="A19787">
                <a:alpha val="0"/>
              </a:srgbClr>
            </a:gs>
            <a:gs pos="100000">
              <a:srgbClr val="A19787">
                <a:alpha val="50000"/>
              </a:srgb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>
    <xdr:from>
      <xdr:col>54</xdr:col>
      <xdr:colOff>218872</xdr:colOff>
      <xdr:row>203</xdr:row>
      <xdr:rowOff>0</xdr:rowOff>
    </xdr:from>
    <xdr:to>
      <xdr:col>60</xdr:col>
      <xdr:colOff>4054</xdr:colOff>
      <xdr:row>204</xdr:row>
      <xdr:rowOff>0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7084E97D-092C-48C4-8EB1-8526AC1D01D7}"/>
            </a:ext>
          </a:extLst>
        </xdr:cNvPr>
        <xdr:cNvSpPr/>
      </xdr:nvSpPr>
      <xdr:spPr>
        <a:xfrm>
          <a:off x="14458747" y="26203275"/>
          <a:ext cx="1128207" cy="171450"/>
        </a:xfrm>
        <a:prstGeom prst="rect">
          <a:avLst/>
        </a:prstGeom>
        <a:gradFill>
          <a:gsLst>
            <a:gs pos="0">
              <a:schemeClr val="accent1">
                <a:lumMod val="60000"/>
                <a:lumOff val="40000"/>
                <a:alpha val="0"/>
              </a:schemeClr>
            </a:gs>
            <a:gs pos="100000">
              <a:srgbClr val="527AB4">
                <a:alpha val="50000"/>
              </a:srgb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>
    <xdr:from>
      <xdr:col>54</xdr:col>
      <xdr:colOff>218872</xdr:colOff>
      <xdr:row>204</xdr:row>
      <xdr:rowOff>0</xdr:rowOff>
    </xdr:from>
    <xdr:to>
      <xdr:col>60</xdr:col>
      <xdr:colOff>4054</xdr:colOff>
      <xdr:row>205</xdr:row>
      <xdr:rowOff>0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D502F03D-5EF1-48C0-AE87-59A5B46900B8}"/>
            </a:ext>
          </a:extLst>
        </xdr:cNvPr>
        <xdr:cNvSpPr/>
      </xdr:nvSpPr>
      <xdr:spPr>
        <a:xfrm>
          <a:off x="14458747" y="26374725"/>
          <a:ext cx="1128207" cy="171450"/>
        </a:xfrm>
        <a:prstGeom prst="rect">
          <a:avLst/>
        </a:prstGeom>
        <a:gradFill>
          <a:gsLst>
            <a:gs pos="0">
              <a:srgbClr val="D19FE1">
                <a:alpha val="0"/>
              </a:srgbClr>
            </a:gs>
            <a:gs pos="100000">
              <a:srgbClr val="905FC5">
                <a:alpha val="50000"/>
              </a:srgb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>
    <xdr:from>
      <xdr:col>54</xdr:col>
      <xdr:colOff>218872</xdr:colOff>
      <xdr:row>205</xdr:row>
      <xdr:rowOff>0</xdr:rowOff>
    </xdr:from>
    <xdr:to>
      <xdr:col>60</xdr:col>
      <xdr:colOff>4054</xdr:colOff>
      <xdr:row>206</xdr:row>
      <xdr:rowOff>0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B7A8D96D-47AC-40B7-8E64-0B0F01F7A3C2}"/>
            </a:ext>
          </a:extLst>
        </xdr:cNvPr>
        <xdr:cNvSpPr/>
      </xdr:nvSpPr>
      <xdr:spPr>
        <a:xfrm>
          <a:off x="14458747" y="26546175"/>
          <a:ext cx="1128207" cy="171450"/>
        </a:xfrm>
        <a:prstGeom prst="rect">
          <a:avLst/>
        </a:prstGeom>
        <a:gradFill>
          <a:gsLst>
            <a:gs pos="0">
              <a:schemeClr val="accent4">
                <a:lumMod val="75000"/>
                <a:alpha val="0"/>
              </a:schemeClr>
            </a:gs>
            <a:gs pos="100000">
              <a:srgbClr val="DEA900">
                <a:alpha val="50000"/>
              </a:srgb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>
    <xdr:from>
      <xdr:col>54</xdr:col>
      <xdr:colOff>218872</xdr:colOff>
      <xdr:row>206</xdr:row>
      <xdr:rowOff>0</xdr:rowOff>
    </xdr:from>
    <xdr:to>
      <xdr:col>60</xdr:col>
      <xdr:colOff>4054</xdr:colOff>
      <xdr:row>207</xdr:row>
      <xdr:rowOff>0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A432304C-6E66-41E8-8CB7-D3DA759F36A7}"/>
            </a:ext>
          </a:extLst>
        </xdr:cNvPr>
        <xdr:cNvSpPr/>
      </xdr:nvSpPr>
      <xdr:spPr>
        <a:xfrm>
          <a:off x="14458747" y="26717625"/>
          <a:ext cx="1128207" cy="171450"/>
        </a:xfrm>
        <a:prstGeom prst="rect">
          <a:avLst/>
        </a:prstGeom>
        <a:gradFill>
          <a:gsLst>
            <a:gs pos="0">
              <a:schemeClr val="accent6">
                <a:lumMod val="75000"/>
                <a:alpha val="0"/>
              </a:schemeClr>
            </a:gs>
            <a:gs pos="100000">
              <a:schemeClr val="accent6">
                <a:lumMod val="75000"/>
                <a:alpha val="50000"/>
              </a:scheme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effectLst>
              <a:glow rad="63500">
                <a:schemeClr val="tx1">
                  <a:lumMod val="85000"/>
                  <a:lumOff val="15000"/>
                  <a:alpha val="5000"/>
                </a:schemeClr>
              </a:glow>
              <a:outerShdw blurRad="50800" dist="25400" dir="2700000" algn="ctr" rotWithShape="0">
                <a:schemeClr val="tx1">
                  <a:lumMod val="85000"/>
                  <a:lumOff val="15000"/>
                  <a:alpha val="70000"/>
                </a:schemeClr>
              </a:outerShdw>
            </a:effectLst>
            <a:latin typeface="나눔스퀘어 네오 ExtraBold" panose="00000900000000000000" pitchFamily="2" charset="-127"/>
            <a:ea typeface="나눔스퀘어 네오 ExtraBold" panose="00000900000000000000" pitchFamily="2" charset="-127"/>
          </a:endParaRPr>
        </a:p>
      </xdr:txBody>
    </xdr:sp>
    <xdr:clientData/>
  </xdr:twoCellAnchor>
  <xdr:twoCellAnchor editAs="oneCell">
    <xdr:from>
      <xdr:col>3</xdr:col>
      <xdr:colOff>0</xdr:colOff>
      <xdr:row>221</xdr:row>
      <xdr:rowOff>0</xdr:rowOff>
    </xdr:from>
    <xdr:to>
      <xdr:col>44</xdr:col>
      <xdr:colOff>0</xdr:colOff>
      <xdr:row>246</xdr:row>
      <xdr:rowOff>25522</xdr:rowOff>
    </xdr:to>
    <xdr:pic>
      <xdr:nvPicPr>
        <xdr:cNvPr id="258" name="그림 257">
          <a:extLst>
            <a:ext uri="{FF2B5EF4-FFF2-40B4-BE49-F238E27FC236}">
              <a16:creationId xmlns:a16="http://schemas.microsoft.com/office/drawing/2014/main" id="{EF4B946C-F325-4EA7-AA42-35173A673A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10" b="9652"/>
        <a:stretch>
          <a:fillRect/>
        </a:stretch>
      </xdr:blipFill>
      <xdr:spPr>
        <a:xfrm>
          <a:off x="662940" y="37231320"/>
          <a:ext cx="9060180" cy="4208902"/>
        </a:xfrm>
        <a:prstGeom prst="rect">
          <a:avLst/>
        </a:prstGeom>
      </xdr:spPr>
    </xdr:pic>
    <xdr:clientData/>
  </xdr:twoCellAnchor>
  <xdr:twoCellAnchor editAs="oneCell">
    <xdr:from>
      <xdr:col>29</xdr:col>
      <xdr:colOff>87522</xdr:colOff>
      <xdr:row>224</xdr:row>
      <xdr:rowOff>139382</xdr:rowOff>
    </xdr:from>
    <xdr:to>
      <xdr:col>39</xdr:col>
      <xdr:colOff>116158</xdr:colOff>
      <xdr:row>227</xdr:row>
      <xdr:rowOff>55755</xdr:rowOff>
    </xdr:to>
    <xdr:sp macro="" textlink="">
      <xdr:nvSpPr>
        <xdr:cNvPr id="259" name="사각형: 둥근 모서리 258">
          <a:extLst>
            <a:ext uri="{FF2B5EF4-FFF2-40B4-BE49-F238E27FC236}">
              <a16:creationId xmlns:a16="http://schemas.microsoft.com/office/drawing/2014/main" id="{8D03F22C-CA7F-4869-9D5E-BF081CABE35C}"/>
            </a:ext>
          </a:extLst>
        </xdr:cNvPr>
        <xdr:cNvSpPr/>
      </xdr:nvSpPr>
      <xdr:spPr>
        <a:xfrm>
          <a:off x="6495942" y="37782182"/>
          <a:ext cx="2238436" cy="430723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28</xdr:col>
      <xdr:colOff>209550</xdr:colOff>
      <xdr:row>224</xdr:row>
      <xdr:rowOff>76200</xdr:rowOff>
    </xdr:from>
    <xdr:to>
      <xdr:col>29</xdr:col>
      <xdr:colOff>150540</xdr:colOff>
      <xdr:row>225</xdr:row>
      <xdr:rowOff>57224</xdr:rowOff>
    </xdr:to>
    <xdr:sp macro="" textlink="">
      <xdr:nvSpPr>
        <xdr:cNvPr id="260" name="사각형: 둥근 모서리 259">
          <a:extLst>
            <a:ext uri="{FF2B5EF4-FFF2-40B4-BE49-F238E27FC236}">
              <a16:creationId xmlns:a16="http://schemas.microsoft.com/office/drawing/2014/main" id="{876BA865-BEE9-44F6-B553-B752F671E460}"/>
            </a:ext>
          </a:extLst>
        </xdr:cNvPr>
        <xdr:cNvSpPr/>
      </xdr:nvSpPr>
      <xdr:spPr>
        <a:xfrm>
          <a:off x="6343650" y="37709475"/>
          <a:ext cx="160065" cy="152474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6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29</xdr:col>
      <xdr:colOff>87523</xdr:colOff>
      <xdr:row>227</xdr:row>
      <xdr:rowOff>55748</xdr:rowOff>
    </xdr:from>
    <xdr:to>
      <xdr:col>36</xdr:col>
      <xdr:colOff>69696</xdr:colOff>
      <xdr:row>228</xdr:row>
      <xdr:rowOff>144037</xdr:rowOff>
    </xdr:to>
    <xdr:sp macro="" textlink="">
      <xdr:nvSpPr>
        <xdr:cNvPr id="261" name="사각형: 둥근 모서리 260">
          <a:extLst>
            <a:ext uri="{FF2B5EF4-FFF2-40B4-BE49-F238E27FC236}">
              <a16:creationId xmlns:a16="http://schemas.microsoft.com/office/drawing/2014/main" id="{6BB95455-1A32-9609-97D9-F8D0861D3D63}"/>
            </a:ext>
          </a:extLst>
        </xdr:cNvPr>
        <xdr:cNvSpPr/>
      </xdr:nvSpPr>
      <xdr:spPr>
        <a:xfrm>
          <a:off x="6420486" y="38257968"/>
          <a:ext cx="1510820" cy="260203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28</xdr:col>
      <xdr:colOff>209550</xdr:colOff>
      <xdr:row>227</xdr:row>
      <xdr:rowOff>94786</xdr:rowOff>
    </xdr:from>
    <xdr:to>
      <xdr:col>29</xdr:col>
      <xdr:colOff>150540</xdr:colOff>
      <xdr:row>228</xdr:row>
      <xdr:rowOff>75810</xdr:rowOff>
    </xdr:to>
    <xdr:sp macro="" textlink="">
      <xdr:nvSpPr>
        <xdr:cNvPr id="262" name="사각형: 둥근 모서리 261">
          <a:extLst>
            <a:ext uri="{FF2B5EF4-FFF2-40B4-BE49-F238E27FC236}">
              <a16:creationId xmlns:a16="http://schemas.microsoft.com/office/drawing/2014/main" id="{21E513CD-67DB-8896-C7DC-32E4B6C4982C}"/>
            </a:ext>
          </a:extLst>
        </xdr:cNvPr>
        <xdr:cNvSpPr/>
      </xdr:nvSpPr>
      <xdr:spPr>
        <a:xfrm>
          <a:off x="6324135" y="38297006"/>
          <a:ext cx="159368" cy="152938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7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3</xdr:col>
      <xdr:colOff>0</xdr:colOff>
      <xdr:row>257</xdr:row>
      <xdr:rowOff>0</xdr:rowOff>
    </xdr:from>
    <xdr:to>
      <xdr:col>44</xdr:col>
      <xdr:colOff>0</xdr:colOff>
      <xdr:row>282</xdr:row>
      <xdr:rowOff>168397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766B4260-F710-D75D-958C-F2A4FFE9404D}"/>
            </a:ext>
          </a:extLst>
        </xdr:cNvPr>
        <xdr:cNvGrpSpPr/>
      </xdr:nvGrpSpPr>
      <xdr:grpSpPr>
        <a:xfrm>
          <a:off x="657225" y="44386500"/>
          <a:ext cx="8982075" cy="4206997"/>
          <a:chOff x="657225" y="44386500"/>
          <a:chExt cx="8982075" cy="4206997"/>
        </a:xfrm>
      </xdr:grpSpPr>
      <xdr:pic>
        <xdr:nvPicPr>
          <xdr:cNvPr id="265" name="그림 264">
            <a:extLst>
              <a:ext uri="{FF2B5EF4-FFF2-40B4-BE49-F238E27FC236}">
                <a16:creationId xmlns:a16="http://schemas.microsoft.com/office/drawing/2014/main" id="{891D5A2F-CF6C-4F50-8CEE-7228A0A911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576" b="9086"/>
          <a:stretch>
            <a:fillRect/>
          </a:stretch>
        </xdr:blipFill>
        <xdr:spPr>
          <a:xfrm>
            <a:off x="657225" y="44386500"/>
            <a:ext cx="8982075" cy="4206997"/>
          </a:xfrm>
          <a:prstGeom prst="rect">
            <a:avLst/>
          </a:prstGeom>
        </xdr:spPr>
      </xdr:pic>
      <xdr:sp macro="" textlink="">
        <xdr:nvSpPr>
          <xdr:cNvPr id="266" name="사각형: 둥근 모서리 265">
            <a:extLst>
              <a:ext uri="{FF2B5EF4-FFF2-40B4-BE49-F238E27FC236}">
                <a16:creationId xmlns:a16="http://schemas.microsoft.com/office/drawing/2014/main" id="{517767BB-0955-4DD7-943E-936CE898C010}"/>
              </a:ext>
            </a:extLst>
          </xdr:cNvPr>
          <xdr:cNvSpPr/>
        </xdr:nvSpPr>
        <xdr:spPr>
          <a:xfrm>
            <a:off x="6402597" y="45573632"/>
            <a:ext cx="2274678" cy="727393"/>
          </a:xfrm>
          <a:prstGeom prst="roundRect">
            <a:avLst>
              <a:gd name="adj" fmla="val 0"/>
            </a:avLst>
          </a:prstGeom>
          <a:noFill/>
          <a:ln w="19050">
            <a:solidFill>
              <a:srgbClr val="FF0000"/>
            </a:solidFill>
          </a:ln>
          <a:effectLst>
            <a:outerShdw dist="12700" dir="2700000" algn="ctr" rotWithShape="0">
              <a:schemeClr val="tx1">
                <a:lumMod val="85000"/>
                <a:lumOff val="15000"/>
                <a:alpha val="35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>
              <a:latin typeface="나눔스퀘어 네오 Heavy" panose="00000A00000000000000" pitchFamily="2" charset="-127"/>
              <a:ea typeface="나눔스퀘어 네오 Heavy" panose="00000A00000000000000" pitchFamily="2" charset="-127"/>
            </a:endParaRPr>
          </a:p>
        </xdr:txBody>
      </xdr:sp>
      <xdr:sp macro="" textlink="">
        <xdr:nvSpPr>
          <xdr:cNvPr id="267" name="사각형: 둥근 모서리 266">
            <a:extLst>
              <a:ext uri="{FF2B5EF4-FFF2-40B4-BE49-F238E27FC236}">
                <a16:creationId xmlns:a16="http://schemas.microsoft.com/office/drawing/2014/main" id="{7AE108E4-9879-4D84-8C72-FDC3C257F6E6}"/>
              </a:ext>
            </a:extLst>
          </xdr:cNvPr>
          <xdr:cNvSpPr/>
        </xdr:nvSpPr>
        <xdr:spPr>
          <a:xfrm>
            <a:off x="6305550" y="45643800"/>
            <a:ext cx="160065" cy="152474"/>
          </a:xfrm>
          <a:prstGeom prst="roundRect">
            <a:avLst>
              <a:gd name="adj" fmla="val 0"/>
            </a:avLst>
          </a:prstGeom>
          <a:solidFill>
            <a:srgbClr val="FF0000"/>
          </a:solidFill>
          <a:ln w="15875">
            <a:solidFill>
              <a:srgbClr val="FF0000"/>
            </a:solidFill>
          </a:ln>
          <a:effectLst>
            <a:outerShdw blurRad="12700" dist="12700" dir="2700000" algn="ctr" rotWithShape="0">
              <a:schemeClr val="tx1">
                <a:lumMod val="95000"/>
                <a:lumOff val="5000"/>
                <a:alpha val="35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b="1">
                <a:latin typeface="맑은 고딕" panose="020B0503020000020004" pitchFamily="50" charset="-127"/>
                <a:ea typeface="맑은 고딕" panose="020B0503020000020004" pitchFamily="50" charset="-127"/>
              </a:rPr>
              <a:t>9</a:t>
            </a:r>
            <a:endParaRPr lang="ko-KR" altLang="en-US" sz="1000" b="1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68" name="사각형: 둥근 모서리 267">
            <a:extLst>
              <a:ext uri="{FF2B5EF4-FFF2-40B4-BE49-F238E27FC236}">
                <a16:creationId xmlns:a16="http://schemas.microsoft.com/office/drawing/2014/main" id="{88DA84B1-0BDC-DD33-C5B2-26D6F27673DF}"/>
              </a:ext>
            </a:extLst>
          </xdr:cNvPr>
          <xdr:cNvSpPr/>
        </xdr:nvSpPr>
        <xdr:spPr>
          <a:xfrm>
            <a:off x="6402597" y="46345157"/>
            <a:ext cx="2274678" cy="1756093"/>
          </a:xfrm>
          <a:prstGeom prst="roundRect">
            <a:avLst>
              <a:gd name="adj" fmla="val 0"/>
            </a:avLst>
          </a:prstGeom>
          <a:noFill/>
          <a:ln w="19050">
            <a:solidFill>
              <a:srgbClr val="FF0000"/>
            </a:solidFill>
          </a:ln>
          <a:effectLst>
            <a:outerShdw dist="12700" dir="2700000" algn="ctr" rotWithShape="0">
              <a:schemeClr val="tx1">
                <a:lumMod val="85000"/>
                <a:lumOff val="15000"/>
                <a:alpha val="35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100">
              <a:latin typeface="나눔스퀘어 네오 Heavy" panose="00000A00000000000000" pitchFamily="2" charset="-127"/>
              <a:ea typeface="나눔스퀘어 네오 Heavy" panose="00000A00000000000000" pitchFamily="2" charset="-127"/>
            </a:endParaRPr>
          </a:p>
        </xdr:txBody>
      </xdr:sp>
      <xdr:sp macro="" textlink="">
        <xdr:nvSpPr>
          <xdr:cNvPr id="269" name="사각형: 둥근 모서리 268">
            <a:extLst>
              <a:ext uri="{FF2B5EF4-FFF2-40B4-BE49-F238E27FC236}">
                <a16:creationId xmlns:a16="http://schemas.microsoft.com/office/drawing/2014/main" id="{5992B89B-1817-FF8C-EBDD-8D777398D0B9}"/>
              </a:ext>
            </a:extLst>
          </xdr:cNvPr>
          <xdr:cNvSpPr/>
        </xdr:nvSpPr>
        <xdr:spPr>
          <a:xfrm>
            <a:off x="6305550" y="46415325"/>
            <a:ext cx="160065" cy="152474"/>
          </a:xfrm>
          <a:prstGeom prst="roundRect">
            <a:avLst>
              <a:gd name="adj" fmla="val 0"/>
            </a:avLst>
          </a:prstGeom>
          <a:solidFill>
            <a:srgbClr val="FF0000"/>
          </a:solidFill>
          <a:ln w="15875">
            <a:solidFill>
              <a:srgbClr val="FF0000"/>
            </a:solidFill>
          </a:ln>
          <a:effectLst>
            <a:outerShdw blurRad="12700" dist="12700" dir="2700000" algn="ctr" rotWithShape="0">
              <a:schemeClr val="tx1">
                <a:lumMod val="95000"/>
                <a:lumOff val="5000"/>
                <a:alpha val="35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900" b="1">
                <a:latin typeface="맑은 고딕" panose="020B0503020000020004" pitchFamily="50" charset="-127"/>
                <a:ea typeface="맑은 고딕" panose="020B0503020000020004" pitchFamily="50" charset="-127"/>
              </a:rPr>
              <a:t>10</a:t>
            </a:r>
            <a:endParaRPr lang="ko-KR" altLang="en-US" sz="900" b="1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 editAs="oneCell">
    <xdr:from>
      <xdr:col>3</xdr:col>
      <xdr:colOff>0</xdr:colOff>
      <xdr:row>289</xdr:row>
      <xdr:rowOff>0</xdr:rowOff>
    </xdr:from>
    <xdr:to>
      <xdr:col>44</xdr:col>
      <xdr:colOff>0</xdr:colOff>
      <xdr:row>314</xdr:row>
      <xdr:rowOff>35047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6A5AF6BA-4269-4E1D-B08A-DF6330116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1" b="8331"/>
        <a:stretch/>
      </xdr:blipFill>
      <xdr:spPr>
        <a:xfrm>
          <a:off x="657225" y="49329975"/>
          <a:ext cx="8982075" cy="4206997"/>
        </a:xfrm>
        <a:prstGeom prst="rect">
          <a:avLst/>
        </a:prstGeom>
      </xdr:spPr>
    </xdr:pic>
    <xdr:clientData/>
  </xdr:twoCellAnchor>
  <xdr:twoCellAnchor editAs="oneCell">
    <xdr:from>
      <xdr:col>29</xdr:col>
      <xdr:colOff>49422</xdr:colOff>
      <xdr:row>311</xdr:row>
      <xdr:rowOff>34608</xdr:rowOff>
    </xdr:from>
    <xdr:to>
      <xdr:col>39</xdr:col>
      <xdr:colOff>133350</xdr:colOff>
      <xdr:row>313</xdr:row>
      <xdr:rowOff>85726</xdr:rowOff>
    </xdr:to>
    <xdr:sp macro="" textlink="">
      <xdr:nvSpPr>
        <xdr:cNvPr id="271" name="사각형: 둥근 모서리 270">
          <a:extLst>
            <a:ext uri="{FF2B5EF4-FFF2-40B4-BE49-F238E27FC236}">
              <a16:creationId xmlns:a16="http://schemas.microsoft.com/office/drawing/2014/main" id="{4F8ED1A5-8AEC-419A-5716-17E631775BE5}"/>
            </a:ext>
          </a:extLst>
        </xdr:cNvPr>
        <xdr:cNvSpPr/>
      </xdr:nvSpPr>
      <xdr:spPr>
        <a:xfrm>
          <a:off x="6402597" y="53193633"/>
          <a:ext cx="2274678" cy="394018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28</xdr:col>
      <xdr:colOff>171450</xdr:colOff>
      <xdr:row>311</xdr:row>
      <xdr:rowOff>104775</xdr:rowOff>
    </xdr:from>
    <xdr:to>
      <xdr:col>29</xdr:col>
      <xdr:colOff>112440</xdr:colOff>
      <xdr:row>312</xdr:row>
      <xdr:rowOff>85799</xdr:rowOff>
    </xdr:to>
    <xdr:sp macro="" textlink="">
      <xdr:nvSpPr>
        <xdr:cNvPr id="272" name="사각형: 둥근 모서리 271">
          <a:extLst>
            <a:ext uri="{FF2B5EF4-FFF2-40B4-BE49-F238E27FC236}">
              <a16:creationId xmlns:a16="http://schemas.microsoft.com/office/drawing/2014/main" id="{2F0883EA-AAC3-1E93-5E78-91EB95233996}"/>
            </a:ext>
          </a:extLst>
        </xdr:cNvPr>
        <xdr:cNvSpPr/>
      </xdr:nvSpPr>
      <xdr:spPr>
        <a:xfrm>
          <a:off x="6305550" y="50796825"/>
          <a:ext cx="160065" cy="152474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900" b="1">
              <a:latin typeface="맑은 고딕" panose="020B0503020000020004" pitchFamily="50" charset="-127"/>
              <a:ea typeface="맑은 고딕" panose="020B0503020000020004" pitchFamily="50" charset="-127"/>
            </a:rPr>
            <a:t>11</a:t>
          </a:r>
          <a:endParaRPr lang="ko-KR" altLang="en-US" sz="9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48</xdr:col>
      <xdr:colOff>28575</xdr:colOff>
      <xdr:row>292</xdr:row>
      <xdr:rowOff>76200</xdr:rowOff>
    </xdr:from>
    <xdr:to>
      <xdr:col>61</xdr:col>
      <xdr:colOff>71439</xdr:colOff>
      <xdr:row>294</xdr:row>
      <xdr:rowOff>130176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E7626D82-0799-4E0F-9C73-35B16012C01F}"/>
            </a:ext>
          </a:extLst>
        </xdr:cNvPr>
        <xdr:cNvSpPr/>
      </xdr:nvSpPr>
      <xdr:spPr>
        <a:xfrm>
          <a:off x="10544175" y="49920525"/>
          <a:ext cx="2890839" cy="396876"/>
        </a:xfrm>
        <a:prstGeom prst="roundRect">
          <a:avLst>
            <a:gd name="adj" fmla="val 26000"/>
          </a:avLst>
        </a:prstGeom>
        <a:solidFill>
          <a:srgbClr val="7C7C7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000">
              <a:effectLst>
                <a:glow rad="63500">
                  <a:schemeClr val="tx1">
                    <a:lumMod val="85000"/>
                    <a:lumOff val="15000"/>
                    <a:alpha val="5000"/>
                  </a:schemeClr>
                </a:glow>
                <a:outerShdw blurRad="50800" dist="25400" dir="2700000" algn="ctr" rotWithShape="0">
                  <a:schemeClr val="tx1">
                    <a:lumMod val="85000"/>
                    <a:lumOff val="15000"/>
                    <a:alpha val="70000"/>
                  </a:schemeClr>
                </a:outerShdw>
              </a:effectLst>
              <a:latin typeface="나눔스퀘어 네오 ExtraBold" panose="00000900000000000000" pitchFamily="2" charset="-127"/>
              <a:ea typeface="나눔스퀘어 네오 ExtraBold" panose="00000900000000000000" pitchFamily="2" charset="-127"/>
            </a:rPr>
            <a:t>장착</a:t>
          </a:r>
          <a:endParaRPr lang="ko-KR" altLang="en-US" sz="1000"/>
        </a:p>
      </xdr:txBody>
    </xdr:sp>
    <xdr:clientData/>
  </xdr:twoCellAnchor>
  <xdr:twoCellAnchor editAs="oneCell">
    <xdr:from>
      <xdr:col>37</xdr:col>
      <xdr:colOff>22860</xdr:colOff>
      <xdr:row>227</xdr:row>
      <xdr:rowOff>55748</xdr:rowOff>
    </xdr:from>
    <xdr:to>
      <xdr:col>39</xdr:col>
      <xdr:colOff>116158</xdr:colOff>
      <xdr:row>228</xdr:row>
      <xdr:rowOff>144037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7BF60F11-98BD-7908-5993-59A3608FB100}"/>
            </a:ext>
          </a:extLst>
        </xdr:cNvPr>
        <xdr:cNvSpPr/>
      </xdr:nvSpPr>
      <xdr:spPr>
        <a:xfrm>
          <a:off x="8199120" y="38212898"/>
          <a:ext cx="535258" cy="259739"/>
        </a:xfrm>
        <a:prstGeom prst="roundRect">
          <a:avLst>
            <a:gd name="adj" fmla="val 0"/>
          </a:avLst>
        </a:prstGeom>
        <a:noFill/>
        <a:ln w="19050">
          <a:solidFill>
            <a:srgbClr val="FF0000"/>
          </a:solidFill>
        </a:ln>
        <a:effectLst>
          <a:outerShdw dist="12700" dir="2700000" algn="ctr" rotWithShape="0">
            <a:schemeClr val="tx1">
              <a:lumMod val="85000"/>
              <a:lumOff val="1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100">
            <a:latin typeface="나눔스퀘어 네오 Heavy" panose="00000A00000000000000" pitchFamily="2" charset="-127"/>
            <a:ea typeface="나눔스퀘어 네오 Heavy" panose="00000A00000000000000" pitchFamily="2" charset="-127"/>
          </a:endParaRPr>
        </a:p>
      </xdr:txBody>
    </xdr:sp>
    <xdr:clientData/>
  </xdr:twoCellAnchor>
  <xdr:twoCellAnchor editAs="oneCell">
    <xdr:from>
      <xdr:col>39</xdr:col>
      <xdr:colOff>81870</xdr:colOff>
      <xdr:row>227</xdr:row>
      <xdr:rowOff>94786</xdr:rowOff>
    </xdr:from>
    <xdr:to>
      <xdr:col>40</xdr:col>
      <xdr:colOff>22860</xdr:colOff>
      <xdr:row>228</xdr:row>
      <xdr:rowOff>75810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E21F81E-6413-4DA2-E518-49A650CCA1FF}"/>
            </a:ext>
          </a:extLst>
        </xdr:cNvPr>
        <xdr:cNvSpPr/>
      </xdr:nvSpPr>
      <xdr:spPr>
        <a:xfrm>
          <a:off x="8700090" y="38251936"/>
          <a:ext cx="161970" cy="152474"/>
        </a:xfrm>
        <a:prstGeom prst="roundRect">
          <a:avLst>
            <a:gd name="adj" fmla="val 0"/>
          </a:avLst>
        </a:prstGeom>
        <a:solidFill>
          <a:srgbClr val="FF0000"/>
        </a:solidFill>
        <a:ln w="15875">
          <a:solidFill>
            <a:srgbClr val="FF0000"/>
          </a:solidFill>
        </a:ln>
        <a:effectLst>
          <a:outerShdw blurRad="12700" dist="12700" dir="2700000" algn="ctr" rotWithShape="0">
            <a:schemeClr val="tx1">
              <a:lumMod val="95000"/>
              <a:lumOff val="5000"/>
              <a:alpha val="35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000" b="1">
              <a:latin typeface="맑은 고딕" panose="020B0503020000020004" pitchFamily="50" charset="-127"/>
              <a:ea typeface="맑은 고딕" panose="020B0503020000020004" pitchFamily="50" charset="-127"/>
            </a:rPr>
            <a:t>8</a:t>
          </a:r>
          <a:endParaRPr lang="ko-KR" altLang="en-US" sz="10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46</xdr:col>
      <xdr:colOff>209200</xdr:colOff>
      <xdr:row>107</xdr:row>
      <xdr:rowOff>25853</xdr:rowOff>
    </xdr:from>
    <xdr:to>
      <xdr:col>55</xdr:col>
      <xdr:colOff>159598</xdr:colOff>
      <xdr:row>120</xdr:row>
      <xdr:rowOff>126654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68B1153-0771-071E-58D2-982A85866038}"/>
            </a:ext>
          </a:extLst>
        </xdr:cNvPr>
        <xdr:cNvGrpSpPr/>
      </xdr:nvGrpSpPr>
      <xdr:grpSpPr>
        <a:xfrm>
          <a:off x="10286650" y="19714028"/>
          <a:ext cx="1922073" cy="2196301"/>
          <a:chOff x="10286650" y="19714028"/>
          <a:chExt cx="1922073" cy="2196301"/>
        </a:xfrm>
      </xdr:grpSpPr>
      <xdr:pic>
        <xdr:nvPicPr>
          <xdr:cNvPr id="108" name="그림 107">
            <a:extLst>
              <a:ext uri="{FF2B5EF4-FFF2-40B4-BE49-F238E27FC236}">
                <a16:creationId xmlns:a16="http://schemas.microsoft.com/office/drawing/2014/main" id="{2725213A-D978-4B22-B0D8-F97832934B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484" b="1484"/>
          <a:stretch/>
        </xdr:blipFill>
        <xdr:spPr>
          <a:xfrm>
            <a:off x="10391425" y="19735800"/>
            <a:ext cx="1817298" cy="2174529"/>
          </a:xfrm>
          <a:prstGeom prst="rect">
            <a:avLst/>
          </a:prstGeom>
        </xdr:spPr>
      </xdr:pic>
      <xdr:sp macro="" textlink="">
        <xdr:nvSpPr>
          <xdr:cNvPr id="109" name="사각형: 둥근 모서리 108">
            <a:extLst>
              <a:ext uri="{FF2B5EF4-FFF2-40B4-BE49-F238E27FC236}">
                <a16:creationId xmlns:a16="http://schemas.microsoft.com/office/drawing/2014/main" id="{CF2EC275-95A3-40C3-868B-D3106108C765}"/>
              </a:ext>
            </a:extLst>
          </xdr:cNvPr>
          <xdr:cNvSpPr/>
        </xdr:nvSpPr>
        <xdr:spPr>
          <a:xfrm>
            <a:off x="10390727" y="19740295"/>
            <a:ext cx="499251" cy="336221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0" name="사각형: 둥근 모서리 109">
            <a:extLst>
              <a:ext uri="{FF2B5EF4-FFF2-40B4-BE49-F238E27FC236}">
                <a16:creationId xmlns:a16="http://schemas.microsoft.com/office/drawing/2014/main" id="{C0DDBE9A-1043-4552-A921-5F28971B4637}"/>
              </a:ext>
            </a:extLst>
          </xdr:cNvPr>
          <xdr:cNvSpPr/>
        </xdr:nvSpPr>
        <xdr:spPr>
          <a:xfrm>
            <a:off x="10286650" y="19714028"/>
            <a:ext cx="173523" cy="169412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1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1" name="사각형: 둥근 모서리 110">
            <a:extLst>
              <a:ext uri="{FF2B5EF4-FFF2-40B4-BE49-F238E27FC236}">
                <a16:creationId xmlns:a16="http://schemas.microsoft.com/office/drawing/2014/main" id="{72BE75B4-F037-414D-96DF-A94830828AC1}"/>
              </a:ext>
            </a:extLst>
          </xdr:cNvPr>
          <xdr:cNvSpPr/>
        </xdr:nvSpPr>
        <xdr:spPr>
          <a:xfrm>
            <a:off x="10390727" y="20072138"/>
            <a:ext cx="499251" cy="232440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" name="사각형: 둥근 모서리 111">
            <a:extLst>
              <a:ext uri="{FF2B5EF4-FFF2-40B4-BE49-F238E27FC236}">
                <a16:creationId xmlns:a16="http://schemas.microsoft.com/office/drawing/2014/main" id="{9FC448BA-F9FF-4B62-B271-1ACC8EF0F4BD}"/>
              </a:ext>
            </a:extLst>
          </xdr:cNvPr>
          <xdr:cNvSpPr/>
        </xdr:nvSpPr>
        <xdr:spPr>
          <a:xfrm>
            <a:off x="11890108" y="19762067"/>
            <a:ext cx="251545" cy="269008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3" name="사각형: 둥근 모서리 112">
            <a:extLst>
              <a:ext uri="{FF2B5EF4-FFF2-40B4-BE49-F238E27FC236}">
                <a16:creationId xmlns:a16="http://schemas.microsoft.com/office/drawing/2014/main" id="{E15FAD76-06C9-4AC9-B2F3-B3CE4E774076}"/>
              </a:ext>
            </a:extLst>
          </xdr:cNvPr>
          <xdr:cNvSpPr/>
        </xdr:nvSpPr>
        <xdr:spPr>
          <a:xfrm>
            <a:off x="11782579" y="19763015"/>
            <a:ext cx="173523" cy="169412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3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4" name="사각형: 둥근 모서리 113">
            <a:extLst>
              <a:ext uri="{FF2B5EF4-FFF2-40B4-BE49-F238E27FC236}">
                <a16:creationId xmlns:a16="http://schemas.microsoft.com/office/drawing/2014/main" id="{98E235E2-C948-44A5-9206-896149BA5951}"/>
              </a:ext>
            </a:extLst>
          </xdr:cNvPr>
          <xdr:cNvSpPr/>
        </xdr:nvSpPr>
        <xdr:spPr>
          <a:xfrm>
            <a:off x="10286650" y="20094028"/>
            <a:ext cx="173523" cy="172800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2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5" name="사각형: 둥근 모서리 114">
            <a:extLst>
              <a:ext uri="{FF2B5EF4-FFF2-40B4-BE49-F238E27FC236}">
                <a16:creationId xmlns:a16="http://schemas.microsoft.com/office/drawing/2014/main" id="{209FF5B0-63D9-4902-B9E2-FBFFD4031605}"/>
              </a:ext>
            </a:extLst>
          </xdr:cNvPr>
          <xdr:cNvSpPr/>
        </xdr:nvSpPr>
        <xdr:spPr>
          <a:xfrm>
            <a:off x="10584873" y="21403039"/>
            <a:ext cx="1421774" cy="213641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6" name="사각형: 둥근 모서리 115">
            <a:extLst>
              <a:ext uri="{FF2B5EF4-FFF2-40B4-BE49-F238E27FC236}">
                <a16:creationId xmlns:a16="http://schemas.microsoft.com/office/drawing/2014/main" id="{F623DE41-FEE7-4022-AFF5-C6C270C83331}"/>
              </a:ext>
            </a:extLst>
          </xdr:cNvPr>
          <xdr:cNvSpPr/>
        </xdr:nvSpPr>
        <xdr:spPr>
          <a:xfrm>
            <a:off x="10458163" y="21427156"/>
            <a:ext cx="173523" cy="169411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5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17" name="사각형: 둥근 모서리 116">
            <a:extLst>
              <a:ext uri="{FF2B5EF4-FFF2-40B4-BE49-F238E27FC236}">
                <a16:creationId xmlns:a16="http://schemas.microsoft.com/office/drawing/2014/main" id="{A709D311-C5F2-48D3-BE38-3CF58D21675A}"/>
              </a:ext>
            </a:extLst>
          </xdr:cNvPr>
          <xdr:cNvSpPr/>
        </xdr:nvSpPr>
        <xdr:spPr>
          <a:xfrm>
            <a:off x="10584873" y="21616680"/>
            <a:ext cx="1421774" cy="187811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" name="사각형: 둥근 모서리 117">
            <a:extLst>
              <a:ext uri="{FF2B5EF4-FFF2-40B4-BE49-F238E27FC236}">
                <a16:creationId xmlns:a16="http://schemas.microsoft.com/office/drawing/2014/main" id="{26DF47D7-1EEB-4A2E-8AE4-DEABA816591B}"/>
              </a:ext>
            </a:extLst>
          </xdr:cNvPr>
          <xdr:cNvSpPr/>
        </xdr:nvSpPr>
        <xdr:spPr>
          <a:xfrm>
            <a:off x="10458163" y="21633844"/>
            <a:ext cx="173523" cy="169411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6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2" name="사각형: 둥근 모서리 11">
            <a:extLst>
              <a:ext uri="{FF2B5EF4-FFF2-40B4-BE49-F238E27FC236}">
                <a16:creationId xmlns:a16="http://schemas.microsoft.com/office/drawing/2014/main" id="{709A0920-DE72-29F2-7A38-ECA7AF66AF90}"/>
              </a:ext>
            </a:extLst>
          </xdr:cNvPr>
          <xdr:cNvSpPr/>
        </xdr:nvSpPr>
        <xdr:spPr>
          <a:xfrm>
            <a:off x="11890108" y="20057342"/>
            <a:ext cx="251545" cy="271730"/>
          </a:xfrm>
          <a:prstGeom prst="roundRect">
            <a:avLst>
              <a:gd name="adj" fmla="val 13035"/>
            </a:avLst>
          </a:prstGeom>
          <a:noFill/>
          <a:ln w="19050" cap="rnd" cmpd="sng">
            <a:solidFill>
              <a:srgbClr val="29FFEB"/>
            </a:solidFill>
            <a:prstDash val="solid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87E7B15D-C143-2D60-ECC4-5F75184D262A}"/>
              </a:ext>
            </a:extLst>
          </xdr:cNvPr>
          <xdr:cNvSpPr/>
        </xdr:nvSpPr>
        <xdr:spPr>
          <a:xfrm>
            <a:off x="11782579" y="20058290"/>
            <a:ext cx="173523" cy="172133"/>
          </a:xfrm>
          <a:prstGeom prst="roundRect">
            <a:avLst>
              <a:gd name="adj" fmla="val 50000"/>
            </a:avLst>
          </a:prstGeom>
          <a:solidFill>
            <a:srgbClr val="29FFEB"/>
          </a:solidFill>
          <a:ln w="19050" cap="rnd" cmpd="sng">
            <a:noFill/>
            <a:prstDash val="sysDot"/>
            <a:round/>
          </a:ln>
          <a:effectLst>
            <a:outerShdw blurRad="25400" dist="25400" dir="2700000" algn="ctr" rotWithShape="0">
              <a:schemeClr val="tx1">
                <a:lumMod val="75000"/>
                <a:lumOff val="25000"/>
                <a:alpha val="46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000" b="1">
                <a:solidFill>
                  <a:srgbClr val="2B303D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4</a:t>
            </a:r>
            <a:endParaRPr lang="ko-KR" altLang="en-US" sz="1000" b="1">
              <a:solidFill>
                <a:srgbClr val="2B303D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 editAs="oneCell">
    <xdr:from>
      <xdr:col>58</xdr:col>
      <xdr:colOff>113110</xdr:colOff>
      <xdr:row>121</xdr:row>
      <xdr:rowOff>28574</xdr:rowOff>
    </xdr:from>
    <xdr:to>
      <xdr:col>60</xdr:col>
      <xdr:colOff>30682</xdr:colOff>
      <xdr:row>123</xdr:row>
      <xdr:rowOff>44424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8F18F0C-445F-AE29-DA20-7E1BF440B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254" b="51143"/>
        <a:stretch>
          <a:fillRect/>
        </a:stretch>
      </xdr:blipFill>
      <xdr:spPr>
        <a:xfrm>
          <a:off x="12888516" y="22037277"/>
          <a:ext cx="358104" cy="361131"/>
        </a:xfrm>
        <a:prstGeom prst="rect">
          <a:avLst/>
        </a:prstGeom>
      </xdr:spPr>
    </xdr:pic>
    <xdr:clientData/>
  </xdr:twoCellAnchor>
  <xdr:twoCellAnchor editAs="oneCell">
    <xdr:from>
      <xdr:col>64</xdr:col>
      <xdr:colOff>96563</xdr:colOff>
      <xdr:row>121</xdr:row>
      <xdr:rowOff>28575</xdr:rowOff>
    </xdr:from>
    <xdr:to>
      <xdr:col>66</xdr:col>
      <xdr:colOff>12119</xdr:colOff>
      <xdr:row>123</xdr:row>
      <xdr:rowOff>44426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1F7CB22D-D04F-ACE9-1951-04B1EF20B6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50" r="2744" b="51143"/>
        <a:stretch>
          <a:fillRect/>
        </a:stretch>
      </xdr:blipFill>
      <xdr:spPr>
        <a:xfrm>
          <a:off x="14193563" y="22037278"/>
          <a:ext cx="356087" cy="361132"/>
        </a:xfrm>
        <a:prstGeom prst="rect">
          <a:avLst/>
        </a:prstGeom>
      </xdr:spPr>
    </xdr:pic>
    <xdr:clientData/>
  </xdr:twoCellAnchor>
  <xdr:twoCellAnchor editAs="oneCell">
    <xdr:from>
      <xdr:col>58</xdr:col>
      <xdr:colOff>113110</xdr:colOff>
      <xdr:row>126</xdr:row>
      <xdr:rowOff>20241</xdr:rowOff>
    </xdr:from>
    <xdr:to>
      <xdr:col>60</xdr:col>
      <xdr:colOff>30682</xdr:colOff>
      <xdr:row>128</xdr:row>
      <xdr:rowOff>36090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61669EEE-1D14-5EBE-B2C9-AB76B0E9D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740" r="53254" b="403"/>
        <a:stretch>
          <a:fillRect/>
        </a:stretch>
      </xdr:blipFill>
      <xdr:spPr>
        <a:xfrm>
          <a:off x="12888516" y="22892147"/>
          <a:ext cx="358104" cy="361131"/>
        </a:xfrm>
        <a:prstGeom prst="rect">
          <a:avLst/>
        </a:prstGeom>
      </xdr:spPr>
    </xdr:pic>
    <xdr:clientData/>
  </xdr:twoCellAnchor>
  <xdr:oneCellAnchor>
    <xdr:from>
      <xdr:col>64</xdr:col>
      <xdr:colOff>96563</xdr:colOff>
      <xdr:row>126</xdr:row>
      <xdr:rowOff>20240</xdr:rowOff>
    </xdr:from>
    <xdr:ext cx="356087" cy="361132"/>
    <xdr:pic>
      <xdr:nvPicPr>
        <xdr:cNvPr id="20" name="그림 19">
          <a:extLst>
            <a:ext uri="{FF2B5EF4-FFF2-40B4-BE49-F238E27FC236}">
              <a16:creationId xmlns:a16="http://schemas.microsoft.com/office/drawing/2014/main" id="{7C2409A4-D037-43EF-8E45-16B7C2587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50" t="49128" r="2744" b="2015"/>
        <a:stretch>
          <a:fillRect/>
        </a:stretch>
      </xdr:blipFill>
      <xdr:spPr>
        <a:xfrm>
          <a:off x="14193563" y="22892146"/>
          <a:ext cx="356087" cy="361132"/>
        </a:xfrm>
        <a:prstGeom prst="rect">
          <a:avLst/>
        </a:prstGeom>
      </xdr:spPr>
    </xdr:pic>
    <xdr:clientData/>
  </xdr:oneCellAnchor>
  <xdr:oneCellAnchor>
    <xdr:from>
      <xdr:col>47</xdr:col>
      <xdr:colOff>113110</xdr:colOff>
      <xdr:row>249</xdr:row>
      <xdr:rowOff>57149</xdr:rowOff>
    </xdr:from>
    <xdr:ext cx="355722" cy="358750"/>
    <xdr:pic>
      <xdr:nvPicPr>
        <xdr:cNvPr id="22" name="그림 21">
          <a:extLst>
            <a:ext uri="{FF2B5EF4-FFF2-40B4-BE49-F238E27FC236}">
              <a16:creationId xmlns:a16="http://schemas.microsoft.com/office/drawing/2014/main" id="{73D90F7E-C8A3-49BF-AB7C-C8A69A549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254" b="51143"/>
        <a:stretch>
          <a:fillRect/>
        </a:stretch>
      </xdr:blipFill>
      <xdr:spPr>
        <a:xfrm>
          <a:off x="10409635" y="43072049"/>
          <a:ext cx="355722" cy="358750"/>
        </a:xfrm>
        <a:prstGeom prst="rect">
          <a:avLst/>
        </a:prstGeom>
      </xdr:spPr>
    </xdr:pic>
    <xdr:clientData/>
  </xdr:oneCellAnchor>
  <xdr:oneCellAnchor>
    <xdr:from>
      <xdr:col>53</xdr:col>
      <xdr:colOff>96563</xdr:colOff>
      <xdr:row>249</xdr:row>
      <xdr:rowOff>57150</xdr:rowOff>
    </xdr:from>
    <xdr:ext cx="353706" cy="358751"/>
    <xdr:pic>
      <xdr:nvPicPr>
        <xdr:cNvPr id="23" name="그림 22">
          <a:extLst>
            <a:ext uri="{FF2B5EF4-FFF2-40B4-BE49-F238E27FC236}">
              <a16:creationId xmlns:a16="http://schemas.microsoft.com/office/drawing/2014/main" id="{B3B6C134-C654-4592-A7D2-517C6F4EAC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50" r="2744" b="51143"/>
        <a:stretch>
          <a:fillRect/>
        </a:stretch>
      </xdr:blipFill>
      <xdr:spPr>
        <a:xfrm>
          <a:off x="11707538" y="43072050"/>
          <a:ext cx="353706" cy="358751"/>
        </a:xfrm>
        <a:prstGeom prst="rect">
          <a:avLst/>
        </a:prstGeom>
      </xdr:spPr>
    </xdr:pic>
    <xdr:clientData/>
  </xdr:oneCellAnchor>
  <xdr:oneCellAnchor>
    <xdr:from>
      <xdr:col>47</xdr:col>
      <xdr:colOff>113110</xdr:colOff>
      <xdr:row>252</xdr:row>
      <xdr:rowOff>48816</xdr:rowOff>
    </xdr:from>
    <xdr:ext cx="355722" cy="358749"/>
    <xdr:pic>
      <xdr:nvPicPr>
        <xdr:cNvPr id="24" name="그림 23">
          <a:extLst>
            <a:ext uri="{FF2B5EF4-FFF2-40B4-BE49-F238E27FC236}">
              <a16:creationId xmlns:a16="http://schemas.microsoft.com/office/drawing/2014/main" id="{B67CD0F7-481C-4645-ADC9-3B6A9BC1C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740" r="53254" b="403"/>
        <a:stretch>
          <a:fillRect/>
        </a:stretch>
      </xdr:blipFill>
      <xdr:spPr>
        <a:xfrm>
          <a:off x="10409635" y="43578066"/>
          <a:ext cx="355722" cy="358749"/>
        </a:xfrm>
        <a:prstGeom prst="rect">
          <a:avLst/>
        </a:prstGeom>
      </xdr:spPr>
    </xdr:pic>
    <xdr:clientData/>
  </xdr:oneCellAnchor>
  <xdr:oneCellAnchor>
    <xdr:from>
      <xdr:col>53</xdr:col>
      <xdr:colOff>96563</xdr:colOff>
      <xdr:row>252</xdr:row>
      <xdr:rowOff>48815</xdr:rowOff>
    </xdr:from>
    <xdr:ext cx="356087" cy="361132"/>
    <xdr:pic>
      <xdr:nvPicPr>
        <xdr:cNvPr id="25" name="그림 24">
          <a:extLst>
            <a:ext uri="{FF2B5EF4-FFF2-40B4-BE49-F238E27FC236}">
              <a16:creationId xmlns:a16="http://schemas.microsoft.com/office/drawing/2014/main" id="{5054333F-5DA0-48F6-AA1B-8A71E25B1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50" t="49128" r="2744" b="2015"/>
        <a:stretch>
          <a:fillRect/>
        </a:stretch>
      </xdr:blipFill>
      <xdr:spPr>
        <a:xfrm>
          <a:off x="11707538" y="43920965"/>
          <a:ext cx="356087" cy="361132"/>
        </a:xfrm>
        <a:prstGeom prst="rect">
          <a:avLst/>
        </a:prstGeom>
      </xdr:spPr>
    </xdr:pic>
    <xdr:clientData/>
  </xdr:oneCellAnchor>
  <xdr:twoCellAnchor>
    <xdr:from>
      <xdr:col>47</xdr:col>
      <xdr:colOff>209550</xdr:colOff>
      <xdr:row>50</xdr:row>
      <xdr:rowOff>123825</xdr:rowOff>
    </xdr:from>
    <xdr:to>
      <xdr:col>60</xdr:col>
      <xdr:colOff>45361</xdr:colOff>
      <xdr:row>52</xdr:row>
      <xdr:rowOff>102798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28639240-3906-42B4-8802-49218B4C216B}"/>
            </a:ext>
          </a:extLst>
        </xdr:cNvPr>
        <xdr:cNvGrpSpPr/>
      </xdr:nvGrpSpPr>
      <xdr:grpSpPr>
        <a:xfrm>
          <a:off x="10506075" y="10106025"/>
          <a:ext cx="2683786" cy="321873"/>
          <a:chOff x="10601325" y="6679002"/>
          <a:chExt cx="2683786" cy="321873"/>
        </a:xfrm>
      </xdr:grpSpPr>
      <xdr:sp macro="" textlink="">
        <xdr:nvSpPr>
          <xdr:cNvPr id="30" name="사각형: 둥근 모서리 29">
            <a:extLst>
              <a:ext uri="{FF2B5EF4-FFF2-40B4-BE49-F238E27FC236}">
                <a16:creationId xmlns:a16="http://schemas.microsoft.com/office/drawing/2014/main" id="{C5504D72-A4AF-DBA6-D3C8-41323700912C}"/>
              </a:ext>
            </a:extLst>
          </xdr:cNvPr>
          <xdr:cNvSpPr/>
        </xdr:nvSpPr>
        <xdr:spPr>
          <a:xfrm>
            <a:off x="10601325" y="6679002"/>
            <a:ext cx="1302563" cy="321873"/>
          </a:xfrm>
          <a:prstGeom prst="roundRect">
            <a:avLst>
              <a:gd name="adj" fmla="val 21230"/>
            </a:avLst>
          </a:prstGeom>
          <a:solidFill>
            <a:schemeClr val="tx1">
              <a:lumMod val="85000"/>
              <a:lumOff val="15000"/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000">
                <a:effectLst>
                  <a:glow rad="63500">
                    <a:schemeClr val="tx1">
                      <a:lumMod val="85000"/>
                      <a:lumOff val="15000"/>
                      <a:alpha val="5000"/>
                    </a:schemeClr>
                  </a:glow>
                  <a:outerShdw blurRad="50800" dist="25400" dir="2700000" algn="ctr" rotWithShape="0">
                    <a:schemeClr val="tx1">
                      <a:lumMod val="85000"/>
                      <a:lumOff val="15000"/>
                      <a:alpha val="70000"/>
                    </a:schemeClr>
                  </a:outerShdw>
                </a:effectLst>
                <a:latin typeface="나눔스퀘어 네오 ExtraBold" panose="00000900000000000000" pitchFamily="2" charset="-127"/>
                <a:ea typeface="나눔스퀘어 네오 ExtraBold" panose="00000900000000000000" pitchFamily="2" charset="-127"/>
              </a:rPr>
              <a:t>    조사단원</a:t>
            </a:r>
            <a:endParaRPr lang="ko-KR" altLang="en-US" sz="1000"/>
          </a:p>
        </xdr:txBody>
      </xdr: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79B09BDB-4631-6262-CBFA-712D2E1F083C}"/>
              </a:ext>
            </a:extLst>
          </xdr:cNvPr>
          <xdr:cNvGrpSpPr/>
        </xdr:nvGrpSpPr>
        <xdr:grpSpPr>
          <a:xfrm>
            <a:off x="10736489" y="6770041"/>
            <a:ext cx="124794" cy="133114"/>
            <a:chOff x="699715" y="1497293"/>
            <a:chExt cx="141249" cy="150665"/>
          </a:xfrm>
          <a:solidFill>
            <a:schemeClr val="bg1"/>
          </a:solidFill>
        </xdr:grpSpPr>
        <xdr:sp macro="" textlink="">
          <xdr:nvSpPr>
            <xdr:cNvPr id="36" name="자유형: 도형 35">
              <a:extLst>
                <a:ext uri="{FF2B5EF4-FFF2-40B4-BE49-F238E27FC236}">
                  <a16:creationId xmlns:a16="http://schemas.microsoft.com/office/drawing/2014/main" id="{A4B6FC3D-0595-38CF-AA0E-E4BA4628D1D2}"/>
                </a:ext>
              </a:extLst>
            </xdr:cNvPr>
            <xdr:cNvSpPr/>
          </xdr:nvSpPr>
          <xdr:spPr>
            <a:xfrm>
              <a:off x="699715" y="1577334"/>
              <a:ext cx="141249" cy="70624"/>
            </a:xfrm>
            <a:custGeom>
              <a:avLst/>
              <a:gdLst>
                <a:gd name="connsiteX0" fmla="*/ 141249 w 141249"/>
                <a:gd name="connsiteY0" fmla="*/ 70624 h 70624"/>
                <a:gd name="connsiteX1" fmla="*/ 141249 w 141249"/>
                <a:gd name="connsiteY1" fmla="*/ 35312 h 70624"/>
                <a:gd name="connsiteX2" fmla="*/ 134187 w 141249"/>
                <a:gd name="connsiteY2" fmla="*/ 21187 h 70624"/>
                <a:gd name="connsiteX3" fmla="*/ 99659 w 141249"/>
                <a:gd name="connsiteY3" fmla="*/ 4708 h 70624"/>
                <a:gd name="connsiteX4" fmla="*/ 70625 w 141249"/>
                <a:gd name="connsiteY4" fmla="*/ 0 h 70624"/>
                <a:gd name="connsiteX5" fmla="*/ 41590 w 141249"/>
                <a:gd name="connsiteY5" fmla="*/ 4708 h 70624"/>
                <a:gd name="connsiteX6" fmla="*/ 7062 w 141249"/>
                <a:gd name="connsiteY6" fmla="*/ 21187 h 70624"/>
                <a:gd name="connsiteX7" fmla="*/ 0 w 141249"/>
                <a:gd name="connsiteY7" fmla="*/ 35312 h 70624"/>
                <a:gd name="connsiteX8" fmla="*/ 0 w 141249"/>
                <a:gd name="connsiteY8" fmla="*/ 70624 h 70624"/>
                <a:gd name="connsiteX9" fmla="*/ 141249 w 141249"/>
                <a:gd name="connsiteY9" fmla="*/ 70624 h 7062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141249" h="70624">
                  <a:moveTo>
                    <a:pt x="141249" y="70624"/>
                  </a:moveTo>
                  <a:lnTo>
                    <a:pt x="141249" y="35312"/>
                  </a:lnTo>
                  <a:cubicBezTo>
                    <a:pt x="141249" y="29819"/>
                    <a:pt x="138895" y="24326"/>
                    <a:pt x="134187" y="21187"/>
                  </a:cubicBezTo>
                  <a:cubicBezTo>
                    <a:pt x="124770" y="13340"/>
                    <a:pt x="112214" y="7847"/>
                    <a:pt x="99659" y="4708"/>
                  </a:cubicBezTo>
                  <a:cubicBezTo>
                    <a:pt x="91027" y="2354"/>
                    <a:pt x="80826" y="0"/>
                    <a:pt x="70625" y="0"/>
                  </a:cubicBezTo>
                  <a:cubicBezTo>
                    <a:pt x="61208" y="0"/>
                    <a:pt x="51007" y="1569"/>
                    <a:pt x="41590" y="4708"/>
                  </a:cubicBezTo>
                  <a:cubicBezTo>
                    <a:pt x="29035" y="7847"/>
                    <a:pt x="17264" y="14125"/>
                    <a:pt x="7062" y="21187"/>
                  </a:cubicBezTo>
                  <a:cubicBezTo>
                    <a:pt x="2354" y="25111"/>
                    <a:pt x="0" y="29819"/>
                    <a:pt x="0" y="35312"/>
                  </a:cubicBezTo>
                  <a:lnTo>
                    <a:pt x="0" y="70624"/>
                  </a:lnTo>
                  <a:lnTo>
                    <a:pt x="141249" y="70624"/>
                  </a:lnTo>
                  <a:close/>
                </a:path>
              </a:pathLst>
            </a:custGeom>
            <a:grpFill/>
            <a:ln w="25400" cap="rnd">
              <a:noFill/>
              <a:extLst>
                <a:ext uri="{C807C97D-BFC1-408E-A445-0C87EB9F89A2}">
                  <ask:lineSketchStyleProps xmlns:ask="http://schemas.microsoft.com/office/drawing/2018/sketchyshapes" sd="1219033472">
                    <a:custGeom>
                      <a:avLst/>
                      <a:gdLst>
                        <a:gd name="connsiteX0" fmla="*/ 0 w 1554956"/>
                        <a:gd name="connsiteY0" fmla="*/ 13983 h 113190"/>
                        <a:gd name="connsiteX1" fmla="*/ 12613 w 1554956"/>
                        <a:gd name="connsiteY1" fmla="*/ 0 h 113190"/>
                        <a:gd name="connsiteX2" fmla="*/ 553118 w 1554956"/>
                        <a:gd name="connsiteY2" fmla="*/ 0 h 113190"/>
                        <a:gd name="connsiteX3" fmla="*/ 1047730 w 1554956"/>
                        <a:gd name="connsiteY3" fmla="*/ 0 h 113190"/>
                        <a:gd name="connsiteX4" fmla="*/ 1542343 w 1554956"/>
                        <a:gd name="connsiteY4" fmla="*/ 0 h 113190"/>
                        <a:gd name="connsiteX5" fmla="*/ 1554956 w 1554956"/>
                        <a:gd name="connsiteY5" fmla="*/ 13983 h 113190"/>
                        <a:gd name="connsiteX6" fmla="*/ 1502569 w 1554956"/>
                        <a:gd name="connsiteY6" fmla="*/ 99156 h 113190"/>
                        <a:gd name="connsiteX7" fmla="*/ 1478049 w 1554956"/>
                        <a:gd name="connsiteY7" fmla="*/ 113140 h 113190"/>
                        <a:gd name="connsiteX8" fmla="*/ 1018879 w 1554956"/>
                        <a:gd name="connsiteY8" fmla="*/ 113140 h 113190"/>
                        <a:gd name="connsiteX9" fmla="*/ 530400 w 1554956"/>
                        <a:gd name="connsiteY9" fmla="*/ 113140 h 113190"/>
                        <a:gd name="connsiteX10" fmla="*/ 12613 w 1554956"/>
                        <a:gd name="connsiteY10" fmla="*/ 113140 h 113190"/>
                        <a:gd name="connsiteX11" fmla="*/ 0 w 1554956"/>
                        <a:gd name="connsiteY11" fmla="*/ 99156 h 113190"/>
                        <a:gd name="connsiteX12" fmla="*/ 0 w 1554956"/>
                        <a:gd name="connsiteY12" fmla="*/ 13983 h 113190"/>
                      </a:gdLst>
                      <a:ahLst/>
                      <a:cxnLst>
                        <a:cxn ang="0">
                          <a:pos x="connsiteX0" y="connsiteY0"/>
                        </a:cxn>
                        <a:cxn ang="0">
                          <a:pos x="connsiteX1" y="connsiteY1"/>
                        </a:cxn>
                        <a:cxn ang="0">
                          <a:pos x="connsiteX2" y="connsiteY2"/>
                        </a:cxn>
                        <a:cxn ang="0">
                          <a:pos x="connsiteX3" y="connsiteY3"/>
                        </a:cxn>
                        <a:cxn ang="0">
                          <a:pos x="connsiteX4" y="connsiteY4"/>
                        </a:cxn>
                        <a:cxn ang="0">
                          <a:pos x="connsiteX5" y="connsiteY5"/>
                        </a:cxn>
                        <a:cxn ang="0">
                          <a:pos x="connsiteX6" y="connsiteY6"/>
                        </a:cxn>
                        <a:cxn ang="0">
                          <a:pos x="connsiteX7" y="connsiteY7"/>
                        </a:cxn>
                        <a:cxn ang="0">
                          <a:pos x="connsiteX8" y="connsiteY8"/>
                        </a:cxn>
                        <a:cxn ang="0">
                          <a:pos x="connsiteX9" y="connsiteY9"/>
                        </a:cxn>
                        <a:cxn ang="0">
                          <a:pos x="connsiteX10" y="connsiteY10"/>
                        </a:cxn>
                        <a:cxn ang="0">
                          <a:pos x="connsiteX11" y="connsiteY11"/>
                        </a:cxn>
                        <a:cxn ang="0">
                          <a:pos x="connsiteX12" y="connsiteY12"/>
                        </a:cxn>
                      </a:cxnLst>
                      <a:rect l="l" t="t" r="r" b="b"/>
                      <a:pathLst>
                        <a:path w="1554956" h="113190" extrusionOk="0">
                          <a:moveTo>
                            <a:pt x="0" y="13983"/>
                          </a:moveTo>
                          <a:cubicBezTo>
                            <a:pt x="-1390" y="5403"/>
                            <a:pt x="4654" y="373"/>
                            <a:pt x="12613" y="0"/>
                          </a:cubicBezTo>
                          <a:cubicBezTo>
                            <a:pt x="267186" y="-7067"/>
                            <a:pt x="412962" y="36789"/>
                            <a:pt x="553118" y="0"/>
                          </a:cubicBezTo>
                          <a:cubicBezTo>
                            <a:pt x="693274" y="-36789"/>
                            <a:pt x="869582" y="3455"/>
                            <a:pt x="1047730" y="0"/>
                          </a:cubicBezTo>
                          <a:cubicBezTo>
                            <a:pt x="1225878" y="-3455"/>
                            <a:pt x="1301137" y="56361"/>
                            <a:pt x="1542343" y="0"/>
                          </a:cubicBezTo>
                          <a:cubicBezTo>
                            <a:pt x="1548729" y="-1867"/>
                            <a:pt x="1555489" y="4288"/>
                            <a:pt x="1554956" y="13983"/>
                          </a:cubicBezTo>
                          <a:cubicBezTo>
                            <a:pt x="1547923" y="35480"/>
                            <a:pt x="1515069" y="74337"/>
                            <a:pt x="1502569" y="99156"/>
                          </a:cubicBezTo>
                          <a:cubicBezTo>
                            <a:pt x="1495370" y="114272"/>
                            <a:pt x="1483921" y="114660"/>
                            <a:pt x="1478049" y="113140"/>
                          </a:cubicBezTo>
                          <a:cubicBezTo>
                            <a:pt x="1299804" y="127337"/>
                            <a:pt x="1159675" y="71260"/>
                            <a:pt x="1018879" y="113140"/>
                          </a:cubicBezTo>
                          <a:cubicBezTo>
                            <a:pt x="878083" y="155020"/>
                            <a:pt x="757975" y="64310"/>
                            <a:pt x="530400" y="113140"/>
                          </a:cubicBezTo>
                          <a:cubicBezTo>
                            <a:pt x="302825" y="161970"/>
                            <a:pt x="153551" y="97248"/>
                            <a:pt x="12613" y="113140"/>
                          </a:cubicBezTo>
                          <a:cubicBezTo>
                            <a:pt x="6923" y="111879"/>
                            <a:pt x="1345" y="106012"/>
                            <a:pt x="0" y="99156"/>
                          </a:cubicBezTo>
                          <a:cubicBezTo>
                            <a:pt x="-3048" y="73288"/>
                            <a:pt x="1289" y="51210"/>
                            <a:pt x="0" y="13983"/>
                          </a:cubicBezTo>
                          <a:close/>
                        </a:path>
                      </a:pathLst>
                    </a:custGeom>
                    <ask:type>
                      <ask:lineSketchNone/>
                    </ask:type>
                  </ask:lineSketchStyleProps>
                </a:ext>
              </a:extLst>
            </a:ln>
            <a:effectLst>
              <a:glow rad="63500">
                <a:schemeClr val="tx1">
                  <a:lumMod val="85000"/>
                  <a:lumOff val="15000"/>
                  <a:alpha val="8000"/>
                </a:schemeClr>
              </a:glow>
              <a:outerShdw blurRad="12700" dist="12700" dir="2700000" algn="ctr" rotWithShape="0">
                <a:schemeClr val="tx1">
                  <a:lumMod val="85000"/>
                  <a:lumOff val="15000"/>
                  <a:alpha val="39000"/>
                </a:scheme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ko-KR" altLang="en-US"/>
            </a:p>
          </xdr:txBody>
        </xdr:sp>
        <xdr:sp macro="" textlink="">
          <xdr:nvSpPr>
            <xdr:cNvPr id="37" name="자유형: 도형 36">
              <a:extLst>
                <a:ext uri="{FF2B5EF4-FFF2-40B4-BE49-F238E27FC236}">
                  <a16:creationId xmlns:a16="http://schemas.microsoft.com/office/drawing/2014/main" id="{3341A64A-936F-F687-92A0-1244CC3B2AA4}"/>
                </a:ext>
              </a:extLst>
            </xdr:cNvPr>
            <xdr:cNvSpPr/>
          </xdr:nvSpPr>
          <xdr:spPr>
            <a:xfrm>
              <a:off x="735027" y="1497293"/>
              <a:ext cx="70624" cy="70624"/>
            </a:xfrm>
            <a:custGeom>
              <a:avLst/>
              <a:gdLst>
                <a:gd name="connsiteX0" fmla="*/ 70625 w 70624"/>
                <a:gd name="connsiteY0" fmla="*/ 35312 h 70624"/>
                <a:gd name="connsiteX1" fmla="*/ 35312 w 70624"/>
                <a:gd name="connsiteY1" fmla="*/ 70625 h 70624"/>
                <a:gd name="connsiteX2" fmla="*/ 0 w 70624"/>
                <a:gd name="connsiteY2" fmla="*/ 35312 h 70624"/>
                <a:gd name="connsiteX3" fmla="*/ 35312 w 70624"/>
                <a:gd name="connsiteY3" fmla="*/ 0 h 70624"/>
                <a:gd name="connsiteX4" fmla="*/ 70625 w 70624"/>
                <a:gd name="connsiteY4" fmla="*/ 35312 h 7062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0624" h="70624">
                  <a:moveTo>
                    <a:pt x="70625" y="35312"/>
                  </a:moveTo>
                  <a:cubicBezTo>
                    <a:pt x="70625" y="54815"/>
                    <a:pt x="54815" y="70625"/>
                    <a:pt x="35312" y="70625"/>
                  </a:cubicBezTo>
                  <a:cubicBezTo>
                    <a:pt x="15810" y="70625"/>
                    <a:pt x="0" y="54815"/>
                    <a:pt x="0" y="35312"/>
                  </a:cubicBezTo>
                  <a:cubicBezTo>
                    <a:pt x="0" y="15810"/>
                    <a:pt x="15810" y="0"/>
                    <a:pt x="35312" y="0"/>
                  </a:cubicBezTo>
                  <a:cubicBezTo>
                    <a:pt x="54815" y="0"/>
                    <a:pt x="70625" y="15810"/>
                    <a:pt x="70625" y="35312"/>
                  </a:cubicBezTo>
                  <a:close/>
                </a:path>
              </a:pathLst>
            </a:custGeom>
            <a:grpFill/>
            <a:ln w="25400" cap="rnd">
              <a:noFill/>
              <a:extLst>
                <a:ext uri="{C807C97D-BFC1-408E-A445-0C87EB9F89A2}">
                  <ask:lineSketchStyleProps xmlns:ask="http://schemas.microsoft.com/office/drawing/2018/sketchyshapes" sd="1219033472">
                    <a:custGeom>
                      <a:avLst/>
                      <a:gdLst>
                        <a:gd name="connsiteX0" fmla="*/ 0 w 1554956"/>
                        <a:gd name="connsiteY0" fmla="*/ 13983 h 113190"/>
                        <a:gd name="connsiteX1" fmla="*/ 12613 w 1554956"/>
                        <a:gd name="connsiteY1" fmla="*/ 0 h 113190"/>
                        <a:gd name="connsiteX2" fmla="*/ 553118 w 1554956"/>
                        <a:gd name="connsiteY2" fmla="*/ 0 h 113190"/>
                        <a:gd name="connsiteX3" fmla="*/ 1047730 w 1554956"/>
                        <a:gd name="connsiteY3" fmla="*/ 0 h 113190"/>
                        <a:gd name="connsiteX4" fmla="*/ 1542343 w 1554956"/>
                        <a:gd name="connsiteY4" fmla="*/ 0 h 113190"/>
                        <a:gd name="connsiteX5" fmla="*/ 1554956 w 1554956"/>
                        <a:gd name="connsiteY5" fmla="*/ 13983 h 113190"/>
                        <a:gd name="connsiteX6" fmla="*/ 1502569 w 1554956"/>
                        <a:gd name="connsiteY6" fmla="*/ 99156 h 113190"/>
                        <a:gd name="connsiteX7" fmla="*/ 1478049 w 1554956"/>
                        <a:gd name="connsiteY7" fmla="*/ 113140 h 113190"/>
                        <a:gd name="connsiteX8" fmla="*/ 1018879 w 1554956"/>
                        <a:gd name="connsiteY8" fmla="*/ 113140 h 113190"/>
                        <a:gd name="connsiteX9" fmla="*/ 530400 w 1554956"/>
                        <a:gd name="connsiteY9" fmla="*/ 113140 h 113190"/>
                        <a:gd name="connsiteX10" fmla="*/ 12613 w 1554956"/>
                        <a:gd name="connsiteY10" fmla="*/ 113140 h 113190"/>
                        <a:gd name="connsiteX11" fmla="*/ 0 w 1554956"/>
                        <a:gd name="connsiteY11" fmla="*/ 99156 h 113190"/>
                        <a:gd name="connsiteX12" fmla="*/ 0 w 1554956"/>
                        <a:gd name="connsiteY12" fmla="*/ 13983 h 113190"/>
                      </a:gdLst>
                      <a:ahLst/>
                      <a:cxnLst>
                        <a:cxn ang="0">
                          <a:pos x="connsiteX0" y="connsiteY0"/>
                        </a:cxn>
                        <a:cxn ang="0">
                          <a:pos x="connsiteX1" y="connsiteY1"/>
                        </a:cxn>
                        <a:cxn ang="0">
                          <a:pos x="connsiteX2" y="connsiteY2"/>
                        </a:cxn>
                        <a:cxn ang="0">
                          <a:pos x="connsiteX3" y="connsiteY3"/>
                        </a:cxn>
                        <a:cxn ang="0">
                          <a:pos x="connsiteX4" y="connsiteY4"/>
                        </a:cxn>
                        <a:cxn ang="0">
                          <a:pos x="connsiteX5" y="connsiteY5"/>
                        </a:cxn>
                        <a:cxn ang="0">
                          <a:pos x="connsiteX6" y="connsiteY6"/>
                        </a:cxn>
                        <a:cxn ang="0">
                          <a:pos x="connsiteX7" y="connsiteY7"/>
                        </a:cxn>
                        <a:cxn ang="0">
                          <a:pos x="connsiteX8" y="connsiteY8"/>
                        </a:cxn>
                        <a:cxn ang="0">
                          <a:pos x="connsiteX9" y="connsiteY9"/>
                        </a:cxn>
                        <a:cxn ang="0">
                          <a:pos x="connsiteX10" y="connsiteY10"/>
                        </a:cxn>
                        <a:cxn ang="0">
                          <a:pos x="connsiteX11" y="connsiteY11"/>
                        </a:cxn>
                        <a:cxn ang="0">
                          <a:pos x="connsiteX12" y="connsiteY12"/>
                        </a:cxn>
                      </a:cxnLst>
                      <a:rect l="l" t="t" r="r" b="b"/>
                      <a:pathLst>
                        <a:path w="1554956" h="113190" extrusionOk="0">
                          <a:moveTo>
                            <a:pt x="0" y="13983"/>
                          </a:moveTo>
                          <a:cubicBezTo>
                            <a:pt x="-1390" y="5403"/>
                            <a:pt x="4654" y="373"/>
                            <a:pt x="12613" y="0"/>
                          </a:cubicBezTo>
                          <a:cubicBezTo>
                            <a:pt x="267186" y="-7067"/>
                            <a:pt x="412962" y="36789"/>
                            <a:pt x="553118" y="0"/>
                          </a:cubicBezTo>
                          <a:cubicBezTo>
                            <a:pt x="693274" y="-36789"/>
                            <a:pt x="869582" y="3455"/>
                            <a:pt x="1047730" y="0"/>
                          </a:cubicBezTo>
                          <a:cubicBezTo>
                            <a:pt x="1225878" y="-3455"/>
                            <a:pt x="1301137" y="56361"/>
                            <a:pt x="1542343" y="0"/>
                          </a:cubicBezTo>
                          <a:cubicBezTo>
                            <a:pt x="1548729" y="-1867"/>
                            <a:pt x="1555489" y="4288"/>
                            <a:pt x="1554956" y="13983"/>
                          </a:cubicBezTo>
                          <a:cubicBezTo>
                            <a:pt x="1547923" y="35480"/>
                            <a:pt x="1515069" y="74337"/>
                            <a:pt x="1502569" y="99156"/>
                          </a:cubicBezTo>
                          <a:cubicBezTo>
                            <a:pt x="1495370" y="114272"/>
                            <a:pt x="1483921" y="114660"/>
                            <a:pt x="1478049" y="113140"/>
                          </a:cubicBezTo>
                          <a:cubicBezTo>
                            <a:pt x="1299804" y="127337"/>
                            <a:pt x="1159675" y="71260"/>
                            <a:pt x="1018879" y="113140"/>
                          </a:cubicBezTo>
                          <a:cubicBezTo>
                            <a:pt x="878083" y="155020"/>
                            <a:pt x="757975" y="64310"/>
                            <a:pt x="530400" y="113140"/>
                          </a:cubicBezTo>
                          <a:cubicBezTo>
                            <a:pt x="302825" y="161970"/>
                            <a:pt x="153551" y="97248"/>
                            <a:pt x="12613" y="113140"/>
                          </a:cubicBezTo>
                          <a:cubicBezTo>
                            <a:pt x="6923" y="111879"/>
                            <a:pt x="1345" y="106012"/>
                            <a:pt x="0" y="99156"/>
                          </a:cubicBezTo>
                          <a:cubicBezTo>
                            <a:pt x="-3048" y="73288"/>
                            <a:pt x="1289" y="51210"/>
                            <a:pt x="0" y="13983"/>
                          </a:cubicBezTo>
                          <a:close/>
                        </a:path>
                      </a:pathLst>
                    </a:custGeom>
                    <ask:type>
                      <ask:lineSketchNone/>
                    </ask:type>
                  </ask:lineSketchStyleProps>
                </a:ext>
              </a:extLst>
            </a:ln>
            <a:effectLst>
              <a:glow rad="63500">
                <a:schemeClr val="tx1">
                  <a:lumMod val="85000"/>
                  <a:lumOff val="15000"/>
                  <a:alpha val="8000"/>
                </a:schemeClr>
              </a:glow>
              <a:outerShdw blurRad="12700" dist="12700" dir="2700000" algn="ctr" rotWithShape="0">
                <a:schemeClr val="tx1">
                  <a:lumMod val="85000"/>
                  <a:lumOff val="15000"/>
                  <a:alpha val="39000"/>
                </a:scheme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ko-KR" altLang="en-US"/>
            </a:p>
          </xdr:txBody>
        </xdr:sp>
      </xdr:grpSp>
      <xdr:sp macro="" textlink="">
        <xdr:nvSpPr>
          <xdr:cNvPr id="32" name="사각형: 둥근 모서리 31">
            <a:extLst>
              <a:ext uri="{FF2B5EF4-FFF2-40B4-BE49-F238E27FC236}">
                <a16:creationId xmlns:a16="http://schemas.microsoft.com/office/drawing/2014/main" id="{CD2C5E41-BF43-D10D-367F-C9C1ED268A7B}"/>
              </a:ext>
            </a:extLst>
          </xdr:cNvPr>
          <xdr:cNvSpPr/>
        </xdr:nvSpPr>
        <xdr:spPr>
          <a:xfrm>
            <a:off x="11982548" y="6679002"/>
            <a:ext cx="1302563" cy="321873"/>
          </a:xfrm>
          <a:prstGeom prst="roundRect">
            <a:avLst>
              <a:gd name="adj" fmla="val 21230"/>
            </a:avLst>
          </a:prstGeom>
          <a:solidFill>
            <a:schemeClr val="tx1">
              <a:lumMod val="75000"/>
              <a:lumOff val="25000"/>
              <a:alpha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000">
                <a:effectLst>
                  <a:glow rad="63500">
                    <a:schemeClr val="tx1">
                      <a:lumMod val="85000"/>
                      <a:lumOff val="15000"/>
                      <a:alpha val="5000"/>
                    </a:schemeClr>
                  </a:glow>
                  <a:outerShdw blurRad="50800" dist="25400" dir="2700000" algn="ctr" rotWithShape="0">
                    <a:schemeClr val="tx1">
                      <a:lumMod val="85000"/>
                      <a:lumOff val="15000"/>
                      <a:alpha val="70000"/>
                    </a:schemeClr>
                  </a:outerShdw>
                </a:effectLst>
                <a:latin typeface="나눔스퀘어 네오 ExtraBold" panose="00000900000000000000" pitchFamily="2" charset="-127"/>
                <a:ea typeface="나눔스퀘어 네오 ExtraBold" panose="00000900000000000000" pitchFamily="2" charset="-127"/>
              </a:rPr>
              <a:t>    카드</a:t>
            </a:r>
            <a:endParaRPr lang="ko-KR" altLang="en-US" sz="600"/>
          </a:p>
        </xdr:txBody>
      </xdr:sp>
      <xdr:grpSp>
        <xdr:nvGrpSpPr>
          <xdr:cNvPr id="33" name="그룹 32">
            <a:extLst>
              <a:ext uri="{FF2B5EF4-FFF2-40B4-BE49-F238E27FC236}">
                <a16:creationId xmlns:a16="http://schemas.microsoft.com/office/drawing/2014/main" id="{DFB241A7-BB18-A122-2190-B2D0FDAD5210}"/>
              </a:ext>
            </a:extLst>
          </xdr:cNvPr>
          <xdr:cNvGrpSpPr/>
        </xdr:nvGrpSpPr>
        <xdr:grpSpPr>
          <a:xfrm>
            <a:off x="12114870" y="6763225"/>
            <a:ext cx="142619" cy="156106"/>
            <a:chOff x="2132797" y="1459229"/>
            <a:chExt cx="197190" cy="215837"/>
          </a:xfrm>
        </xdr:grpSpPr>
        <xdr:sp macro="" textlink="">
          <xdr:nvSpPr>
            <xdr:cNvPr id="34" name="사각형: 둥근 모서리 33">
              <a:extLst>
                <a:ext uri="{FF2B5EF4-FFF2-40B4-BE49-F238E27FC236}">
                  <a16:creationId xmlns:a16="http://schemas.microsoft.com/office/drawing/2014/main" id="{FA20BD3C-BED0-8460-FDB1-0AC8041CD96F}"/>
                </a:ext>
              </a:extLst>
            </xdr:cNvPr>
            <xdr:cNvSpPr/>
          </xdr:nvSpPr>
          <xdr:spPr>
            <a:xfrm rot="932094">
              <a:off x="2226830" y="1521894"/>
              <a:ext cx="103157" cy="153172"/>
            </a:xfrm>
            <a:prstGeom prst="roundRect">
              <a:avLst>
                <a:gd name="adj" fmla="val 15657"/>
              </a:avLst>
            </a:prstGeom>
            <a:solidFill>
              <a:schemeClr val="tx1">
                <a:lumMod val="65000"/>
                <a:lumOff val="35000"/>
              </a:schemeClr>
            </a:solidFill>
            <a:ln w="9525">
              <a:solidFill>
                <a:schemeClr val="bg1"/>
              </a:solidFill>
              <a:extLst>
                <a:ext uri="{C807C97D-BFC1-408E-A445-0C87EB9F89A2}">
                  <ask:lineSketchStyleProps xmlns:ask="http://schemas.microsoft.com/office/drawing/2018/sketchyshapes" sd="1219033472">
                    <a:custGeom>
                      <a:avLst/>
                      <a:gdLst>
                        <a:gd name="connsiteX0" fmla="*/ 0 w 1554956"/>
                        <a:gd name="connsiteY0" fmla="*/ 13983 h 113190"/>
                        <a:gd name="connsiteX1" fmla="*/ 12613 w 1554956"/>
                        <a:gd name="connsiteY1" fmla="*/ 0 h 113190"/>
                        <a:gd name="connsiteX2" fmla="*/ 553118 w 1554956"/>
                        <a:gd name="connsiteY2" fmla="*/ 0 h 113190"/>
                        <a:gd name="connsiteX3" fmla="*/ 1047730 w 1554956"/>
                        <a:gd name="connsiteY3" fmla="*/ 0 h 113190"/>
                        <a:gd name="connsiteX4" fmla="*/ 1542343 w 1554956"/>
                        <a:gd name="connsiteY4" fmla="*/ 0 h 113190"/>
                        <a:gd name="connsiteX5" fmla="*/ 1554956 w 1554956"/>
                        <a:gd name="connsiteY5" fmla="*/ 13983 h 113190"/>
                        <a:gd name="connsiteX6" fmla="*/ 1502569 w 1554956"/>
                        <a:gd name="connsiteY6" fmla="*/ 99156 h 113190"/>
                        <a:gd name="connsiteX7" fmla="*/ 1478049 w 1554956"/>
                        <a:gd name="connsiteY7" fmla="*/ 113140 h 113190"/>
                        <a:gd name="connsiteX8" fmla="*/ 1018879 w 1554956"/>
                        <a:gd name="connsiteY8" fmla="*/ 113140 h 113190"/>
                        <a:gd name="connsiteX9" fmla="*/ 530400 w 1554956"/>
                        <a:gd name="connsiteY9" fmla="*/ 113140 h 113190"/>
                        <a:gd name="connsiteX10" fmla="*/ 12613 w 1554956"/>
                        <a:gd name="connsiteY10" fmla="*/ 113140 h 113190"/>
                        <a:gd name="connsiteX11" fmla="*/ 0 w 1554956"/>
                        <a:gd name="connsiteY11" fmla="*/ 99156 h 113190"/>
                        <a:gd name="connsiteX12" fmla="*/ 0 w 1554956"/>
                        <a:gd name="connsiteY12" fmla="*/ 13983 h 113190"/>
                      </a:gdLst>
                      <a:ahLst/>
                      <a:cxnLst>
                        <a:cxn ang="0">
                          <a:pos x="connsiteX0" y="connsiteY0"/>
                        </a:cxn>
                        <a:cxn ang="0">
                          <a:pos x="connsiteX1" y="connsiteY1"/>
                        </a:cxn>
                        <a:cxn ang="0">
                          <a:pos x="connsiteX2" y="connsiteY2"/>
                        </a:cxn>
                        <a:cxn ang="0">
                          <a:pos x="connsiteX3" y="connsiteY3"/>
                        </a:cxn>
                        <a:cxn ang="0">
                          <a:pos x="connsiteX4" y="connsiteY4"/>
                        </a:cxn>
                        <a:cxn ang="0">
                          <a:pos x="connsiteX5" y="connsiteY5"/>
                        </a:cxn>
                        <a:cxn ang="0">
                          <a:pos x="connsiteX6" y="connsiteY6"/>
                        </a:cxn>
                        <a:cxn ang="0">
                          <a:pos x="connsiteX7" y="connsiteY7"/>
                        </a:cxn>
                        <a:cxn ang="0">
                          <a:pos x="connsiteX8" y="connsiteY8"/>
                        </a:cxn>
                        <a:cxn ang="0">
                          <a:pos x="connsiteX9" y="connsiteY9"/>
                        </a:cxn>
                        <a:cxn ang="0">
                          <a:pos x="connsiteX10" y="connsiteY10"/>
                        </a:cxn>
                        <a:cxn ang="0">
                          <a:pos x="connsiteX11" y="connsiteY11"/>
                        </a:cxn>
                        <a:cxn ang="0">
                          <a:pos x="connsiteX12" y="connsiteY12"/>
                        </a:cxn>
                      </a:cxnLst>
                      <a:rect l="l" t="t" r="r" b="b"/>
                      <a:pathLst>
                        <a:path w="1554956" h="113190" extrusionOk="0">
                          <a:moveTo>
                            <a:pt x="0" y="13983"/>
                          </a:moveTo>
                          <a:cubicBezTo>
                            <a:pt x="-1390" y="5403"/>
                            <a:pt x="4654" y="373"/>
                            <a:pt x="12613" y="0"/>
                          </a:cubicBezTo>
                          <a:cubicBezTo>
                            <a:pt x="267186" y="-7067"/>
                            <a:pt x="412962" y="36789"/>
                            <a:pt x="553118" y="0"/>
                          </a:cubicBezTo>
                          <a:cubicBezTo>
                            <a:pt x="693274" y="-36789"/>
                            <a:pt x="869582" y="3455"/>
                            <a:pt x="1047730" y="0"/>
                          </a:cubicBezTo>
                          <a:cubicBezTo>
                            <a:pt x="1225878" y="-3455"/>
                            <a:pt x="1301137" y="56361"/>
                            <a:pt x="1542343" y="0"/>
                          </a:cubicBezTo>
                          <a:cubicBezTo>
                            <a:pt x="1548729" y="-1867"/>
                            <a:pt x="1555489" y="4288"/>
                            <a:pt x="1554956" y="13983"/>
                          </a:cubicBezTo>
                          <a:cubicBezTo>
                            <a:pt x="1547923" y="35480"/>
                            <a:pt x="1515069" y="74337"/>
                            <a:pt x="1502569" y="99156"/>
                          </a:cubicBezTo>
                          <a:cubicBezTo>
                            <a:pt x="1495370" y="114272"/>
                            <a:pt x="1483921" y="114660"/>
                            <a:pt x="1478049" y="113140"/>
                          </a:cubicBezTo>
                          <a:cubicBezTo>
                            <a:pt x="1299804" y="127337"/>
                            <a:pt x="1159675" y="71260"/>
                            <a:pt x="1018879" y="113140"/>
                          </a:cubicBezTo>
                          <a:cubicBezTo>
                            <a:pt x="878083" y="155020"/>
                            <a:pt x="757975" y="64310"/>
                            <a:pt x="530400" y="113140"/>
                          </a:cubicBezTo>
                          <a:cubicBezTo>
                            <a:pt x="302825" y="161970"/>
                            <a:pt x="153551" y="97248"/>
                            <a:pt x="12613" y="113140"/>
                          </a:cubicBezTo>
                          <a:cubicBezTo>
                            <a:pt x="6923" y="111879"/>
                            <a:pt x="1345" y="106012"/>
                            <a:pt x="0" y="99156"/>
                          </a:cubicBezTo>
                          <a:cubicBezTo>
                            <a:pt x="-3048" y="73288"/>
                            <a:pt x="1289" y="51210"/>
                            <a:pt x="0" y="13983"/>
                          </a:cubicBezTo>
                          <a:close/>
                        </a:path>
                      </a:pathLst>
                    </a:custGeom>
                    <ask:type>
                      <ask:lineSketchNone/>
                    </ask:type>
                  </ask:lineSketchStyleProps>
                </a:ext>
              </a:extLst>
            </a:ln>
            <a:effectLst>
              <a:glow rad="63500">
                <a:schemeClr val="tx1">
                  <a:lumMod val="85000"/>
                  <a:lumOff val="15000"/>
                  <a:alpha val="8000"/>
                </a:schemeClr>
              </a:glow>
              <a:outerShdw blurRad="12700" dist="12700" dir="2700000" algn="ctr" rotWithShape="0">
                <a:schemeClr val="tx1">
                  <a:lumMod val="85000"/>
                  <a:lumOff val="15000"/>
                  <a:alpha val="39000"/>
                </a:scheme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effectLst>
                  <a:glow rad="127000">
                    <a:schemeClr val="tx1">
                      <a:lumMod val="85000"/>
                      <a:lumOff val="15000"/>
                    </a:schemeClr>
                  </a:glow>
                </a:effectLst>
              </a:endParaRPr>
            </a:p>
          </xdr:txBody>
        </xdr:sp>
        <xdr:sp macro="" textlink="">
          <xdr:nvSpPr>
            <xdr:cNvPr id="35" name="사각형: 둥근 모서리 34">
              <a:extLst>
                <a:ext uri="{FF2B5EF4-FFF2-40B4-BE49-F238E27FC236}">
                  <a16:creationId xmlns:a16="http://schemas.microsoft.com/office/drawing/2014/main" id="{E92A5A57-6509-4615-D114-58649BB9AACF}"/>
                </a:ext>
              </a:extLst>
            </xdr:cNvPr>
            <xdr:cNvSpPr/>
          </xdr:nvSpPr>
          <xdr:spPr>
            <a:xfrm rot="21123921">
              <a:off x="2132797" y="1459229"/>
              <a:ext cx="116362" cy="172779"/>
            </a:xfrm>
            <a:prstGeom prst="roundRect">
              <a:avLst>
                <a:gd name="adj" fmla="val 15657"/>
              </a:avLst>
            </a:prstGeom>
            <a:solidFill>
              <a:schemeClr val="tx1">
                <a:lumMod val="65000"/>
                <a:lumOff val="35000"/>
              </a:schemeClr>
            </a:solidFill>
            <a:ln w="9525">
              <a:solidFill>
                <a:schemeClr val="bg1"/>
              </a:solidFill>
              <a:extLst>
                <a:ext uri="{C807C97D-BFC1-408E-A445-0C87EB9F89A2}">
                  <ask:lineSketchStyleProps xmlns:ask="http://schemas.microsoft.com/office/drawing/2018/sketchyshapes" sd="1219033472">
                    <a:custGeom>
                      <a:avLst/>
                      <a:gdLst>
                        <a:gd name="connsiteX0" fmla="*/ 0 w 1554956"/>
                        <a:gd name="connsiteY0" fmla="*/ 13983 h 113190"/>
                        <a:gd name="connsiteX1" fmla="*/ 12613 w 1554956"/>
                        <a:gd name="connsiteY1" fmla="*/ 0 h 113190"/>
                        <a:gd name="connsiteX2" fmla="*/ 553118 w 1554956"/>
                        <a:gd name="connsiteY2" fmla="*/ 0 h 113190"/>
                        <a:gd name="connsiteX3" fmla="*/ 1047730 w 1554956"/>
                        <a:gd name="connsiteY3" fmla="*/ 0 h 113190"/>
                        <a:gd name="connsiteX4" fmla="*/ 1542343 w 1554956"/>
                        <a:gd name="connsiteY4" fmla="*/ 0 h 113190"/>
                        <a:gd name="connsiteX5" fmla="*/ 1554956 w 1554956"/>
                        <a:gd name="connsiteY5" fmla="*/ 13983 h 113190"/>
                        <a:gd name="connsiteX6" fmla="*/ 1502569 w 1554956"/>
                        <a:gd name="connsiteY6" fmla="*/ 99156 h 113190"/>
                        <a:gd name="connsiteX7" fmla="*/ 1478049 w 1554956"/>
                        <a:gd name="connsiteY7" fmla="*/ 113140 h 113190"/>
                        <a:gd name="connsiteX8" fmla="*/ 1018879 w 1554956"/>
                        <a:gd name="connsiteY8" fmla="*/ 113140 h 113190"/>
                        <a:gd name="connsiteX9" fmla="*/ 530400 w 1554956"/>
                        <a:gd name="connsiteY9" fmla="*/ 113140 h 113190"/>
                        <a:gd name="connsiteX10" fmla="*/ 12613 w 1554956"/>
                        <a:gd name="connsiteY10" fmla="*/ 113140 h 113190"/>
                        <a:gd name="connsiteX11" fmla="*/ 0 w 1554956"/>
                        <a:gd name="connsiteY11" fmla="*/ 99156 h 113190"/>
                        <a:gd name="connsiteX12" fmla="*/ 0 w 1554956"/>
                        <a:gd name="connsiteY12" fmla="*/ 13983 h 113190"/>
                      </a:gdLst>
                      <a:ahLst/>
                      <a:cxnLst>
                        <a:cxn ang="0">
                          <a:pos x="connsiteX0" y="connsiteY0"/>
                        </a:cxn>
                        <a:cxn ang="0">
                          <a:pos x="connsiteX1" y="connsiteY1"/>
                        </a:cxn>
                        <a:cxn ang="0">
                          <a:pos x="connsiteX2" y="connsiteY2"/>
                        </a:cxn>
                        <a:cxn ang="0">
                          <a:pos x="connsiteX3" y="connsiteY3"/>
                        </a:cxn>
                        <a:cxn ang="0">
                          <a:pos x="connsiteX4" y="connsiteY4"/>
                        </a:cxn>
                        <a:cxn ang="0">
                          <a:pos x="connsiteX5" y="connsiteY5"/>
                        </a:cxn>
                        <a:cxn ang="0">
                          <a:pos x="connsiteX6" y="connsiteY6"/>
                        </a:cxn>
                        <a:cxn ang="0">
                          <a:pos x="connsiteX7" y="connsiteY7"/>
                        </a:cxn>
                        <a:cxn ang="0">
                          <a:pos x="connsiteX8" y="connsiteY8"/>
                        </a:cxn>
                        <a:cxn ang="0">
                          <a:pos x="connsiteX9" y="connsiteY9"/>
                        </a:cxn>
                        <a:cxn ang="0">
                          <a:pos x="connsiteX10" y="connsiteY10"/>
                        </a:cxn>
                        <a:cxn ang="0">
                          <a:pos x="connsiteX11" y="connsiteY11"/>
                        </a:cxn>
                        <a:cxn ang="0">
                          <a:pos x="connsiteX12" y="connsiteY12"/>
                        </a:cxn>
                      </a:cxnLst>
                      <a:rect l="l" t="t" r="r" b="b"/>
                      <a:pathLst>
                        <a:path w="1554956" h="113190" extrusionOk="0">
                          <a:moveTo>
                            <a:pt x="0" y="13983"/>
                          </a:moveTo>
                          <a:cubicBezTo>
                            <a:pt x="-1390" y="5403"/>
                            <a:pt x="4654" y="373"/>
                            <a:pt x="12613" y="0"/>
                          </a:cubicBezTo>
                          <a:cubicBezTo>
                            <a:pt x="267186" y="-7067"/>
                            <a:pt x="412962" y="36789"/>
                            <a:pt x="553118" y="0"/>
                          </a:cubicBezTo>
                          <a:cubicBezTo>
                            <a:pt x="693274" y="-36789"/>
                            <a:pt x="869582" y="3455"/>
                            <a:pt x="1047730" y="0"/>
                          </a:cubicBezTo>
                          <a:cubicBezTo>
                            <a:pt x="1225878" y="-3455"/>
                            <a:pt x="1301137" y="56361"/>
                            <a:pt x="1542343" y="0"/>
                          </a:cubicBezTo>
                          <a:cubicBezTo>
                            <a:pt x="1548729" y="-1867"/>
                            <a:pt x="1555489" y="4288"/>
                            <a:pt x="1554956" y="13983"/>
                          </a:cubicBezTo>
                          <a:cubicBezTo>
                            <a:pt x="1547923" y="35480"/>
                            <a:pt x="1515069" y="74337"/>
                            <a:pt x="1502569" y="99156"/>
                          </a:cubicBezTo>
                          <a:cubicBezTo>
                            <a:pt x="1495370" y="114272"/>
                            <a:pt x="1483921" y="114660"/>
                            <a:pt x="1478049" y="113140"/>
                          </a:cubicBezTo>
                          <a:cubicBezTo>
                            <a:pt x="1299804" y="127337"/>
                            <a:pt x="1159675" y="71260"/>
                            <a:pt x="1018879" y="113140"/>
                          </a:cubicBezTo>
                          <a:cubicBezTo>
                            <a:pt x="878083" y="155020"/>
                            <a:pt x="757975" y="64310"/>
                            <a:pt x="530400" y="113140"/>
                          </a:cubicBezTo>
                          <a:cubicBezTo>
                            <a:pt x="302825" y="161970"/>
                            <a:pt x="153551" y="97248"/>
                            <a:pt x="12613" y="113140"/>
                          </a:cubicBezTo>
                          <a:cubicBezTo>
                            <a:pt x="6923" y="111879"/>
                            <a:pt x="1345" y="106012"/>
                            <a:pt x="0" y="99156"/>
                          </a:cubicBezTo>
                          <a:cubicBezTo>
                            <a:pt x="-3048" y="73288"/>
                            <a:pt x="1289" y="51210"/>
                            <a:pt x="0" y="13983"/>
                          </a:cubicBezTo>
                          <a:close/>
                        </a:path>
                      </a:pathLst>
                    </a:custGeom>
                    <ask:type>
                      <ask:lineSketchNone/>
                    </ask:type>
                  </ask:lineSketchStyleProps>
                </a:ext>
              </a:extLst>
            </a:ln>
            <a:effectLst>
              <a:glow rad="63500">
                <a:schemeClr val="tx1">
                  <a:lumMod val="85000"/>
                  <a:lumOff val="15000"/>
                  <a:alpha val="8000"/>
                </a:schemeClr>
              </a:glow>
              <a:outerShdw blurRad="12700" dist="12700" dir="2700000" algn="ctr" rotWithShape="0">
                <a:schemeClr val="tx1">
                  <a:lumMod val="85000"/>
                  <a:lumOff val="15000"/>
                  <a:alpha val="39000"/>
                </a:scheme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effectLst>
                  <a:glow rad="127000">
                    <a:schemeClr val="tx1">
                      <a:lumMod val="85000"/>
                      <a:lumOff val="15000"/>
                    </a:schemeClr>
                  </a:glow>
                </a:effectLst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3</xdr:col>
      <xdr:colOff>1</xdr:colOff>
      <xdr:row>12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56002A-CE59-4418-863F-59A51A7C9976}"/>
            </a:ext>
          </a:extLst>
        </xdr:cNvPr>
        <xdr:cNvSpPr/>
      </xdr:nvSpPr>
      <xdr:spPr>
        <a:xfrm>
          <a:off x="3733800" y="19335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3</xdr:col>
      <xdr:colOff>1</xdr:colOff>
      <xdr:row>13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9948E43-4D15-4E03-B182-237B83A833E8}"/>
            </a:ext>
          </a:extLst>
        </xdr:cNvPr>
        <xdr:cNvSpPr/>
      </xdr:nvSpPr>
      <xdr:spPr>
        <a:xfrm>
          <a:off x="3733800" y="21050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1</xdr:colOff>
      <xdr:row>30</xdr:row>
      <xdr:rowOff>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2D0E7E6-60EE-413E-9390-B5AD998DADEA}"/>
            </a:ext>
          </a:extLst>
        </xdr:cNvPr>
        <xdr:cNvSpPr/>
      </xdr:nvSpPr>
      <xdr:spPr>
        <a:xfrm>
          <a:off x="3733800" y="484822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1</xdr:colOff>
      <xdr:row>23</xdr:row>
      <xdr:rowOff>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AF647DE9-1480-46B2-9A9F-F27B938D65C6}"/>
            </a:ext>
          </a:extLst>
        </xdr:cNvPr>
        <xdr:cNvSpPr/>
      </xdr:nvSpPr>
      <xdr:spPr>
        <a:xfrm>
          <a:off x="3733800" y="39909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</xdr:colOff>
      <xdr:row>9</xdr:row>
      <xdr:rowOff>85725</xdr:rowOff>
    </xdr:from>
    <xdr:to>
      <xdr:col>4</xdr:col>
      <xdr:colOff>1</xdr:colOff>
      <xdr:row>11</xdr:row>
      <xdr:rowOff>85725</xdr:rowOff>
    </xdr:to>
    <xdr:cxnSp macro="">
      <xdr:nvCxnSpPr>
        <xdr:cNvPr id="7" name="연결선: 꺾임 6">
          <a:extLst>
            <a:ext uri="{FF2B5EF4-FFF2-40B4-BE49-F238E27FC236}">
              <a16:creationId xmlns:a16="http://schemas.microsoft.com/office/drawing/2014/main" id="{13C64E72-6BA1-4BE6-AFE2-35DDEFF943F2}"/>
            </a:ext>
          </a:extLst>
        </xdr:cNvPr>
        <xdr:cNvCxnSpPr>
          <a:cxnSpLocks/>
          <a:stCxn id="12" idx="1"/>
          <a:endCxn id="2" idx="3"/>
        </xdr:cNvCxnSpPr>
      </xdr:nvCxnSpPr>
      <xdr:spPr>
        <a:xfrm rot="10800000" flipV="1">
          <a:off x="3124202" y="1676400"/>
          <a:ext cx="609599" cy="342900"/>
        </a:xfrm>
        <a:prstGeom prst="bentConnector3">
          <a:avLst>
            <a:gd name="adj1" fmla="val 50000"/>
          </a:avLst>
        </a:prstGeom>
        <a:ln w="12700">
          <a:solidFill>
            <a:srgbClr val="EC5A8E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12</xdr:row>
      <xdr:rowOff>85725</xdr:rowOff>
    </xdr:from>
    <xdr:to>
      <xdr:col>4</xdr:col>
      <xdr:colOff>0</xdr:colOff>
      <xdr:row>22</xdr:row>
      <xdr:rowOff>85725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5ED452E0-C582-45C6-9837-86EDDB4BFB5A}"/>
            </a:ext>
          </a:extLst>
        </xdr:cNvPr>
        <xdr:cNvCxnSpPr>
          <a:stCxn id="3" idx="3"/>
          <a:endCxn id="6" idx="1"/>
        </xdr:cNvCxnSpPr>
      </xdr:nvCxnSpPr>
      <xdr:spPr>
        <a:xfrm>
          <a:off x="3124201" y="2190750"/>
          <a:ext cx="609599" cy="1714500"/>
        </a:xfrm>
        <a:prstGeom prst="bentConnector3">
          <a:avLst>
            <a:gd name="adj1" fmla="val 50000"/>
          </a:avLst>
        </a:prstGeom>
        <a:ln w="12700">
          <a:solidFill>
            <a:schemeClr val="accent4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0</xdr:rowOff>
    </xdr:from>
    <xdr:to>
      <xdr:col>5</xdr:col>
      <xdr:colOff>1</xdr:colOff>
      <xdr:row>10</xdr:row>
      <xdr:rowOff>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449B4544-D25B-43A5-9F05-D165B02B321E}"/>
            </a:ext>
          </a:extLst>
        </xdr:cNvPr>
        <xdr:cNvSpPr/>
      </xdr:nvSpPr>
      <xdr:spPr>
        <a:xfrm>
          <a:off x="3733800" y="39909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5</xdr:col>
      <xdr:colOff>1</xdr:colOff>
      <xdr:row>14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D287CDE-70BC-40FA-A140-995B36A4D170}"/>
            </a:ext>
          </a:extLst>
        </xdr:cNvPr>
        <xdr:cNvSpPr/>
      </xdr:nvSpPr>
      <xdr:spPr>
        <a:xfrm>
          <a:off x="3733800" y="2276475"/>
          <a:ext cx="1905001" cy="1714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1</xdr:colOff>
      <xdr:row>15</xdr:row>
      <xdr:rowOff>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778ECA6D-678D-41BF-94A2-F2A79B7E35A6}"/>
            </a:ext>
          </a:extLst>
        </xdr:cNvPr>
        <xdr:cNvSpPr/>
      </xdr:nvSpPr>
      <xdr:spPr>
        <a:xfrm>
          <a:off x="3733800" y="2481943"/>
          <a:ext cx="1905001" cy="17417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51088;&#47308;/&#47340;&#54532;&#47200;&#54000;&#50612;%20&#54028;&#51068;/RFProject_&#47928;&#49436;&#47784;&#51020;-20251203T014654Z-1-001/RFProject_&#47928;&#49436;&#47784;&#51020;/&#51060;&#51204;&#48260;&#51204;/250904_&#47749;&#54632;(&#52845;&#54840;)_&#44592;&#54925;&#52488;&#50504;_&#48149;&#49464;&#50672;.xlsx" TargetMode="External"/><Relationship Id="rId2" Type="http://schemas.openxmlformats.org/officeDocument/2006/relationships/externalLinkPath" Target="file:///G:\&#51088;&#47308;\&#47340;&#54532;&#47200;&#54000;&#50612;%20&#54028;&#51068;\RFProject_&#47928;&#49436;&#47784;&#51020;-20251203T014654Z-1-001\RFProject_&#47928;&#49436;&#47784;&#51020;\&#51060;&#51204;&#48260;&#51204;\250904_&#47749;&#54632;(&#52845;&#54840;)_&#44592;&#54925;&#52488;&#50504;_&#48149;&#49464;&#50672;.xlsx" TargetMode="External"/><Relationship Id="rId1" Type="http://schemas.openxmlformats.org/officeDocument/2006/relationships/externalLinkPath" Target="/&#51088;&#47308;/&#47340;&#54532;&#47200;&#54000;&#50612;%20&#54028;&#51068;/RFProject_&#47928;&#49436;&#47784;&#51020;-20251203T014654Z-1-001/RFProject_&#47928;&#49436;&#47784;&#51020;/&#51060;&#51204;&#48260;&#51204;/250904_&#47749;&#54632;(&#52845;&#54840;)_&#44592;&#54925;&#52488;&#50504;_&#48149;&#49464;&#506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STORY"/>
      <sheetName val="INFO"/>
      <sheetName val="UI_설명"/>
      <sheetName val="DATA"/>
      <sheetName val="NAMECARD"/>
      <sheetName val="OPTION"/>
      <sheetName val="NAMECARD_CATEGORY"/>
      <sheetName val="CONDITION"/>
      <sheetName val="REWARD"/>
      <sheetName val="NAMECARD_GRADE"/>
      <sheetName val="ST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0D45-32EC-45DE-82B3-C370B7802E42}">
  <dimension ref="A1:CC116"/>
  <sheetViews>
    <sheetView showGridLines="0" tabSelected="1" zoomScaleNormal="100" workbookViewId="0"/>
  </sheetViews>
  <sheetFormatPr defaultColWidth="3.28515625" defaultRowHeight="13.5"/>
  <cols>
    <col min="4" max="5" width="3.28515625" customWidth="1"/>
    <col min="57" max="57" width="3.28515625" customWidth="1"/>
  </cols>
  <sheetData>
    <row r="1" spans="1:8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</row>
    <row r="2" spans="1:8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</row>
    <row r="3" spans="1:81" ht="17.25">
      <c r="A3" s="25"/>
      <c r="B3" s="25"/>
      <c r="C3" s="26"/>
      <c r="D3" s="27"/>
      <c r="E3" s="27"/>
      <c r="F3" s="28"/>
      <c r="G3" s="29"/>
      <c r="H3" s="29" t="s">
        <v>266</v>
      </c>
      <c r="I3" s="27"/>
      <c r="J3" s="27"/>
      <c r="K3" s="27"/>
      <c r="L3" s="27"/>
      <c r="M3" s="1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</row>
    <row r="4" spans="1:8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</row>
    <row r="5" spans="1:8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</row>
    <row r="6" spans="1:8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</row>
    <row r="7" spans="1:81" ht="16.5">
      <c r="A7" s="25"/>
      <c r="B7" s="25"/>
      <c r="C7" s="30">
        <v>1</v>
      </c>
      <c r="D7" s="31" t="s">
        <v>48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3"/>
      <c r="AX7" s="33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</row>
    <row r="8" spans="1:8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</row>
    <row r="9" spans="1:81">
      <c r="A9" s="25"/>
      <c r="B9" s="25"/>
      <c r="C9" s="25"/>
      <c r="D9" s="25"/>
      <c r="E9" s="34" t="s">
        <v>97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</row>
    <row r="10" spans="1:81">
      <c r="A10" s="25"/>
      <c r="B10" s="25"/>
      <c r="C10" s="25"/>
      <c r="D10" s="25"/>
      <c r="E10" s="3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</row>
    <row r="11" spans="1:81" ht="13.5" customHeight="1">
      <c r="A11" s="25"/>
      <c r="B11" s="25"/>
      <c r="C11" s="36"/>
      <c r="D11" s="37" t="s">
        <v>50</v>
      </c>
      <c r="E11" s="3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</row>
    <row r="12" spans="1:81">
      <c r="A12" s="25"/>
      <c r="B12" s="25"/>
      <c r="C12" s="35"/>
      <c r="D12" s="35"/>
      <c r="E12" s="34" t="s">
        <v>49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</row>
    <row r="13" spans="1:81">
      <c r="A13" s="25"/>
      <c r="B13" s="25"/>
      <c r="C13" s="35"/>
      <c r="D13" s="35"/>
      <c r="E13" s="3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</row>
    <row r="14" spans="1:81">
      <c r="A14" s="25"/>
      <c r="B14" s="25"/>
      <c r="C14" s="35"/>
      <c r="D14" s="37" t="s">
        <v>51</v>
      </c>
      <c r="E14" s="3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</row>
    <row r="15" spans="1:81">
      <c r="A15" s="25"/>
      <c r="B15" s="25"/>
      <c r="C15" s="35"/>
      <c r="D15" s="35"/>
      <c r="E15" s="34" t="s">
        <v>52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</row>
    <row r="16" spans="1:81">
      <c r="A16" s="25"/>
      <c r="B16" s="25"/>
      <c r="C16" s="35"/>
      <c r="D16" s="35"/>
      <c r="E16" s="34" t="s">
        <v>115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</row>
    <row r="17" spans="1:81">
      <c r="A17" s="25"/>
      <c r="B17" s="25"/>
      <c r="C17" s="35"/>
      <c r="D17" s="35"/>
      <c r="E17" s="3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</row>
    <row r="18" spans="1:81">
      <c r="A18" s="25"/>
      <c r="B18" s="25"/>
      <c r="C18" s="35"/>
      <c r="D18" s="37" t="s">
        <v>53</v>
      </c>
      <c r="E18" s="3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</row>
    <row r="19" spans="1:81">
      <c r="A19" s="25"/>
      <c r="B19" s="25"/>
      <c r="C19" s="35"/>
      <c r="D19" s="37"/>
      <c r="E19" s="34" t="s">
        <v>193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</row>
    <row r="20" spans="1:81" ht="3" customHeight="1">
      <c r="A20" s="25"/>
      <c r="B20" s="25"/>
      <c r="C20" s="35"/>
      <c r="D20" s="37"/>
      <c r="E20" s="3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</row>
    <row r="21" spans="1:81">
      <c r="A21" s="25"/>
      <c r="B21" s="25"/>
      <c r="C21" s="35"/>
      <c r="D21" s="37"/>
      <c r="E21" s="34"/>
      <c r="F21" s="38"/>
      <c r="G21" s="39" t="s">
        <v>17</v>
      </c>
      <c r="H21" s="40"/>
      <c r="I21" s="41"/>
      <c r="J21" s="42"/>
      <c r="K21" s="39" t="s">
        <v>58</v>
      </c>
      <c r="L21" s="39"/>
      <c r="M21" s="43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</row>
    <row r="22" spans="1:81">
      <c r="A22" s="25"/>
      <c r="B22" s="25"/>
      <c r="C22" s="35"/>
      <c r="D22" s="37"/>
      <c r="E22" s="34"/>
      <c r="F22" s="44"/>
      <c r="G22" s="45">
        <v>0</v>
      </c>
      <c r="H22" s="46"/>
      <c r="I22" s="47"/>
      <c r="J22" s="48"/>
      <c r="K22" s="49" t="s">
        <v>59</v>
      </c>
      <c r="L22" s="49"/>
      <c r="M22" s="50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</row>
    <row r="23" spans="1:81">
      <c r="A23" s="25"/>
      <c r="B23" s="25"/>
      <c r="C23" s="35"/>
      <c r="D23" s="37"/>
      <c r="E23" s="34"/>
      <c r="F23" s="66"/>
      <c r="G23" s="67">
        <v>1</v>
      </c>
      <c r="H23" s="68"/>
      <c r="I23" s="69"/>
      <c r="J23" s="70"/>
      <c r="K23" s="67" t="s">
        <v>60</v>
      </c>
      <c r="L23" s="67"/>
      <c r="M23" s="71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</row>
    <row r="24" spans="1:81">
      <c r="A24" s="25"/>
      <c r="B24" s="25"/>
      <c r="C24" s="35"/>
      <c r="D24" s="37"/>
      <c r="E24" s="34"/>
      <c r="F24" s="60"/>
      <c r="G24" s="61">
        <v>2</v>
      </c>
      <c r="H24" s="62"/>
      <c r="I24" s="63"/>
      <c r="J24" s="64"/>
      <c r="K24" s="61" t="s">
        <v>62</v>
      </c>
      <c r="L24" s="61"/>
      <c r="M24" s="6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</row>
    <row r="25" spans="1:81">
      <c r="A25" s="25"/>
      <c r="B25" s="25"/>
      <c r="C25" s="35"/>
      <c r="D25" s="37"/>
      <c r="E25" s="34"/>
      <c r="F25" s="72"/>
      <c r="G25" s="73">
        <v>3</v>
      </c>
      <c r="H25" s="74"/>
      <c r="I25" s="75"/>
      <c r="J25" s="76"/>
      <c r="K25" s="73" t="s">
        <v>63</v>
      </c>
      <c r="L25" s="73"/>
      <c r="M25" s="7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</row>
    <row r="26" spans="1:81">
      <c r="A26" s="25"/>
      <c r="B26" s="25"/>
      <c r="C26" s="35"/>
      <c r="D26" s="37"/>
      <c r="E26" s="34"/>
      <c r="F26" s="78"/>
      <c r="G26" s="79">
        <v>4</v>
      </c>
      <c r="H26" s="80"/>
      <c r="I26" s="81"/>
      <c r="J26" s="82"/>
      <c r="K26" s="79" t="s">
        <v>64</v>
      </c>
      <c r="L26" s="79"/>
      <c r="M26" s="83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</row>
    <row r="27" spans="1:81">
      <c r="A27" s="25"/>
      <c r="B27" s="25"/>
      <c r="C27" s="35"/>
      <c r="D27" s="37"/>
      <c r="E27" s="34"/>
      <c r="F27" s="84"/>
      <c r="G27" s="85">
        <v>5</v>
      </c>
      <c r="H27" s="86"/>
      <c r="I27" s="87"/>
      <c r="J27" s="88"/>
      <c r="K27" s="85" t="s">
        <v>61</v>
      </c>
      <c r="L27" s="85"/>
      <c r="M27" s="89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</row>
    <row r="28" spans="1:81">
      <c r="A28" s="25"/>
      <c r="B28" s="25"/>
      <c r="C28" s="35"/>
      <c r="D28" s="37"/>
      <c r="E28" s="3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</row>
    <row r="29" spans="1:81">
      <c r="A29" s="25"/>
      <c r="B29" s="25"/>
      <c r="C29" s="35"/>
      <c r="D29" s="35"/>
      <c r="E29" s="34" t="s">
        <v>65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</row>
    <row r="30" spans="1:81" ht="3" customHeight="1">
      <c r="A30" s="25"/>
      <c r="B30" s="25"/>
      <c r="C30" s="35"/>
      <c r="D30" s="35"/>
      <c r="E30" s="3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</row>
    <row r="31" spans="1:81">
      <c r="A31" s="25"/>
      <c r="B31" s="25"/>
      <c r="C31" s="35"/>
      <c r="D31" s="35"/>
      <c r="E31" s="34"/>
      <c r="F31" s="38"/>
      <c r="G31" s="39" t="s">
        <v>17</v>
      </c>
      <c r="H31" s="40"/>
      <c r="I31" s="41"/>
      <c r="J31" s="42"/>
      <c r="K31" s="39" t="s">
        <v>58</v>
      </c>
      <c r="L31" s="39"/>
      <c r="M31" s="43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</row>
    <row r="32" spans="1:81">
      <c r="A32" s="25"/>
      <c r="B32" s="25"/>
      <c r="C32" s="35"/>
      <c r="D32" s="35"/>
      <c r="E32" s="34"/>
      <c r="F32" s="44"/>
      <c r="G32" s="45">
        <v>0</v>
      </c>
      <c r="H32" s="46"/>
      <c r="I32" s="47"/>
      <c r="J32" s="48"/>
      <c r="K32" s="49" t="s">
        <v>59</v>
      </c>
      <c r="L32" s="49"/>
      <c r="M32" s="50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</row>
    <row r="33" spans="1:81">
      <c r="A33" s="25"/>
      <c r="B33" s="25"/>
      <c r="C33" s="35"/>
      <c r="D33" s="35"/>
      <c r="E33" s="34"/>
      <c r="F33" s="44"/>
      <c r="G33" s="45">
        <v>1</v>
      </c>
      <c r="H33" s="103"/>
      <c r="I33" s="47"/>
      <c r="J33" s="48"/>
      <c r="K33" s="45" t="s">
        <v>113</v>
      </c>
      <c r="L33" s="45"/>
      <c r="M33" s="50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</row>
    <row r="34" spans="1:81">
      <c r="A34" s="25"/>
      <c r="B34" s="25"/>
      <c r="C34" s="35"/>
      <c r="D34" s="35"/>
      <c r="E34" s="34"/>
      <c r="F34" s="44"/>
      <c r="G34" s="45">
        <v>2</v>
      </c>
      <c r="H34" s="103"/>
      <c r="I34" s="47"/>
      <c r="J34" s="48"/>
      <c r="K34" s="45" t="s">
        <v>116</v>
      </c>
      <c r="L34" s="45"/>
      <c r="M34" s="50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</row>
    <row r="35" spans="1:81">
      <c r="A35" s="25"/>
      <c r="B35" s="25"/>
      <c r="C35" s="35"/>
      <c r="D35" s="35"/>
      <c r="E35" s="34"/>
      <c r="F35" s="104"/>
      <c r="G35" s="105">
        <v>3</v>
      </c>
      <c r="H35" s="106"/>
      <c r="I35" s="107"/>
      <c r="J35" s="108"/>
      <c r="K35" s="105" t="s">
        <v>114</v>
      </c>
      <c r="L35" s="105"/>
      <c r="M35" s="109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</row>
    <row r="36" spans="1:81">
      <c r="A36" s="25"/>
      <c r="B36" s="25"/>
      <c r="C36" s="35"/>
      <c r="D36" s="35"/>
      <c r="E36" s="34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</row>
    <row r="37" spans="1:81">
      <c r="A37" s="25"/>
      <c r="B37" s="25"/>
      <c r="C37" s="35"/>
      <c r="D37" s="35"/>
      <c r="E37" s="34"/>
      <c r="F37" s="25" t="s">
        <v>66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</row>
    <row r="38" spans="1:81">
      <c r="A38" s="25"/>
      <c r="B38" s="25"/>
      <c r="C38" s="35"/>
      <c r="D38" s="35"/>
      <c r="E38" s="34"/>
      <c r="F38" s="25"/>
      <c r="G38" s="51" t="s">
        <v>68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</row>
    <row r="39" spans="1:81">
      <c r="A39" s="25"/>
      <c r="B39" s="25"/>
      <c r="C39" s="35"/>
      <c r="D39" s="35"/>
      <c r="E39" s="34"/>
      <c r="F39" s="25" t="s">
        <v>67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</row>
    <row r="40" spans="1:81">
      <c r="A40" s="25"/>
      <c r="B40" s="25"/>
      <c r="C40" s="35"/>
      <c r="D40" s="35"/>
      <c r="E40" s="34"/>
      <c r="F40" s="25"/>
      <c r="G40" s="51" t="s">
        <v>69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</row>
    <row r="41" spans="1:81">
      <c r="A41" s="25"/>
      <c r="B41" s="25"/>
      <c r="C41" s="35"/>
      <c r="D41" s="35"/>
      <c r="E41" s="3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</row>
    <row r="42" spans="1:81">
      <c r="A42" s="25"/>
      <c r="B42" s="25"/>
      <c r="C42" s="35"/>
      <c r="D42" s="35"/>
      <c r="E42" s="34" t="s">
        <v>55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</row>
    <row r="43" spans="1:81">
      <c r="A43" s="25"/>
      <c r="B43" s="25"/>
      <c r="C43" s="35"/>
      <c r="D43" s="35"/>
      <c r="E43" s="34" t="s">
        <v>54</v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</row>
    <row r="44" spans="1:81">
      <c r="A44" s="25"/>
      <c r="B44" s="25"/>
      <c r="C44" s="35"/>
      <c r="D44" s="35"/>
      <c r="E44" s="3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</row>
    <row r="45" spans="1:81">
      <c r="A45" s="25"/>
      <c r="B45" s="25"/>
      <c r="C45" s="35"/>
      <c r="D45" s="37" t="s">
        <v>56</v>
      </c>
      <c r="E45" s="3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</row>
    <row r="46" spans="1:81">
      <c r="A46" s="25"/>
      <c r="B46" s="25"/>
      <c r="C46" s="25"/>
      <c r="D46" s="35"/>
      <c r="E46" s="34" t="s">
        <v>98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</row>
    <row r="47" spans="1:81">
      <c r="A47" s="25"/>
      <c r="B47" s="25"/>
      <c r="C47" s="25"/>
      <c r="D47" s="35"/>
      <c r="E47" s="34"/>
      <c r="F47" s="34" t="s">
        <v>117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</row>
    <row r="48" spans="1:81">
      <c r="A48" s="25"/>
      <c r="B48" s="25"/>
      <c r="C48" s="25"/>
      <c r="D48" s="35"/>
      <c r="E48" s="34"/>
      <c r="F48" s="34" t="s">
        <v>71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</row>
    <row r="49" spans="1:81">
      <c r="A49" s="25"/>
      <c r="B49" s="25"/>
      <c r="C49" s="25"/>
      <c r="D49" s="35"/>
      <c r="E49" s="34"/>
      <c r="F49" s="25"/>
      <c r="G49" s="97" t="s">
        <v>73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</row>
    <row r="50" spans="1:81">
      <c r="A50" s="25"/>
      <c r="B50" s="25"/>
      <c r="C50" s="25"/>
      <c r="D50" s="35"/>
      <c r="E50" s="34"/>
      <c r="F50" s="25"/>
      <c r="G50" s="98" t="s">
        <v>72</v>
      </c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</row>
    <row r="51" spans="1:81">
      <c r="A51" s="25"/>
      <c r="B51" s="25"/>
      <c r="C51" s="25"/>
      <c r="D51" s="35"/>
      <c r="E51" s="34"/>
      <c r="F51" s="25"/>
      <c r="G51" s="98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</row>
    <row r="52" spans="1:81">
      <c r="A52" s="25"/>
      <c r="B52" s="25"/>
      <c r="C52" s="25"/>
      <c r="D52" s="35"/>
      <c r="E52" s="34"/>
      <c r="F52" s="99" t="s">
        <v>99</v>
      </c>
      <c r="G52" s="98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</row>
    <row r="53" spans="1:81">
      <c r="A53" s="25"/>
      <c r="B53" s="25"/>
      <c r="C53" s="25"/>
      <c r="D53" s="35"/>
      <c r="E53" s="34"/>
      <c r="F53" s="99" t="s">
        <v>100</v>
      </c>
      <c r="G53" s="98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</row>
    <row r="54" spans="1:81">
      <c r="A54" s="25"/>
      <c r="B54" s="25"/>
      <c r="C54" s="25"/>
      <c r="D54" s="35"/>
      <c r="E54" s="34"/>
      <c r="F54" s="99"/>
      <c r="G54" s="100" t="s">
        <v>101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</row>
    <row r="55" spans="1:81">
      <c r="A55" s="25"/>
      <c r="B55" s="25"/>
      <c r="C55" s="25"/>
      <c r="D55" s="35"/>
      <c r="E55" s="3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</row>
    <row r="56" spans="1:81">
      <c r="A56" s="25"/>
      <c r="B56" s="25"/>
      <c r="C56" s="25"/>
      <c r="D56" s="25"/>
      <c r="E56" s="34" t="s">
        <v>57</v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</row>
    <row r="57" spans="1:81">
      <c r="A57" s="25"/>
      <c r="B57" s="25"/>
      <c r="C57" s="25"/>
      <c r="D57" s="25"/>
      <c r="E57" s="34"/>
      <c r="F57" s="34" t="s">
        <v>194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</row>
    <row r="58" spans="1:81">
      <c r="A58" s="25"/>
      <c r="B58" s="25"/>
      <c r="C58" s="25"/>
      <c r="D58" s="25"/>
      <c r="E58" s="25"/>
      <c r="F58" s="34" t="s">
        <v>118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</row>
    <row r="59" spans="1:81">
      <c r="A59" s="25"/>
      <c r="B59" s="25"/>
      <c r="C59" s="25"/>
      <c r="D59" s="25"/>
      <c r="E59" s="34"/>
      <c r="F59" s="34" t="s">
        <v>102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</row>
    <row r="60" spans="1:8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</row>
    <row r="61" spans="1:8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</row>
    <row r="62" spans="1:8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</row>
    <row r="63" spans="1:81" ht="16.5">
      <c r="A63" s="25"/>
      <c r="B63" s="25"/>
      <c r="C63" s="30">
        <v>2</v>
      </c>
      <c r="D63" s="31" t="s">
        <v>90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3"/>
      <c r="AX63" s="33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</row>
    <row r="64" spans="1:8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</row>
    <row r="65" spans="1:81">
      <c r="A65" s="25"/>
      <c r="B65" s="25"/>
      <c r="C65" s="25"/>
      <c r="D65" s="25"/>
      <c r="E65" s="35" t="s">
        <v>91</v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</row>
    <row r="66" spans="1:81" ht="3.75" customHeight="1">
      <c r="A66" s="25"/>
      <c r="B66" s="25"/>
      <c r="C66" s="25"/>
      <c r="D66" s="25"/>
      <c r="E66" s="3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</row>
    <row r="67" spans="1:8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</row>
    <row r="68" spans="1:8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</row>
    <row r="69" spans="1:8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</row>
    <row r="70" spans="1:8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</row>
    <row r="71" spans="1:8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</row>
    <row r="72" spans="1:8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</row>
    <row r="73" spans="1:8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</row>
    <row r="74" spans="1:8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</row>
    <row r="75" spans="1:8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</row>
    <row r="76" spans="1:8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</row>
    <row r="77" spans="1:8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</row>
    <row r="78" spans="1:8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</row>
    <row r="79" spans="1:8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</row>
    <row r="80" spans="1:8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</row>
    <row r="81" spans="1: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</row>
    <row r="82" spans="1:8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</row>
    <row r="83" spans="1:8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</row>
    <row r="84" spans="1:8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</row>
    <row r="85" spans="1:8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</row>
    <row r="86" spans="1:8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</row>
    <row r="87" spans="1:8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</row>
    <row r="88" spans="1:8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</row>
    <row r="89" spans="1:8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</row>
    <row r="90" spans="1:81">
      <c r="A90" s="25"/>
      <c r="B90" s="25"/>
      <c r="C90" s="25"/>
      <c r="D90" s="25"/>
      <c r="E90" s="35" t="s">
        <v>92</v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</row>
    <row r="91" spans="1:81" ht="3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</row>
    <row r="92" spans="1:8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</row>
    <row r="93" spans="1:8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</row>
    <row r="94" spans="1:8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</row>
    <row r="95" spans="1:8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</row>
    <row r="96" spans="1:8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</row>
    <row r="97" spans="1:8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</row>
    <row r="98" spans="1:8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</row>
    <row r="99" spans="1:8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</row>
    <row r="100" spans="1:8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</row>
    <row r="101" spans="1:8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</row>
    <row r="102" spans="1:8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</row>
    <row r="103" spans="1:8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</row>
    <row r="104" spans="1:8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</row>
    <row r="105" spans="1:8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</row>
    <row r="106" spans="1:8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</row>
    <row r="107" spans="1:8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</row>
    <row r="108" spans="1:8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</row>
    <row r="109" spans="1:8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</row>
    <row r="110" spans="1:8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</row>
    <row r="111" spans="1:8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</row>
    <row r="112" spans="1:8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</row>
    <row r="113" spans="1:8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</row>
    <row r="114" spans="1:8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</row>
    <row r="115" spans="1:8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</row>
    <row r="116" spans="1:81">
      <c r="A116" s="52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6" t="s">
        <v>74</v>
      </c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95AE-C3AD-4DAB-B816-C5C34471E747}">
  <dimension ref="A1:CC321"/>
  <sheetViews>
    <sheetView showGridLines="0" zoomScaleNormal="100" workbookViewId="0"/>
  </sheetViews>
  <sheetFormatPr defaultColWidth="3.28515625" defaultRowHeight="13.5"/>
  <cols>
    <col min="4" max="5" width="3.28515625" customWidth="1"/>
    <col min="47" max="47" width="3.28515625" customWidth="1"/>
    <col min="57" max="57" width="3.28515625" customWidth="1"/>
    <col min="70" max="70" width="3.7109375" bestFit="1" customWidth="1"/>
  </cols>
  <sheetData>
    <row r="1" spans="1:8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</row>
    <row r="2" spans="1:8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</row>
    <row r="3" spans="1:8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</row>
    <row r="4" spans="1:81" ht="16.5">
      <c r="A4" s="25"/>
      <c r="B4" s="25"/>
      <c r="C4" s="30">
        <v>1</v>
      </c>
      <c r="D4" s="31" t="s">
        <v>270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3"/>
      <c r="AX4" s="33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25"/>
      <c r="BX4" s="25"/>
      <c r="BY4" s="25"/>
      <c r="BZ4" s="25"/>
      <c r="CA4" s="25"/>
      <c r="CB4" s="25"/>
      <c r="CC4" s="25"/>
    </row>
    <row r="5" spans="1:81" ht="16.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</row>
    <row r="6" spans="1:81" ht="16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</row>
    <row r="7" spans="1:81" ht="16.5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</row>
    <row r="8" spans="1:81" ht="16.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</row>
    <row r="9" spans="1:81" ht="16.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</row>
    <row r="10" spans="1:81" ht="16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</row>
    <row r="11" spans="1:81" ht="16.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</row>
    <row r="12" spans="1:81" ht="16.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</row>
    <row r="13" spans="1:81" ht="16.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</row>
    <row r="14" spans="1:81" ht="16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</row>
    <row r="15" spans="1:81" ht="16.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</row>
    <row r="16" spans="1:81" ht="16.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</row>
    <row r="17" spans="1:81" ht="16.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</row>
    <row r="18" spans="1:81" ht="16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</row>
    <row r="19" spans="1:81" ht="16.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</row>
    <row r="20" spans="1:81" ht="16.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</row>
    <row r="21" spans="1:81" ht="16.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</row>
    <row r="22" spans="1:81" ht="16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</row>
    <row r="23" spans="1:81" ht="16.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</row>
    <row r="24" spans="1:81" ht="16.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</row>
    <row r="25" spans="1:81" ht="16.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</row>
    <row r="26" spans="1:81" ht="16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</row>
    <row r="27" spans="1:81" ht="16.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</row>
    <row r="28" spans="1:81" ht="16.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</row>
    <row r="29" spans="1:81" ht="16.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</row>
    <row r="30" spans="1:81" ht="16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</row>
    <row r="31" spans="1:81" ht="16.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</row>
    <row r="32" spans="1:81" ht="16.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</row>
    <row r="33" spans="1:81" ht="16.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</row>
    <row r="34" spans="1:81" ht="16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</row>
    <row r="35" spans="1:81" ht="16.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</row>
    <row r="36" spans="1:81" ht="16.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</row>
    <row r="37" spans="1:81" ht="16.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</row>
    <row r="38" spans="1:81" ht="16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</row>
    <row r="39" spans="1:81" ht="16.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</row>
    <row r="40" spans="1:81" ht="16.5">
      <c r="A40" s="25"/>
      <c r="B40" s="25"/>
      <c r="C40" s="30">
        <v>2</v>
      </c>
      <c r="D40" s="31" t="s">
        <v>133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3"/>
      <c r="AX40" s="33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25"/>
      <c r="BX40" s="25"/>
      <c r="BY40" s="25"/>
      <c r="BZ40" s="25"/>
      <c r="CA40" s="25"/>
      <c r="CB40" s="25"/>
      <c r="CC40" s="25"/>
    </row>
    <row r="41" spans="1:81">
      <c r="A41" s="25"/>
      <c r="B41" s="25"/>
      <c r="C41" s="35"/>
      <c r="D41" s="35"/>
      <c r="E41" s="3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</row>
    <row r="42" spans="1:81">
      <c r="A42" s="25"/>
      <c r="B42" s="25"/>
      <c r="C42" s="35"/>
      <c r="D42" s="35"/>
      <c r="E42" s="3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</row>
    <row r="43" spans="1:81">
      <c r="A43" s="25"/>
      <c r="B43" s="25"/>
      <c r="C43" s="35"/>
      <c r="D43" s="35"/>
      <c r="E43" s="34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110" t="s">
        <v>134</v>
      </c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</row>
    <row r="44" spans="1:81">
      <c r="A44" s="25"/>
      <c r="B44" s="25"/>
      <c r="C44" s="35"/>
      <c r="D44" s="35"/>
      <c r="E44" s="34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34" t="s">
        <v>135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</row>
    <row r="45" spans="1:81">
      <c r="A45" s="25"/>
      <c r="B45" s="25"/>
      <c r="C45" s="35"/>
      <c r="D45" s="35"/>
      <c r="E45" s="3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</row>
    <row r="46" spans="1:81">
      <c r="A46" s="25"/>
      <c r="B46" s="25"/>
      <c r="C46" s="35"/>
      <c r="D46" s="35"/>
      <c r="E46" s="3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122" t="s">
        <v>136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</row>
    <row r="47" spans="1:81">
      <c r="A47" s="25"/>
      <c r="B47" s="25"/>
      <c r="C47" s="35"/>
      <c r="D47" s="35"/>
      <c r="E47" s="34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34"/>
      <c r="AW47" s="34" t="s">
        <v>137</v>
      </c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</row>
    <row r="48" spans="1:81">
      <c r="A48" s="25"/>
      <c r="B48" s="25"/>
      <c r="C48" s="35"/>
      <c r="D48" s="35"/>
      <c r="E48" s="34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34"/>
      <c r="AW48" s="34" t="s">
        <v>267</v>
      </c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</row>
    <row r="49" spans="1:81">
      <c r="A49" s="25"/>
      <c r="B49" s="25"/>
      <c r="C49" s="35"/>
      <c r="D49" s="35"/>
      <c r="E49" s="34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34"/>
      <c r="AW49" s="34" t="s">
        <v>138</v>
      </c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</row>
    <row r="50" spans="1:81">
      <c r="A50" s="25"/>
      <c r="B50" s="25"/>
      <c r="C50" s="35"/>
      <c r="D50" s="35"/>
      <c r="E50" s="34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34"/>
      <c r="AW50" s="34" t="s">
        <v>268</v>
      </c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</row>
    <row r="51" spans="1:81">
      <c r="A51" s="25"/>
      <c r="B51" s="25"/>
      <c r="C51" s="35"/>
      <c r="D51" s="35"/>
      <c r="E51" s="34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</row>
    <row r="52" spans="1:81">
      <c r="A52" s="25"/>
      <c r="B52" s="25"/>
      <c r="C52" s="35"/>
      <c r="D52" s="35"/>
      <c r="E52" s="34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</row>
    <row r="53" spans="1:81">
      <c r="A53" s="25"/>
      <c r="B53" s="25"/>
      <c r="C53" s="35"/>
      <c r="D53" s="35"/>
      <c r="E53" s="34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</row>
    <row r="54" spans="1:81">
      <c r="A54" s="25"/>
      <c r="B54" s="25"/>
      <c r="C54" s="35"/>
      <c r="D54" s="35"/>
      <c r="E54" s="34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 t="s">
        <v>139</v>
      </c>
      <c r="AZ54" s="25"/>
      <c r="BA54" s="25"/>
      <c r="BB54" s="25"/>
      <c r="BC54" s="25"/>
      <c r="BD54" s="25"/>
      <c r="BE54" s="25" t="s">
        <v>140</v>
      </c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</row>
    <row r="55" spans="1:81">
      <c r="A55" s="25"/>
      <c r="B55" s="25"/>
      <c r="C55" s="35"/>
      <c r="D55" s="35"/>
      <c r="E55" s="3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</row>
    <row r="56" spans="1:81">
      <c r="A56" s="25"/>
      <c r="B56" s="25"/>
      <c r="C56" s="35"/>
      <c r="D56" s="35"/>
      <c r="E56" s="34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122" t="s">
        <v>141</v>
      </c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</row>
    <row r="57" spans="1:81">
      <c r="A57" s="25"/>
      <c r="B57" s="25"/>
      <c r="C57" s="35"/>
      <c r="D57" s="35"/>
      <c r="E57" s="34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34" t="s">
        <v>269</v>
      </c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</row>
    <row r="58" spans="1:81">
      <c r="A58" s="25"/>
      <c r="B58" s="25"/>
      <c r="C58" s="35"/>
      <c r="D58" s="35"/>
      <c r="E58" s="3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34"/>
      <c r="AX58" s="25" t="s">
        <v>142</v>
      </c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</row>
    <row r="59" spans="1:81">
      <c r="A59" s="25"/>
      <c r="B59" s="25"/>
      <c r="C59" s="35"/>
      <c r="D59" s="35"/>
      <c r="E59" s="34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</row>
    <row r="60" spans="1:81">
      <c r="A60" s="25"/>
      <c r="B60" s="25"/>
      <c r="C60" s="35"/>
      <c r="D60" s="35"/>
      <c r="E60" s="34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</row>
    <row r="61" spans="1:81">
      <c r="A61" s="25"/>
      <c r="B61" s="25"/>
      <c r="C61" s="35"/>
      <c r="D61" s="35"/>
      <c r="E61" s="3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110" t="s">
        <v>170</v>
      </c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</row>
    <row r="62" spans="1:81">
      <c r="A62" s="25"/>
      <c r="B62" s="25"/>
      <c r="C62" s="35"/>
      <c r="D62" s="35"/>
      <c r="E62" s="34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34" t="s">
        <v>143</v>
      </c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</row>
    <row r="63" spans="1:81">
      <c r="A63" s="25"/>
      <c r="B63" s="25"/>
      <c r="C63" s="35"/>
      <c r="D63" s="35"/>
      <c r="E63" s="3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34" t="s">
        <v>144</v>
      </c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</row>
    <row r="64" spans="1:81">
      <c r="A64" s="25"/>
      <c r="B64" s="25"/>
      <c r="C64" s="35"/>
      <c r="D64" s="35"/>
      <c r="E64" s="34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34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</row>
    <row r="65" spans="1:81">
      <c r="A65" s="25"/>
      <c r="B65" s="25"/>
      <c r="C65" s="35"/>
      <c r="D65" s="35"/>
      <c r="E65" s="3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34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</row>
    <row r="66" spans="1:81">
      <c r="A66" s="25"/>
      <c r="B66" s="25"/>
      <c r="C66" s="35"/>
      <c r="D66" s="35"/>
      <c r="E66" s="3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34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</row>
    <row r="67" spans="1:81">
      <c r="A67" s="25"/>
      <c r="B67" s="25"/>
      <c r="C67" s="35"/>
      <c r="D67" s="35"/>
      <c r="E67" s="3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34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</row>
    <row r="68" spans="1:81">
      <c r="A68" s="25"/>
      <c r="B68" s="25"/>
      <c r="C68" s="35"/>
      <c r="D68" s="35"/>
      <c r="E68" s="3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34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</row>
    <row r="69" spans="1:81">
      <c r="A69" s="25"/>
      <c r="B69" s="25"/>
      <c r="C69" s="35"/>
      <c r="D69" s="35"/>
      <c r="E69" s="3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34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</row>
    <row r="70" spans="1:81">
      <c r="A70" s="25"/>
      <c r="B70" s="25"/>
      <c r="C70" s="35"/>
      <c r="D70" s="35"/>
      <c r="E70" s="3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</row>
    <row r="71" spans="1:81">
      <c r="A71" s="25"/>
      <c r="B71" s="25"/>
      <c r="C71" s="35"/>
      <c r="D71" s="35"/>
      <c r="E71" s="34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110" t="s">
        <v>171</v>
      </c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</row>
    <row r="72" spans="1:81">
      <c r="A72" s="25"/>
      <c r="B72" s="25"/>
      <c r="C72" s="35"/>
      <c r="D72" s="35"/>
      <c r="E72" s="3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34" t="s">
        <v>145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</row>
    <row r="73" spans="1:81">
      <c r="A73" s="25"/>
      <c r="B73" s="25"/>
      <c r="C73" s="35"/>
      <c r="D73" s="35"/>
      <c r="E73" s="3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34" t="s">
        <v>146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</row>
    <row r="74" spans="1:81">
      <c r="A74" s="25"/>
      <c r="B74" s="25"/>
      <c r="C74" s="35"/>
      <c r="D74" s="35"/>
      <c r="E74" s="3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34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</row>
    <row r="75" spans="1:81">
      <c r="A75" s="25"/>
      <c r="B75" s="25"/>
      <c r="C75" s="35"/>
      <c r="D75" s="35"/>
      <c r="E75" s="3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118" t="s">
        <v>147</v>
      </c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</row>
    <row r="76" spans="1:81">
      <c r="A76" s="25"/>
      <c r="B76" s="25"/>
      <c r="C76" s="35"/>
      <c r="D76" s="35"/>
      <c r="E76" s="3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119"/>
      <c r="AW76" s="34" t="s">
        <v>148</v>
      </c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</row>
    <row r="77" spans="1:81">
      <c r="A77" s="25"/>
      <c r="B77" s="25"/>
      <c r="C77" s="35"/>
      <c r="D77" s="35"/>
      <c r="E77" s="3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34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</row>
    <row r="78" spans="1:81">
      <c r="A78" s="25"/>
      <c r="B78" s="25"/>
      <c r="C78" s="35"/>
      <c r="D78" s="35"/>
      <c r="E78" s="3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34"/>
      <c r="AW78" s="129" t="s">
        <v>149</v>
      </c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</row>
    <row r="79" spans="1:81">
      <c r="A79" s="25"/>
      <c r="B79" s="25"/>
      <c r="C79" s="35"/>
      <c r="D79" s="35"/>
      <c r="E79" s="3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34"/>
      <c r="AW79" s="25"/>
      <c r="AX79" s="34" t="s">
        <v>150</v>
      </c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</row>
    <row r="80" spans="1:81">
      <c r="A80" s="25"/>
      <c r="B80" s="25"/>
      <c r="C80" s="35"/>
      <c r="D80" s="35"/>
      <c r="E80" s="3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34"/>
      <c r="AW80" s="25"/>
      <c r="AX80" s="99" t="s">
        <v>151</v>
      </c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</row>
    <row r="81" spans="1:81">
      <c r="A81" s="25"/>
      <c r="B81" s="25"/>
      <c r="C81" s="35"/>
      <c r="D81" s="35"/>
      <c r="E81" s="3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34"/>
      <c r="AW81" s="25"/>
      <c r="AX81" s="34" t="s">
        <v>152</v>
      </c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</row>
    <row r="82" spans="1:81">
      <c r="A82" s="25"/>
      <c r="B82" s="25"/>
      <c r="C82" s="35"/>
      <c r="D82" s="35"/>
      <c r="E82" s="3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34"/>
      <c r="AW82" s="25"/>
      <c r="AX82" s="34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</row>
    <row r="83" spans="1:8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118" t="s">
        <v>153</v>
      </c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</row>
    <row r="84" spans="1:8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119"/>
      <c r="AW84" s="34" t="s">
        <v>154</v>
      </c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</row>
    <row r="85" spans="1:81" ht="8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</row>
    <row r="86" spans="1:8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111"/>
      <c r="AX86" s="6"/>
      <c r="AY86" s="6"/>
      <c r="AZ86" s="6" t="s">
        <v>155</v>
      </c>
      <c r="BA86" s="6"/>
      <c r="BB86" s="6"/>
      <c r="BC86" s="112"/>
      <c r="BD86" s="123" t="s">
        <v>0</v>
      </c>
      <c r="BE86" s="124"/>
      <c r="BF86" s="124"/>
      <c r="BG86" s="124"/>
      <c r="BH86" s="125"/>
      <c r="BI86" s="125"/>
      <c r="BJ86" s="125"/>
      <c r="BK86" s="125"/>
      <c r="BL86" s="125"/>
      <c r="BM86" s="125"/>
      <c r="BN86" s="125"/>
      <c r="BO86" s="125"/>
      <c r="BP86" s="125"/>
      <c r="BQ86" s="130"/>
      <c r="BR86" s="6" t="s">
        <v>156</v>
      </c>
      <c r="BS86" s="54"/>
      <c r="BT86" s="25"/>
      <c r="BU86" s="25"/>
      <c r="BV86" s="25"/>
      <c r="BW86" s="25"/>
      <c r="BX86" s="25"/>
      <c r="BY86" s="25"/>
      <c r="BZ86" s="25"/>
      <c r="CA86" s="25"/>
      <c r="CB86" s="25"/>
      <c r="CC86" s="25"/>
    </row>
    <row r="87" spans="1:8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114"/>
      <c r="AX87" s="115"/>
      <c r="AY87" s="115"/>
      <c r="AZ87" s="115" t="s">
        <v>157</v>
      </c>
      <c r="BA87" s="115"/>
      <c r="BB87" s="115"/>
      <c r="BC87" s="116"/>
      <c r="BD87" s="126" t="s">
        <v>174</v>
      </c>
      <c r="BE87" s="127"/>
      <c r="BF87" s="127"/>
      <c r="BG87" s="127"/>
      <c r="BH87" s="128"/>
      <c r="BI87" s="128"/>
      <c r="BJ87" s="128"/>
      <c r="BK87" s="128"/>
      <c r="BL87" s="128"/>
      <c r="BM87" s="128"/>
      <c r="BN87" s="128"/>
      <c r="BO87" s="128"/>
      <c r="BP87" s="128"/>
      <c r="BQ87" s="131"/>
      <c r="BR87" s="132">
        <v>1</v>
      </c>
      <c r="BS87" s="133"/>
      <c r="BT87" s="25"/>
      <c r="BU87" s="25"/>
      <c r="BV87" s="25"/>
      <c r="BW87" s="25"/>
      <c r="BX87" s="25"/>
      <c r="BY87" s="25"/>
      <c r="BZ87" s="25"/>
      <c r="CA87" s="25"/>
      <c r="CB87" s="25"/>
      <c r="CC87" s="25"/>
    </row>
    <row r="88" spans="1:8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114"/>
      <c r="AX88" s="115"/>
      <c r="AY88" s="115"/>
      <c r="AZ88" s="115" t="s">
        <v>158</v>
      </c>
      <c r="BA88" s="115"/>
      <c r="BB88" s="115"/>
      <c r="BC88" s="116"/>
      <c r="BD88" s="126" t="s">
        <v>175</v>
      </c>
      <c r="BE88" s="127"/>
      <c r="BF88" s="127"/>
      <c r="BG88" s="127"/>
      <c r="BH88" s="128"/>
      <c r="BI88" s="128"/>
      <c r="BJ88" s="128"/>
      <c r="BK88" s="128"/>
      <c r="BL88" s="128"/>
      <c r="BM88" s="128"/>
      <c r="BN88" s="128"/>
      <c r="BO88" s="128"/>
      <c r="BP88" s="128"/>
      <c r="BQ88" s="134"/>
      <c r="BR88" s="49">
        <v>2</v>
      </c>
      <c r="BS88" s="135"/>
      <c r="BT88" s="25"/>
      <c r="BU88" s="25"/>
      <c r="BV88" s="25"/>
      <c r="BW88" s="25"/>
      <c r="BX88" s="25"/>
      <c r="BY88" s="25"/>
      <c r="BZ88" s="25"/>
      <c r="CA88" s="25"/>
      <c r="CB88" s="25"/>
      <c r="CC88" s="25"/>
    </row>
    <row r="89" spans="1:8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114"/>
      <c r="AX89" s="115"/>
      <c r="AY89" s="115"/>
      <c r="AZ89" s="115" t="s">
        <v>172</v>
      </c>
      <c r="BA89" s="115"/>
      <c r="BB89" s="115"/>
      <c r="BC89" s="116"/>
      <c r="BD89" s="126" t="s">
        <v>176</v>
      </c>
      <c r="BE89" s="127"/>
      <c r="BF89" s="127"/>
      <c r="BG89" s="127"/>
      <c r="BH89" s="128"/>
      <c r="BI89" s="128"/>
      <c r="BJ89" s="128"/>
      <c r="BK89" s="128"/>
      <c r="BL89" s="128"/>
      <c r="BM89" s="128"/>
      <c r="BN89" s="128"/>
      <c r="BO89" s="128"/>
      <c r="BP89" s="128"/>
      <c r="BQ89" s="145"/>
      <c r="BR89" s="132">
        <v>3</v>
      </c>
      <c r="BS89" s="146"/>
      <c r="BT89" s="25"/>
      <c r="BU89" s="25"/>
      <c r="BV89" s="25"/>
      <c r="BW89" s="25"/>
      <c r="BX89" s="25"/>
      <c r="BY89" s="25"/>
      <c r="BZ89" s="25"/>
      <c r="CA89" s="25"/>
      <c r="CB89" s="25"/>
      <c r="CC89" s="25"/>
    </row>
    <row r="90" spans="1:8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114"/>
      <c r="AX90" s="121"/>
      <c r="AY90" s="121"/>
      <c r="AZ90" s="115" t="s">
        <v>173</v>
      </c>
      <c r="BA90" s="121"/>
      <c r="BB90" s="121"/>
      <c r="BC90" s="117"/>
      <c r="BD90" s="126" t="s">
        <v>177</v>
      </c>
      <c r="BE90" s="127"/>
      <c r="BF90" s="127"/>
      <c r="BG90" s="127"/>
      <c r="BH90" s="128"/>
      <c r="BI90" s="128"/>
      <c r="BJ90" s="128"/>
      <c r="BK90" s="128"/>
      <c r="BL90" s="128"/>
      <c r="BM90" s="128"/>
      <c r="BN90" s="128"/>
      <c r="BO90" s="128"/>
      <c r="BP90" s="128"/>
      <c r="BQ90" s="136"/>
      <c r="BR90" s="115">
        <v>4</v>
      </c>
      <c r="BS90" s="116"/>
      <c r="BT90" s="25"/>
      <c r="BU90" s="25"/>
      <c r="BV90" s="25"/>
      <c r="BW90" s="25"/>
      <c r="BX90" s="25"/>
      <c r="BY90" s="25"/>
      <c r="BZ90" s="25"/>
      <c r="CA90" s="25"/>
      <c r="CB90" s="25"/>
      <c r="CC90" s="25"/>
    </row>
    <row r="91" spans="1:81">
      <c r="A91" s="25"/>
      <c r="B91" s="25"/>
      <c r="C91" s="25"/>
      <c r="D91" s="34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114"/>
      <c r="AX91" s="115"/>
      <c r="AY91" s="115"/>
      <c r="AZ91" s="115" t="s">
        <v>160</v>
      </c>
      <c r="BA91" s="115"/>
      <c r="BB91" s="115"/>
      <c r="BC91" s="116"/>
      <c r="BD91" s="126" t="s">
        <v>217</v>
      </c>
      <c r="BE91" s="127"/>
      <c r="BF91" s="127"/>
      <c r="BG91" s="127"/>
      <c r="BH91" s="128"/>
      <c r="BI91" s="128"/>
      <c r="BJ91" s="128"/>
      <c r="BK91" s="128"/>
      <c r="BL91" s="128"/>
      <c r="BM91" s="128"/>
      <c r="BN91" s="128"/>
      <c r="BO91" s="128"/>
      <c r="BP91" s="128"/>
      <c r="BQ91" s="137"/>
      <c r="BR91" s="115">
        <v>5</v>
      </c>
      <c r="BS91" s="138"/>
      <c r="BT91" s="25"/>
      <c r="BU91" s="25"/>
      <c r="BV91" s="25"/>
      <c r="BW91" s="25"/>
      <c r="BX91" s="25"/>
      <c r="BY91" s="25"/>
      <c r="BZ91" s="25"/>
      <c r="CA91" s="25"/>
      <c r="CB91" s="25"/>
      <c r="CC91" s="25"/>
    </row>
    <row r="92" spans="1:81">
      <c r="A92" s="25"/>
      <c r="B92" s="25"/>
      <c r="C92" s="25"/>
      <c r="D92" s="34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163" t="s">
        <v>159</v>
      </c>
      <c r="AX92" s="164"/>
      <c r="AY92" s="164"/>
      <c r="AZ92" s="164"/>
      <c r="BA92" s="164"/>
      <c r="BB92" s="164"/>
      <c r="BC92" s="165"/>
      <c r="BD92" s="126" t="s">
        <v>178</v>
      </c>
      <c r="BE92" s="127"/>
      <c r="BF92" s="127"/>
      <c r="BG92" s="127"/>
      <c r="BH92" s="128"/>
      <c r="BI92" s="128"/>
      <c r="BJ92" s="128"/>
      <c r="BK92" s="128"/>
      <c r="BL92" s="128"/>
      <c r="BM92" s="128"/>
      <c r="BN92" s="128"/>
      <c r="BO92" s="128"/>
      <c r="BP92" s="128"/>
      <c r="BQ92" s="169">
        <v>6</v>
      </c>
      <c r="BR92" s="170"/>
      <c r="BS92" s="171"/>
      <c r="BT92" s="25"/>
      <c r="BU92" s="25"/>
      <c r="BV92" s="25"/>
      <c r="BW92" s="25"/>
      <c r="BX92" s="25"/>
      <c r="BY92" s="25"/>
      <c r="BZ92" s="25"/>
      <c r="CA92" s="25"/>
      <c r="CB92" s="25"/>
      <c r="CC92" s="25"/>
    </row>
    <row r="93" spans="1:8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166"/>
      <c r="AX93" s="167"/>
      <c r="AY93" s="167"/>
      <c r="AZ93" s="167"/>
      <c r="BA93" s="167"/>
      <c r="BB93" s="167"/>
      <c r="BC93" s="168"/>
      <c r="BD93" s="126" t="s">
        <v>179</v>
      </c>
      <c r="BE93" s="127"/>
      <c r="BF93" s="127"/>
      <c r="BG93" s="127"/>
      <c r="BH93" s="128"/>
      <c r="BI93" s="128"/>
      <c r="BJ93" s="128"/>
      <c r="BK93" s="128"/>
      <c r="BL93" s="128"/>
      <c r="BM93" s="128"/>
      <c r="BN93" s="128"/>
      <c r="BO93" s="128"/>
      <c r="BP93" s="128"/>
      <c r="BQ93" s="166"/>
      <c r="BR93" s="167"/>
      <c r="BS93" s="168"/>
      <c r="BT93" s="25"/>
      <c r="BU93" s="25"/>
      <c r="BV93" s="25"/>
      <c r="BW93" s="25"/>
      <c r="BX93" s="25"/>
      <c r="BY93" s="25"/>
      <c r="BZ93" s="25"/>
      <c r="CA93" s="25"/>
      <c r="CB93" s="25"/>
      <c r="CC93" s="25"/>
    </row>
    <row r="94" spans="1:8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</row>
    <row r="95" spans="1:8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</row>
    <row r="96" spans="1:8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129" t="s">
        <v>161</v>
      </c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</row>
    <row r="97" spans="1:8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99" t="s">
        <v>162</v>
      </c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</row>
    <row r="98" spans="1:8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</row>
    <row r="99" spans="1:8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118" t="s">
        <v>163</v>
      </c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</row>
    <row r="100" spans="1:8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119"/>
      <c r="AW100" s="34" t="s">
        <v>180</v>
      </c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</row>
    <row r="101" spans="1:8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34" t="s">
        <v>164</v>
      </c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</row>
    <row r="102" spans="1:8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34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</row>
    <row r="103" spans="1:8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</row>
    <row r="104" spans="1:8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110" t="s">
        <v>181</v>
      </c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</row>
    <row r="105" spans="1:8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110"/>
      <c r="AV105" s="99" t="s">
        <v>182</v>
      </c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</row>
    <row r="106" spans="1:8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99" t="s">
        <v>183</v>
      </c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</row>
    <row r="107" spans="1:8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</row>
    <row r="108" spans="1:8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118" t="s">
        <v>165</v>
      </c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</row>
    <row r="109" spans="1:8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119"/>
      <c r="BG109" s="34" t="s">
        <v>184</v>
      </c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</row>
    <row r="110" spans="1:81" ht="3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</row>
    <row r="111" spans="1:8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111"/>
      <c r="BH111" s="120"/>
      <c r="BI111" s="6" t="s">
        <v>126</v>
      </c>
      <c r="BJ111" s="6"/>
      <c r="BK111" s="113"/>
      <c r="BL111" s="120"/>
      <c r="BM111" s="120"/>
      <c r="BN111" s="6" t="s">
        <v>127</v>
      </c>
      <c r="BO111" s="120"/>
      <c r="BP111" s="6"/>
      <c r="BQ111" s="111"/>
      <c r="BR111" s="6" t="s">
        <v>3</v>
      </c>
      <c r="BS111" s="6"/>
      <c r="BT111" s="111"/>
      <c r="BU111" s="6" t="s">
        <v>0</v>
      </c>
      <c r="BV111" s="113"/>
      <c r="BW111" s="25"/>
      <c r="BX111" s="25"/>
      <c r="BY111" s="25"/>
      <c r="BZ111" s="25"/>
      <c r="CA111" s="25"/>
      <c r="CB111" s="25"/>
      <c r="CC111" s="25"/>
    </row>
    <row r="112" spans="1:8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114"/>
      <c r="BH112" s="121"/>
      <c r="BI112" s="115" t="s">
        <v>70</v>
      </c>
      <c r="BJ112" s="115"/>
      <c r="BK112" s="117"/>
      <c r="BL112" s="121"/>
      <c r="BM112" s="121"/>
      <c r="BN112" s="115" t="s">
        <v>75</v>
      </c>
      <c r="BO112" s="121"/>
      <c r="BP112" s="115"/>
      <c r="BQ112" s="114"/>
      <c r="BR112" s="115">
        <v>1</v>
      </c>
      <c r="BS112" s="115"/>
      <c r="BT112" s="114"/>
      <c r="BU112" s="115" t="s">
        <v>79</v>
      </c>
      <c r="BV112" s="117"/>
      <c r="BW112" s="25"/>
      <c r="BX112" s="25"/>
      <c r="BY112" s="25"/>
      <c r="BZ112" s="25"/>
      <c r="CA112" s="25"/>
      <c r="CB112" s="25"/>
      <c r="CC112" s="25"/>
    </row>
    <row r="113" spans="1:8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114"/>
      <c r="BH113" s="121"/>
      <c r="BI113" s="115" t="s">
        <v>70</v>
      </c>
      <c r="BJ113" s="115"/>
      <c r="BK113" s="117"/>
      <c r="BL113" s="121"/>
      <c r="BM113" s="121"/>
      <c r="BN113" s="115" t="s">
        <v>75</v>
      </c>
      <c r="BO113" s="121"/>
      <c r="BP113" s="115"/>
      <c r="BQ113" s="114"/>
      <c r="BR113" s="115">
        <v>2</v>
      </c>
      <c r="BS113" s="115"/>
      <c r="BT113" s="114"/>
      <c r="BU113" s="115" t="s">
        <v>80</v>
      </c>
      <c r="BV113" s="117"/>
      <c r="BW113" s="25"/>
      <c r="BX113" s="25"/>
      <c r="BY113" s="25"/>
      <c r="BZ113" s="25"/>
      <c r="CA113" s="25"/>
      <c r="CB113" s="25"/>
      <c r="CC113" s="25"/>
    </row>
    <row r="114" spans="1:8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114"/>
      <c r="BH114" s="121"/>
      <c r="BI114" s="115" t="s">
        <v>70</v>
      </c>
      <c r="BJ114" s="115"/>
      <c r="BK114" s="117"/>
      <c r="BL114" s="121"/>
      <c r="BM114" s="121"/>
      <c r="BN114" s="115" t="s">
        <v>75</v>
      </c>
      <c r="BO114" s="121"/>
      <c r="BP114" s="115"/>
      <c r="BQ114" s="114"/>
      <c r="BR114" s="115">
        <v>3</v>
      </c>
      <c r="BS114" s="115"/>
      <c r="BT114" s="114"/>
      <c r="BU114" s="115" t="s">
        <v>81</v>
      </c>
      <c r="BV114" s="117"/>
      <c r="BW114" s="25"/>
      <c r="BX114" s="25"/>
      <c r="BY114" s="25"/>
      <c r="BZ114" s="25"/>
      <c r="CA114" s="25"/>
      <c r="CB114" s="25"/>
      <c r="CC114" s="25"/>
    </row>
    <row r="115" spans="1:8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114"/>
      <c r="BH115" s="121"/>
      <c r="BI115" s="115" t="s">
        <v>70</v>
      </c>
      <c r="BJ115" s="115"/>
      <c r="BK115" s="117"/>
      <c r="BL115" s="121"/>
      <c r="BM115" s="121"/>
      <c r="BN115" s="115" t="s">
        <v>75</v>
      </c>
      <c r="BO115" s="121"/>
      <c r="BP115" s="115"/>
      <c r="BQ115" s="114"/>
      <c r="BR115" s="115">
        <v>4</v>
      </c>
      <c r="BS115" s="115"/>
      <c r="BT115" s="114"/>
      <c r="BU115" s="115" t="s">
        <v>82</v>
      </c>
      <c r="BV115" s="117"/>
      <c r="BW115" s="25"/>
      <c r="BX115" s="25"/>
      <c r="BY115" s="25"/>
      <c r="BZ115" s="25"/>
      <c r="CA115" s="25"/>
      <c r="CB115" s="25"/>
      <c r="CC115" s="25"/>
    </row>
    <row r="116" spans="1:8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</row>
    <row r="117" spans="1:8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118" t="s">
        <v>185</v>
      </c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</row>
    <row r="118" spans="1:8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119"/>
      <c r="BG118" s="34" t="s">
        <v>186</v>
      </c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</row>
    <row r="119" spans="1:8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119"/>
      <c r="BG119" s="34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</row>
    <row r="120" spans="1:8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118" t="s">
        <v>166</v>
      </c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</row>
    <row r="121" spans="1:8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119"/>
      <c r="BG121" s="34" t="s">
        <v>167</v>
      </c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</row>
    <row r="122" spans="1:8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119"/>
      <c r="BG122" s="34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</row>
    <row r="123" spans="1:8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119"/>
      <c r="BG123" s="34"/>
      <c r="BH123" s="25"/>
      <c r="BI123" s="162" t="s">
        <v>249</v>
      </c>
      <c r="BJ123" s="25"/>
      <c r="BK123" s="25"/>
      <c r="BL123" s="25"/>
      <c r="BM123" s="25"/>
      <c r="BN123" s="25"/>
      <c r="BO123" s="162" t="s">
        <v>250</v>
      </c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</row>
    <row r="124" spans="1:8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119"/>
      <c r="BG124" s="34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</row>
    <row r="125" spans="1:8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118" t="s">
        <v>251</v>
      </c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</row>
    <row r="126" spans="1:8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119"/>
      <c r="BG126" s="34" t="s">
        <v>252</v>
      </c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</row>
    <row r="127" spans="1:8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119"/>
      <c r="BG127" s="34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</row>
    <row r="128" spans="1:8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119"/>
      <c r="BG128" s="34"/>
      <c r="BH128" s="25"/>
      <c r="BI128" s="162" t="s">
        <v>249</v>
      </c>
      <c r="BJ128" s="25"/>
      <c r="BK128" s="25"/>
      <c r="BL128" s="25"/>
      <c r="BM128" s="25"/>
      <c r="BN128" s="25"/>
      <c r="BO128" s="162" t="s">
        <v>250</v>
      </c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</row>
    <row r="129" spans="1:8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119"/>
      <c r="BG129" s="34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</row>
    <row r="130" spans="1:8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118" t="s">
        <v>253</v>
      </c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</row>
    <row r="131" spans="1:8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119"/>
      <c r="BG131" s="34" t="s">
        <v>187</v>
      </c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</row>
    <row r="132" spans="1:81" ht="2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</row>
    <row r="133" spans="1:81" ht="13.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111"/>
      <c r="BH133" s="120"/>
      <c r="BI133" s="6" t="s">
        <v>126</v>
      </c>
      <c r="BJ133" s="6"/>
      <c r="BK133" s="113"/>
      <c r="BL133" s="111"/>
      <c r="BM133" s="120"/>
      <c r="BN133" s="6" t="s">
        <v>127</v>
      </c>
      <c r="BO133" s="6"/>
      <c r="BP133" s="112"/>
      <c r="BQ133" s="120"/>
      <c r="BR133" s="112"/>
      <c r="BS133" s="112"/>
      <c r="BT133" s="6" t="s">
        <v>128</v>
      </c>
      <c r="BU133" s="6"/>
      <c r="BV133" s="6"/>
      <c r="BW133" s="112"/>
      <c r="BX133" s="25"/>
      <c r="BY133" s="25"/>
      <c r="BZ133" s="25"/>
      <c r="CA133" s="25"/>
      <c r="CB133" s="25"/>
      <c r="CC133" s="25"/>
    </row>
    <row r="134" spans="1:8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114"/>
      <c r="BH134" s="121"/>
      <c r="BI134" s="115" t="s">
        <v>70</v>
      </c>
      <c r="BJ134" s="115"/>
      <c r="BK134" s="117"/>
      <c r="BL134" s="114"/>
      <c r="BM134" s="121"/>
      <c r="BN134" s="115" t="s">
        <v>11</v>
      </c>
      <c r="BO134" s="115"/>
      <c r="BP134" s="116"/>
      <c r="BQ134" s="121"/>
      <c r="BR134" s="116"/>
      <c r="BS134" s="116"/>
      <c r="BT134" s="115" t="s">
        <v>188</v>
      </c>
      <c r="BU134" s="115"/>
      <c r="BV134" s="115"/>
      <c r="BW134" s="116"/>
      <c r="BX134" s="25"/>
      <c r="BY134" s="25"/>
      <c r="BZ134" s="25"/>
      <c r="CA134" s="25"/>
      <c r="CB134" s="25"/>
      <c r="CC134" s="25"/>
    </row>
    <row r="135" spans="1:8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34" t="s">
        <v>189</v>
      </c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</row>
    <row r="136" spans="1:8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118" t="s">
        <v>256</v>
      </c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</row>
    <row r="137" spans="1:8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119"/>
      <c r="BG137" s="34" t="s">
        <v>255</v>
      </c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</row>
    <row r="138" spans="1:8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119"/>
      <c r="BG138" s="34" t="s">
        <v>197</v>
      </c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</row>
    <row r="139" spans="1:8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119"/>
      <c r="BG139" s="34" t="s">
        <v>198</v>
      </c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</row>
    <row r="140" spans="1:81" ht="3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119"/>
      <c r="BG140" s="34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</row>
    <row r="141" spans="1:8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119"/>
      <c r="BG141" s="111"/>
      <c r="BH141" s="120"/>
      <c r="BI141" s="6" t="s">
        <v>126</v>
      </c>
      <c r="BJ141" s="6"/>
      <c r="BK141" s="113"/>
      <c r="BL141" s="111"/>
      <c r="BM141" s="120"/>
      <c r="BN141" s="6" t="s">
        <v>127</v>
      </c>
      <c r="BO141" s="6"/>
      <c r="BP141" s="112"/>
      <c r="BQ141" s="120"/>
      <c r="BR141" s="6"/>
      <c r="BS141" s="6" t="s">
        <v>0</v>
      </c>
      <c r="BT141" s="6"/>
      <c r="BU141" s="112"/>
      <c r="BV141" s="25"/>
      <c r="BW141" s="25"/>
      <c r="BX141" s="25"/>
      <c r="BY141" s="25"/>
      <c r="BZ141" s="25"/>
      <c r="CA141" s="25"/>
      <c r="CB141" s="25"/>
      <c r="CC141" s="25"/>
    </row>
    <row r="142" spans="1:8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119"/>
      <c r="BG142" s="114"/>
      <c r="BH142" s="121"/>
      <c r="BI142" s="115" t="s">
        <v>70</v>
      </c>
      <c r="BJ142" s="115"/>
      <c r="BK142" s="117"/>
      <c r="BL142" s="114"/>
      <c r="BM142" s="121"/>
      <c r="BN142" s="115" t="s">
        <v>196</v>
      </c>
      <c r="BO142" s="115"/>
      <c r="BP142" s="116"/>
      <c r="BQ142" s="121"/>
      <c r="BR142" s="115"/>
      <c r="BS142" s="115" t="s">
        <v>195</v>
      </c>
      <c r="BT142" s="115"/>
      <c r="BU142" s="116"/>
      <c r="BV142" s="25"/>
      <c r="BW142" s="25"/>
      <c r="BX142" s="25"/>
      <c r="BY142" s="25"/>
      <c r="BZ142" s="25"/>
      <c r="CA142" s="25"/>
      <c r="CB142" s="25"/>
      <c r="CC142" s="25"/>
    </row>
    <row r="143" spans="1:8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119"/>
      <c r="BG143" s="34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</row>
    <row r="144" spans="1:8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</row>
    <row r="145" spans="1:8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118" t="s">
        <v>257</v>
      </c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</row>
    <row r="146" spans="1:8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119"/>
      <c r="BG146" s="34" t="s">
        <v>214</v>
      </c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</row>
    <row r="147" spans="1:81" ht="4.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</row>
    <row r="148" spans="1:8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111"/>
      <c r="BH148" s="120"/>
      <c r="BI148" s="6" t="s">
        <v>126</v>
      </c>
      <c r="BJ148" s="6"/>
      <c r="BK148" s="113"/>
      <c r="BL148" s="111"/>
      <c r="BM148" s="120"/>
      <c r="BN148" s="6" t="s">
        <v>127</v>
      </c>
      <c r="BO148" s="6"/>
      <c r="BP148" s="112"/>
      <c r="BQ148" s="120"/>
      <c r="BR148" s="112"/>
      <c r="BS148" s="112"/>
      <c r="BT148" s="6" t="s">
        <v>128</v>
      </c>
      <c r="BU148" s="6"/>
      <c r="BV148" s="6"/>
      <c r="BW148" s="112"/>
      <c r="BX148" s="25"/>
      <c r="BY148" s="25"/>
      <c r="BZ148" s="25"/>
      <c r="CA148" s="25"/>
      <c r="CB148" s="25"/>
      <c r="CC148" s="25"/>
    </row>
    <row r="149" spans="1:8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114"/>
      <c r="BH149" s="121"/>
      <c r="BI149" s="115" t="s">
        <v>70</v>
      </c>
      <c r="BJ149" s="115"/>
      <c r="BK149" s="117"/>
      <c r="BL149" s="114"/>
      <c r="BM149" s="121"/>
      <c r="BN149" s="115" t="s">
        <v>13</v>
      </c>
      <c r="BO149" s="115"/>
      <c r="BP149" s="116"/>
      <c r="BQ149" s="121"/>
      <c r="BR149" s="116"/>
      <c r="BS149" s="116"/>
      <c r="BT149" s="115" t="s">
        <v>190</v>
      </c>
      <c r="BU149" s="115"/>
      <c r="BV149" s="115"/>
      <c r="BW149" s="116"/>
      <c r="BX149" s="25"/>
      <c r="BY149" s="25"/>
      <c r="BZ149" s="25"/>
      <c r="CA149" s="25"/>
      <c r="CB149" s="25"/>
      <c r="CC149" s="25"/>
    </row>
    <row r="150" spans="1:8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34" t="s">
        <v>189</v>
      </c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</row>
    <row r="151" spans="1:8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118" t="s">
        <v>258</v>
      </c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</row>
    <row r="152" spans="1:8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119"/>
      <c r="BG152" s="34" t="s">
        <v>215</v>
      </c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</row>
    <row r="153" spans="1:81" ht="5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</row>
    <row r="154" spans="1:8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111"/>
      <c r="BH154" s="120"/>
      <c r="BI154" s="6" t="s">
        <v>199</v>
      </c>
      <c r="BJ154" s="6"/>
      <c r="BK154" s="113"/>
      <c r="BL154" s="111"/>
      <c r="BM154" s="6" t="s">
        <v>3</v>
      </c>
      <c r="BN154" s="112"/>
      <c r="BO154" s="120"/>
      <c r="BP154" s="120"/>
      <c r="BQ154" s="6" t="s">
        <v>168</v>
      </c>
      <c r="BR154" s="120"/>
      <c r="BS154" s="6"/>
      <c r="BT154" s="111"/>
      <c r="BU154" s="6" t="s">
        <v>169</v>
      </c>
      <c r="BV154" s="112"/>
      <c r="BW154" s="25"/>
      <c r="BX154" s="25"/>
      <c r="BY154" s="25"/>
      <c r="BZ154" s="25"/>
      <c r="CA154" s="25"/>
      <c r="CB154" s="25"/>
      <c r="CC154" s="25"/>
    </row>
    <row r="155" spans="1:8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114"/>
      <c r="BH155" s="121"/>
      <c r="BI155" s="115" t="s">
        <v>200</v>
      </c>
      <c r="BJ155" s="115"/>
      <c r="BK155" s="117"/>
      <c r="BL155" s="114"/>
      <c r="BM155" s="115">
        <v>1</v>
      </c>
      <c r="BN155" s="116"/>
      <c r="BO155" s="156"/>
      <c r="BP155" s="156"/>
      <c r="BQ155" s="156"/>
      <c r="BR155" s="156"/>
      <c r="BS155" s="157"/>
      <c r="BT155" s="147"/>
      <c r="BU155" s="148"/>
      <c r="BV155" s="149"/>
      <c r="BW155" s="25"/>
      <c r="BX155" s="25"/>
      <c r="BY155" s="25"/>
      <c r="BZ155" s="25"/>
      <c r="CA155" s="25"/>
      <c r="CB155" s="25"/>
      <c r="CC155" s="25"/>
    </row>
    <row r="156" spans="1:8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114"/>
      <c r="BH156" s="121"/>
      <c r="BI156" s="115" t="s">
        <v>201</v>
      </c>
      <c r="BJ156" s="115"/>
      <c r="BK156" s="117"/>
      <c r="BL156" s="114"/>
      <c r="BM156" s="115">
        <v>2</v>
      </c>
      <c r="BN156" s="116"/>
      <c r="BO156" s="158"/>
      <c r="BP156" s="158"/>
      <c r="BQ156" s="159"/>
      <c r="BR156" s="158"/>
      <c r="BS156" s="159"/>
      <c r="BT156" s="150"/>
      <c r="BU156" s="151"/>
      <c r="BV156" s="152"/>
      <c r="BW156" s="25"/>
      <c r="BX156" s="25"/>
      <c r="BY156" s="25"/>
      <c r="BZ156" s="25"/>
      <c r="CA156" s="25"/>
      <c r="CB156" s="25"/>
      <c r="CC156" s="25"/>
    </row>
    <row r="157" spans="1:8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114"/>
      <c r="BH157" s="121"/>
      <c r="BI157" s="115" t="s">
        <v>202</v>
      </c>
      <c r="BJ157" s="115"/>
      <c r="BK157" s="117"/>
      <c r="BL157" s="114"/>
      <c r="BM157" s="115">
        <v>3</v>
      </c>
      <c r="BN157" s="116"/>
      <c r="BO157" s="158"/>
      <c r="BP157" s="158"/>
      <c r="BQ157" s="159"/>
      <c r="BR157" s="158"/>
      <c r="BS157" s="159"/>
      <c r="BT157" s="153"/>
      <c r="BU157" s="154"/>
      <c r="BV157" s="155"/>
      <c r="BW157" s="25"/>
      <c r="BX157" s="25"/>
      <c r="BY157" s="25"/>
      <c r="BZ157" s="25"/>
      <c r="CA157" s="25"/>
      <c r="CB157" s="25"/>
      <c r="CC157" s="25"/>
    </row>
    <row r="158" spans="1:8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114"/>
      <c r="BH158" s="121"/>
      <c r="BI158" s="115" t="s">
        <v>203</v>
      </c>
      <c r="BJ158" s="115"/>
      <c r="BK158" s="117"/>
      <c r="BL158" s="114"/>
      <c r="BM158" s="115">
        <v>4</v>
      </c>
      <c r="BN158" s="116"/>
      <c r="BO158" s="158"/>
      <c r="BP158" s="158"/>
      <c r="BQ158" s="159"/>
      <c r="BR158" s="158"/>
      <c r="BS158" s="159"/>
      <c r="BT158" s="139"/>
      <c r="BU158" s="140"/>
      <c r="BV158" s="141"/>
      <c r="BW158" s="25"/>
      <c r="BX158" s="25"/>
      <c r="BY158" s="25"/>
      <c r="BZ158" s="25"/>
      <c r="CA158" s="25"/>
      <c r="CB158" s="25"/>
      <c r="CC158" s="25"/>
    </row>
    <row r="159" spans="1:8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114"/>
      <c r="BH159" s="121"/>
      <c r="BI159" s="115" t="s">
        <v>61</v>
      </c>
      <c r="BJ159" s="115"/>
      <c r="BK159" s="117"/>
      <c r="BL159" s="114"/>
      <c r="BM159" s="115">
        <v>5</v>
      </c>
      <c r="BN159" s="116"/>
      <c r="BO159" s="158"/>
      <c r="BP159" s="158"/>
      <c r="BQ159" s="159"/>
      <c r="BR159" s="158"/>
      <c r="BS159" s="159"/>
      <c r="BT159" s="142"/>
      <c r="BU159" s="143"/>
      <c r="BV159" s="144"/>
      <c r="BW159" s="25"/>
      <c r="BX159" s="25"/>
      <c r="BY159" s="25"/>
      <c r="BZ159" s="25"/>
      <c r="CA159" s="25"/>
      <c r="CB159" s="25"/>
      <c r="CC159" s="25"/>
    </row>
    <row r="160" spans="1:8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"/>
      <c r="BR160" s="25"/>
      <c r="BS160" s="2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</row>
    <row r="161" spans="1:8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</row>
    <row r="162" spans="1:81" ht="16.5">
      <c r="A162" s="25"/>
      <c r="B162" s="25"/>
      <c r="C162" s="30">
        <v>3</v>
      </c>
      <c r="D162" s="31" t="s">
        <v>132</v>
      </c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3"/>
      <c r="AX162" s="33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25"/>
      <c r="BX162" s="25"/>
      <c r="BY162" s="25"/>
      <c r="BZ162" s="25"/>
      <c r="CA162" s="25"/>
      <c r="CB162" s="25"/>
      <c r="CC162" s="25"/>
    </row>
    <row r="163" spans="1:8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</row>
    <row r="164" spans="1:8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</row>
    <row r="165" spans="1:8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110" t="s">
        <v>119</v>
      </c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</row>
    <row r="166" spans="1:8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34" t="s">
        <v>206</v>
      </c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</row>
    <row r="167" spans="1:8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</row>
    <row r="168" spans="1:8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110" t="s">
        <v>120</v>
      </c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</row>
    <row r="169" spans="1:8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34" t="s">
        <v>121</v>
      </c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</row>
    <row r="170" spans="1:81" ht="3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</row>
    <row r="171" spans="1:8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111"/>
      <c r="AX171" s="6" t="s">
        <v>3</v>
      </c>
      <c r="AY171" s="112"/>
      <c r="AZ171" s="111"/>
      <c r="BA171" s="6" t="s">
        <v>0</v>
      </c>
      <c r="BB171" s="113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</row>
    <row r="172" spans="1:8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114"/>
      <c r="AX172" s="115">
        <v>1</v>
      </c>
      <c r="AY172" s="116"/>
      <c r="AZ172" s="114"/>
      <c r="BA172" s="115" t="s">
        <v>122</v>
      </c>
      <c r="BB172" s="117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</row>
    <row r="173" spans="1:8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114"/>
      <c r="AX173" s="115">
        <v>2</v>
      </c>
      <c r="AY173" s="116"/>
      <c r="AZ173" s="114"/>
      <c r="BA173" s="115" t="s">
        <v>205</v>
      </c>
      <c r="BB173" s="117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</row>
    <row r="174" spans="1:8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114"/>
      <c r="AX174" s="115">
        <v>3</v>
      </c>
      <c r="AY174" s="116"/>
      <c r="AZ174" s="114"/>
      <c r="BA174" s="115" t="s">
        <v>123</v>
      </c>
      <c r="BB174" s="117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</row>
    <row r="175" spans="1:8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</row>
    <row r="176" spans="1:8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110" t="s">
        <v>124</v>
      </c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</row>
    <row r="177" spans="1:8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34" t="s">
        <v>211</v>
      </c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</row>
    <row r="178" spans="1:8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</row>
    <row r="179" spans="1:8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34" t="s">
        <v>207</v>
      </c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</row>
    <row r="180" spans="1:8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34"/>
      <c r="AW180" s="25" t="s">
        <v>208</v>
      </c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</row>
    <row r="181" spans="1: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34" t="s">
        <v>209</v>
      </c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</row>
    <row r="182" spans="1:8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34"/>
      <c r="AW182" s="25" t="s">
        <v>210</v>
      </c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</row>
    <row r="183" spans="1:8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</row>
    <row r="184" spans="1:8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34" t="s">
        <v>212</v>
      </c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</row>
    <row r="185" spans="1:8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34" t="s">
        <v>216</v>
      </c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</row>
    <row r="186" spans="1:8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34"/>
      <c r="AW186" s="25" t="s">
        <v>125</v>
      </c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</row>
    <row r="187" spans="1:8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</row>
    <row r="188" spans="1:8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</row>
    <row r="189" spans="1:8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</row>
    <row r="190" spans="1:8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</row>
    <row r="191" spans="1:8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</row>
    <row r="192" spans="1:8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</row>
    <row r="193" spans="1:8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110" t="s">
        <v>213</v>
      </c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</row>
    <row r="194" spans="1:8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34" t="s">
        <v>214</v>
      </c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</row>
    <row r="195" spans="1:81" ht="4.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</row>
    <row r="196" spans="1:8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111"/>
      <c r="AW196" s="120"/>
      <c r="AX196" s="6" t="s">
        <v>126</v>
      </c>
      <c r="AY196" s="6"/>
      <c r="AZ196" s="113"/>
      <c r="BA196" s="111"/>
      <c r="BB196" s="120"/>
      <c r="BC196" s="6" t="s">
        <v>127</v>
      </c>
      <c r="BD196" s="6"/>
      <c r="BE196" s="112"/>
      <c r="BF196" s="120"/>
      <c r="BG196" s="112"/>
      <c r="BH196" s="112"/>
      <c r="BI196" s="6" t="s">
        <v>128</v>
      </c>
      <c r="BJ196" s="6"/>
      <c r="BK196" s="6"/>
      <c r="BL196" s="112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</row>
    <row r="197" spans="1:8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114"/>
      <c r="AW197" s="121"/>
      <c r="AX197" s="115" t="s">
        <v>70</v>
      </c>
      <c r="AY197" s="115"/>
      <c r="AZ197" s="117"/>
      <c r="BA197" s="114"/>
      <c r="BB197" s="121"/>
      <c r="BC197" s="115" t="s">
        <v>13</v>
      </c>
      <c r="BD197" s="115"/>
      <c r="BE197" s="116"/>
      <c r="BF197" s="121"/>
      <c r="BG197" s="116"/>
      <c r="BH197" s="116"/>
      <c r="BI197" s="115" t="s">
        <v>190</v>
      </c>
      <c r="BJ197" s="115"/>
      <c r="BK197" s="115"/>
      <c r="BL197" s="116"/>
      <c r="BM197" s="34" t="s">
        <v>189</v>
      </c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</row>
    <row r="198" spans="1:8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34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</row>
    <row r="199" spans="1:8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110" t="s">
        <v>218</v>
      </c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</row>
    <row r="200" spans="1:8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119"/>
      <c r="AV200" s="34" t="s">
        <v>215</v>
      </c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</row>
    <row r="201" spans="1:81" ht="6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</row>
    <row r="202" spans="1:8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111"/>
      <c r="AW202" s="120"/>
      <c r="AX202" s="6" t="s">
        <v>199</v>
      </c>
      <c r="AY202" s="6"/>
      <c r="AZ202" s="113"/>
      <c r="BA202" s="111"/>
      <c r="BB202" s="6" t="s">
        <v>3</v>
      </c>
      <c r="BC202" s="112"/>
      <c r="BD202" s="120"/>
      <c r="BE202" s="120"/>
      <c r="BF202" s="6" t="s">
        <v>168</v>
      </c>
      <c r="BG202" s="120"/>
      <c r="BH202" s="6"/>
      <c r="BI202" s="111"/>
      <c r="BJ202" s="6" t="s">
        <v>169</v>
      </c>
      <c r="BK202" s="112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</row>
    <row r="203" spans="1:8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114"/>
      <c r="AW203" s="121"/>
      <c r="AX203" s="115" t="s">
        <v>200</v>
      </c>
      <c r="AY203" s="115"/>
      <c r="AZ203" s="117"/>
      <c r="BA203" s="114"/>
      <c r="BB203" s="115">
        <v>1</v>
      </c>
      <c r="BC203" s="116"/>
      <c r="BD203" s="156"/>
      <c r="BE203" s="156"/>
      <c r="BF203" s="156"/>
      <c r="BG203" s="156"/>
      <c r="BH203" s="157"/>
      <c r="BI203" s="147"/>
      <c r="BJ203" s="148"/>
      <c r="BK203" s="149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</row>
    <row r="204" spans="1:8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114"/>
      <c r="AW204" s="121"/>
      <c r="AX204" s="115" t="s">
        <v>201</v>
      </c>
      <c r="AY204" s="115"/>
      <c r="AZ204" s="117"/>
      <c r="BA204" s="114"/>
      <c r="BB204" s="115">
        <v>2</v>
      </c>
      <c r="BC204" s="116"/>
      <c r="BD204" s="158"/>
      <c r="BE204" s="158"/>
      <c r="BF204" s="159"/>
      <c r="BG204" s="158"/>
      <c r="BH204" s="159"/>
      <c r="BI204" s="150"/>
      <c r="BJ204" s="151"/>
      <c r="BK204" s="152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</row>
    <row r="205" spans="1:8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114"/>
      <c r="AW205" s="121"/>
      <c r="AX205" s="115" t="s">
        <v>202</v>
      </c>
      <c r="AY205" s="115"/>
      <c r="AZ205" s="117"/>
      <c r="BA205" s="114"/>
      <c r="BB205" s="115">
        <v>3</v>
      </c>
      <c r="BC205" s="116"/>
      <c r="BD205" s="158"/>
      <c r="BE205" s="158"/>
      <c r="BF205" s="159"/>
      <c r="BG205" s="158"/>
      <c r="BH205" s="159"/>
      <c r="BI205" s="153"/>
      <c r="BJ205" s="154"/>
      <c r="BK205" s="15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</row>
    <row r="206" spans="1:8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114"/>
      <c r="AW206" s="121"/>
      <c r="AX206" s="115" t="s">
        <v>203</v>
      </c>
      <c r="AY206" s="115"/>
      <c r="AZ206" s="117"/>
      <c r="BA206" s="114"/>
      <c r="BB206" s="115">
        <v>4</v>
      </c>
      <c r="BC206" s="116"/>
      <c r="BD206" s="158"/>
      <c r="BE206" s="158"/>
      <c r="BF206" s="159"/>
      <c r="BG206" s="158"/>
      <c r="BH206" s="159"/>
      <c r="BI206" s="139"/>
      <c r="BJ206" s="140"/>
      <c r="BK206" s="141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</row>
    <row r="207" spans="1:8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114"/>
      <c r="AW207" s="121"/>
      <c r="AX207" s="115" t="s">
        <v>61</v>
      </c>
      <c r="AY207" s="115"/>
      <c r="AZ207" s="117"/>
      <c r="BA207" s="114"/>
      <c r="BB207" s="115">
        <v>5</v>
      </c>
      <c r="BC207" s="116"/>
      <c r="BD207" s="158"/>
      <c r="BE207" s="158"/>
      <c r="BF207" s="159"/>
      <c r="BG207" s="158"/>
      <c r="BH207" s="159"/>
      <c r="BI207" s="142"/>
      <c r="BJ207" s="143"/>
      <c r="BK207" s="144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</row>
    <row r="208" spans="1:8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</row>
    <row r="209" spans="1:8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</row>
    <row r="210" spans="1:8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</row>
    <row r="211" spans="1:8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</row>
    <row r="212" spans="1:8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</row>
    <row r="213" spans="1:8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</row>
    <row r="214" spans="1:8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</row>
    <row r="215" spans="1:8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</row>
    <row r="216" spans="1:8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</row>
    <row r="217" spans="1:8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</row>
    <row r="218" spans="1:8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</row>
    <row r="219" spans="1:8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</row>
    <row r="220" spans="1:8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</row>
    <row r="221" spans="1:8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</row>
    <row r="222" spans="1:8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110" t="s">
        <v>219</v>
      </c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</row>
    <row r="223" spans="1:8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34" t="s">
        <v>220</v>
      </c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</row>
    <row r="224" spans="1:81" ht="5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34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</row>
    <row r="225" spans="1:8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111"/>
      <c r="AW225" s="120"/>
      <c r="AX225" s="6" t="s">
        <v>126</v>
      </c>
      <c r="AY225" s="6"/>
      <c r="AZ225" s="113"/>
      <c r="BA225" s="111"/>
      <c r="BB225" s="120"/>
      <c r="BC225" s="6"/>
      <c r="BD225" s="6" t="s">
        <v>127</v>
      </c>
      <c r="BE225" s="120"/>
      <c r="BF225" s="120"/>
      <c r="BG225" s="112"/>
      <c r="BH225" s="111"/>
      <c r="BI225" s="120"/>
      <c r="BJ225" s="6"/>
      <c r="BK225" s="6" t="s">
        <v>128</v>
      </c>
      <c r="BL225" s="120"/>
      <c r="BM225" s="120"/>
      <c r="BN225" s="112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</row>
    <row r="226" spans="1:8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114"/>
      <c r="AW226" s="121"/>
      <c r="AX226" s="115" t="s">
        <v>70</v>
      </c>
      <c r="AY226" s="115"/>
      <c r="AZ226" s="117"/>
      <c r="BA226" s="114"/>
      <c r="BB226" s="121"/>
      <c r="BC226" s="115"/>
      <c r="BD226" s="115" t="s">
        <v>11</v>
      </c>
      <c r="BE226" s="121"/>
      <c r="BF226" s="121"/>
      <c r="BG226" s="116"/>
      <c r="BH226" s="114"/>
      <c r="BI226" s="121"/>
      <c r="BJ226" s="115"/>
      <c r="BK226" s="115" t="s">
        <v>188</v>
      </c>
      <c r="BL226" s="121"/>
      <c r="BM226" s="121"/>
      <c r="BN226" s="116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</row>
    <row r="227" spans="1:8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</row>
    <row r="228" spans="1:8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110" t="s">
        <v>221</v>
      </c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</row>
    <row r="229" spans="1:8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34" t="s">
        <v>254</v>
      </c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</row>
    <row r="230" spans="1:8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</row>
    <row r="231" spans="1:8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35" t="s">
        <v>131</v>
      </c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</row>
    <row r="232" spans="1:8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111"/>
      <c r="AW232" s="120"/>
      <c r="AX232" s="6" t="s">
        <v>126</v>
      </c>
      <c r="AY232" s="6"/>
      <c r="AZ232" s="113"/>
      <c r="BA232" s="120"/>
      <c r="BB232" s="120"/>
      <c r="BC232" s="6" t="s">
        <v>127</v>
      </c>
      <c r="BD232" s="120"/>
      <c r="BE232" s="6"/>
      <c r="BF232" s="111"/>
      <c r="BG232" s="6" t="s">
        <v>3</v>
      </c>
      <c r="BH232" s="6"/>
      <c r="BI232" s="111"/>
      <c r="BJ232" s="6" t="s">
        <v>0</v>
      </c>
      <c r="BK232" s="113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</row>
    <row r="233" spans="1:8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114"/>
      <c r="AW233" s="121"/>
      <c r="AX233" s="115" t="s">
        <v>70</v>
      </c>
      <c r="AY233" s="115"/>
      <c r="AZ233" s="117"/>
      <c r="BA233" s="121"/>
      <c r="BB233" s="121"/>
      <c r="BC233" s="115" t="s">
        <v>75</v>
      </c>
      <c r="BD233" s="121"/>
      <c r="BE233" s="115"/>
      <c r="BF233" s="114"/>
      <c r="BG233" s="115">
        <v>1</v>
      </c>
      <c r="BH233" s="115"/>
      <c r="BI233" s="114"/>
      <c r="BJ233" s="115" t="s">
        <v>79</v>
      </c>
      <c r="BK233" s="117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</row>
    <row r="234" spans="1:8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114"/>
      <c r="AW234" s="121"/>
      <c r="AX234" s="115" t="s">
        <v>70</v>
      </c>
      <c r="AY234" s="115"/>
      <c r="AZ234" s="117"/>
      <c r="BA234" s="121"/>
      <c r="BB234" s="121"/>
      <c r="BC234" s="115" t="s">
        <v>75</v>
      </c>
      <c r="BD234" s="121"/>
      <c r="BE234" s="115"/>
      <c r="BF234" s="114"/>
      <c r="BG234" s="115">
        <v>2</v>
      </c>
      <c r="BH234" s="115"/>
      <c r="BI234" s="114"/>
      <c r="BJ234" s="115" t="s">
        <v>80</v>
      </c>
      <c r="BK234" s="117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</row>
    <row r="235" spans="1:8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114"/>
      <c r="AW235" s="121"/>
      <c r="AX235" s="115" t="s">
        <v>70</v>
      </c>
      <c r="AY235" s="115"/>
      <c r="AZ235" s="117"/>
      <c r="BA235" s="121"/>
      <c r="BB235" s="121"/>
      <c r="BC235" s="115" t="s">
        <v>75</v>
      </c>
      <c r="BD235" s="121"/>
      <c r="BE235" s="115"/>
      <c r="BF235" s="114"/>
      <c r="BG235" s="115">
        <v>3</v>
      </c>
      <c r="BH235" s="115"/>
      <c r="BI235" s="114"/>
      <c r="BJ235" s="115" t="s">
        <v>81</v>
      </c>
      <c r="BK235" s="117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</row>
    <row r="236" spans="1:8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114"/>
      <c r="AW236" s="121"/>
      <c r="AX236" s="115" t="s">
        <v>70</v>
      </c>
      <c r="AY236" s="115"/>
      <c r="AZ236" s="117"/>
      <c r="BA236" s="121"/>
      <c r="BB236" s="121"/>
      <c r="BC236" s="115" t="s">
        <v>75</v>
      </c>
      <c r="BD236" s="121"/>
      <c r="BE236" s="115"/>
      <c r="BF236" s="114"/>
      <c r="BG236" s="115">
        <v>4</v>
      </c>
      <c r="BH236" s="115"/>
      <c r="BI236" s="114"/>
      <c r="BJ236" s="115" t="s">
        <v>82</v>
      </c>
      <c r="BK236" s="117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</row>
    <row r="237" spans="1:8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</row>
    <row r="238" spans="1:8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35" t="s">
        <v>222</v>
      </c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</row>
    <row r="239" spans="1:8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111"/>
      <c r="AW239" s="120"/>
      <c r="AX239" s="6" t="s">
        <v>126</v>
      </c>
      <c r="AY239" s="6"/>
      <c r="AZ239" s="113"/>
      <c r="BA239" s="120"/>
      <c r="BB239" s="120"/>
      <c r="BC239" s="6" t="s">
        <v>127</v>
      </c>
      <c r="BD239" s="120"/>
      <c r="BE239" s="6"/>
      <c r="BF239" s="111"/>
      <c r="BG239" s="6" t="s">
        <v>3</v>
      </c>
      <c r="BH239" s="6"/>
      <c r="BI239" s="111"/>
      <c r="BJ239" s="6" t="s">
        <v>0</v>
      </c>
      <c r="BK239" s="113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</row>
    <row r="240" spans="1:8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114"/>
      <c r="AW240" s="121"/>
      <c r="AX240" s="115" t="s">
        <v>70</v>
      </c>
      <c r="AY240" s="115"/>
      <c r="AZ240" s="117"/>
      <c r="BA240" s="121"/>
      <c r="BB240" s="121"/>
      <c r="BC240" s="115" t="s">
        <v>18</v>
      </c>
      <c r="BD240" s="121"/>
      <c r="BE240" s="115"/>
      <c r="BF240" s="114"/>
      <c r="BG240" s="115">
        <v>1</v>
      </c>
      <c r="BH240" s="115"/>
      <c r="BI240" s="114"/>
      <c r="BJ240" s="115" t="s">
        <v>200</v>
      </c>
      <c r="BK240" s="117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</row>
    <row r="241" spans="1:8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114"/>
      <c r="AW241" s="121"/>
      <c r="AX241" s="115" t="s">
        <v>70</v>
      </c>
      <c r="AY241" s="115"/>
      <c r="AZ241" s="117"/>
      <c r="BA241" s="121"/>
      <c r="BB241" s="121"/>
      <c r="BC241" s="115" t="s">
        <v>18</v>
      </c>
      <c r="BD241" s="121"/>
      <c r="BE241" s="115"/>
      <c r="BF241" s="114"/>
      <c r="BG241" s="115">
        <v>2</v>
      </c>
      <c r="BH241" s="115"/>
      <c r="BI241" s="114"/>
      <c r="BJ241" s="115" t="s">
        <v>201</v>
      </c>
      <c r="BK241" s="117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</row>
    <row r="242" spans="1:8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114"/>
      <c r="AW242" s="121"/>
      <c r="AX242" s="115" t="s">
        <v>70</v>
      </c>
      <c r="AY242" s="115"/>
      <c r="AZ242" s="117"/>
      <c r="BA242" s="121"/>
      <c r="BB242" s="121"/>
      <c r="BC242" s="115" t="s">
        <v>18</v>
      </c>
      <c r="BD242" s="121"/>
      <c r="BE242" s="115"/>
      <c r="BF242" s="114"/>
      <c r="BG242" s="115">
        <v>3</v>
      </c>
      <c r="BH242" s="115"/>
      <c r="BI242" s="114"/>
      <c r="BJ242" s="115" t="s">
        <v>202</v>
      </c>
      <c r="BK242" s="117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</row>
    <row r="243" spans="1:8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114"/>
      <c r="AW243" s="121"/>
      <c r="AX243" s="115" t="s">
        <v>70</v>
      </c>
      <c r="AY243" s="115"/>
      <c r="AZ243" s="117"/>
      <c r="BA243" s="121"/>
      <c r="BB243" s="121"/>
      <c r="BC243" s="115" t="s">
        <v>18</v>
      </c>
      <c r="BD243" s="121"/>
      <c r="BE243" s="115"/>
      <c r="BF243" s="114"/>
      <c r="BG243" s="115">
        <v>4</v>
      </c>
      <c r="BH243" s="115"/>
      <c r="BI243" s="114"/>
      <c r="BJ243" s="115" t="s">
        <v>203</v>
      </c>
      <c r="BK243" s="117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</row>
    <row r="244" spans="1:8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114"/>
      <c r="AW244" s="121"/>
      <c r="AX244" s="115" t="s">
        <v>70</v>
      </c>
      <c r="AY244" s="115"/>
      <c r="AZ244" s="117"/>
      <c r="BA244" s="121"/>
      <c r="BB244" s="121"/>
      <c r="BC244" s="115" t="s">
        <v>18</v>
      </c>
      <c r="BD244" s="121"/>
      <c r="BE244" s="115"/>
      <c r="BF244" s="114"/>
      <c r="BG244" s="115">
        <v>5</v>
      </c>
      <c r="BH244" s="115"/>
      <c r="BI244" s="114"/>
      <c r="BJ244" s="115" t="s">
        <v>204</v>
      </c>
      <c r="BK244" s="117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</row>
    <row r="245" spans="1:8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</row>
    <row r="246" spans="1:8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</row>
    <row r="247" spans="1:8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110" t="s">
        <v>248</v>
      </c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</row>
    <row r="248" spans="1:8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34" t="s">
        <v>259</v>
      </c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</row>
    <row r="249" spans="1:8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34" t="s">
        <v>260</v>
      </c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</row>
    <row r="250" spans="1:8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118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</row>
    <row r="251" spans="1:8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119"/>
      <c r="Y251" s="34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162" t="s">
        <v>249</v>
      </c>
      <c r="AY251" s="25"/>
      <c r="AZ251" s="25"/>
      <c r="BA251" s="25"/>
      <c r="BB251" s="25"/>
      <c r="BC251" s="25"/>
      <c r="BD251" s="162" t="s">
        <v>250</v>
      </c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</row>
    <row r="252" spans="1:8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119"/>
      <c r="Y252" s="34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</row>
    <row r="253" spans="1:8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118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</row>
    <row r="254" spans="1:8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119"/>
      <c r="Y254" s="34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162" t="s">
        <v>249</v>
      </c>
      <c r="AY254" s="25"/>
      <c r="AZ254" s="25"/>
      <c r="BA254" s="25"/>
      <c r="BB254" s="25"/>
      <c r="BC254" s="25"/>
      <c r="BD254" s="162" t="s">
        <v>250</v>
      </c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</row>
    <row r="255" spans="1:8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119"/>
      <c r="Y255" s="34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</row>
    <row r="256" spans="1:8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119"/>
      <c r="Y256" s="34"/>
      <c r="Z256" s="25"/>
      <c r="AA256" s="162"/>
      <c r="AB256" s="25"/>
      <c r="AC256" s="25"/>
      <c r="AD256" s="25"/>
      <c r="AE256" s="25"/>
      <c r="AF256" s="25"/>
      <c r="AG256" s="162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</row>
    <row r="257" spans="1:8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110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</row>
    <row r="258" spans="1:8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110" t="s">
        <v>271</v>
      </c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</row>
    <row r="259" spans="1:8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34" t="s">
        <v>227</v>
      </c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</row>
    <row r="260" spans="1:8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34" t="s">
        <v>223</v>
      </c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</row>
    <row r="261" spans="1:8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34" t="s">
        <v>265</v>
      </c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</row>
    <row r="262" spans="1:8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34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</row>
    <row r="263" spans="1:8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111"/>
      <c r="AW263" s="120"/>
      <c r="AX263" s="6" t="s">
        <v>126</v>
      </c>
      <c r="AY263" s="6"/>
      <c r="AZ263" s="120"/>
      <c r="BA263" s="111"/>
      <c r="BB263" s="120"/>
      <c r="BC263" s="6"/>
      <c r="BD263" s="6" t="s">
        <v>127</v>
      </c>
      <c r="BE263" s="6"/>
      <c r="BF263" s="6"/>
      <c r="BG263" s="6"/>
      <c r="BH263" s="111"/>
      <c r="BI263" s="120"/>
      <c r="BJ263" s="6" t="s">
        <v>0</v>
      </c>
      <c r="BK263" s="6"/>
      <c r="BL263" s="112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</row>
    <row r="264" spans="1:8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114"/>
      <c r="AW264" s="121"/>
      <c r="AX264" s="115" t="s">
        <v>93</v>
      </c>
      <c r="AY264" s="115"/>
      <c r="AZ264" s="121"/>
      <c r="BA264" s="114"/>
      <c r="BB264" s="121"/>
      <c r="BC264" s="115"/>
      <c r="BD264" s="115" t="s">
        <v>244</v>
      </c>
      <c r="BE264" s="115"/>
      <c r="BF264" s="115"/>
      <c r="BG264" s="115"/>
      <c r="BH264" s="114"/>
      <c r="BI264" s="121"/>
      <c r="BJ264" s="115" t="s">
        <v>240</v>
      </c>
      <c r="BK264" s="115"/>
      <c r="BL264" s="116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</row>
    <row r="265" spans="1:81" ht="3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</row>
    <row r="266" spans="1:8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 t="s">
        <v>224</v>
      </c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</row>
    <row r="267" spans="1:8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</row>
    <row r="268" spans="1:8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110" t="s">
        <v>261</v>
      </c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</row>
    <row r="269" spans="1:8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34" t="s">
        <v>228</v>
      </c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</row>
    <row r="270" spans="1:8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34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</row>
    <row r="271" spans="1:8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34" t="s">
        <v>225</v>
      </c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</row>
    <row r="272" spans="1:8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34" t="s">
        <v>226</v>
      </c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</row>
    <row r="273" spans="1:8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34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</row>
    <row r="274" spans="1:8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34" t="s">
        <v>232</v>
      </c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</row>
    <row r="275" spans="1:8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</row>
    <row r="276" spans="1:8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35" t="s">
        <v>229</v>
      </c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</row>
    <row r="277" spans="1:8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111"/>
      <c r="AW277" s="120"/>
      <c r="AX277" s="6" t="s">
        <v>126</v>
      </c>
      <c r="AY277" s="6"/>
      <c r="AZ277" s="120"/>
      <c r="BA277" s="111"/>
      <c r="BB277" s="120"/>
      <c r="BC277" s="6"/>
      <c r="BD277" s="6" t="s">
        <v>127</v>
      </c>
      <c r="BE277" s="6"/>
      <c r="BF277" s="6"/>
      <c r="BG277" s="6"/>
      <c r="BH277" s="111"/>
      <c r="BI277" s="120"/>
      <c r="BJ277" s="6" t="s">
        <v>0</v>
      </c>
      <c r="BK277" s="6"/>
      <c r="BL277" s="112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</row>
    <row r="278" spans="1:8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114"/>
      <c r="AW278" s="121"/>
      <c r="AX278" s="115" t="s">
        <v>19</v>
      </c>
      <c r="AY278" s="115"/>
      <c r="AZ278" s="121"/>
      <c r="BA278" s="114"/>
      <c r="BB278" s="121"/>
      <c r="BC278" s="115"/>
      <c r="BD278" s="115" t="s">
        <v>245</v>
      </c>
      <c r="BE278" s="115"/>
      <c r="BF278" s="115"/>
      <c r="BG278" s="115"/>
      <c r="BH278" s="114"/>
      <c r="BI278" s="121"/>
      <c r="BJ278" s="115" t="s">
        <v>241</v>
      </c>
      <c r="BK278" s="115"/>
      <c r="BL278" s="116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</row>
    <row r="279" spans="1:81" ht="3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</row>
    <row r="280" spans="1:8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 t="s">
        <v>230</v>
      </c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</row>
    <row r="281" spans="1: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</row>
    <row r="282" spans="1:8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35" t="s">
        <v>231</v>
      </c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</row>
    <row r="283" spans="1:8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111"/>
      <c r="AW283" s="120"/>
      <c r="AX283" s="6" t="s">
        <v>126</v>
      </c>
      <c r="AY283" s="6"/>
      <c r="AZ283" s="120"/>
      <c r="BA283" s="111"/>
      <c r="BB283" s="120"/>
      <c r="BC283" s="6"/>
      <c r="BD283" s="6" t="s">
        <v>127</v>
      </c>
      <c r="BE283" s="6"/>
      <c r="BF283" s="6"/>
      <c r="BG283" s="6"/>
      <c r="BH283" s="111"/>
      <c r="BI283" s="120"/>
      <c r="BJ283" s="6" t="s">
        <v>0</v>
      </c>
      <c r="BK283" s="6"/>
      <c r="BL283" s="112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</row>
    <row r="284" spans="1:8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114"/>
      <c r="AW284" s="121"/>
      <c r="AX284" s="115" t="s">
        <v>93</v>
      </c>
      <c r="AY284" s="115"/>
      <c r="AZ284" s="121"/>
      <c r="BA284" s="114"/>
      <c r="BB284" s="121"/>
      <c r="BC284" s="115"/>
      <c r="BD284" s="115" t="s">
        <v>246</v>
      </c>
      <c r="BE284" s="115"/>
      <c r="BF284" s="115"/>
      <c r="BG284" s="115"/>
      <c r="BH284" s="114"/>
      <c r="BI284" s="121"/>
      <c r="BJ284" s="115" t="s">
        <v>240</v>
      </c>
      <c r="BK284" s="115"/>
      <c r="BL284" s="116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</row>
    <row r="285" spans="1:81" ht="3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</row>
    <row r="286" spans="1:8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 t="s">
        <v>224</v>
      </c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</row>
    <row r="287" spans="1:8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</row>
    <row r="288" spans="1:8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</row>
    <row r="289" spans="1:8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</row>
    <row r="290" spans="1:8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110" t="s">
        <v>262</v>
      </c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</row>
    <row r="291" spans="1:8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34" t="s">
        <v>233</v>
      </c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</row>
    <row r="292" spans="1:8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34"/>
      <c r="AW292" s="34" t="s">
        <v>247</v>
      </c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</row>
    <row r="293" spans="1:8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34"/>
      <c r="AW293" s="34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</row>
    <row r="294" spans="1:8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34"/>
      <c r="AW294" s="34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</row>
    <row r="295" spans="1:8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34"/>
      <c r="AW295" s="34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</row>
    <row r="296" spans="1:8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34"/>
      <c r="AW296" s="34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</row>
    <row r="297" spans="1:8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34" t="s">
        <v>235</v>
      </c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</row>
    <row r="298" spans="1:8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34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</row>
    <row r="299" spans="1:8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34" t="s">
        <v>234</v>
      </c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</row>
    <row r="300" spans="1:81" ht="4.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</row>
    <row r="301" spans="1:8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111"/>
      <c r="AW301" s="120"/>
      <c r="AX301" s="6" t="s">
        <v>126</v>
      </c>
      <c r="AY301" s="6"/>
      <c r="AZ301" s="120"/>
      <c r="BA301" s="111"/>
      <c r="BB301" s="120"/>
      <c r="BC301" s="6"/>
      <c r="BD301" s="6" t="s">
        <v>127</v>
      </c>
      <c r="BE301" s="120"/>
      <c r="BF301" s="120"/>
      <c r="BG301" s="112"/>
      <c r="BH301" s="120"/>
      <c r="BI301" s="120"/>
      <c r="BJ301" s="6" t="s">
        <v>0</v>
      </c>
      <c r="BK301" s="120"/>
      <c r="BL301" s="112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</row>
    <row r="302" spans="1:8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114"/>
      <c r="AW302" s="121"/>
      <c r="AX302" s="115" t="s">
        <v>129</v>
      </c>
      <c r="AY302" s="115"/>
      <c r="AZ302" s="121"/>
      <c r="BA302" s="114"/>
      <c r="BB302" s="121"/>
      <c r="BC302" s="115"/>
      <c r="BD302" s="115" t="s">
        <v>130</v>
      </c>
      <c r="BE302" s="121"/>
      <c r="BF302" s="121"/>
      <c r="BG302" s="116"/>
      <c r="BH302" s="121"/>
      <c r="BI302" s="121"/>
      <c r="BJ302" s="115" t="s">
        <v>236</v>
      </c>
      <c r="BK302" s="121"/>
      <c r="BL302" s="116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</row>
    <row r="303" spans="1:8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</row>
    <row r="304" spans="1:8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111"/>
      <c r="AW304" s="120"/>
      <c r="AX304" s="6"/>
      <c r="AY304" s="6"/>
      <c r="AZ304" s="120"/>
      <c r="BA304" s="6" t="s">
        <v>128</v>
      </c>
      <c r="BB304" s="120"/>
      <c r="BC304" s="120"/>
      <c r="BD304" s="120"/>
      <c r="BE304" s="120"/>
      <c r="BF304" s="112"/>
      <c r="BG304" s="120"/>
      <c r="BH304" s="120"/>
      <c r="BI304" s="6" t="s">
        <v>0</v>
      </c>
      <c r="BJ304" s="120"/>
      <c r="BK304" s="112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</row>
    <row r="305" spans="1:8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114"/>
      <c r="AW305" s="121"/>
      <c r="AX305" s="115"/>
      <c r="AY305" s="115"/>
      <c r="AZ305" s="121"/>
      <c r="BA305" s="115" t="s">
        <v>237</v>
      </c>
      <c r="BB305" s="121"/>
      <c r="BC305" s="121"/>
      <c r="BD305" s="121"/>
      <c r="BE305" s="121"/>
      <c r="BF305" s="116"/>
      <c r="BG305" s="121"/>
      <c r="BH305" s="121"/>
      <c r="BI305" s="115" t="s">
        <v>238</v>
      </c>
      <c r="BJ305" s="121"/>
      <c r="BK305" s="116"/>
      <c r="BL305" s="34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</row>
    <row r="306" spans="1:8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114"/>
      <c r="AW306" s="121"/>
      <c r="AX306" s="115"/>
      <c r="AY306" s="115"/>
      <c r="AZ306" s="121"/>
      <c r="BA306" s="115" t="s">
        <v>263</v>
      </c>
      <c r="BB306" s="121"/>
      <c r="BC306" s="121"/>
      <c r="BD306" s="121"/>
      <c r="BE306" s="121"/>
      <c r="BF306" s="116"/>
      <c r="BG306" s="121"/>
      <c r="BH306" s="121"/>
      <c r="BI306" s="115" t="s">
        <v>264</v>
      </c>
      <c r="BJ306" s="121"/>
      <c r="BK306" s="116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</row>
    <row r="307" spans="1:8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34" t="s">
        <v>239</v>
      </c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</row>
    <row r="308" spans="1:8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</row>
    <row r="309" spans="1:8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</row>
    <row r="310" spans="1:8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</row>
    <row r="311" spans="1:8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</row>
    <row r="312" spans="1:8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</row>
    <row r="313" spans="1:8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</row>
    <row r="314" spans="1:8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</row>
    <row r="315" spans="1:8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</row>
    <row r="316" spans="1:8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</row>
    <row r="317" spans="1:8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</row>
    <row r="318" spans="1:8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</row>
    <row r="319" spans="1:8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</row>
    <row r="320" spans="1:8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</row>
    <row r="321" spans="1:8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</row>
  </sheetData>
  <mergeCells count="2">
    <mergeCell ref="AW92:BC93"/>
    <mergeCell ref="BQ92:BS9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8CD0-D19F-498F-8C66-7C0DFBE23964}">
  <sheetPr>
    <tabColor theme="7" tint="0.39997558519241921"/>
  </sheetPr>
  <dimension ref="A1:J92"/>
  <sheetViews>
    <sheetView showGridLines="0" zoomScaleNormal="100" workbookViewId="0"/>
  </sheetViews>
  <sheetFormatPr defaultRowHeight="13.5"/>
  <cols>
    <col min="1" max="2" width="9.140625" style="3"/>
    <col min="3" max="3" width="28.5703125" style="3" customWidth="1"/>
    <col min="4" max="4" width="9.140625" style="3"/>
    <col min="5" max="5" width="28.5703125" style="3" customWidth="1"/>
    <col min="6" max="6" width="9.140625" style="3"/>
    <col min="7" max="7" width="28.5703125" style="3" customWidth="1"/>
    <col min="8" max="16384" width="9.140625" style="3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7.25" customHeight="1">
      <c r="A4" s="2"/>
      <c r="B4" s="2"/>
      <c r="C4" s="4"/>
      <c r="D4" s="5"/>
      <c r="E4" s="6" t="s">
        <v>1</v>
      </c>
      <c r="F4" s="5"/>
      <c r="G4" s="7"/>
      <c r="H4" s="2"/>
      <c r="I4" s="2"/>
    </row>
    <row r="5" spans="1:9">
      <c r="A5" s="2"/>
      <c r="B5" s="2"/>
      <c r="C5" s="2"/>
      <c r="D5" s="2"/>
      <c r="E5" s="8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9" t="s">
        <v>70</v>
      </c>
      <c r="D8" s="2"/>
      <c r="E8" s="9" t="s">
        <v>93</v>
      </c>
      <c r="F8" s="2"/>
      <c r="G8" s="8"/>
      <c r="H8" s="2"/>
      <c r="I8" s="2"/>
    </row>
    <row r="9" spans="1:9">
      <c r="A9" s="2"/>
      <c r="B9" s="2"/>
      <c r="C9" s="10" t="s">
        <v>86</v>
      </c>
      <c r="D9" s="2"/>
      <c r="E9" s="10" t="s">
        <v>86</v>
      </c>
      <c r="F9" s="2"/>
      <c r="G9" s="2"/>
      <c r="H9" s="2"/>
      <c r="I9" s="2"/>
    </row>
    <row r="10" spans="1:9">
      <c r="A10" s="2"/>
      <c r="B10" s="2"/>
      <c r="C10" s="10" t="s">
        <v>87</v>
      </c>
      <c r="D10" s="2"/>
      <c r="E10" s="92" t="s">
        <v>93</v>
      </c>
      <c r="F10" s="2"/>
      <c r="G10" s="2"/>
      <c r="H10" s="2"/>
      <c r="I10" s="2"/>
    </row>
    <row r="11" spans="1:9">
      <c r="A11" s="2"/>
      <c r="B11" s="2"/>
      <c r="C11" s="11" t="s">
        <v>18</v>
      </c>
      <c r="D11" s="2"/>
      <c r="E11" s="11" t="s">
        <v>15</v>
      </c>
      <c r="F11" s="2"/>
      <c r="G11" s="2"/>
      <c r="H11" s="2"/>
      <c r="I11" s="2"/>
    </row>
    <row r="12" spans="1:9">
      <c r="A12" s="2"/>
      <c r="B12" s="2"/>
      <c r="C12" s="92" t="s">
        <v>93</v>
      </c>
      <c r="D12" s="2"/>
      <c r="E12" s="11" t="s">
        <v>112</v>
      </c>
      <c r="F12" s="2"/>
      <c r="G12" s="2"/>
      <c r="H12" s="2"/>
      <c r="I12" s="2"/>
    </row>
    <row r="13" spans="1:9">
      <c r="A13" s="2"/>
      <c r="B13" s="2"/>
      <c r="C13" s="93" t="s">
        <v>19</v>
      </c>
      <c r="D13" s="2"/>
      <c r="E13" s="11" t="s">
        <v>88</v>
      </c>
      <c r="F13" s="2"/>
      <c r="G13" s="2"/>
      <c r="H13" s="2"/>
      <c r="I13" s="2"/>
    </row>
    <row r="14" spans="1:9">
      <c r="A14" s="2"/>
      <c r="B14" s="2"/>
      <c r="C14" s="10" t="s">
        <v>30</v>
      </c>
      <c r="D14" s="2"/>
      <c r="E14" s="160" t="s">
        <v>243</v>
      </c>
      <c r="F14" s="2"/>
      <c r="G14" s="2"/>
      <c r="H14" s="2"/>
      <c r="I14" s="2"/>
    </row>
    <row r="15" spans="1:9">
      <c r="A15" s="2"/>
      <c r="B15" s="2"/>
      <c r="C15" s="10" t="s">
        <v>11</v>
      </c>
      <c r="D15" s="2"/>
      <c r="E15" s="161" t="s">
        <v>246</v>
      </c>
      <c r="F15" s="2"/>
      <c r="G15" s="2"/>
      <c r="H15" s="2"/>
      <c r="I15" s="2"/>
    </row>
    <row r="16" spans="1:9">
      <c r="A16" s="2"/>
      <c r="B16" s="2"/>
      <c r="C16" s="12" t="s">
        <v>13</v>
      </c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9" t="s">
        <v>89</v>
      </c>
      <c r="D21" s="2"/>
      <c r="E21" s="9" t="s">
        <v>19</v>
      </c>
      <c r="F21" s="2"/>
      <c r="G21" s="2"/>
      <c r="H21" s="2"/>
      <c r="I21" s="2"/>
    </row>
    <row r="22" spans="1:9">
      <c r="A22" s="2"/>
      <c r="B22" s="2"/>
      <c r="C22" s="10" t="s">
        <v>86</v>
      </c>
      <c r="D22" s="2"/>
      <c r="E22" s="10" t="s">
        <v>86</v>
      </c>
      <c r="F22" s="2"/>
      <c r="G22" s="2"/>
      <c r="H22" s="2"/>
      <c r="I22" s="2"/>
    </row>
    <row r="23" spans="1:9">
      <c r="A23" s="2"/>
      <c r="B23" s="2"/>
      <c r="C23" s="10" t="s">
        <v>18</v>
      </c>
      <c r="D23" s="2"/>
      <c r="E23" s="93" t="s">
        <v>19</v>
      </c>
      <c r="F23" s="2"/>
      <c r="G23" s="2"/>
      <c r="H23" s="2"/>
      <c r="I23" s="2"/>
    </row>
    <row r="24" spans="1:9">
      <c r="A24" s="2"/>
      <c r="B24" s="2"/>
      <c r="C24" s="11" t="s">
        <v>15</v>
      </c>
      <c r="D24" s="2"/>
      <c r="E24" s="11" t="s">
        <v>88</v>
      </c>
      <c r="F24" s="2"/>
      <c r="G24" s="2"/>
      <c r="H24" s="2"/>
      <c r="I24" s="2"/>
    </row>
    <row r="25" spans="1:9">
      <c r="A25" s="2"/>
      <c r="B25" s="2"/>
      <c r="C25" s="10" t="s">
        <v>22</v>
      </c>
      <c r="D25" s="2"/>
      <c r="E25" s="11" t="s">
        <v>30</v>
      </c>
      <c r="F25" s="2"/>
      <c r="G25" s="2"/>
      <c r="H25" s="2"/>
      <c r="I25" s="2"/>
    </row>
    <row r="26" spans="1:9">
      <c r="A26" s="2"/>
      <c r="B26" s="2"/>
      <c r="C26" s="10" t="s">
        <v>23</v>
      </c>
      <c r="D26" s="2"/>
      <c r="E26" s="10" t="s">
        <v>41</v>
      </c>
      <c r="F26" s="2"/>
      <c r="G26" s="2"/>
      <c r="H26" s="2"/>
      <c r="I26" s="2"/>
    </row>
    <row r="27" spans="1:9">
      <c r="A27" s="2"/>
      <c r="B27" s="2"/>
      <c r="C27" s="10" t="s">
        <v>96</v>
      </c>
      <c r="D27" s="2"/>
      <c r="E27" s="10" t="s">
        <v>43</v>
      </c>
      <c r="F27" s="2"/>
      <c r="G27" s="2"/>
      <c r="H27" s="2"/>
      <c r="I27" s="2"/>
    </row>
    <row r="28" spans="1:9">
      <c r="A28" s="2"/>
      <c r="B28" s="2"/>
      <c r="C28" s="10" t="s">
        <v>27</v>
      </c>
      <c r="D28" s="2"/>
      <c r="E28" s="10" t="s">
        <v>45</v>
      </c>
      <c r="F28" s="2"/>
      <c r="G28" s="2"/>
      <c r="H28" s="2"/>
      <c r="I28" s="2"/>
    </row>
    <row r="29" spans="1:9">
      <c r="A29" s="2"/>
      <c r="B29" s="2"/>
      <c r="C29" s="12" t="s">
        <v>28</v>
      </c>
      <c r="D29" s="2"/>
      <c r="E29" s="10" t="s">
        <v>47</v>
      </c>
      <c r="F29" s="2"/>
      <c r="G29" s="2"/>
      <c r="H29" s="2"/>
      <c r="I29" s="2"/>
    </row>
    <row r="30" spans="1:9">
      <c r="A30" s="2"/>
      <c r="B30" s="2"/>
      <c r="C30" s="2"/>
      <c r="D30" s="2"/>
      <c r="E30" s="94" t="s">
        <v>245</v>
      </c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8" spans="1:9">
      <c r="B38" s="55" t="s">
        <v>77</v>
      </c>
      <c r="C38" s="56"/>
      <c r="F38" s="55" t="s">
        <v>192</v>
      </c>
      <c r="G38" s="56"/>
    </row>
    <row r="39" spans="1:9">
      <c r="B39" s="58" t="s">
        <v>3</v>
      </c>
      <c r="C39" s="58" t="s">
        <v>76</v>
      </c>
      <c r="F39" s="58" t="s">
        <v>3</v>
      </c>
      <c r="G39" s="58" t="s">
        <v>76</v>
      </c>
    </row>
    <row r="40" spans="1:9">
      <c r="B40" s="57">
        <v>0</v>
      </c>
      <c r="C40" s="59" t="s">
        <v>78</v>
      </c>
      <c r="F40" s="57">
        <v>0</v>
      </c>
      <c r="G40" s="59" t="s">
        <v>78</v>
      </c>
    </row>
    <row r="41" spans="1:9">
      <c r="B41" s="57">
        <v>1</v>
      </c>
      <c r="C41" s="59" t="s">
        <v>79</v>
      </c>
      <c r="F41" s="57">
        <v>1</v>
      </c>
      <c r="G41" s="59" t="s">
        <v>60</v>
      </c>
    </row>
    <row r="42" spans="1:9">
      <c r="B42" s="57">
        <v>2</v>
      </c>
      <c r="C42" s="59" t="s">
        <v>80</v>
      </c>
      <c r="F42" s="57">
        <v>2</v>
      </c>
      <c r="G42" s="59" t="s">
        <v>62</v>
      </c>
    </row>
    <row r="43" spans="1:9">
      <c r="B43" s="57">
        <v>3</v>
      </c>
      <c r="C43" s="59" t="s">
        <v>81</v>
      </c>
      <c r="F43" s="57">
        <v>3</v>
      </c>
      <c r="G43" s="59" t="s">
        <v>63</v>
      </c>
    </row>
    <row r="44" spans="1:9">
      <c r="B44" s="57">
        <v>4</v>
      </c>
      <c r="C44" s="59" t="s">
        <v>82</v>
      </c>
      <c r="F44" s="57">
        <v>4</v>
      </c>
      <c r="G44" s="59" t="s">
        <v>64</v>
      </c>
    </row>
    <row r="45" spans="1:9">
      <c r="F45" s="57">
        <v>5</v>
      </c>
      <c r="G45" s="59" t="s">
        <v>61</v>
      </c>
    </row>
    <row r="46" spans="1:9">
      <c r="F46" s="14"/>
      <c r="G46" s="91"/>
    </row>
    <row r="48" spans="1:9">
      <c r="B48" s="55" t="s">
        <v>83</v>
      </c>
      <c r="C48" s="56"/>
    </row>
    <row r="49" spans="2:3">
      <c r="B49" s="58" t="s">
        <v>3</v>
      </c>
      <c r="C49" s="58" t="s">
        <v>76</v>
      </c>
    </row>
    <row r="50" spans="2:3">
      <c r="B50" s="57">
        <v>0</v>
      </c>
      <c r="C50" s="59" t="s">
        <v>84</v>
      </c>
    </row>
    <row r="51" spans="2:3">
      <c r="B51" s="57">
        <v>1</v>
      </c>
      <c r="C51" s="59" t="s">
        <v>85</v>
      </c>
    </row>
    <row r="74" spans="2:10">
      <c r="B74" s="90"/>
    </row>
    <row r="75" spans="2:10">
      <c r="B75" s="90"/>
    </row>
    <row r="76" spans="2:10">
      <c r="B76" s="90"/>
    </row>
    <row r="77" spans="2:10">
      <c r="B77" s="90"/>
    </row>
    <row r="78" spans="2:10">
      <c r="B78" s="90"/>
    </row>
    <row r="80" spans="2:10">
      <c r="J80" s="90"/>
    </row>
    <row r="81" spans="10:10">
      <c r="J81" s="90"/>
    </row>
    <row r="82" spans="10:10">
      <c r="J82" s="90"/>
    </row>
    <row r="83" spans="10:10">
      <c r="J83" s="90"/>
    </row>
    <row r="84" spans="10:10">
      <c r="J84" s="90"/>
    </row>
    <row r="85" spans="10:10">
      <c r="J85" s="90"/>
    </row>
    <row r="86" spans="10:10">
      <c r="J86" s="90"/>
    </row>
    <row r="87" spans="10:10">
      <c r="J87" s="90"/>
    </row>
    <row r="88" spans="10:10">
      <c r="J88" s="90"/>
    </row>
    <row r="89" spans="10:10">
      <c r="J89" s="90"/>
    </row>
    <row r="90" spans="10:10">
      <c r="J90" s="90"/>
    </row>
    <row r="91" spans="10:10">
      <c r="J91" s="90"/>
    </row>
    <row r="92" spans="10:10">
      <c r="J92" s="90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2920-1EBC-429C-93D3-603DE70DB22B}">
  <sheetPr codeName="Sheet3">
    <tabColor theme="7" tint="0.39997558519241921"/>
  </sheetPr>
  <dimension ref="A1:J10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RowHeight="13.5"/>
  <cols>
    <col min="1" max="1" width="10.140625" style="14" customWidth="1"/>
    <col min="2" max="2" width="21.5703125" style="14" customWidth="1"/>
    <col min="3" max="3" width="16.7109375" style="14" bestFit="1" customWidth="1"/>
    <col min="4" max="4" width="9.85546875" style="14" bestFit="1" customWidth="1"/>
    <col min="5" max="5" width="14" style="14" bestFit="1" customWidth="1"/>
    <col min="6" max="6" width="15.7109375" style="14" bestFit="1" customWidth="1"/>
    <col min="7" max="7" width="14" style="14" customWidth="1"/>
    <col min="8" max="8" width="15" style="14" customWidth="1"/>
    <col min="9" max="10" width="20.140625" style="14" customWidth="1"/>
    <col min="11" max="16384" width="9.140625" style="14"/>
  </cols>
  <sheetData>
    <row r="1" spans="1:10">
      <c r="A1" s="13" t="s">
        <v>4</v>
      </c>
      <c r="B1" s="13" t="s">
        <v>10</v>
      </c>
      <c r="C1" s="13" t="s">
        <v>16</v>
      </c>
      <c r="D1" s="13" t="s">
        <v>191</v>
      </c>
      <c r="E1" s="13" t="s">
        <v>14</v>
      </c>
      <c r="F1" s="13" t="s">
        <v>103</v>
      </c>
      <c r="G1" s="13" t="s">
        <v>94</v>
      </c>
      <c r="H1" s="13" t="s">
        <v>195</v>
      </c>
      <c r="I1" s="13" t="s">
        <v>10</v>
      </c>
      <c r="J1" s="13" t="s">
        <v>12</v>
      </c>
    </row>
    <row r="2" spans="1:10">
      <c r="A2" s="15" t="s">
        <v>2</v>
      </c>
      <c r="B2" s="15" t="s">
        <v>5</v>
      </c>
      <c r="C2" s="15" t="s">
        <v>75</v>
      </c>
      <c r="D2" s="15" t="s">
        <v>18</v>
      </c>
      <c r="E2" s="15" t="s">
        <v>93</v>
      </c>
      <c r="F2" s="15" t="s">
        <v>19</v>
      </c>
      <c r="G2" s="15" t="s">
        <v>30</v>
      </c>
      <c r="H2" s="15" t="s">
        <v>196</v>
      </c>
      <c r="I2" s="15" t="s">
        <v>11</v>
      </c>
      <c r="J2" s="15" t="s">
        <v>13</v>
      </c>
    </row>
    <row r="3" spans="1:10">
      <c r="A3" s="16" t="s">
        <v>6</v>
      </c>
      <c r="B3" s="16" t="s">
        <v>7</v>
      </c>
      <c r="C3" s="16" t="s">
        <v>6</v>
      </c>
      <c r="D3" s="16" t="s">
        <v>6</v>
      </c>
      <c r="E3" s="16" t="s">
        <v>6</v>
      </c>
      <c r="F3" s="16" t="s">
        <v>6</v>
      </c>
      <c r="G3" s="16" t="s">
        <v>6</v>
      </c>
      <c r="H3" s="16" t="s">
        <v>6</v>
      </c>
      <c r="I3" s="16" t="s">
        <v>8</v>
      </c>
      <c r="J3" s="16" t="s">
        <v>8</v>
      </c>
    </row>
    <row r="4" spans="1:10">
      <c r="A4" s="17">
        <f>10000+C4*1000+D4*100+COUNTIFS($C$4:C4,C4,$D$4:D4,D4)</f>
        <v>11101</v>
      </c>
      <c r="B4" s="18" t="s">
        <v>32</v>
      </c>
      <c r="C4" s="17">
        <v>1</v>
      </c>
      <c r="D4" s="17">
        <v>1</v>
      </c>
      <c r="E4" s="17" t="str">
        <f>RIGHT(A4,4)</f>
        <v>1101</v>
      </c>
      <c r="F4" s="17" t="str">
        <f>RIGHT(A4,4)</f>
        <v>1101</v>
      </c>
      <c r="G4" s="17">
        <v>70</v>
      </c>
      <c r="H4" s="17">
        <v>6</v>
      </c>
      <c r="I4" s="19" t="str">
        <f>"CARD_NAME_"&amp;A4</f>
        <v>CARD_NAME_11101</v>
      </c>
      <c r="J4" s="19" t="str">
        <f>"CARD_IMAGE_"&amp;A4</f>
        <v>CARD_IMAGE_11101</v>
      </c>
    </row>
    <row r="5" spans="1:10">
      <c r="A5" s="17">
        <f>10000+C5*1000+D5*100+COUNTIFS($C$4:C5,C5,$D$4:D5,D5)</f>
        <v>12201</v>
      </c>
      <c r="B5" s="18" t="s">
        <v>35</v>
      </c>
      <c r="C5" s="17">
        <v>2</v>
      </c>
      <c r="D5" s="17">
        <v>2</v>
      </c>
      <c r="E5" s="17" t="str">
        <f t="shared" ref="E5:E10" si="0">RIGHT(A5,4)</f>
        <v>2201</v>
      </c>
      <c r="F5" s="17" t="str">
        <f t="shared" ref="F5:F10" si="1">RIGHT(A5,4)</f>
        <v>2201</v>
      </c>
      <c r="G5" s="17">
        <v>70</v>
      </c>
      <c r="H5" s="17">
        <v>6</v>
      </c>
      <c r="I5" s="19" t="str">
        <f t="shared" ref="I5:I10" si="2">"CARD_NAME_"&amp;A5</f>
        <v>CARD_NAME_12201</v>
      </c>
      <c r="J5" s="19" t="str">
        <f t="shared" ref="J5:J10" si="3">"CARD_IMAGE_"&amp;A5</f>
        <v>CARD_IMAGE_12201</v>
      </c>
    </row>
    <row r="6" spans="1:10">
      <c r="A6" s="17">
        <f>10000+C6*1000+D6*100+COUNTIFS($C$4:C6,C6,$D$4:D6,D6)</f>
        <v>13301</v>
      </c>
      <c r="B6" s="18" t="s">
        <v>33</v>
      </c>
      <c r="C6" s="17">
        <v>3</v>
      </c>
      <c r="D6" s="17">
        <v>3</v>
      </c>
      <c r="E6" s="17" t="str">
        <f t="shared" si="0"/>
        <v>3301</v>
      </c>
      <c r="F6" s="17" t="str">
        <f t="shared" si="1"/>
        <v>3301</v>
      </c>
      <c r="G6" s="17">
        <v>70</v>
      </c>
      <c r="H6" s="17">
        <v>6</v>
      </c>
      <c r="I6" s="19" t="str">
        <f t="shared" si="2"/>
        <v>CARD_NAME_13301</v>
      </c>
      <c r="J6" s="19" t="str">
        <f t="shared" si="3"/>
        <v>CARD_IMAGE_13301</v>
      </c>
    </row>
    <row r="7" spans="1:10">
      <c r="A7" s="17">
        <f>10000+C7*1000+D7*100+COUNTIFS($C$4:C7,C7,$D$4:D7,D7)</f>
        <v>14401</v>
      </c>
      <c r="B7" s="18" t="s">
        <v>34</v>
      </c>
      <c r="C7" s="17">
        <v>4</v>
      </c>
      <c r="D7" s="17">
        <v>4</v>
      </c>
      <c r="E7" s="17" t="str">
        <f t="shared" si="0"/>
        <v>4401</v>
      </c>
      <c r="F7" s="17" t="str">
        <f t="shared" si="1"/>
        <v>4401</v>
      </c>
      <c r="G7" s="17">
        <v>70</v>
      </c>
      <c r="H7" s="17">
        <v>6</v>
      </c>
      <c r="I7" s="19" t="str">
        <f t="shared" si="2"/>
        <v>CARD_NAME_14401</v>
      </c>
      <c r="J7" s="19" t="str">
        <f t="shared" si="3"/>
        <v>CARD_IMAGE_14401</v>
      </c>
    </row>
    <row r="8" spans="1:10">
      <c r="A8" s="17">
        <f>10000+C8*1000+D8*100+COUNTIFS($C$4:C8,C8,$D$4:D8,D8)</f>
        <v>11501</v>
      </c>
      <c r="B8" s="18" t="s">
        <v>36</v>
      </c>
      <c r="C8" s="17">
        <v>1</v>
      </c>
      <c r="D8" s="17">
        <v>5</v>
      </c>
      <c r="E8" s="17" t="str">
        <f t="shared" si="0"/>
        <v>1501</v>
      </c>
      <c r="F8" s="17" t="str">
        <f t="shared" si="1"/>
        <v>1501</v>
      </c>
      <c r="G8" s="17">
        <v>70</v>
      </c>
      <c r="H8" s="17">
        <v>6</v>
      </c>
      <c r="I8" s="19" t="str">
        <f t="shared" si="2"/>
        <v>CARD_NAME_11501</v>
      </c>
      <c r="J8" s="19" t="str">
        <f t="shared" si="3"/>
        <v>CARD_IMAGE_11501</v>
      </c>
    </row>
    <row r="9" spans="1:10">
      <c r="A9" s="17">
        <f>10000+C9*1000+D9*100+COUNTIFS($C$4:C9,C9,$D$4:D9,D9)</f>
        <v>12202</v>
      </c>
      <c r="B9" s="18" t="s">
        <v>37</v>
      </c>
      <c r="C9" s="17">
        <v>2</v>
      </c>
      <c r="D9" s="17">
        <v>2</v>
      </c>
      <c r="E9" s="17" t="str">
        <f t="shared" si="0"/>
        <v>2202</v>
      </c>
      <c r="F9" s="17" t="str">
        <f t="shared" si="1"/>
        <v>2202</v>
      </c>
      <c r="G9" s="17">
        <v>70</v>
      </c>
      <c r="H9" s="17">
        <v>6</v>
      </c>
      <c r="I9" s="19" t="str">
        <f t="shared" si="2"/>
        <v>CARD_NAME_12202</v>
      </c>
      <c r="J9" s="19" t="str">
        <f t="shared" si="3"/>
        <v>CARD_IMAGE_12202</v>
      </c>
    </row>
    <row r="10" spans="1:10">
      <c r="A10" s="17">
        <f>10000+C10*1000+D10*100+COUNTIFS($C$4:C10,C10,$D$4:D10,D10)</f>
        <v>13101</v>
      </c>
      <c r="B10" s="18" t="s">
        <v>38</v>
      </c>
      <c r="C10" s="17">
        <v>3</v>
      </c>
      <c r="D10" s="17">
        <v>1</v>
      </c>
      <c r="E10" s="17" t="str">
        <f t="shared" si="0"/>
        <v>3101</v>
      </c>
      <c r="F10" s="17" t="str">
        <f t="shared" si="1"/>
        <v>3101</v>
      </c>
      <c r="G10" s="17">
        <v>70</v>
      </c>
      <c r="H10" s="17">
        <v>6</v>
      </c>
      <c r="I10" s="19" t="str">
        <f t="shared" si="2"/>
        <v>CARD_NAME_13101</v>
      </c>
      <c r="J10" s="19" t="str">
        <f t="shared" si="3"/>
        <v>CARD_IMAGE_13101</v>
      </c>
    </row>
  </sheetData>
  <phoneticPr fontId="1" type="noConversion"/>
  <conditionalFormatting sqref="A4:A10">
    <cfRule type="duplicateValues" dxfId="7" priority="4"/>
    <cfRule type="duplicateValues" dxfId="6" priority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C6D8-B5EB-4751-BDA1-6634C58A7FA0}">
  <sheetPr codeName="Sheet4">
    <tabColor theme="7" tint="0.39997558519241921"/>
  </sheetPr>
  <dimension ref="A1:J73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RowHeight="13.5"/>
  <cols>
    <col min="1" max="1" width="9.7109375" style="14" bestFit="1" customWidth="1"/>
    <col min="2" max="2" width="14" style="14" bestFit="1" customWidth="1"/>
    <col min="3" max="3" width="14.85546875" style="14" bestFit="1" customWidth="1"/>
    <col min="4" max="4" width="14.85546875" style="14" customWidth="1"/>
    <col min="5" max="5" width="14.28515625" style="14" bestFit="1" customWidth="1"/>
    <col min="6" max="6" width="20.85546875" style="14" bestFit="1" customWidth="1"/>
    <col min="7" max="7" width="18" style="14" customWidth="1"/>
    <col min="8" max="8" width="13.140625" style="14" customWidth="1"/>
    <col min="9" max="16384" width="9.140625" style="14"/>
  </cols>
  <sheetData>
    <row r="1" spans="1:10">
      <c r="A1" s="13" t="s">
        <v>4</v>
      </c>
      <c r="B1" s="13" t="s">
        <v>14</v>
      </c>
      <c r="C1" s="13" t="s">
        <v>29</v>
      </c>
      <c r="D1" s="13" t="s">
        <v>111</v>
      </c>
      <c r="E1" s="13" t="s">
        <v>39</v>
      </c>
      <c r="F1" s="13" t="s">
        <v>240</v>
      </c>
      <c r="G1" s="13" t="s">
        <v>242</v>
      </c>
      <c r="H1" s="13" t="s">
        <v>10</v>
      </c>
    </row>
    <row r="2" spans="1:10">
      <c r="A2" s="15" t="s">
        <v>2</v>
      </c>
      <c r="B2" s="15" t="s">
        <v>93</v>
      </c>
      <c r="C2" s="15" t="s">
        <v>15</v>
      </c>
      <c r="D2" s="15" t="s">
        <v>112</v>
      </c>
      <c r="E2" s="15" t="s">
        <v>88</v>
      </c>
      <c r="F2" s="15" t="s">
        <v>244</v>
      </c>
      <c r="G2" s="15" t="s">
        <v>246</v>
      </c>
      <c r="H2" s="15" t="s">
        <v>5</v>
      </c>
      <c r="J2" s="102"/>
    </row>
    <row r="3" spans="1:10">
      <c r="A3" s="16" t="s">
        <v>6</v>
      </c>
      <c r="B3" s="16" t="s">
        <v>6</v>
      </c>
      <c r="C3" s="16" t="s">
        <v>6</v>
      </c>
      <c r="D3" s="16" t="s">
        <v>6</v>
      </c>
      <c r="E3" s="95" t="s">
        <v>6</v>
      </c>
      <c r="F3" s="95" t="s">
        <v>6</v>
      </c>
      <c r="G3" s="95" t="s">
        <v>6</v>
      </c>
      <c r="H3" s="16" t="s">
        <v>7</v>
      </c>
    </row>
    <row r="4" spans="1:10">
      <c r="A4" s="17">
        <f>1000000+B4*100+C4</f>
        <v>1110101</v>
      </c>
      <c r="B4" s="17" t="str">
        <f>RIGHT(INDEX(CARD!$A$4:$A$10,MATCH(LEVEL_GROUP!H4,CARD!$B$4:$B$10,0)),4)</f>
        <v>1101</v>
      </c>
      <c r="C4" s="17">
        <v>1</v>
      </c>
      <c r="D4" s="17">
        <v>0</v>
      </c>
      <c r="E4" s="101">
        <v>0</v>
      </c>
      <c r="F4" s="23"/>
      <c r="G4" s="23"/>
      <c r="H4" s="18" t="s">
        <v>31</v>
      </c>
    </row>
    <row r="5" spans="1:10">
      <c r="A5" s="17">
        <f>1000000+B5*100+C5</f>
        <v>1110102</v>
      </c>
      <c r="B5" s="17" t="str">
        <f>RIGHT(INDEX(CARD!$A$4:$A$10,MATCH(LEVEL_GROUP!H5,CARD!$B$4:$B$10,0)),4)</f>
        <v>1101</v>
      </c>
      <c r="C5" s="17">
        <v>2</v>
      </c>
      <c r="D5" s="17">
        <v>0</v>
      </c>
      <c r="E5" s="101">
        <v>0</v>
      </c>
      <c r="F5" s="23"/>
      <c r="G5" s="23"/>
      <c r="H5" s="18" t="s">
        <v>31</v>
      </c>
    </row>
    <row r="6" spans="1:10">
      <c r="A6" s="17">
        <f t="shared" ref="A6:A63" si="0">1000000+B6*100+C6</f>
        <v>1110103</v>
      </c>
      <c r="B6" s="17" t="str">
        <f>RIGHT(INDEX(CARD!$A$4:$A$10,MATCH(LEVEL_GROUP!H6,CARD!$B$4:$B$10,0)),4)</f>
        <v>1101</v>
      </c>
      <c r="C6" s="17">
        <v>3</v>
      </c>
      <c r="D6" s="17">
        <v>0</v>
      </c>
      <c r="E6" s="101">
        <v>0</v>
      </c>
      <c r="F6" s="23"/>
      <c r="G6" s="23"/>
      <c r="H6" s="18" t="s">
        <v>31</v>
      </c>
    </row>
    <row r="7" spans="1:10">
      <c r="A7" s="17">
        <f t="shared" si="0"/>
        <v>1110104</v>
      </c>
      <c r="B7" s="17" t="str">
        <f>RIGHT(INDEX(CARD!$A$4:$A$10,MATCH(LEVEL_GROUP!H7,CARD!$B$4:$B$10,0)),4)</f>
        <v>1101</v>
      </c>
      <c r="C7" s="17">
        <v>4</v>
      </c>
      <c r="D7" s="17">
        <v>0</v>
      </c>
      <c r="E7" s="101">
        <v>0</v>
      </c>
      <c r="F7" s="23"/>
      <c r="G7" s="23"/>
      <c r="H7" s="18" t="s">
        <v>31</v>
      </c>
    </row>
    <row r="8" spans="1:10">
      <c r="A8" s="17">
        <f t="shared" si="0"/>
        <v>1110105</v>
      </c>
      <c r="B8" s="17" t="str">
        <f>RIGHT(INDEX(CARD!$A$4:$A$10,MATCH(LEVEL_GROUP!H8,CARD!$B$4:$B$10,0)),4)</f>
        <v>1101</v>
      </c>
      <c r="C8" s="17">
        <v>5</v>
      </c>
      <c r="D8" s="17">
        <v>0</v>
      </c>
      <c r="E8" s="101">
        <v>0</v>
      </c>
      <c r="F8" s="23"/>
      <c r="G8" s="23"/>
      <c r="H8" s="18" t="s">
        <v>31</v>
      </c>
    </row>
    <row r="9" spans="1:10">
      <c r="A9" s="17">
        <f t="shared" si="0"/>
        <v>1110106</v>
      </c>
      <c r="B9" s="17" t="str">
        <f>RIGHT(INDEX(CARD!$A$4:$A$10,MATCH(LEVEL_GROUP!H9,CARD!$B$4:$B$10,0)),4)</f>
        <v>1101</v>
      </c>
      <c r="C9" s="17">
        <v>6</v>
      </c>
      <c r="D9" s="17">
        <v>0</v>
      </c>
      <c r="E9" s="101">
        <v>0</v>
      </c>
      <c r="F9" s="23"/>
      <c r="G9" s="23"/>
      <c r="H9" s="18" t="s">
        <v>31</v>
      </c>
    </row>
    <row r="10" spans="1:10">
      <c r="A10" s="17">
        <f t="shared" si="0"/>
        <v>1110107</v>
      </c>
      <c r="B10" s="17" t="str">
        <f>RIGHT(INDEX(CARD!$A$4:$A$10,MATCH(LEVEL_GROUP!H10,CARD!$B$4:$B$10,0)),4)</f>
        <v>1101</v>
      </c>
      <c r="C10" s="17">
        <v>7</v>
      </c>
      <c r="D10" s="17">
        <v>0</v>
      </c>
      <c r="E10" s="101">
        <v>0</v>
      </c>
      <c r="F10" s="23"/>
      <c r="G10" s="23"/>
      <c r="H10" s="18" t="s">
        <v>31</v>
      </c>
    </row>
    <row r="11" spans="1:10">
      <c r="A11" s="17">
        <f t="shared" si="0"/>
        <v>1110108</v>
      </c>
      <c r="B11" s="17" t="str">
        <f>RIGHT(INDEX(CARD!$A$4:$A$10,MATCH(LEVEL_GROUP!H11,CARD!$B$4:$B$10,0)),4)</f>
        <v>1101</v>
      </c>
      <c r="C11" s="17">
        <v>8</v>
      </c>
      <c r="D11" s="17">
        <v>0</v>
      </c>
      <c r="E11" s="101">
        <v>0</v>
      </c>
      <c r="F11" s="23"/>
      <c r="G11" s="23"/>
      <c r="H11" s="18" t="s">
        <v>31</v>
      </c>
    </row>
    <row r="12" spans="1:10">
      <c r="A12" s="17">
        <f t="shared" si="0"/>
        <v>1110109</v>
      </c>
      <c r="B12" s="17" t="str">
        <f>RIGHT(INDEX(CARD!$A$4:$A$10,MATCH(LEVEL_GROUP!H12,CARD!$B$4:$B$10,0)),4)</f>
        <v>1101</v>
      </c>
      <c r="C12" s="17">
        <v>9</v>
      </c>
      <c r="D12" s="17">
        <v>0</v>
      </c>
      <c r="E12" s="101">
        <v>0</v>
      </c>
      <c r="F12" s="23"/>
      <c r="G12" s="23"/>
      <c r="H12" s="18" t="s">
        <v>31</v>
      </c>
    </row>
    <row r="13" spans="1:10">
      <c r="A13" s="17">
        <f t="shared" si="0"/>
        <v>1110110</v>
      </c>
      <c r="B13" s="17" t="str">
        <f>RIGHT(INDEX(CARD!$A$4:$A$10,MATCH(LEVEL_GROUP!H13,CARD!$B$4:$B$10,0)),4)</f>
        <v>1101</v>
      </c>
      <c r="C13" s="17">
        <v>10</v>
      </c>
      <c r="D13" s="17">
        <v>1</v>
      </c>
      <c r="E13" s="101">
        <v>0</v>
      </c>
      <c r="F13" s="23"/>
      <c r="G13" s="23"/>
      <c r="H13" s="18" t="s">
        <v>31</v>
      </c>
    </row>
    <row r="14" spans="1:10">
      <c r="A14" s="17">
        <f t="shared" si="0"/>
        <v>1110111</v>
      </c>
      <c r="B14" s="17" t="str">
        <f>RIGHT(INDEX(CARD!$A$4:$A$10,MATCH(LEVEL_GROUP!H14,CARD!$B$4:$B$10,0)),4)</f>
        <v>1101</v>
      </c>
      <c r="C14" s="17">
        <v>11</v>
      </c>
      <c r="D14" s="17">
        <v>0</v>
      </c>
      <c r="E14" s="101">
        <v>1</v>
      </c>
      <c r="F14" s="23"/>
      <c r="G14" s="23"/>
      <c r="H14" s="18" t="s">
        <v>31</v>
      </c>
    </row>
    <row r="15" spans="1:10">
      <c r="A15" s="17">
        <f t="shared" si="0"/>
        <v>1110112</v>
      </c>
      <c r="B15" s="17" t="str">
        <f>RIGHT(INDEX(CARD!$A$4:$A$10,MATCH(LEVEL_GROUP!H15,CARD!$B$4:$B$10,0)),4)</f>
        <v>1101</v>
      </c>
      <c r="C15" s="17">
        <v>12</v>
      </c>
      <c r="D15" s="17">
        <v>0</v>
      </c>
      <c r="E15" s="101">
        <v>1</v>
      </c>
      <c r="F15" s="23"/>
      <c r="G15" s="23"/>
      <c r="H15" s="18" t="s">
        <v>31</v>
      </c>
    </row>
    <row r="16" spans="1:10">
      <c r="A16" s="17">
        <f t="shared" si="0"/>
        <v>1110113</v>
      </c>
      <c r="B16" s="17" t="str">
        <f>RIGHT(INDEX(CARD!$A$4:$A$10,MATCH(LEVEL_GROUP!H16,CARD!$B$4:$B$10,0)),4)</f>
        <v>1101</v>
      </c>
      <c r="C16" s="17">
        <v>13</v>
      </c>
      <c r="D16" s="17">
        <v>0</v>
      </c>
      <c r="E16" s="101">
        <v>1</v>
      </c>
      <c r="F16" s="23"/>
      <c r="G16" s="23"/>
      <c r="H16" s="18" t="s">
        <v>31</v>
      </c>
    </row>
    <row r="17" spans="1:8">
      <c r="A17" s="17">
        <f t="shared" si="0"/>
        <v>1110114</v>
      </c>
      <c r="B17" s="17" t="str">
        <f>RIGHT(INDEX(CARD!$A$4:$A$10,MATCH(LEVEL_GROUP!H17,CARD!$B$4:$B$10,0)),4)</f>
        <v>1101</v>
      </c>
      <c r="C17" s="17">
        <v>14</v>
      </c>
      <c r="D17" s="17">
        <v>0</v>
      </c>
      <c r="E17" s="101">
        <v>1</v>
      </c>
      <c r="F17" s="23"/>
      <c r="G17" s="23"/>
      <c r="H17" s="18" t="s">
        <v>31</v>
      </c>
    </row>
    <row r="18" spans="1:8">
      <c r="A18" s="17">
        <f t="shared" si="0"/>
        <v>1110115</v>
      </c>
      <c r="B18" s="17" t="str">
        <f>RIGHT(INDEX(CARD!$A$4:$A$10,MATCH(LEVEL_GROUP!H18,CARD!$B$4:$B$10,0)),4)</f>
        <v>1101</v>
      </c>
      <c r="C18" s="17">
        <v>15</v>
      </c>
      <c r="D18" s="17">
        <v>0</v>
      </c>
      <c r="E18" s="101">
        <v>1</v>
      </c>
      <c r="F18" s="23"/>
      <c r="G18" s="23"/>
      <c r="H18" s="18" t="s">
        <v>31</v>
      </c>
    </row>
    <row r="19" spans="1:8">
      <c r="A19" s="17">
        <f t="shared" si="0"/>
        <v>1110116</v>
      </c>
      <c r="B19" s="17" t="str">
        <f>RIGHT(INDEX(CARD!$A$4:$A$10,MATCH(LEVEL_GROUP!H19,CARD!$B$4:$B$10,0)),4)</f>
        <v>1101</v>
      </c>
      <c r="C19" s="17">
        <v>16</v>
      </c>
      <c r="D19" s="17">
        <v>0</v>
      </c>
      <c r="E19" s="101">
        <v>1</v>
      </c>
      <c r="F19" s="23"/>
      <c r="G19" s="23"/>
      <c r="H19" s="18" t="s">
        <v>31</v>
      </c>
    </row>
    <row r="20" spans="1:8">
      <c r="A20" s="17">
        <f t="shared" si="0"/>
        <v>1110117</v>
      </c>
      <c r="B20" s="17" t="str">
        <f>RIGHT(INDEX(CARD!$A$4:$A$10,MATCH(LEVEL_GROUP!H20,CARD!$B$4:$B$10,0)),4)</f>
        <v>1101</v>
      </c>
      <c r="C20" s="17">
        <v>17</v>
      </c>
      <c r="D20" s="17">
        <v>0</v>
      </c>
      <c r="E20" s="101">
        <v>1</v>
      </c>
      <c r="F20" s="23"/>
      <c r="G20" s="23"/>
      <c r="H20" s="18" t="s">
        <v>31</v>
      </c>
    </row>
    <row r="21" spans="1:8">
      <c r="A21" s="17">
        <f t="shared" si="0"/>
        <v>1110118</v>
      </c>
      <c r="B21" s="17" t="str">
        <f>RIGHT(INDEX(CARD!$A$4:$A$10,MATCH(LEVEL_GROUP!H21,CARD!$B$4:$B$10,0)),4)</f>
        <v>1101</v>
      </c>
      <c r="C21" s="17">
        <v>18</v>
      </c>
      <c r="D21" s="17">
        <v>0</v>
      </c>
      <c r="E21" s="101">
        <v>1</v>
      </c>
      <c r="F21" s="23"/>
      <c r="G21" s="23"/>
      <c r="H21" s="18" t="s">
        <v>31</v>
      </c>
    </row>
    <row r="22" spans="1:8">
      <c r="A22" s="17">
        <f t="shared" si="0"/>
        <v>1110119</v>
      </c>
      <c r="B22" s="17" t="str">
        <f>RIGHT(INDEX(CARD!$A$4:$A$10,MATCH(LEVEL_GROUP!H22,CARD!$B$4:$B$10,0)),4)</f>
        <v>1101</v>
      </c>
      <c r="C22" s="17">
        <v>19</v>
      </c>
      <c r="D22" s="17">
        <v>0</v>
      </c>
      <c r="E22" s="101">
        <v>1</v>
      </c>
      <c r="F22" s="23"/>
      <c r="G22" s="23"/>
      <c r="H22" s="18" t="s">
        <v>31</v>
      </c>
    </row>
    <row r="23" spans="1:8">
      <c r="A23" s="17">
        <f t="shared" si="0"/>
        <v>1110120</v>
      </c>
      <c r="B23" s="17" t="str">
        <f>RIGHT(INDEX(CARD!$A$4:$A$10,MATCH(LEVEL_GROUP!H23,CARD!$B$4:$B$10,0)),4)</f>
        <v>1101</v>
      </c>
      <c r="C23" s="17">
        <v>20</v>
      </c>
      <c r="D23" s="17">
        <v>1</v>
      </c>
      <c r="E23" s="101">
        <v>1</v>
      </c>
      <c r="F23" s="23"/>
      <c r="G23" s="23"/>
      <c r="H23" s="18" t="s">
        <v>31</v>
      </c>
    </row>
    <row r="24" spans="1:8">
      <c r="A24" s="17">
        <f t="shared" si="0"/>
        <v>1110121</v>
      </c>
      <c r="B24" s="17" t="str">
        <f>RIGHT(INDEX(CARD!$A$4:$A$10,MATCH(LEVEL_GROUP!H24,CARD!$B$4:$B$10,0)),4)</f>
        <v>1101</v>
      </c>
      <c r="C24" s="17">
        <v>21</v>
      </c>
      <c r="D24" s="17">
        <v>0</v>
      </c>
      <c r="E24" s="101">
        <v>2</v>
      </c>
      <c r="F24" s="23"/>
      <c r="G24" s="23"/>
      <c r="H24" s="18" t="s">
        <v>31</v>
      </c>
    </row>
    <row r="25" spans="1:8">
      <c r="A25" s="17">
        <f t="shared" si="0"/>
        <v>1110122</v>
      </c>
      <c r="B25" s="17" t="str">
        <f>RIGHT(INDEX(CARD!$A$4:$A$10,MATCH(LEVEL_GROUP!H25,CARD!$B$4:$B$10,0)),4)</f>
        <v>1101</v>
      </c>
      <c r="C25" s="17">
        <v>22</v>
      </c>
      <c r="D25" s="17">
        <v>0</v>
      </c>
      <c r="E25" s="101">
        <v>2</v>
      </c>
      <c r="F25" s="23"/>
      <c r="G25" s="23"/>
      <c r="H25" s="18" t="s">
        <v>31</v>
      </c>
    </row>
    <row r="26" spans="1:8">
      <c r="A26" s="17">
        <f t="shared" si="0"/>
        <v>1110123</v>
      </c>
      <c r="B26" s="17" t="str">
        <f>RIGHT(INDEX(CARD!$A$4:$A$10,MATCH(LEVEL_GROUP!H26,CARD!$B$4:$B$10,0)),4)</f>
        <v>1101</v>
      </c>
      <c r="C26" s="17">
        <v>23</v>
      </c>
      <c r="D26" s="17">
        <v>0</v>
      </c>
      <c r="E26" s="101">
        <v>2</v>
      </c>
      <c r="F26" s="23"/>
      <c r="G26" s="23"/>
      <c r="H26" s="18" t="s">
        <v>31</v>
      </c>
    </row>
    <row r="27" spans="1:8">
      <c r="A27" s="17">
        <f t="shared" si="0"/>
        <v>1110124</v>
      </c>
      <c r="B27" s="17" t="str">
        <f>RIGHT(INDEX(CARD!$A$4:$A$10,MATCH(LEVEL_GROUP!H27,CARD!$B$4:$B$10,0)),4)</f>
        <v>1101</v>
      </c>
      <c r="C27" s="17">
        <v>24</v>
      </c>
      <c r="D27" s="17">
        <v>0</v>
      </c>
      <c r="E27" s="101">
        <v>2</v>
      </c>
      <c r="F27" s="23"/>
      <c r="G27" s="23"/>
      <c r="H27" s="18" t="s">
        <v>31</v>
      </c>
    </row>
    <row r="28" spans="1:8">
      <c r="A28" s="17">
        <f t="shared" si="0"/>
        <v>1110125</v>
      </c>
      <c r="B28" s="17" t="str">
        <f>RIGHT(INDEX(CARD!$A$4:$A$10,MATCH(LEVEL_GROUP!H28,CARD!$B$4:$B$10,0)),4)</f>
        <v>1101</v>
      </c>
      <c r="C28" s="17">
        <v>25</v>
      </c>
      <c r="D28" s="17">
        <v>0</v>
      </c>
      <c r="E28" s="101">
        <v>2</v>
      </c>
      <c r="F28" s="23"/>
      <c r="G28" s="23"/>
      <c r="H28" s="18" t="s">
        <v>31</v>
      </c>
    </row>
    <row r="29" spans="1:8">
      <c r="A29" s="17">
        <f t="shared" si="0"/>
        <v>1110126</v>
      </c>
      <c r="B29" s="17" t="str">
        <f>RIGHT(INDEX(CARD!$A$4:$A$10,MATCH(LEVEL_GROUP!H29,CARD!$B$4:$B$10,0)),4)</f>
        <v>1101</v>
      </c>
      <c r="C29" s="17">
        <v>26</v>
      </c>
      <c r="D29" s="17">
        <v>0</v>
      </c>
      <c r="E29" s="101">
        <v>2</v>
      </c>
      <c r="F29" s="23"/>
      <c r="G29" s="23"/>
      <c r="H29" s="18" t="s">
        <v>31</v>
      </c>
    </row>
    <row r="30" spans="1:8">
      <c r="A30" s="17">
        <f t="shared" si="0"/>
        <v>1110127</v>
      </c>
      <c r="B30" s="17" t="str">
        <f>RIGHT(INDEX(CARD!$A$4:$A$10,MATCH(LEVEL_GROUP!H30,CARD!$B$4:$B$10,0)),4)</f>
        <v>1101</v>
      </c>
      <c r="C30" s="17">
        <v>27</v>
      </c>
      <c r="D30" s="17">
        <v>0</v>
      </c>
      <c r="E30" s="101">
        <v>2</v>
      </c>
      <c r="F30" s="23"/>
      <c r="G30" s="23"/>
      <c r="H30" s="18" t="s">
        <v>31</v>
      </c>
    </row>
    <row r="31" spans="1:8">
      <c r="A31" s="17">
        <f t="shared" si="0"/>
        <v>1110128</v>
      </c>
      <c r="B31" s="17" t="str">
        <f>RIGHT(INDEX(CARD!$A$4:$A$10,MATCH(LEVEL_GROUP!H31,CARD!$B$4:$B$10,0)),4)</f>
        <v>1101</v>
      </c>
      <c r="C31" s="17">
        <v>28</v>
      </c>
      <c r="D31" s="17">
        <v>0</v>
      </c>
      <c r="E31" s="101">
        <v>2</v>
      </c>
      <c r="F31" s="23"/>
      <c r="G31" s="23"/>
      <c r="H31" s="18" t="s">
        <v>31</v>
      </c>
    </row>
    <row r="32" spans="1:8">
      <c r="A32" s="17">
        <f t="shared" si="0"/>
        <v>1110129</v>
      </c>
      <c r="B32" s="17" t="str">
        <f>RIGHT(INDEX(CARD!$A$4:$A$10,MATCH(LEVEL_GROUP!H32,CARD!$B$4:$B$10,0)),4)</f>
        <v>1101</v>
      </c>
      <c r="C32" s="17">
        <v>29</v>
      </c>
      <c r="D32" s="17">
        <v>0</v>
      </c>
      <c r="E32" s="101">
        <v>2</v>
      </c>
      <c r="F32" s="23"/>
      <c r="G32" s="23"/>
      <c r="H32" s="18" t="s">
        <v>31</v>
      </c>
    </row>
    <row r="33" spans="1:8">
      <c r="A33" s="17">
        <f t="shared" si="0"/>
        <v>1110130</v>
      </c>
      <c r="B33" s="17" t="str">
        <f>RIGHT(INDEX(CARD!$A$4:$A$10,MATCH(LEVEL_GROUP!H33,CARD!$B$4:$B$10,0)),4)</f>
        <v>1101</v>
      </c>
      <c r="C33" s="17">
        <v>30</v>
      </c>
      <c r="D33" s="17">
        <v>1</v>
      </c>
      <c r="E33" s="101">
        <v>2</v>
      </c>
      <c r="F33" s="23"/>
      <c r="G33" s="23"/>
      <c r="H33" s="18" t="s">
        <v>31</v>
      </c>
    </row>
    <row r="34" spans="1:8">
      <c r="A34" s="17">
        <f t="shared" si="0"/>
        <v>1110131</v>
      </c>
      <c r="B34" s="17" t="str">
        <f>RIGHT(INDEX(CARD!$A$4:$A$10,MATCH(LEVEL_GROUP!H34,CARD!$B$4:$B$10,0)),4)</f>
        <v>1101</v>
      </c>
      <c r="C34" s="17">
        <v>31</v>
      </c>
      <c r="D34" s="17">
        <v>0</v>
      </c>
      <c r="E34" s="101">
        <v>3</v>
      </c>
      <c r="F34" s="23"/>
      <c r="G34" s="23"/>
      <c r="H34" s="18" t="s">
        <v>31</v>
      </c>
    </row>
    <row r="35" spans="1:8">
      <c r="A35" s="17">
        <f t="shared" si="0"/>
        <v>1110132</v>
      </c>
      <c r="B35" s="17" t="str">
        <f>RIGHT(INDEX(CARD!$A$4:$A$10,MATCH(LEVEL_GROUP!H35,CARD!$B$4:$B$10,0)),4)</f>
        <v>1101</v>
      </c>
      <c r="C35" s="17">
        <v>32</v>
      </c>
      <c r="D35" s="17">
        <v>0</v>
      </c>
      <c r="E35" s="101">
        <v>3</v>
      </c>
      <c r="F35" s="23"/>
      <c r="G35" s="23"/>
      <c r="H35" s="18" t="s">
        <v>31</v>
      </c>
    </row>
    <row r="36" spans="1:8">
      <c r="A36" s="17">
        <f t="shared" si="0"/>
        <v>1110133</v>
      </c>
      <c r="B36" s="17" t="str">
        <f>RIGHT(INDEX(CARD!$A$4:$A$10,MATCH(LEVEL_GROUP!H36,CARD!$B$4:$B$10,0)),4)</f>
        <v>1101</v>
      </c>
      <c r="C36" s="17">
        <v>33</v>
      </c>
      <c r="D36" s="17">
        <v>0</v>
      </c>
      <c r="E36" s="101">
        <v>3</v>
      </c>
      <c r="F36" s="23"/>
      <c r="G36" s="23"/>
      <c r="H36" s="18" t="s">
        <v>31</v>
      </c>
    </row>
    <row r="37" spans="1:8">
      <c r="A37" s="17">
        <f t="shared" si="0"/>
        <v>1110134</v>
      </c>
      <c r="B37" s="17" t="str">
        <f>RIGHT(INDEX(CARD!$A$4:$A$10,MATCH(LEVEL_GROUP!H37,CARD!$B$4:$B$10,0)),4)</f>
        <v>1101</v>
      </c>
      <c r="C37" s="17">
        <v>34</v>
      </c>
      <c r="D37" s="17">
        <v>0</v>
      </c>
      <c r="E37" s="101">
        <v>3</v>
      </c>
      <c r="F37" s="23"/>
      <c r="G37" s="23"/>
      <c r="H37" s="18" t="s">
        <v>31</v>
      </c>
    </row>
    <row r="38" spans="1:8">
      <c r="A38" s="17">
        <f t="shared" si="0"/>
        <v>1110135</v>
      </c>
      <c r="B38" s="17" t="str">
        <f>RIGHT(INDEX(CARD!$A$4:$A$10,MATCH(LEVEL_GROUP!H38,CARD!$B$4:$B$10,0)),4)</f>
        <v>1101</v>
      </c>
      <c r="C38" s="17">
        <v>35</v>
      </c>
      <c r="D38" s="17">
        <v>0</v>
      </c>
      <c r="E38" s="101">
        <v>3</v>
      </c>
      <c r="F38" s="23"/>
      <c r="G38" s="23"/>
      <c r="H38" s="18" t="s">
        <v>31</v>
      </c>
    </row>
    <row r="39" spans="1:8">
      <c r="A39" s="17">
        <f t="shared" si="0"/>
        <v>1110136</v>
      </c>
      <c r="B39" s="17" t="str">
        <f>RIGHT(INDEX(CARD!$A$4:$A$10,MATCH(LEVEL_GROUP!H39,CARD!$B$4:$B$10,0)),4)</f>
        <v>1101</v>
      </c>
      <c r="C39" s="17">
        <v>36</v>
      </c>
      <c r="D39" s="17">
        <v>0</v>
      </c>
      <c r="E39" s="101">
        <v>3</v>
      </c>
      <c r="F39" s="23"/>
      <c r="G39" s="23"/>
      <c r="H39" s="18" t="s">
        <v>31</v>
      </c>
    </row>
    <row r="40" spans="1:8">
      <c r="A40" s="17">
        <f t="shared" si="0"/>
        <v>1110137</v>
      </c>
      <c r="B40" s="17" t="str">
        <f>RIGHT(INDEX(CARD!$A$4:$A$10,MATCH(LEVEL_GROUP!H40,CARD!$B$4:$B$10,0)),4)</f>
        <v>1101</v>
      </c>
      <c r="C40" s="17">
        <v>37</v>
      </c>
      <c r="D40" s="17">
        <v>0</v>
      </c>
      <c r="E40" s="101">
        <v>3</v>
      </c>
      <c r="F40" s="23"/>
      <c r="G40" s="23"/>
      <c r="H40" s="18" t="s">
        <v>31</v>
      </c>
    </row>
    <row r="41" spans="1:8">
      <c r="A41" s="17">
        <f t="shared" si="0"/>
        <v>1110138</v>
      </c>
      <c r="B41" s="17" t="str">
        <f>RIGHT(INDEX(CARD!$A$4:$A$10,MATCH(LEVEL_GROUP!H41,CARD!$B$4:$B$10,0)),4)</f>
        <v>1101</v>
      </c>
      <c r="C41" s="17">
        <v>38</v>
      </c>
      <c r="D41" s="17">
        <v>0</v>
      </c>
      <c r="E41" s="101">
        <v>3</v>
      </c>
      <c r="F41" s="23"/>
      <c r="G41" s="23"/>
      <c r="H41" s="18" t="s">
        <v>31</v>
      </c>
    </row>
    <row r="42" spans="1:8">
      <c r="A42" s="17">
        <f t="shared" si="0"/>
        <v>1110139</v>
      </c>
      <c r="B42" s="17" t="str">
        <f>RIGHT(INDEX(CARD!$A$4:$A$10,MATCH(LEVEL_GROUP!H42,CARD!$B$4:$B$10,0)),4)</f>
        <v>1101</v>
      </c>
      <c r="C42" s="17">
        <v>39</v>
      </c>
      <c r="D42" s="17">
        <v>0</v>
      </c>
      <c r="E42" s="101">
        <v>3</v>
      </c>
      <c r="F42" s="23"/>
      <c r="G42" s="23"/>
      <c r="H42" s="18" t="s">
        <v>31</v>
      </c>
    </row>
    <row r="43" spans="1:8">
      <c r="A43" s="17">
        <f t="shared" si="0"/>
        <v>1110140</v>
      </c>
      <c r="B43" s="17" t="str">
        <f>RIGHT(INDEX(CARD!$A$4:$A$10,MATCH(LEVEL_GROUP!H43,CARD!$B$4:$B$10,0)),4)</f>
        <v>1101</v>
      </c>
      <c r="C43" s="17">
        <v>40</v>
      </c>
      <c r="D43" s="17">
        <v>1</v>
      </c>
      <c r="E43" s="101">
        <v>3</v>
      </c>
      <c r="F43" s="23"/>
      <c r="G43" s="23"/>
      <c r="H43" s="18" t="s">
        <v>31</v>
      </c>
    </row>
    <row r="44" spans="1:8">
      <c r="A44" s="17">
        <f t="shared" si="0"/>
        <v>1110141</v>
      </c>
      <c r="B44" s="17" t="str">
        <f>RIGHT(INDEX(CARD!$A$4:$A$10,MATCH(LEVEL_GROUP!H44,CARD!$B$4:$B$10,0)),4)</f>
        <v>1101</v>
      </c>
      <c r="C44" s="17">
        <v>41</v>
      </c>
      <c r="D44" s="17">
        <v>0</v>
      </c>
      <c r="E44" s="101">
        <v>4</v>
      </c>
      <c r="F44" s="23"/>
      <c r="G44" s="23"/>
      <c r="H44" s="96" t="s">
        <v>31</v>
      </c>
    </row>
    <row r="45" spans="1:8">
      <c r="A45" s="17">
        <f t="shared" si="0"/>
        <v>1110142</v>
      </c>
      <c r="B45" s="17" t="str">
        <f>RIGHT(INDEX(CARD!$A$4:$A$10,MATCH(LEVEL_GROUP!H45,CARD!$B$4:$B$10,0)),4)</f>
        <v>1101</v>
      </c>
      <c r="C45" s="17">
        <v>42</v>
      </c>
      <c r="D45" s="17">
        <v>0</v>
      </c>
      <c r="E45" s="101">
        <v>4</v>
      </c>
      <c r="F45" s="23"/>
      <c r="G45" s="23"/>
      <c r="H45" s="96" t="s">
        <v>31</v>
      </c>
    </row>
    <row r="46" spans="1:8">
      <c r="A46" s="17">
        <f t="shared" si="0"/>
        <v>1110143</v>
      </c>
      <c r="B46" s="17" t="str">
        <f>RIGHT(INDEX(CARD!$A$4:$A$10,MATCH(LEVEL_GROUP!H46,CARD!$B$4:$B$10,0)),4)</f>
        <v>1101</v>
      </c>
      <c r="C46" s="17">
        <v>43</v>
      </c>
      <c r="D46" s="17">
        <v>0</v>
      </c>
      <c r="E46" s="101">
        <v>4</v>
      </c>
      <c r="F46" s="23"/>
      <c r="G46" s="23"/>
      <c r="H46" s="96" t="s">
        <v>31</v>
      </c>
    </row>
    <row r="47" spans="1:8">
      <c r="A47" s="17">
        <f t="shared" si="0"/>
        <v>1110144</v>
      </c>
      <c r="B47" s="17" t="str">
        <f>RIGHT(INDEX(CARD!$A$4:$A$10,MATCH(LEVEL_GROUP!H47,CARD!$B$4:$B$10,0)),4)</f>
        <v>1101</v>
      </c>
      <c r="C47" s="17">
        <v>44</v>
      </c>
      <c r="D47" s="17">
        <v>0</v>
      </c>
      <c r="E47" s="101">
        <v>4</v>
      </c>
      <c r="F47" s="23"/>
      <c r="G47" s="23"/>
      <c r="H47" s="96" t="s">
        <v>31</v>
      </c>
    </row>
    <row r="48" spans="1:8">
      <c r="A48" s="17">
        <f t="shared" si="0"/>
        <v>1110145</v>
      </c>
      <c r="B48" s="17" t="str">
        <f>RIGHT(INDEX(CARD!$A$4:$A$10,MATCH(LEVEL_GROUP!H48,CARD!$B$4:$B$10,0)),4)</f>
        <v>1101</v>
      </c>
      <c r="C48" s="17">
        <v>45</v>
      </c>
      <c r="D48" s="17">
        <v>0</v>
      </c>
      <c r="E48" s="101">
        <v>4</v>
      </c>
      <c r="F48" s="23"/>
      <c r="G48" s="23"/>
      <c r="H48" s="96" t="s">
        <v>31</v>
      </c>
    </row>
    <row r="49" spans="1:8">
      <c r="A49" s="17">
        <f t="shared" si="0"/>
        <v>1110146</v>
      </c>
      <c r="B49" s="17" t="str">
        <f>RIGHT(INDEX(CARD!$A$4:$A$10,MATCH(LEVEL_GROUP!H49,CARD!$B$4:$B$10,0)),4)</f>
        <v>1101</v>
      </c>
      <c r="C49" s="17">
        <v>46</v>
      </c>
      <c r="D49" s="17">
        <v>0</v>
      </c>
      <c r="E49" s="101">
        <v>4</v>
      </c>
      <c r="F49" s="23"/>
      <c r="G49" s="23"/>
      <c r="H49" s="96" t="s">
        <v>31</v>
      </c>
    </row>
    <row r="50" spans="1:8">
      <c r="A50" s="17">
        <f t="shared" si="0"/>
        <v>1110147</v>
      </c>
      <c r="B50" s="17" t="str">
        <f>RIGHT(INDEX(CARD!$A$4:$A$10,MATCH(LEVEL_GROUP!H50,CARD!$B$4:$B$10,0)),4)</f>
        <v>1101</v>
      </c>
      <c r="C50" s="17">
        <v>47</v>
      </c>
      <c r="D50" s="17">
        <v>0</v>
      </c>
      <c r="E50" s="101">
        <v>4</v>
      </c>
      <c r="F50" s="23"/>
      <c r="G50" s="23"/>
      <c r="H50" s="96" t="s">
        <v>31</v>
      </c>
    </row>
    <row r="51" spans="1:8">
      <c r="A51" s="17">
        <f t="shared" si="0"/>
        <v>1110148</v>
      </c>
      <c r="B51" s="17" t="str">
        <f>RIGHT(INDEX(CARD!$A$4:$A$10,MATCH(LEVEL_GROUP!H51,CARD!$B$4:$B$10,0)),4)</f>
        <v>1101</v>
      </c>
      <c r="C51" s="17">
        <v>48</v>
      </c>
      <c r="D51" s="17">
        <v>0</v>
      </c>
      <c r="E51" s="101">
        <v>4</v>
      </c>
      <c r="F51" s="23"/>
      <c r="G51" s="23"/>
      <c r="H51" s="96" t="s">
        <v>31</v>
      </c>
    </row>
    <row r="52" spans="1:8">
      <c r="A52" s="17">
        <f t="shared" si="0"/>
        <v>1110149</v>
      </c>
      <c r="B52" s="17" t="str">
        <f>RIGHT(INDEX(CARD!$A$4:$A$10,MATCH(LEVEL_GROUP!H52,CARD!$B$4:$B$10,0)),4)</f>
        <v>1101</v>
      </c>
      <c r="C52" s="17">
        <v>49</v>
      </c>
      <c r="D52" s="17">
        <v>0</v>
      </c>
      <c r="E52" s="101">
        <v>4</v>
      </c>
      <c r="F52" s="23"/>
      <c r="G52" s="23"/>
      <c r="H52" s="96" t="s">
        <v>31</v>
      </c>
    </row>
    <row r="53" spans="1:8">
      <c r="A53" s="17">
        <f t="shared" si="0"/>
        <v>1110150</v>
      </c>
      <c r="B53" s="17" t="str">
        <f>RIGHT(INDEX(CARD!$A$4:$A$10,MATCH(LEVEL_GROUP!H53,CARD!$B$4:$B$10,0)),4)</f>
        <v>1101</v>
      </c>
      <c r="C53" s="17">
        <v>50</v>
      </c>
      <c r="D53" s="17">
        <v>1</v>
      </c>
      <c r="E53" s="101">
        <v>4</v>
      </c>
      <c r="F53" s="23"/>
      <c r="G53" s="23"/>
      <c r="H53" s="96" t="s">
        <v>31</v>
      </c>
    </row>
    <row r="54" spans="1:8">
      <c r="A54" s="17">
        <f t="shared" si="0"/>
        <v>1110151</v>
      </c>
      <c r="B54" s="17" t="str">
        <f>RIGHT(INDEX(CARD!$A$4:$A$10,MATCH(LEVEL_GROUP!H54,CARD!$B$4:$B$10,0)),4)</f>
        <v>1101</v>
      </c>
      <c r="C54" s="17">
        <v>51</v>
      </c>
      <c r="D54" s="17">
        <v>0</v>
      </c>
      <c r="E54" s="101">
        <v>5</v>
      </c>
      <c r="F54" s="23"/>
      <c r="G54" s="23"/>
      <c r="H54" s="18" t="s">
        <v>31</v>
      </c>
    </row>
    <row r="55" spans="1:8">
      <c r="A55" s="17">
        <f t="shared" si="0"/>
        <v>1110152</v>
      </c>
      <c r="B55" s="17" t="str">
        <f>RIGHT(INDEX(CARD!$A$4:$A$10,MATCH(LEVEL_GROUP!H55,CARD!$B$4:$B$10,0)),4)</f>
        <v>1101</v>
      </c>
      <c r="C55" s="17">
        <v>52</v>
      </c>
      <c r="D55" s="17">
        <v>0</v>
      </c>
      <c r="E55" s="101">
        <v>5</v>
      </c>
      <c r="F55" s="23"/>
      <c r="G55" s="23"/>
      <c r="H55" s="18" t="s">
        <v>31</v>
      </c>
    </row>
    <row r="56" spans="1:8">
      <c r="A56" s="17">
        <f t="shared" si="0"/>
        <v>1110153</v>
      </c>
      <c r="B56" s="17" t="str">
        <f>RIGHT(INDEX(CARD!$A$4:$A$10,MATCH(LEVEL_GROUP!H56,CARD!$B$4:$B$10,0)),4)</f>
        <v>1101</v>
      </c>
      <c r="C56" s="17">
        <v>53</v>
      </c>
      <c r="D56" s="17">
        <v>0</v>
      </c>
      <c r="E56" s="101">
        <v>5</v>
      </c>
      <c r="F56" s="23"/>
      <c r="G56" s="23"/>
      <c r="H56" s="18" t="s">
        <v>31</v>
      </c>
    </row>
    <row r="57" spans="1:8">
      <c r="A57" s="17">
        <f t="shared" si="0"/>
        <v>1110154</v>
      </c>
      <c r="B57" s="17" t="str">
        <f>RIGHT(INDEX(CARD!$A$4:$A$10,MATCH(LEVEL_GROUP!H57,CARD!$B$4:$B$10,0)),4)</f>
        <v>1101</v>
      </c>
      <c r="C57" s="17">
        <v>54</v>
      </c>
      <c r="D57" s="17">
        <v>0</v>
      </c>
      <c r="E57" s="101">
        <v>5</v>
      </c>
      <c r="F57" s="23"/>
      <c r="G57" s="23"/>
      <c r="H57" s="18" t="s">
        <v>31</v>
      </c>
    </row>
    <row r="58" spans="1:8">
      <c r="A58" s="17">
        <f t="shared" si="0"/>
        <v>1110155</v>
      </c>
      <c r="B58" s="17" t="str">
        <f>RIGHT(INDEX(CARD!$A$4:$A$10,MATCH(LEVEL_GROUP!H58,CARD!$B$4:$B$10,0)),4)</f>
        <v>1101</v>
      </c>
      <c r="C58" s="17">
        <v>55</v>
      </c>
      <c r="D58" s="17">
        <v>0</v>
      </c>
      <c r="E58" s="101">
        <v>5</v>
      </c>
      <c r="F58" s="23"/>
      <c r="G58" s="23"/>
      <c r="H58" s="18" t="s">
        <v>31</v>
      </c>
    </row>
    <row r="59" spans="1:8">
      <c r="A59" s="17">
        <f t="shared" si="0"/>
        <v>1110156</v>
      </c>
      <c r="B59" s="17" t="str">
        <f>RIGHT(INDEX(CARD!$A$4:$A$10,MATCH(LEVEL_GROUP!H59,CARD!$B$4:$B$10,0)),4)</f>
        <v>1101</v>
      </c>
      <c r="C59" s="17">
        <v>56</v>
      </c>
      <c r="D59" s="17">
        <v>0</v>
      </c>
      <c r="E59" s="101">
        <v>5</v>
      </c>
      <c r="F59" s="23"/>
      <c r="G59" s="23"/>
      <c r="H59" s="18" t="s">
        <v>31</v>
      </c>
    </row>
    <row r="60" spans="1:8">
      <c r="A60" s="17">
        <f t="shared" si="0"/>
        <v>1110157</v>
      </c>
      <c r="B60" s="17" t="str">
        <f>RIGHT(INDEX(CARD!$A$4:$A$10,MATCH(LEVEL_GROUP!H60,CARD!$B$4:$B$10,0)),4)</f>
        <v>1101</v>
      </c>
      <c r="C60" s="17">
        <v>57</v>
      </c>
      <c r="D60" s="17">
        <v>0</v>
      </c>
      <c r="E60" s="101">
        <v>5</v>
      </c>
      <c r="F60" s="23"/>
      <c r="G60" s="23"/>
      <c r="H60" s="18" t="s">
        <v>31</v>
      </c>
    </row>
    <row r="61" spans="1:8">
      <c r="A61" s="17">
        <f t="shared" si="0"/>
        <v>1110158</v>
      </c>
      <c r="B61" s="17" t="str">
        <f>RIGHT(INDEX(CARD!$A$4:$A$10,MATCH(LEVEL_GROUP!H61,CARD!$B$4:$B$10,0)),4)</f>
        <v>1101</v>
      </c>
      <c r="C61" s="17">
        <v>58</v>
      </c>
      <c r="D61" s="17">
        <v>0</v>
      </c>
      <c r="E61" s="101">
        <v>5</v>
      </c>
      <c r="F61" s="23"/>
      <c r="G61" s="23"/>
      <c r="H61" s="18" t="s">
        <v>31</v>
      </c>
    </row>
    <row r="62" spans="1:8">
      <c r="A62" s="17">
        <f t="shared" si="0"/>
        <v>1110159</v>
      </c>
      <c r="B62" s="17" t="str">
        <f>RIGHT(INDEX(CARD!$A$4:$A$10,MATCH(LEVEL_GROUP!H62,CARD!$B$4:$B$10,0)),4)</f>
        <v>1101</v>
      </c>
      <c r="C62" s="17">
        <v>59</v>
      </c>
      <c r="D62" s="17">
        <v>0</v>
      </c>
      <c r="E62" s="101">
        <v>5</v>
      </c>
      <c r="F62" s="23"/>
      <c r="G62" s="23"/>
      <c r="H62" s="18" t="s">
        <v>31</v>
      </c>
    </row>
    <row r="63" spans="1:8">
      <c r="A63" s="17">
        <f t="shared" si="0"/>
        <v>1110160</v>
      </c>
      <c r="B63" s="17" t="str">
        <f>RIGHT(INDEX(CARD!$A$4:$A$10,MATCH(LEVEL_GROUP!H63,CARD!$B$4:$B$10,0)),4)</f>
        <v>1101</v>
      </c>
      <c r="C63" s="17">
        <v>60</v>
      </c>
      <c r="D63" s="17">
        <v>1</v>
      </c>
      <c r="E63" s="101">
        <v>6</v>
      </c>
      <c r="F63" s="23"/>
      <c r="G63" s="23"/>
      <c r="H63" s="18" t="s">
        <v>31</v>
      </c>
    </row>
    <row r="64" spans="1:8">
      <c r="A64" s="17">
        <f t="shared" ref="A64:A73" si="1">1000000+B64*100+C64</f>
        <v>1110161</v>
      </c>
      <c r="B64" s="17" t="str">
        <f>RIGHT(INDEX(CARD!$A$4:$A$10,MATCH(LEVEL_GROUP!H64,CARD!$B$4:$B$10,0)),4)</f>
        <v>1101</v>
      </c>
      <c r="C64" s="17">
        <v>61</v>
      </c>
      <c r="D64" s="17">
        <v>0</v>
      </c>
      <c r="E64" s="101">
        <v>6</v>
      </c>
      <c r="F64" s="23"/>
      <c r="G64" s="23"/>
      <c r="H64" s="96" t="s">
        <v>31</v>
      </c>
    </row>
    <row r="65" spans="1:8">
      <c r="A65" s="17">
        <f t="shared" si="1"/>
        <v>1110162</v>
      </c>
      <c r="B65" s="17" t="str">
        <f>RIGHT(INDEX(CARD!$A$4:$A$10,MATCH(LEVEL_GROUP!H65,CARD!$B$4:$B$10,0)),4)</f>
        <v>1101</v>
      </c>
      <c r="C65" s="17">
        <v>62</v>
      </c>
      <c r="D65" s="17">
        <v>0</v>
      </c>
      <c r="E65" s="101">
        <v>6</v>
      </c>
      <c r="F65" s="23"/>
      <c r="G65" s="23"/>
      <c r="H65" s="96" t="s">
        <v>31</v>
      </c>
    </row>
    <row r="66" spans="1:8">
      <c r="A66" s="17">
        <f t="shared" si="1"/>
        <v>1110163</v>
      </c>
      <c r="B66" s="17" t="str">
        <f>RIGHT(INDEX(CARD!$A$4:$A$10,MATCH(LEVEL_GROUP!H66,CARD!$B$4:$B$10,0)),4)</f>
        <v>1101</v>
      </c>
      <c r="C66" s="17">
        <v>63</v>
      </c>
      <c r="D66" s="17">
        <v>0</v>
      </c>
      <c r="E66" s="101">
        <v>6</v>
      </c>
      <c r="F66" s="23"/>
      <c r="G66" s="23"/>
      <c r="H66" s="96" t="s">
        <v>31</v>
      </c>
    </row>
    <row r="67" spans="1:8">
      <c r="A67" s="17">
        <f t="shared" si="1"/>
        <v>1110164</v>
      </c>
      <c r="B67" s="17" t="str">
        <f>RIGHT(INDEX(CARD!$A$4:$A$10,MATCH(LEVEL_GROUP!H67,CARD!$B$4:$B$10,0)),4)</f>
        <v>1101</v>
      </c>
      <c r="C67" s="17">
        <v>64</v>
      </c>
      <c r="D67" s="17">
        <v>0</v>
      </c>
      <c r="E67" s="101">
        <v>6</v>
      </c>
      <c r="F67" s="23"/>
      <c r="G67" s="23"/>
      <c r="H67" s="96" t="s">
        <v>31</v>
      </c>
    </row>
    <row r="68" spans="1:8">
      <c r="A68" s="17">
        <f t="shared" si="1"/>
        <v>1110165</v>
      </c>
      <c r="B68" s="17" t="str">
        <f>RIGHT(INDEX(CARD!$A$4:$A$10,MATCH(LEVEL_GROUP!H68,CARD!$B$4:$B$10,0)),4)</f>
        <v>1101</v>
      </c>
      <c r="C68" s="17">
        <v>65</v>
      </c>
      <c r="D68" s="17">
        <v>0</v>
      </c>
      <c r="E68" s="101">
        <v>6</v>
      </c>
      <c r="F68" s="23"/>
      <c r="G68" s="23"/>
      <c r="H68" s="96" t="s">
        <v>31</v>
      </c>
    </row>
    <row r="69" spans="1:8">
      <c r="A69" s="17">
        <f t="shared" si="1"/>
        <v>1110166</v>
      </c>
      <c r="B69" s="17" t="str">
        <f>RIGHT(INDEX(CARD!$A$4:$A$10,MATCH(LEVEL_GROUP!H69,CARD!$B$4:$B$10,0)),4)</f>
        <v>1101</v>
      </c>
      <c r="C69" s="17">
        <v>66</v>
      </c>
      <c r="D69" s="17">
        <v>0</v>
      </c>
      <c r="E69" s="101">
        <v>6</v>
      </c>
      <c r="F69" s="23"/>
      <c r="G69" s="23"/>
      <c r="H69" s="96" t="s">
        <v>31</v>
      </c>
    </row>
    <row r="70" spans="1:8">
      <c r="A70" s="17">
        <f t="shared" si="1"/>
        <v>1110167</v>
      </c>
      <c r="B70" s="17" t="str">
        <f>RIGHT(INDEX(CARD!$A$4:$A$10,MATCH(LEVEL_GROUP!H70,CARD!$B$4:$B$10,0)),4)</f>
        <v>1101</v>
      </c>
      <c r="C70" s="17">
        <v>67</v>
      </c>
      <c r="D70" s="17">
        <v>0</v>
      </c>
      <c r="E70" s="101">
        <v>6</v>
      </c>
      <c r="F70" s="23"/>
      <c r="G70" s="23"/>
      <c r="H70" s="96" t="s">
        <v>31</v>
      </c>
    </row>
    <row r="71" spans="1:8">
      <c r="A71" s="17">
        <f t="shared" si="1"/>
        <v>1110168</v>
      </c>
      <c r="B71" s="17" t="str">
        <f>RIGHT(INDEX(CARD!$A$4:$A$10,MATCH(LEVEL_GROUP!H71,CARD!$B$4:$B$10,0)),4)</f>
        <v>1101</v>
      </c>
      <c r="C71" s="17">
        <v>68</v>
      </c>
      <c r="D71" s="17">
        <v>0</v>
      </c>
      <c r="E71" s="101">
        <v>6</v>
      </c>
      <c r="F71" s="23"/>
      <c r="G71" s="23"/>
      <c r="H71" s="96" t="s">
        <v>31</v>
      </c>
    </row>
    <row r="72" spans="1:8">
      <c r="A72" s="17">
        <f t="shared" si="1"/>
        <v>1110169</v>
      </c>
      <c r="B72" s="17" t="str">
        <f>RIGHT(INDEX(CARD!$A$4:$A$10,MATCH(LEVEL_GROUP!H72,CARD!$B$4:$B$10,0)),4)</f>
        <v>1101</v>
      </c>
      <c r="C72" s="17">
        <v>69</v>
      </c>
      <c r="D72" s="17">
        <v>0</v>
      </c>
      <c r="E72" s="101">
        <v>6</v>
      </c>
      <c r="F72" s="23"/>
      <c r="G72" s="23"/>
      <c r="H72" s="96" t="s">
        <v>31</v>
      </c>
    </row>
    <row r="73" spans="1:8">
      <c r="A73" s="17">
        <f t="shared" si="1"/>
        <v>1110170</v>
      </c>
      <c r="B73" s="17" t="str">
        <f>RIGHT(INDEX(CARD!$A$4:$A$10,MATCH(LEVEL_GROUP!H73,CARD!$B$4:$B$10,0)),4)</f>
        <v>1101</v>
      </c>
      <c r="C73" s="17">
        <v>70</v>
      </c>
      <c r="D73" s="17">
        <v>1</v>
      </c>
      <c r="E73" s="101">
        <v>6</v>
      </c>
      <c r="F73" s="23"/>
      <c r="G73" s="23"/>
      <c r="H73" s="96" t="s">
        <v>31</v>
      </c>
    </row>
  </sheetData>
  <phoneticPr fontId="1" type="noConversion"/>
  <conditionalFormatting sqref="A4:A73">
    <cfRule type="duplicateValues" dxfId="5" priority="45"/>
    <cfRule type="duplicateValues" dxfId="4" priority="46"/>
    <cfRule type="duplicateValues" dxfId="3" priority="47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D406-AE01-4127-9F09-18D7E5574BA6}">
  <sheetPr>
    <tabColor theme="7" tint="0.39997558519241921"/>
  </sheetPr>
  <dimension ref="A1:L45"/>
  <sheetViews>
    <sheetView showGridLines="0" zoomScaleNormal="100" workbookViewId="0">
      <pane ySplit="3" topLeftCell="A4" activePane="bottomLeft" state="frozen"/>
      <selection pane="bottomLeft" activeCell="L2" sqref="L2"/>
    </sheetView>
  </sheetViews>
  <sheetFormatPr defaultRowHeight="13.5"/>
  <cols>
    <col min="1" max="1" width="10.140625" style="14" customWidth="1"/>
    <col min="2" max="2" width="16.28515625" style="14" bestFit="1" customWidth="1"/>
    <col min="3" max="3" width="14.85546875" style="14" bestFit="1" customWidth="1"/>
    <col min="4" max="4" width="17.7109375" style="14" bestFit="1" customWidth="1"/>
    <col min="5" max="5" width="16.28515625" style="14" bestFit="1" customWidth="1"/>
    <col min="6" max="6" width="10" style="14" bestFit="1" customWidth="1"/>
    <col min="7" max="7" width="16.28515625" style="14" bestFit="1" customWidth="1"/>
    <col min="8" max="8" width="10" style="14" bestFit="1" customWidth="1"/>
    <col min="9" max="9" width="17.28515625" style="14" customWidth="1"/>
    <col min="10" max="10" width="11.7109375" style="14" bestFit="1" customWidth="1"/>
    <col min="11" max="16384" width="9.140625" style="14"/>
  </cols>
  <sheetData>
    <row r="1" spans="1:12">
      <c r="A1" s="13" t="s">
        <v>4</v>
      </c>
      <c r="B1" s="13" t="s">
        <v>103</v>
      </c>
      <c r="C1" s="13" t="s">
        <v>39</v>
      </c>
      <c r="D1" s="13" t="s">
        <v>104</v>
      </c>
      <c r="E1" s="13" t="s">
        <v>40</v>
      </c>
      <c r="F1" s="13" t="s">
        <v>42</v>
      </c>
      <c r="G1" s="13" t="s">
        <v>44</v>
      </c>
      <c r="H1" s="13" t="s">
        <v>46</v>
      </c>
      <c r="I1" s="13" t="s">
        <v>241</v>
      </c>
      <c r="J1" s="13" t="s">
        <v>10</v>
      </c>
    </row>
    <row r="2" spans="1:12">
      <c r="A2" s="15" t="s">
        <v>2</v>
      </c>
      <c r="B2" s="15" t="s">
        <v>19</v>
      </c>
      <c r="C2" s="15" t="s">
        <v>88</v>
      </c>
      <c r="D2" s="15" t="s">
        <v>30</v>
      </c>
      <c r="E2" s="20" t="s">
        <v>41</v>
      </c>
      <c r="F2" s="20" t="s">
        <v>43</v>
      </c>
      <c r="G2" s="20" t="s">
        <v>45</v>
      </c>
      <c r="H2" s="20" t="s">
        <v>47</v>
      </c>
      <c r="I2" s="20" t="s">
        <v>245</v>
      </c>
      <c r="J2" s="15" t="s">
        <v>5</v>
      </c>
      <c r="L2" s="102"/>
    </row>
    <row r="3" spans="1:12">
      <c r="A3" s="16" t="s">
        <v>6</v>
      </c>
      <c r="B3" s="16" t="s">
        <v>6</v>
      </c>
      <c r="C3" s="16" t="s">
        <v>6</v>
      </c>
      <c r="D3" s="16" t="s">
        <v>6</v>
      </c>
      <c r="E3" s="16" t="s">
        <v>6</v>
      </c>
      <c r="F3" s="16" t="s">
        <v>6</v>
      </c>
      <c r="G3" s="16" t="s">
        <v>6</v>
      </c>
      <c r="H3" s="16" t="s">
        <v>6</v>
      </c>
      <c r="I3" s="16" t="s">
        <v>6</v>
      </c>
      <c r="J3" s="16" t="s">
        <v>7</v>
      </c>
    </row>
    <row r="4" spans="1:12">
      <c r="A4" s="17">
        <f>100000+B4*10+C4</f>
        <v>111011</v>
      </c>
      <c r="B4" s="24" t="str">
        <f>RIGHT(INDEX(CARD!$A$4:$A$10,MATCH(AWAKE_GROUP!J4,CARD!$B$4:$B$10,0)),4)</f>
        <v>1101</v>
      </c>
      <c r="C4" s="24">
        <v>1</v>
      </c>
      <c r="D4" s="24">
        <v>20</v>
      </c>
      <c r="E4" s="24"/>
      <c r="F4" s="24"/>
      <c r="G4" s="24"/>
      <c r="H4" s="24"/>
      <c r="I4" s="24"/>
      <c r="J4" s="18" t="s">
        <v>32</v>
      </c>
    </row>
    <row r="5" spans="1:12">
      <c r="A5" s="17">
        <f t="shared" ref="A5:A45" si="0">100000+B5*10+C5</f>
        <v>111012</v>
      </c>
      <c r="B5" s="24" t="str">
        <f>RIGHT(INDEX(CARD!$A$4:$A$10,MATCH(AWAKE_GROUP!J5,CARD!$B$4:$B$10,0)),4)</f>
        <v>1101</v>
      </c>
      <c r="C5" s="24">
        <v>2</v>
      </c>
      <c r="D5" s="24">
        <v>30</v>
      </c>
      <c r="E5" s="24"/>
      <c r="F5" s="24"/>
      <c r="G5" s="24"/>
      <c r="H5" s="24"/>
      <c r="I5" s="24"/>
      <c r="J5" s="18" t="s">
        <v>32</v>
      </c>
    </row>
    <row r="6" spans="1:12">
      <c r="A6" s="17">
        <f t="shared" si="0"/>
        <v>111013</v>
      </c>
      <c r="B6" s="24" t="str">
        <f>RIGHT(INDEX(CARD!$A$4:$A$10,MATCH(AWAKE_GROUP!J6,CARD!$B$4:$B$10,0)),4)</f>
        <v>1101</v>
      </c>
      <c r="C6" s="24">
        <v>3</v>
      </c>
      <c r="D6" s="24">
        <v>40</v>
      </c>
      <c r="E6" s="24"/>
      <c r="F6" s="24"/>
      <c r="G6" s="24"/>
      <c r="H6" s="24"/>
      <c r="I6" s="24"/>
      <c r="J6" s="18" t="s">
        <v>31</v>
      </c>
    </row>
    <row r="7" spans="1:12">
      <c r="A7" s="17">
        <f t="shared" si="0"/>
        <v>111014</v>
      </c>
      <c r="B7" s="24" t="str">
        <f>RIGHT(INDEX(CARD!$A$4:$A$10,MATCH(AWAKE_GROUP!J7,CARD!$B$4:$B$10,0)),4)</f>
        <v>1101</v>
      </c>
      <c r="C7" s="24">
        <v>4</v>
      </c>
      <c r="D7" s="24">
        <v>50</v>
      </c>
      <c r="E7" s="24"/>
      <c r="F7" s="24"/>
      <c r="G7" s="24"/>
      <c r="H7" s="24"/>
      <c r="I7" s="24"/>
      <c r="J7" s="18" t="s">
        <v>31</v>
      </c>
    </row>
    <row r="8" spans="1:12">
      <c r="A8" s="17">
        <f t="shared" si="0"/>
        <v>111015</v>
      </c>
      <c r="B8" s="24" t="str">
        <f>RIGHT(INDEX(CARD!$A$4:$A$10,MATCH(AWAKE_GROUP!J8,CARD!$B$4:$B$10,0)),4)</f>
        <v>1101</v>
      </c>
      <c r="C8" s="24">
        <v>5</v>
      </c>
      <c r="D8" s="24">
        <v>60</v>
      </c>
      <c r="E8" s="24"/>
      <c r="F8" s="24"/>
      <c r="G8" s="24"/>
      <c r="H8" s="24"/>
      <c r="I8" s="24"/>
      <c r="J8" s="18" t="s">
        <v>31</v>
      </c>
    </row>
    <row r="9" spans="1:12">
      <c r="A9" s="17">
        <f t="shared" si="0"/>
        <v>111016</v>
      </c>
      <c r="B9" s="24" t="str">
        <f>RIGHT(INDEX(CARD!$A$4:$A$10,MATCH(AWAKE_GROUP!J9,CARD!$B$4:$B$10,0)),4)</f>
        <v>1101</v>
      </c>
      <c r="C9" s="24">
        <v>6</v>
      </c>
      <c r="D9" s="24">
        <v>70</v>
      </c>
      <c r="E9" s="24"/>
      <c r="F9" s="24"/>
      <c r="G9" s="24"/>
      <c r="H9" s="24"/>
      <c r="I9" s="24"/>
      <c r="J9" s="18" t="s">
        <v>31</v>
      </c>
    </row>
    <row r="10" spans="1:12">
      <c r="A10" s="17">
        <f t="shared" si="0"/>
        <v>122011</v>
      </c>
      <c r="B10" s="19" t="str">
        <f>RIGHT(INDEX(CARD!$A$4:$A$10,MATCH(AWAKE_GROUP!J10,CARD!$B$4:$B$10,0)),4)</f>
        <v>2201</v>
      </c>
      <c r="C10" s="17">
        <v>1</v>
      </c>
      <c r="D10" s="17">
        <v>20</v>
      </c>
      <c r="E10" s="17"/>
      <c r="F10" s="17"/>
      <c r="G10" s="17"/>
      <c r="H10" s="19"/>
      <c r="I10" s="19"/>
      <c r="J10" s="18" t="s">
        <v>105</v>
      </c>
    </row>
    <row r="11" spans="1:12">
      <c r="A11" s="17">
        <f t="shared" si="0"/>
        <v>122012</v>
      </c>
      <c r="B11" s="19" t="str">
        <f>RIGHT(INDEX(CARD!$A$4:$A$10,MATCH(AWAKE_GROUP!J11,CARD!$B$4:$B$10,0)),4)</f>
        <v>2201</v>
      </c>
      <c r="C11" s="17">
        <v>2</v>
      </c>
      <c r="D11" s="17">
        <v>30</v>
      </c>
      <c r="E11" s="17"/>
      <c r="F11" s="17"/>
      <c r="G11" s="17"/>
      <c r="H11" s="19"/>
      <c r="I11" s="19"/>
      <c r="J11" s="18" t="s">
        <v>105</v>
      </c>
    </row>
    <row r="12" spans="1:12">
      <c r="A12" s="17">
        <f t="shared" si="0"/>
        <v>122013</v>
      </c>
      <c r="B12" s="19" t="str">
        <f>RIGHT(INDEX(CARD!$A$4:$A$10,MATCH(AWAKE_GROUP!J12,CARD!$B$4:$B$10,0)),4)</f>
        <v>2201</v>
      </c>
      <c r="C12" s="17">
        <v>3</v>
      </c>
      <c r="D12" s="17">
        <v>40</v>
      </c>
      <c r="E12" s="17"/>
      <c r="F12" s="17"/>
      <c r="G12" s="17"/>
      <c r="H12" s="19"/>
      <c r="I12" s="19"/>
      <c r="J12" s="18" t="s">
        <v>105</v>
      </c>
    </row>
    <row r="13" spans="1:12">
      <c r="A13" s="17">
        <f t="shared" si="0"/>
        <v>122014</v>
      </c>
      <c r="B13" s="19" t="str">
        <f>RIGHT(INDEX(CARD!$A$4:$A$10,MATCH(AWAKE_GROUP!J13,CARD!$B$4:$B$10,0)),4)</f>
        <v>2201</v>
      </c>
      <c r="C13" s="17">
        <v>4</v>
      </c>
      <c r="D13" s="17">
        <v>50</v>
      </c>
      <c r="E13" s="17"/>
      <c r="F13" s="17"/>
      <c r="G13" s="17"/>
      <c r="H13" s="19"/>
      <c r="I13" s="19"/>
      <c r="J13" s="18" t="s">
        <v>105</v>
      </c>
    </row>
    <row r="14" spans="1:12">
      <c r="A14" s="17">
        <f t="shared" si="0"/>
        <v>122015</v>
      </c>
      <c r="B14" s="19" t="str">
        <f>RIGHT(INDEX(CARD!$A$4:$A$10,MATCH(AWAKE_GROUP!J14,CARD!$B$4:$B$10,0)),4)</f>
        <v>2201</v>
      </c>
      <c r="C14" s="17">
        <v>5</v>
      </c>
      <c r="D14" s="17">
        <v>60</v>
      </c>
      <c r="E14" s="17"/>
      <c r="F14" s="17"/>
      <c r="G14" s="17"/>
      <c r="H14" s="19"/>
      <c r="I14" s="19"/>
      <c r="J14" s="18" t="s">
        <v>105</v>
      </c>
    </row>
    <row r="15" spans="1:12">
      <c r="A15" s="17">
        <f t="shared" si="0"/>
        <v>122016</v>
      </c>
      <c r="B15" s="19" t="str">
        <f>RIGHT(INDEX(CARD!$A$4:$A$10,MATCH(AWAKE_GROUP!J15,CARD!$B$4:$B$10,0)),4)</f>
        <v>2201</v>
      </c>
      <c r="C15" s="17">
        <v>6</v>
      </c>
      <c r="D15" s="17">
        <v>70</v>
      </c>
      <c r="E15" s="17"/>
      <c r="F15" s="17"/>
      <c r="G15" s="17"/>
      <c r="H15" s="19"/>
      <c r="I15" s="19"/>
      <c r="J15" s="18" t="s">
        <v>105</v>
      </c>
    </row>
    <row r="16" spans="1:12">
      <c r="A16" s="17">
        <f t="shared" si="0"/>
        <v>133011</v>
      </c>
      <c r="B16" s="24" t="str">
        <f>RIGHT(INDEX(CARD!$A$4:$A$10,MATCH(AWAKE_GROUP!J16,CARD!$B$4:$B$10,0)),4)</f>
        <v>3301</v>
      </c>
      <c r="C16" s="24">
        <v>1</v>
      </c>
      <c r="D16" s="24">
        <v>20</v>
      </c>
      <c r="E16" s="24"/>
      <c r="F16" s="24"/>
      <c r="G16" s="24"/>
      <c r="H16" s="24"/>
      <c r="I16" s="24"/>
      <c r="J16" s="18" t="s">
        <v>106</v>
      </c>
    </row>
    <row r="17" spans="1:10">
      <c r="A17" s="17">
        <f t="shared" si="0"/>
        <v>133012</v>
      </c>
      <c r="B17" s="24" t="str">
        <f>RIGHT(INDEX(CARD!$A$4:$A$10,MATCH(AWAKE_GROUP!J17,CARD!$B$4:$B$10,0)),4)</f>
        <v>3301</v>
      </c>
      <c r="C17" s="24">
        <v>2</v>
      </c>
      <c r="D17" s="24">
        <v>30</v>
      </c>
      <c r="E17" s="24"/>
      <c r="F17" s="24"/>
      <c r="G17" s="24"/>
      <c r="H17" s="24"/>
      <c r="I17" s="24"/>
      <c r="J17" s="18" t="s">
        <v>106</v>
      </c>
    </row>
    <row r="18" spans="1:10">
      <c r="A18" s="17">
        <f t="shared" si="0"/>
        <v>133013</v>
      </c>
      <c r="B18" s="24" t="str">
        <f>RIGHT(INDEX(CARD!$A$4:$A$10,MATCH(AWAKE_GROUP!J18,CARD!$B$4:$B$10,0)),4)</f>
        <v>3301</v>
      </c>
      <c r="C18" s="24">
        <v>3</v>
      </c>
      <c r="D18" s="24">
        <v>40</v>
      </c>
      <c r="E18" s="24"/>
      <c r="F18" s="24"/>
      <c r="G18" s="24"/>
      <c r="H18" s="24"/>
      <c r="I18" s="24"/>
      <c r="J18" s="18" t="s">
        <v>106</v>
      </c>
    </row>
    <row r="19" spans="1:10">
      <c r="A19" s="17">
        <f t="shared" si="0"/>
        <v>133014</v>
      </c>
      <c r="B19" s="24" t="str">
        <f>RIGHT(INDEX(CARD!$A$4:$A$10,MATCH(AWAKE_GROUP!J19,CARD!$B$4:$B$10,0)),4)</f>
        <v>3301</v>
      </c>
      <c r="C19" s="24">
        <v>4</v>
      </c>
      <c r="D19" s="24">
        <v>50</v>
      </c>
      <c r="E19" s="24"/>
      <c r="F19" s="24"/>
      <c r="G19" s="24"/>
      <c r="H19" s="24"/>
      <c r="I19" s="24"/>
      <c r="J19" s="18" t="s">
        <v>106</v>
      </c>
    </row>
    <row r="20" spans="1:10">
      <c r="A20" s="17">
        <f t="shared" si="0"/>
        <v>133015</v>
      </c>
      <c r="B20" s="24" t="str">
        <f>RIGHT(INDEX(CARD!$A$4:$A$10,MATCH(AWAKE_GROUP!J20,CARD!$B$4:$B$10,0)),4)</f>
        <v>3301</v>
      </c>
      <c r="C20" s="24">
        <v>5</v>
      </c>
      <c r="D20" s="24">
        <v>60</v>
      </c>
      <c r="E20" s="24"/>
      <c r="F20" s="24"/>
      <c r="G20" s="24"/>
      <c r="H20" s="24"/>
      <c r="I20" s="24"/>
      <c r="J20" s="18" t="s">
        <v>106</v>
      </c>
    </row>
    <row r="21" spans="1:10">
      <c r="A21" s="17">
        <f t="shared" si="0"/>
        <v>133016</v>
      </c>
      <c r="B21" s="24" t="str">
        <f>RIGHT(INDEX(CARD!$A$4:$A$10,MATCH(AWAKE_GROUP!J21,CARD!$B$4:$B$10,0)),4)</f>
        <v>3301</v>
      </c>
      <c r="C21" s="24">
        <v>6</v>
      </c>
      <c r="D21" s="24">
        <v>70</v>
      </c>
      <c r="E21" s="24"/>
      <c r="F21" s="24"/>
      <c r="G21" s="24"/>
      <c r="H21" s="24"/>
      <c r="I21" s="24"/>
      <c r="J21" s="18" t="s">
        <v>106</v>
      </c>
    </row>
    <row r="22" spans="1:10">
      <c r="A22" s="17">
        <f t="shared" si="0"/>
        <v>144011</v>
      </c>
      <c r="B22" s="19" t="str">
        <f>RIGHT(INDEX(CARD!$A$4:$A$10,MATCH(AWAKE_GROUP!J22,CARD!$B$4:$B$10,0)),4)</f>
        <v>4401</v>
      </c>
      <c r="C22" s="17">
        <v>1</v>
      </c>
      <c r="D22" s="17">
        <v>20</v>
      </c>
      <c r="E22" s="17"/>
      <c r="F22" s="17"/>
      <c r="G22" s="17"/>
      <c r="H22" s="17"/>
      <c r="I22" s="19"/>
      <c r="J22" s="18" t="s">
        <v>107</v>
      </c>
    </row>
    <row r="23" spans="1:10">
      <c r="A23" s="17">
        <f t="shared" si="0"/>
        <v>144012</v>
      </c>
      <c r="B23" s="19" t="str">
        <f>RIGHT(INDEX(CARD!$A$4:$A$10,MATCH(AWAKE_GROUP!J23,CARD!$B$4:$B$10,0)),4)</f>
        <v>4401</v>
      </c>
      <c r="C23" s="17">
        <v>2</v>
      </c>
      <c r="D23" s="17">
        <v>30</v>
      </c>
      <c r="E23" s="17"/>
      <c r="F23" s="17"/>
      <c r="G23" s="17"/>
      <c r="H23" s="17"/>
      <c r="I23" s="19"/>
      <c r="J23" s="18" t="s">
        <v>107</v>
      </c>
    </row>
    <row r="24" spans="1:10">
      <c r="A24" s="17">
        <f t="shared" si="0"/>
        <v>144013</v>
      </c>
      <c r="B24" s="19" t="str">
        <f>RIGHT(INDEX(CARD!$A$4:$A$10,MATCH(AWAKE_GROUP!J24,CARD!$B$4:$B$10,0)),4)</f>
        <v>4401</v>
      </c>
      <c r="C24" s="17">
        <v>3</v>
      </c>
      <c r="D24" s="17">
        <v>40</v>
      </c>
      <c r="E24" s="17"/>
      <c r="F24" s="17"/>
      <c r="G24" s="17"/>
      <c r="H24" s="17"/>
      <c r="I24" s="19"/>
      <c r="J24" s="18" t="s">
        <v>107</v>
      </c>
    </row>
    <row r="25" spans="1:10">
      <c r="A25" s="17">
        <f t="shared" si="0"/>
        <v>144014</v>
      </c>
      <c r="B25" s="19" t="str">
        <f>RIGHT(INDEX(CARD!$A$4:$A$10,MATCH(AWAKE_GROUP!J25,CARD!$B$4:$B$10,0)),4)</f>
        <v>4401</v>
      </c>
      <c r="C25" s="17">
        <v>4</v>
      </c>
      <c r="D25" s="17">
        <v>50</v>
      </c>
      <c r="E25" s="17"/>
      <c r="F25" s="17"/>
      <c r="G25" s="17"/>
      <c r="H25" s="17"/>
      <c r="I25" s="19"/>
      <c r="J25" s="18" t="s">
        <v>107</v>
      </c>
    </row>
    <row r="26" spans="1:10">
      <c r="A26" s="17">
        <f t="shared" si="0"/>
        <v>144015</v>
      </c>
      <c r="B26" s="19" t="str">
        <f>RIGHT(INDEX(CARD!$A$4:$A$10,MATCH(AWAKE_GROUP!J26,CARD!$B$4:$B$10,0)),4)</f>
        <v>4401</v>
      </c>
      <c r="C26" s="17">
        <v>5</v>
      </c>
      <c r="D26" s="17">
        <v>60</v>
      </c>
      <c r="E26" s="17"/>
      <c r="F26" s="17"/>
      <c r="G26" s="17"/>
      <c r="H26" s="17"/>
      <c r="I26" s="19"/>
      <c r="J26" s="18" t="s">
        <v>107</v>
      </c>
    </row>
    <row r="27" spans="1:10">
      <c r="A27" s="17">
        <f t="shared" si="0"/>
        <v>144016</v>
      </c>
      <c r="B27" s="19" t="str">
        <f>RIGHT(INDEX(CARD!$A$4:$A$10,MATCH(AWAKE_GROUP!J27,CARD!$B$4:$B$10,0)),4)</f>
        <v>4401</v>
      </c>
      <c r="C27" s="17">
        <v>6</v>
      </c>
      <c r="D27" s="17">
        <v>70</v>
      </c>
      <c r="E27" s="17"/>
      <c r="F27" s="17"/>
      <c r="G27" s="17"/>
      <c r="H27" s="17"/>
      <c r="I27" s="19"/>
      <c r="J27" s="18" t="s">
        <v>107</v>
      </c>
    </row>
    <row r="28" spans="1:10">
      <c r="A28" s="17">
        <f t="shared" si="0"/>
        <v>115011</v>
      </c>
      <c r="B28" s="24" t="str">
        <f>RIGHT(INDEX(CARD!$A$4:$A$10,MATCH(AWAKE_GROUP!J28,CARD!$B$4:$B$10,0)),4)</f>
        <v>1501</v>
      </c>
      <c r="C28" s="24">
        <v>1</v>
      </c>
      <c r="D28" s="24">
        <v>20</v>
      </c>
      <c r="E28" s="24"/>
      <c r="F28" s="24"/>
      <c r="G28" s="24"/>
      <c r="H28" s="24"/>
      <c r="I28" s="24"/>
      <c r="J28" s="18" t="s">
        <v>108</v>
      </c>
    </row>
    <row r="29" spans="1:10">
      <c r="A29" s="17">
        <f t="shared" si="0"/>
        <v>115012</v>
      </c>
      <c r="B29" s="24" t="str">
        <f>RIGHT(INDEX(CARD!$A$4:$A$10,MATCH(AWAKE_GROUP!J29,CARD!$B$4:$B$10,0)),4)</f>
        <v>1501</v>
      </c>
      <c r="C29" s="24">
        <v>2</v>
      </c>
      <c r="D29" s="24">
        <v>30</v>
      </c>
      <c r="E29" s="24"/>
      <c r="F29" s="24"/>
      <c r="G29" s="24"/>
      <c r="H29" s="24"/>
      <c r="I29" s="24"/>
      <c r="J29" s="18" t="s">
        <v>108</v>
      </c>
    </row>
    <row r="30" spans="1:10">
      <c r="A30" s="17">
        <f t="shared" si="0"/>
        <v>115013</v>
      </c>
      <c r="B30" s="24" t="str">
        <f>RIGHT(INDEX(CARD!$A$4:$A$10,MATCH(AWAKE_GROUP!J30,CARD!$B$4:$B$10,0)),4)</f>
        <v>1501</v>
      </c>
      <c r="C30" s="24">
        <v>3</v>
      </c>
      <c r="D30" s="24">
        <v>40</v>
      </c>
      <c r="E30" s="24"/>
      <c r="F30" s="24"/>
      <c r="G30" s="24"/>
      <c r="H30" s="24"/>
      <c r="I30" s="24"/>
      <c r="J30" s="18" t="s">
        <v>108</v>
      </c>
    </row>
    <row r="31" spans="1:10">
      <c r="A31" s="17">
        <f t="shared" si="0"/>
        <v>115014</v>
      </c>
      <c r="B31" s="24" t="str">
        <f>RIGHT(INDEX(CARD!$A$4:$A$10,MATCH(AWAKE_GROUP!J31,CARD!$B$4:$B$10,0)),4)</f>
        <v>1501</v>
      </c>
      <c r="C31" s="24">
        <v>4</v>
      </c>
      <c r="D31" s="24">
        <v>50</v>
      </c>
      <c r="E31" s="24"/>
      <c r="F31" s="24"/>
      <c r="G31" s="24"/>
      <c r="H31" s="24"/>
      <c r="I31" s="24"/>
      <c r="J31" s="18" t="s">
        <v>108</v>
      </c>
    </row>
    <row r="32" spans="1:10">
      <c r="A32" s="17">
        <f t="shared" si="0"/>
        <v>115015</v>
      </c>
      <c r="B32" s="24" t="str">
        <f>RIGHT(INDEX(CARD!$A$4:$A$10,MATCH(AWAKE_GROUP!J32,CARD!$B$4:$B$10,0)),4)</f>
        <v>1501</v>
      </c>
      <c r="C32" s="24">
        <v>5</v>
      </c>
      <c r="D32" s="24">
        <v>60</v>
      </c>
      <c r="E32" s="24"/>
      <c r="F32" s="24"/>
      <c r="G32" s="24"/>
      <c r="H32" s="24"/>
      <c r="I32" s="24"/>
      <c r="J32" s="18" t="s">
        <v>108</v>
      </c>
    </row>
    <row r="33" spans="1:10">
      <c r="A33" s="17">
        <f t="shared" si="0"/>
        <v>115016</v>
      </c>
      <c r="B33" s="24" t="str">
        <f>RIGHT(INDEX(CARD!$A$4:$A$10,MATCH(AWAKE_GROUP!J33,CARD!$B$4:$B$10,0)),4)</f>
        <v>1501</v>
      </c>
      <c r="C33" s="24">
        <v>6</v>
      </c>
      <c r="D33" s="24">
        <v>70</v>
      </c>
      <c r="E33" s="24"/>
      <c r="F33" s="24"/>
      <c r="G33" s="24"/>
      <c r="H33" s="24"/>
      <c r="I33" s="24"/>
      <c r="J33" s="18" t="s">
        <v>108</v>
      </c>
    </row>
    <row r="34" spans="1:10">
      <c r="A34" s="17">
        <f t="shared" si="0"/>
        <v>122021</v>
      </c>
      <c r="B34" s="19" t="str">
        <f>RIGHT(INDEX(CARD!$A$4:$A$10,MATCH(AWAKE_GROUP!J34,CARD!$B$4:$B$10,0)),4)</f>
        <v>2202</v>
      </c>
      <c r="C34" s="17">
        <v>1</v>
      </c>
      <c r="D34" s="17">
        <v>20</v>
      </c>
      <c r="E34" s="17"/>
      <c r="F34" s="17"/>
      <c r="G34" s="17"/>
      <c r="H34" s="17"/>
      <c r="I34" s="19"/>
      <c r="J34" s="18" t="s">
        <v>109</v>
      </c>
    </row>
    <row r="35" spans="1:10">
      <c r="A35" s="17">
        <f t="shared" si="0"/>
        <v>122022</v>
      </c>
      <c r="B35" s="19" t="str">
        <f>RIGHT(INDEX(CARD!$A$4:$A$10,MATCH(AWAKE_GROUP!J35,CARD!$B$4:$B$10,0)),4)</f>
        <v>2202</v>
      </c>
      <c r="C35" s="17">
        <v>2</v>
      </c>
      <c r="D35" s="17">
        <v>30</v>
      </c>
      <c r="E35" s="17"/>
      <c r="F35" s="17"/>
      <c r="G35" s="17"/>
      <c r="H35" s="17"/>
      <c r="I35" s="19"/>
      <c r="J35" s="18" t="s">
        <v>109</v>
      </c>
    </row>
    <row r="36" spans="1:10">
      <c r="A36" s="17">
        <f t="shared" si="0"/>
        <v>122023</v>
      </c>
      <c r="B36" s="19" t="str">
        <f>RIGHT(INDEX(CARD!$A$4:$A$10,MATCH(AWAKE_GROUP!J36,CARD!$B$4:$B$10,0)),4)</f>
        <v>2202</v>
      </c>
      <c r="C36" s="17">
        <v>3</v>
      </c>
      <c r="D36" s="17">
        <v>40</v>
      </c>
      <c r="E36" s="17"/>
      <c r="F36" s="17"/>
      <c r="G36" s="17"/>
      <c r="H36" s="17"/>
      <c r="I36" s="19"/>
      <c r="J36" s="18" t="s">
        <v>109</v>
      </c>
    </row>
    <row r="37" spans="1:10">
      <c r="A37" s="17">
        <f t="shared" si="0"/>
        <v>122024</v>
      </c>
      <c r="B37" s="19" t="str">
        <f>RIGHT(INDEX(CARD!$A$4:$A$10,MATCH(AWAKE_GROUP!J37,CARD!$B$4:$B$10,0)),4)</f>
        <v>2202</v>
      </c>
      <c r="C37" s="17">
        <v>4</v>
      </c>
      <c r="D37" s="17">
        <v>50</v>
      </c>
      <c r="E37" s="17"/>
      <c r="F37" s="17"/>
      <c r="G37" s="17"/>
      <c r="H37" s="17"/>
      <c r="I37" s="19"/>
      <c r="J37" s="18" t="s">
        <v>109</v>
      </c>
    </row>
    <row r="38" spans="1:10">
      <c r="A38" s="17">
        <f t="shared" si="0"/>
        <v>122025</v>
      </c>
      <c r="B38" s="19" t="str">
        <f>RIGHT(INDEX(CARD!$A$4:$A$10,MATCH(AWAKE_GROUP!J38,CARD!$B$4:$B$10,0)),4)</f>
        <v>2202</v>
      </c>
      <c r="C38" s="17">
        <v>5</v>
      </c>
      <c r="D38" s="17">
        <v>60</v>
      </c>
      <c r="E38" s="17"/>
      <c r="F38" s="17"/>
      <c r="G38" s="17"/>
      <c r="H38" s="17"/>
      <c r="I38" s="19"/>
      <c r="J38" s="18" t="s">
        <v>109</v>
      </c>
    </row>
    <row r="39" spans="1:10">
      <c r="A39" s="17">
        <f t="shared" si="0"/>
        <v>122026</v>
      </c>
      <c r="B39" s="19" t="str">
        <f>RIGHT(INDEX(CARD!$A$4:$A$10,MATCH(AWAKE_GROUP!J39,CARD!$B$4:$B$10,0)),4)</f>
        <v>2202</v>
      </c>
      <c r="C39" s="17">
        <v>6</v>
      </c>
      <c r="D39" s="17">
        <v>70</v>
      </c>
      <c r="E39" s="17"/>
      <c r="F39" s="17"/>
      <c r="G39" s="17"/>
      <c r="H39" s="17"/>
      <c r="I39" s="19"/>
      <c r="J39" s="18" t="s">
        <v>109</v>
      </c>
    </row>
    <row r="40" spans="1:10">
      <c r="A40" s="17">
        <f t="shared" si="0"/>
        <v>131011</v>
      </c>
      <c r="B40" s="24" t="str">
        <f>RIGHT(INDEX(CARD!$A$4:$A$10,MATCH(AWAKE_GROUP!J40,CARD!$B$4:$B$10,0)),4)</f>
        <v>3101</v>
      </c>
      <c r="C40" s="24">
        <v>1</v>
      </c>
      <c r="D40" s="24">
        <v>20</v>
      </c>
      <c r="E40" s="24"/>
      <c r="F40" s="24"/>
      <c r="G40" s="24"/>
      <c r="H40" s="24"/>
      <c r="I40" s="24"/>
      <c r="J40" s="18" t="s">
        <v>110</v>
      </c>
    </row>
    <row r="41" spans="1:10">
      <c r="A41" s="17">
        <f t="shared" si="0"/>
        <v>131012</v>
      </c>
      <c r="B41" s="24" t="str">
        <f>RIGHT(INDEX(CARD!$A$4:$A$10,MATCH(AWAKE_GROUP!J41,CARD!$B$4:$B$10,0)),4)</f>
        <v>3101</v>
      </c>
      <c r="C41" s="24">
        <v>2</v>
      </c>
      <c r="D41" s="24">
        <v>30</v>
      </c>
      <c r="E41" s="24"/>
      <c r="F41" s="24"/>
      <c r="G41" s="24"/>
      <c r="H41" s="24"/>
      <c r="I41" s="24"/>
      <c r="J41" s="18" t="s">
        <v>110</v>
      </c>
    </row>
    <row r="42" spans="1:10">
      <c r="A42" s="17">
        <f t="shared" si="0"/>
        <v>131013</v>
      </c>
      <c r="B42" s="24" t="str">
        <f>RIGHT(INDEX(CARD!$A$4:$A$10,MATCH(AWAKE_GROUP!J42,CARD!$B$4:$B$10,0)),4)</f>
        <v>3101</v>
      </c>
      <c r="C42" s="24">
        <v>3</v>
      </c>
      <c r="D42" s="24">
        <v>40</v>
      </c>
      <c r="E42" s="24"/>
      <c r="F42" s="24"/>
      <c r="G42" s="24"/>
      <c r="H42" s="24"/>
      <c r="I42" s="24"/>
      <c r="J42" s="18" t="s">
        <v>110</v>
      </c>
    </row>
    <row r="43" spans="1:10">
      <c r="A43" s="17">
        <f t="shared" si="0"/>
        <v>131014</v>
      </c>
      <c r="B43" s="24" t="str">
        <f>RIGHT(INDEX(CARD!$A$4:$A$10,MATCH(AWAKE_GROUP!J43,CARD!$B$4:$B$10,0)),4)</f>
        <v>3101</v>
      </c>
      <c r="C43" s="24">
        <v>4</v>
      </c>
      <c r="D43" s="24">
        <v>50</v>
      </c>
      <c r="E43" s="24"/>
      <c r="F43" s="24"/>
      <c r="G43" s="24"/>
      <c r="H43" s="24"/>
      <c r="I43" s="24"/>
      <c r="J43" s="18" t="s">
        <v>110</v>
      </c>
    </row>
    <row r="44" spans="1:10">
      <c r="A44" s="17">
        <f t="shared" si="0"/>
        <v>131015</v>
      </c>
      <c r="B44" s="24" t="str">
        <f>RIGHT(INDEX(CARD!$A$4:$A$10,MATCH(AWAKE_GROUP!J44,CARD!$B$4:$B$10,0)),4)</f>
        <v>3101</v>
      </c>
      <c r="C44" s="24">
        <v>5</v>
      </c>
      <c r="D44" s="24">
        <v>60</v>
      </c>
      <c r="E44" s="24"/>
      <c r="F44" s="24"/>
      <c r="G44" s="24"/>
      <c r="H44" s="24"/>
      <c r="I44" s="24"/>
      <c r="J44" s="18" t="s">
        <v>110</v>
      </c>
    </row>
    <row r="45" spans="1:10">
      <c r="A45" s="17">
        <f t="shared" si="0"/>
        <v>131016</v>
      </c>
      <c r="B45" s="24" t="str">
        <f>RIGHT(INDEX(CARD!$A$4:$A$10,MATCH(AWAKE_GROUP!J45,CARD!$B$4:$B$10,0)),4)</f>
        <v>3101</v>
      </c>
      <c r="C45" s="24">
        <v>6</v>
      </c>
      <c r="D45" s="24">
        <v>70</v>
      </c>
      <c r="E45" s="24"/>
      <c r="F45" s="24"/>
      <c r="G45" s="24"/>
      <c r="H45" s="24"/>
      <c r="I45" s="24"/>
      <c r="J45" s="18" t="s">
        <v>110</v>
      </c>
    </row>
  </sheetData>
  <phoneticPr fontId="1" type="noConversion"/>
  <conditionalFormatting sqref="A4:A45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12A9-9705-4CCD-B1A7-BE7146176B37}">
  <sheetPr codeName="Sheet8">
    <tabColor theme="7" tint="0.39997558519241921"/>
  </sheetPr>
  <dimension ref="A1:H353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RowHeight="13.5"/>
  <cols>
    <col min="1" max="1" width="10.140625" style="14" customWidth="1"/>
    <col min="2" max="2" width="9.85546875" style="14" bestFit="1" customWidth="1"/>
    <col min="3" max="3" width="14.85546875" style="14" bestFit="1" customWidth="1"/>
    <col min="4" max="4" width="11.85546875" style="14" bestFit="1" customWidth="1"/>
    <col min="5" max="5" width="17.85546875" style="14" bestFit="1" customWidth="1"/>
    <col min="6" max="6" width="24.5703125" style="14" bestFit="1" customWidth="1"/>
    <col min="7" max="7" width="12.42578125" style="14" bestFit="1" customWidth="1"/>
    <col min="8" max="8" width="19.7109375" style="14" bestFit="1" customWidth="1"/>
    <col min="9" max="16384" width="9.140625" style="14"/>
  </cols>
  <sheetData>
    <row r="1" spans="1:8">
      <c r="A1" s="13" t="s">
        <v>4</v>
      </c>
      <c r="B1" s="13" t="s">
        <v>9</v>
      </c>
      <c r="C1" s="13" t="s">
        <v>29</v>
      </c>
      <c r="D1" s="13" t="s">
        <v>20</v>
      </c>
      <c r="E1" s="13" t="s">
        <v>21</v>
      </c>
      <c r="F1" s="13" t="s">
        <v>95</v>
      </c>
      <c r="G1" s="13" t="s">
        <v>25</v>
      </c>
      <c r="H1" s="13" t="s">
        <v>26</v>
      </c>
    </row>
    <row r="2" spans="1:8">
      <c r="A2" s="15" t="s">
        <v>2</v>
      </c>
      <c r="B2" s="15" t="s">
        <v>18</v>
      </c>
      <c r="C2" s="15" t="s">
        <v>15</v>
      </c>
      <c r="D2" s="20" t="s">
        <v>22</v>
      </c>
      <c r="E2" s="20" t="s">
        <v>23</v>
      </c>
      <c r="F2" s="15" t="s">
        <v>96</v>
      </c>
      <c r="G2" s="20" t="s">
        <v>27</v>
      </c>
      <c r="H2" s="20" t="s">
        <v>28</v>
      </c>
    </row>
    <row r="3" spans="1:8">
      <c r="A3" s="16" t="s">
        <v>6</v>
      </c>
      <c r="B3" s="16" t="s">
        <v>6</v>
      </c>
      <c r="C3" s="16" t="s">
        <v>6</v>
      </c>
      <c r="D3" s="21" t="s">
        <v>24</v>
      </c>
      <c r="E3" s="21" t="s">
        <v>24</v>
      </c>
      <c r="F3" s="16" t="s">
        <v>6</v>
      </c>
      <c r="G3" s="21" t="s">
        <v>24</v>
      </c>
      <c r="H3" s="21" t="s">
        <v>24</v>
      </c>
    </row>
    <row r="4" spans="1:8">
      <c r="A4" s="17">
        <f>B4*100+C4</f>
        <v>101</v>
      </c>
      <c r="B4" s="17">
        <v>1</v>
      </c>
      <c r="C4" s="17">
        <v>1</v>
      </c>
      <c r="D4" s="17">
        <v>300</v>
      </c>
      <c r="E4" s="17">
        <v>300</v>
      </c>
      <c r="F4" s="17">
        <f>ROUNDDOWN(E4*80%,0)</f>
        <v>240</v>
      </c>
      <c r="G4" s="17"/>
      <c r="H4" s="17"/>
    </row>
    <row r="5" spans="1:8">
      <c r="A5" s="17">
        <f t="shared" ref="A5:A68" si="0">B5*100+C5</f>
        <v>102</v>
      </c>
      <c r="B5" s="17">
        <v>1</v>
      </c>
      <c r="C5" s="17">
        <v>2</v>
      </c>
      <c r="D5" s="17">
        <f>ROUND(D4+72.5,0)</f>
        <v>373</v>
      </c>
      <c r="E5" s="17">
        <f>D5+E4</f>
        <v>673</v>
      </c>
      <c r="F5" s="17">
        <f t="shared" ref="F5:F19" si="1">ROUNDDOWN(E5*80%,0)</f>
        <v>538</v>
      </c>
      <c r="G5" s="17"/>
      <c r="H5" s="17"/>
    </row>
    <row r="6" spans="1:8">
      <c r="A6" s="17">
        <f t="shared" si="0"/>
        <v>103</v>
      </c>
      <c r="B6" s="17">
        <v>1</v>
      </c>
      <c r="C6" s="17">
        <v>3</v>
      </c>
      <c r="D6" s="17">
        <f t="shared" ref="D6:D19" si="2">ROUND(D5+72.5,0)</f>
        <v>446</v>
      </c>
      <c r="E6" s="17">
        <f t="shared" ref="E6:E19" si="3">D6+E5</f>
        <v>1119</v>
      </c>
      <c r="F6" s="17">
        <f t="shared" si="1"/>
        <v>895</v>
      </c>
      <c r="G6" s="17"/>
      <c r="H6" s="17"/>
    </row>
    <row r="7" spans="1:8">
      <c r="A7" s="17">
        <f t="shared" si="0"/>
        <v>104</v>
      </c>
      <c r="B7" s="17">
        <v>1</v>
      </c>
      <c r="C7" s="17">
        <v>4</v>
      </c>
      <c r="D7" s="17">
        <f t="shared" si="2"/>
        <v>519</v>
      </c>
      <c r="E7" s="17">
        <f t="shared" si="3"/>
        <v>1638</v>
      </c>
      <c r="F7" s="17">
        <f t="shared" si="1"/>
        <v>1310</v>
      </c>
      <c r="G7" s="17"/>
      <c r="H7" s="17"/>
    </row>
    <row r="8" spans="1:8">
      <c r="A8" s="17">
        <f t="shared" si="0"/>
        <v>105</v>
      </c>
      <c r="B8" s="17">
        <v>1</v>
      </c>
      <c r="C8" s="17">
        <v>5</v>
      </c>
      <c r="D8" s="17">
        <f t="shared" si="2"/>
        <v>592</v>
      </c>
      <c r="E8" s="17">
        <f t="shared" si="3"/>
        <v>2230</v>
      </c>
      <c r="F8" s="17">
        <f t="shared" si="1"/>
        <v>1784</v>
      </c>
      <c r="G8" s="17"/>
      <c r="H8" s="17"/>
    </row>
    <row r="9" spans="1:8">
      <c r="A9" s="17">
        <f t="shared" si="0"/>
        <v>106</v>
      </c>
      <c r="B9" s="17">
        <v>1</v>
      </c>
      <c r="C9" s="17">
        <v>6</v>
      </c>
      <c r="D9" s="17">
        <f t="shared" si="2"/>
        <v>665</v>
      </c>
      <c r="E9" s="17">
        <f t="shared" si="3"/>
        <v>2895</v>
      </c>
      <c r="F9" s="17">
        <f t="shared" si="1"/>
        <v>2316</v>
      </c>
      <c r="G9" s="17"/>
      <c r="H9" s="17"/>
    </row>
    <row r="10" spans="1:8">
      <c r="A10" s="17">
        <f t="shared" si="0"/>
        <v>107</v>
      </c>
      <c r="B10" s="17">
        <v>1</v>
      </c>
      <c r="C10" s="17">
        <v>7</v>
      </c>
      <c r="D10" s="17">
        <f t="shared" si="2"/>
        <v>738</v>
      </c>
      <c r="E10" s="17">
        <f t="shared" si="3"/>
        <v>3633</v>
      </c>
      <c r="F10" s="17">
        <f t="shared" si="1"/>
        <v>2906</v>
      </c>
      <c r="G10" s="17"/>
      <c r="H10" s="17"/>
    </row>
    <row r="11" spans="1:8">
      <c r="A11" s="17">
        <f t="shared" si="0"/>
        <v>108</v>
      </c>
      <c r="B11" s="17">
        <v>1</v>
      </c>
      <c r="C11" s="17">
        <v>8</v>
      </c>
      <c r="D11" s="17">
        <f t="shared" si="2"/>
        <v>811</v>
      </c>
      <c r="E11" s="17">
        <f t="shared" si="3"/>
        <v>4444</v>
      </c>
      <c r="F11" s="17">
        <f t="shared" si="1"/>
        <v>3555</v>
      </c>
      <c r="G11" s="17"/>
      <c r="H11" s="17"/>
    </row>
    <row r="12" spans="1:8">
      <c r="A12" s="17">
        <f t="shared" si="0"/>
        <v>109</v>
      </c>
      <c r="B12" s="17">
        <v>1</v>
      </c>
      <c r="C12" s="17">
        <v>9</v>
      </c>
      <c r="D12" s="17">
        <f t="shared" si="2"/>
        <v>884</v>
      </c>
      <c r="E12" s="17">
        <f t="shared" si="3"/>
        <v>5328</v>
      </c>
      <c r="F12" s="17">
        <f t="shared" si="1"/>
        <v>4262</v>
      </c>
      <c r="G12" s="17"/>
      <c r="H12" s="17"/>
    </row>
    <row r="13" spans="1:8">
      <c r="A13" s="17">
        <f t="shared" si="0"/>
        <v>110</v>
      </c>
      <c r="B13" s="17">
        <v>1</v>
      </c>
      <c r="C13" s="17">
        <v>10</v>
      </c>
      <c r="D13" s="17">
        <f t="shared" si="2"/>
        <v>957</v>
      </c>
      <c r="E13" s="17">
        <f t="shared" si="3"/>
        <v>6285</v>
      </c>
      <c r="F13" s="17">
        <f t="shared" si="1"/>
        <v>5028</v>
      </c>
      <c r="G13" s="17"/>
      <c r="H13" s="17"/>
    </row>
    <row r="14" spans="1:8">
      <c r="A14" s="17">
        <f t="shared" si="0"/>
        <v>111</v>
      </c>
      <c r="B14" s="17">
        <v>1</v>
      </c>
      <c r="C14" s="17">
        <v>11</v>
      </c>
      <c r="D14" s="17">
        <f t="shared" si="2"/>
        <v>1030</v>
      </c>
      <c r="E14" s="17">
        <f t="shared" si="3"/>
        <v>7315</v>
      </c>
      <c r="F14" s="17">
        <f t="shared" si="1"/>
        <v>5852</v>
      </c>
      <c r="G14" s="17"/>
      <c r="H14" s="17"/>
    </row>
    <row r="15" spans="1:8">
      <c r="A15" s="17">
        <f t="shared" si="0"/>
        <v>112</v>
      </c>
      <c r="B15" s="17">
        <v>1</v>
      </c>
      <c r="C15" s="17">
        <v>12</v>
      </c>
      <c r="D15" s="17">
        <f t="shared" si="2"/>
        <v>1103</v>
      </c>
      <c r="E15" s="17">
        <f t="shared" si="3"/>
        <v>8418</v>
      </c>
      <c r="F15" s="17">
        <f t="shared" si="1"/>
        <v>6734</v>
      </c>
      <c r="G15" s="17"/>
      <c r="H15" s="17"/>
    </row>
    <row r="16" spans="1:8">
      <c r="A16" s="17">
        <f t="shared" si="0"/>
        <v>113</v>
      </c>
      <c r="B16" s="17">
        <v>1</v>
      </c>
      <c r="C16" s="17">
        <v>13</v>
      </c>
      <c r="D16" s="17">
        <f t="shared" si="2"/>
        <v>1176</v>
      </c>
      <c r="E16" s="17">
        <f t="shared" si="3"/>
        <v>9594</v>
      </c>
      <c r="F16" s="17">
        <f t="shared" si="1"/>
        <v>7675</v>
      </c>
      <c r="G16" s="17"/>
      <c r="H16" s="17"/>
    </row>
    <row r="17" spans="1:8">
      <c r="A17" s="17">
        <f t="shared" si="0"/>
        <v>114</v>
      </c>
      <c r="B17" s="17">
        <v>1</v>
      </c>
      <c r="C17" s="17">
        <v>14</v>
      </c>
      <c r="D17" s="17">
        <f t="shared" si="2"/>
        <v>1249</v>
      </c>
      <c r="E17" s="17">
        <f t="shared" si="3"/>
        <v>10843</v>
      </c>
      <c r="F17" s="17">
        <f t="shared" si="1"/>
        <v>8674</v>
      </c>
      <c r="G17" s="17"/>
      <c r="H17" s="17"/>
    </row>
    <row r="18" spans="1:8">
      <c r="A18" s="17">
        <f t="shared" si="0"/>
        <v>115</v>
      </c>
      <c r="B18" s="17">
        <v>1</v>
      </c>
      <c r="C18" s="17">
        <v>15</v>
      </c>
      <c r="D18" s="17">
        <f t="shared" si="2"/>
        <v>1322</v>
      </c>
      <c r="E18" s="17">
        <f t="shared" si="3"/>
        <v>12165</v>
      </c>
      <c r="F18" s="17">
        <f t="shared" si="1"/>
        <v>9732</v>
      </c>
      <c r="G18" s="17"/>
      <c r="H18" s="17"/>
    </row>
    <row r="19" spans="1:8">
      <c r="A19" s="17">
        <f t="shared" si="0"/>
        <v>116</v>
      </c>
      <c r="B19" s="17">
        <v>1</v>
      </c>
      <c r="C19" s="17">
        <v>16</v>
      </c>
      <c r="D19" s="17">
        <f t="shared" si="2"/>
        <v>1395</v>
      </c>
      <c r="E19" s="17">
        <f t="shared" si="3"/>
        <v>13560</v>
      </c>
      <c r="F19" s="17">
        <f t="shared" si="1"/>
        <v>10848</v>
      </c>
      <c r="G19" s="17"/>
      <c r="H19" s="17"/>
    </row>
    <row r="20" spans="1:8">
      <c r="A20" s="17">
        <f t="shared" si="0"/>
        <v>117</v>
      </c>
      <c r="B20" s="17">
        <v>1</v>
      </c>
      <c r="C20" s="17">
        <v>17</v>
      </c>
      <c r="D20" s="17"/>
      <c r="E20" s="17"/>
      <c r="F20" s="17"/>
      <c r="G20" s="17"/>
      <c r="H20" s="17"/>
    </row>
    <row r="21" spans="1:8">
      <c r="A21" s="17">
        <f t="shared" si="0"/>
        <v>118</v>
      </c>
      <c r="B21" s="17">
        <v>1</v>
      </c>
      <c r="C21" s="17">
        <v>18</v>
      </c>
      <c r="D21" s="17"/>
      <c r="E21" s="17"/>
      <c r="F21" s="17"/>
      <c r="G21" s="17"/>
      <c r="H21" s="17"/>
    </row>
    <row r="22" spans="1:8">
      <c r="A22" s="17">
        <f t="shared" si="0"/>
        <v>119</v>
      </c>
      <c r="B22" s="17">
        <v>1</v>
      </c>
      <c r="C22" s="17">
        <v>19</v>
      </c>
      <c r="D22" s="17"/>
      <c r="E22" s="17"/>
      <c r="F22" s="17"/>
      <c r="G22" s="17"/>
      <c r="H22" s="17"/>
    </row>
    <row r="23" spans="1:8">
      <c r="A23" s="17">
        <f t="shared" si="0"/>
        <v>120</v>
      </c>
      <c r="B23" s="17">
        <v>1</v>
      </c>
      <c r="C23" s="17">
        <v>20</v>
      </c>
      <c r="D23" s="17"/>
      <c r="E23" s="17"/>
      <c r="F23" s="17"/>
      <c r="G23" s="17"/>
      <c r="H23" s="17"/>
    </row>
    <row r="24" spans="1:8">
      <c r="A24" s="17">
        <f t="shared" si="0"/>
        <v>121</v>
      </c>
      <c r="B24" s="17">
        <v>1</v>
      </c>
      <c r="C24" s="17">
        <v>21</v>
      </c>
      <c r="D24" s="17"/>
      <c r="E24" s="17"/>
      <c r="F24" s="17"/>
      <c r="G24" s="17"/>
      <c r="H24" s="17"/>
    </row>
    <row r="25" spans="1:8">
      <c r="A25" s="17">
        <f t="shared" si="0"/>
        <v>122</v>
      </c>
      <c r="B25" s="17">
        <v>1</v>
      </c>
      <c r="C25" s="17">
        <v>22</v>
      </c>
      <c r="D25" s="17"/>
      <c r="E25" s="17"/>
      <c r="F25" s="17"/>
      <c r="G25" s="17"/>
      <c r="H25" s="17"/>
    </row>
    <row r="26" spans="1:8">
      <c r="A26" s="17">
        <f t="shared" si="0"/>
        <v>123</v>
      </c>
      <c r="B26" s="17">
        <v>1</v>
      </c>
      <c r="C26" s="17">
        <v>23</v>
      </c>
      <c r="D26" s="17"/>
      <c r="E26" s="17"/>
      <c r="F26" s="17"/>
      <c r="G26" s="17"/>
      <c r="H26" s="17"/>
    </row>
    <row r="27" spans="1:8">
      <c r="A27" s="17">
        <f t="shared" si="0"/>
        <v>124</v>
      </c>
      <c r="B27" s="17">
        <v>1</v>
      </c>
      <c r="C27" s="17">
        <v>24</v>
      </c>
      <c r="D27" s="17"/>
      <c r="E27" s="17"/>
      <c r="F27" s="17"/>
      <c r="G27" s="17"/>
      <c r="H27" s="17"/>
    </row>
    <row r="28" spans="1:8">
      <c r="A28" s="17">
        <f t="shared" si="0"/>
        <v>125</v>
      </c>
      <c r="B28" s="17">
        <v>1</v>
      </c>
      <c r="C28" s="17">
        <v>25</v>
      </c>
      <c r="D28" s="17"/>
      <c r="E28" s="17"/>
      <c r="F28" s="17"/>
      <c r="G28" s="17"/>
      <c r="H28" s="17"/>
    </row>
    <row r="29" spans="1:8">
      <c r="A29" s="17">
        <f t="shared" si="0"/>
        <v>126</v>
      </c>
      <c r="B29" s="17">
        <v>1</v>
      </c>
      <c r="C29" s="17">
        <v>26</v>
      </c>
      <c r="D29" s="17"/>
      <c r="E29" s="17"/>
      <c r="F29" s="17"/>
      <c r="G29" s="17"/>
      <c r="H29" s="17"/>
    </row>
    <row r="30" spans="1:8">
      <c r="A30" s="17">
        <f t="shared" si="0"/>
        <v>127</v>
      </c>
      <c r="B30" s="17">
        <v>1</v>
      </c>
      <c r="C30" s="17">
        <v>27</v>
      </c>
      <c r="D30" s="17"/>
      <c r="E30" s="17"/>
      <c r="F30" s="17"/>
      <c r="G30" s="17"/>
      <c r="H30" s="17"/>
    </row>
    <row r="31" spans="1:8">
      <c r="A31" s="17">
        <f t="shared" si="0"/>
        <v>128</v>
      </c>
      <c r="B31" s="17">
        <v>1</v>
      </c>
      <c r="C31" s="17">
        <v>28</v>
      </c>
      <c r="D31" s="17"/>
      <c r="E31" s="17"/>
      <c r="F31" s="17"/>
      <c r="G31" s="17"/>
      <c r="H31" s="17"/>
    </row>
    <row r="32" spans="1:8">
      <c r="A32" s="17">
        <f t="shared" si="0"/>
        <v>129</v>
      </c>
      <c r="B32" s="17">
        <v>1</v>
      </c>
      <c r="C32" s="17">
        <v>29</v>
      </c>
      <c r="D32" s="17"/>
      <c r="E32" s="17"/>
      <c r="F32" s="17"/>
      <c r="G32" s="17"/>
      <c r="H32" s="17"/>
    </row>
    <row r="33" spans="1:8">
      <c r="A33" s="17">
        <f t="shared" si="0"/>
        <v>130</v>
      </c>
      <c r="B33" s="17">
        <v>1</v>
      </c>
      <c r="C33" s="17">
        <v>30</v>
      </c>
      <c r="D33" s="17"/>
      <c r="E33" s="17"/>
      <c r="F33" s="17"/>
      <c r="G33" s="17"/>
      <c r="H33" s="17"/>
    </row>
    <row r="34" spans="1:8">
      <c r="A34" s="17">
        <f t="shared" si="0"/>
        <v>131</v>
      </c>
      <c r="B34" s="17">
        <v>1</v>
      </c>
      <c r="C34" s="17">
        <v>31</v>
      </c>
      <c r="D34" s="17"/>
      <c r="E34" s="17"/>
      <c r="F34" s="17"/>
      <c r="G34" s="17"/>
      <c r="H34" s="17"/>
    </row>
    <row r="35" spans="1:8">
      <c r="A35" s="17">
        <f t="shared" si="0"/>
        <v>132</v>
      </c>
      <c r="B35" s="17">
        <v>1</v>
      </c>
      <c r="C35" s="17">
        <v>32</v>
      </c>
      <c r="D35" s="17"/>
      <c r="E35" s="17"/>
      <c r="F35" s="17"/>
      <c r="G35" s="17"/>
      <c r="H35" s="17"/>
    </row>
    <row r="36" spans="1:8">
      <c r="A36" s="17">
        <f t="shared" si="0"/>
        <v>133</v>
      </c>
      <c r="B36" s="17">
        <v>1</v>
      </c>
      <c r="C36" s="17">
        <v>33</v>
      </c>
      <c r="D36" s="17"/>
      <c r="E36" s="17"/>
      <c r="F36" s="17"/>
      <c r="G36" s="17"/>
      <c r="H36" s="17"/>
    </row>
    <row r="37" spans="1:8">
      <c r="A37" s="17">
        <f t="shared" si="0"/>
        <v>134</v>
      </c>
      <c r="B37" s="17">
        <v>1</v>
      </c>
      <c r="C37" s="17">
        <v>34</v>
      </c>
      <c r="D37" s="17"/>
      <c r="E37" s="17"/>
      <c r="F37" s="17"/>
      <c r="G37" s="17"/>
      <c r="H37" s="17"/>
    </row>
    <row r="38" spans="1:8">
      <c r="A38" s="17">
        <f t="shared" si="0"/>
        <v>135</v>
      </c>
      <c r="B38" s="17">
        <v>1</v>
      </c>
      <c r="C38" s="17">
        <v>35</v>
      </c>
      <c r="D38" s="17"/>
      <c r="E38" s="17"/>
      <c r="F38" s="17"/>
      <c r="G38" s="17"/>
      <c r="H38" s="17"/>
    </row>
    <row r="39" spans="1:8">
      <c r="A39" s="17">
        <f t="shared" si="0"/>
        <v>136</v>
      </c>
      <c r="B39" s="17">
        <v>1</v>
      </c>
      <c r="C39" s="22">
        <v>36</v>
      </c>
      <c r="D39" s="17"/>
      <c r="E39" s="22"/>
      <c r="F39" s="22"/>
      <c r="G39" s="22"/>
      <c r="H39" s="22"/>
    </row>
    <row r="40" spans="1:8">
      <c r="A40" s="17">
        <f t="shared" si="0"/>
        <v>137</v>
      </c>
      <c r="B40" s="17">
        <v>1</v>
      </c>
      <c r="C40" s="23">
        <v>37</v>
      </c>
      <c r="D40" s="17"/>
      <c r="E40" s="23"/>
      <c r="F40" s="23"/>
      <c r="G40" s="23"/>
      <c r="H40" s="23"/>
    </row>
    <row r="41" spans="1:8">
      <c r="A41" s="17">
        <f t="shared" si="0"/>
        <v>138</v>
      </c>
      <c r="B41" s="17">
        <v>1</v>
      </c>
      <c r="C41" s="23">
        <v>38</v>
      </c>
      <c r="D41" s="17"/>
      <c r="E41" s="23"/>
      <c r="F41" s="23"/>
      <c r="G41" s="23"/>
      <c r="H41" s="23"/>
    </row>
    <row r="42" spans="1:8">
      <c r="A42" s="17">
        <f t="shared" si="0"/>
        <v>139</v>
      </c>
      <c r="B42" s="17">
        <v>1</v>
      </c>
      <c r="C42" s="23">
        <v>39</v>
      </c>
      <c r="D42" s="17"/>
      <c r="E42" s="23"/>
      <c r="F42" s="23"/>
      <c r="G42" s="23"/>
      <c r="H42" s="23"/>
    </row>
    <row r="43" spans="1:8">
      <c r="A43" s="17">
        <f t="shared" si="0"/>
        <v>140</v>
      </c>
      <c r="B43" s="17">
        <v>1</v>
      </c>
      <c r="C43" s="23">
        <v>40</v>
      </c>
      <c r="D43" s="17"/>
      <c r="E43" s="23"/>
      <c r="F43" s="23"/>
      <c r="G43" s="23"/>
      <c r="H43" s="23"/>
    </row>
    <row r="44" spans="1:8">
      <c r="A44" s="17">
        <f t="shared" si="0"/>
        <v>141</v>
      </c>
      <c r="B44" s="17">
        <v>1</v>
      </c>
      <c r="C44" s="23">
        <v>41</v>
      </c>
      <c r="D44" s="17"/>
      <c r="E44" s="23"/>
      <c r="F44" s="23"/>
      <c r="G44" s="23"/>
      <c r="H44" s="23"/>
    </row>
    <row r="45" spans="1:8">
      <c r="A45" s="17">
        <f t="shared" si="0"/>
        <v>142</v>
      </c>
      <c r="B45" s="17">
        <v>1</v>
      </c>
      <c r="C45" s="23">
        <v>42</v>
      </c>
      <c r="D45" s="17"/>
      <c r="E45" s="23"/>
      <c r="F45" s="23"/>
      <c r="G45" s="23"/>
      <c r="H45" s="23"/>
    </row>
    <row r="46" spans="1:8">
      <c r="A46" s="17">
        <f t="shared" si="0"/>
        <v>143</v>
      </c>
      <c r="B46" s="17">
        <v>1</v>
      </c>
      <c r="C46" s="23">
        <v>43</v>
      </c>
      <c r="D46" s="17"/>
      <c r="E46" s="23"/>
      <c r="F46" s="23"/>
      <c r="G46" s="23"/>
      <c r="H46" s="23"/>
    </row>
    <row r="47" spans="1:8">
      <c r="A47" s="17">
        <f t="shared" si="0"/>
        <v>144</v>
      </c>
      <c r="B47" s="17">
        <v>1</v>
      </c>
      <c r="C47" s="23">
        <v>44</v>
      </c>
      <c r="D47" s="17"/>
      <c r="E47" s="23"/>
      <c r="F47" s="23"/>
      <c r="G47" s="23"/>
      <c r="H47" s="23"/>
    </row>
    <row r="48" spans="1:8">
      <c r="A48" s="17">
        <f t="shared" si="0"/>
        <v>145</v>
      </c>
      <c r="B48" s="17">
        <v>1</v>
      </c>
      <c r="C48" s="23">
        <v>45</v>
      </c>
      <c r="D48" s="17"/>
      <c r="E48" s="23"/>
      <c r="F48" s="23"/>
      <c r="G48" s="23"/>
      <c r="H48" s="23"/>
    </row>
    <row r="49" spans="1:8">
      <c r="A49" s="17">
        <f t="shared" si="0"/>
        <v>146</v>
      </c>
      <c r="B49" s="17">
        <v>1</v>
      </c>
      <c r="C49" s="23">
        <v>46</v>
      </c>
      <c r="D49" s="17"/>
      <c r="E49" s="23"/>
      <c r="F49" s="23"/>
      <c r="G49" s="23"/>
      <c r="H49" s="23"/>
    </row>
    <row r="50" spans="1:8">
      <c r="A50" s="17">
        <f t="shared" si="0"/>
        <v>147</v>
      </c>
      <c r="B50" s="17">
        <v>1</v>
      </c>
      <c r="C50" s="23">
        <v>47</v>
      </c>
      <c r="D50" s="17"/>
      <c r="E50" s="23"/>
      <c r="F50" s="23"/>
      <c r="G50" s="23"/>
      <c r="H50" s="23"/>
    </row>
    <row r="51" spans="1:8">
      <c r="A51" s="17">
        <f t="shared" si="0"/>
        <v>148</v>
      </c>
      <c r="B51" s="17">
        <v>1</v>
      </c>
      <c r="C51" s="23">
        <v>48</v>
      </c>
      <c r="D51" s="17"/>
      <c r="E51" s="23"/>
      <c r="F51" s="23"/>
      <c r="G51" s="23"/>
      <c r="H51" s="23"/>
    </row>
    <row r="52" spans="1:8">
      <c r="A52" s="17">
        <f t="shared" si="0"/>
        <v>149</v>
      </c>
      <c r="B52" s="17">
        <v>1</v>
      </c>
      <c r="C52" s="23">
        <v>49</v>
      </c>
      <c r="D52" s="17"/>
      <c r="E52" s="23"/>
      <c r="F52" s="23"/>
      <c r="G52" s="23"/>
      <c r="H52" s="23"/>
    </row>
    <row r="53" spans="1:8">
      <c r="A53" s="17">
        <f t="shared" si="0"/>
        <v>150</v>
      </c>
      <c r="B53" s="17">
        <v>1</v>
      </c>
      <c r="C53" s="23">
        <v>50</v>
      </c>
      <c r="D53" s="17"/>
      <c r="E53" s="23"/>
      <c r="F53" s="23"/>
      <c r="G53" s="23"/>
      <c r="H53" s="23"/>
    </row>
    <row r="54" spans="1:8">
      <c r="A54" s="17">
        <f t="shared" si="0"/>
        <v>151</v>
      </c>
      <c r="B54" s="17">
        <v>1</v>
      </c>
      <c r="C54" s="23">
        <v>51</v>
      </c>
      <c r="D54" s="17"/>
      <c r="E54" s="23"/>
      <c r="F54" s="23"/>
      <c r="G54" s="23"/>
      <c r="H54" s="23"/>
    </row>
    <row r="55" spans="1:8">
      <c r="A55" s="17">
        <f t="shared" si="0"/>
        <v>152</v>
      </c>
      <c r="B55" s="17">
        <v>1</v>
      </c>
      <c r="C55" s="23">
        <v>52</v>
      </c>
      <c r="D55" s="17"/>
      <c r="E55" s="23"/>
      <c r="F55" s="23"/>
      <c r="G55" s="23"/>
      <c r="H55" s="23"/>
    </row>
    <row r="56" spans="1:8">
      <c r="A56" s="17">
        <f t="shared" si="0"/>
        <v>153</v>
      </c>
      <c r="B56" s="17">
        <v>1</v>
      </c>
      <c r="C56" s="23">
        <v>53</v>
      </c>
      <c r="D56" s="17"/>
      <c r="E56" s="23"/>
      <c r="F56" s="23"/>
      <c r="G56" s="23"/>
      <c r="H56" s="23"/>
    </row>
    <row r="57" spans="1:8">
      <c r="A57" s="17">
        <f t="shared" si="0"/>
        <v>154</v>
      </c>
      <c r="B57" s="17">
        <v>1</v>
      </c>
      <c r="C57" s="23">
        <v>54</v>
      </c>
      <c r="D57" s="17"/>
      <c r="E57" s="23"/>
      <c r="F57" s="23"/>
      <c r="G57" s="23"/>
      <c r="H57" s="23"/>
    </row>
    <row r="58" spans="1:8">
      <c r="A58" s="17">
        <f t="shared" si="0"/>
        <v>155</v>
      </c>
      <c r="B58" s="17">
        <v>1</v>
      </c>
      <c r="C58" s="23">
        <v>55</v>
      </c>
      <c r="D58" s="17"/>
      <c r="E58" s="23"/>
      <c r="F58" s="23"/>
      <c r="G58" s="23"/>
      <c r="H58" s="23"/>
    </row>
    <row r="59" spans="1:8">
      <c r="A59" s="17">
        <f t="shared" si="0"/>
        <v>156</v>
      </c>
      <c r="B59" s="17">
        <v>1</v>
      </c>
      <c r="C59" s="23">
        <v>56</v>
      </c>
      <c r="D59" s="17"/>
      <c r="E59" s="23"/>
      <c r="F59" s="23"/>
      <c r="G59" s="23"/>
      <c r="H59" s="23"/>
    </row>
    <row r="60" spans="1:8">
      <c r="A60" s="17">
        <f t="shared" si="0"/>
        <v>157</v>
      </c>
      <c r="B60" s="17">
        <v>1</v>
      </c>
      <c r="C60" s="23">
        <v>57</v>
      </c>
      <c r="D60" s="17"/>
      <c r="E60" s="23"/>
      <c r="F60" s="23"/>
      <c r="G60" s="23"/>
      <c r="H60" s="23"/>
    </row>
    <row r="61" spans="1:8">
      <c r="A61" s="17">
        <f t="shared" si="0"/>
        <v>158</v>
      </c>
      <c r="B61" s="17">
        <v>1</v>
      </c>
      <c r="C61" s="23">
        <v>58</v>
      </c>
      <c r="D61" s="17"/>
      <c r="E61" s="23"/>
      <c r="F61" s="23"/>
      <c r="G61" s="23"/>
      <c r="H61" s="23"/>
    </row>
    <row r="62" spans="1:8">
      <c r="A62" s="17">
        <f t="shared" si="0"/>
        <v>159</v>
      </c>
      <c r="B62" s="17">
        <v>1</v>
      </c>
      <c r="C62" s="23">
        <v>59</v>
      </c>
      <c r="D62" s="17"/>
      <c r="E62" s="23"/>
      <c r="F62" s="23"/>
      <c r="G62" s="23"/>
      <c r="H62" s="23"/>
    </row>
    <row r="63" spans="1:8">
      <c r="A63" s="17">
        <f t="shared" si="0"/>
        <v>160</v>
      </c>
      <c r="B63" s="17">
        <v>1</v>
      </c>
      <c r="C63" s="23">
        <v>60</v>
      </c>
      <c r="D63" s="17"/>
      <c r="E63" s="23"/>
      <c r="F63" s="23"/>
      <c r="G63" s="23"/>
      <c r="H63" s="23"/>
    </row>
    <row r="64" spans="1:8">
      <c r="A64" s="17">
        <f t="shared" si="0"/>
        <v>161</v>
      </c>
      <c r="B64" s="17">
        <v>1</v>
      </c>
      <c r="C64" s="23">
        <v>61</v>
      </c>
      <c r="D64" s="17"/>
      <c r="E64" s="23"/>
      <c r="F64" s="23"/>
      <c r="G64" s="23"/>
      <c r="H64" s="23"/>
    </row>
    <row r="65" spans="1:8">
      <c r="A65" s="17">
        <f t="shared" si="0"/>
        <v>162</v>
      </c>
      <c r="B65" s="17">
        <v>1</v>
      </c>
      <c r="C65" s="23">
        <v>62</v>
      </c>
      <c r="D65" s="17"/>
      <c r="E65" s="23"/>
      <c r="F65" s="23"/>
      <c r="G65" s="23"/>
      <c r="H65" s="23"/>
    </row>
    <row r="66" spans="1:8">
      <c r="A66" s="17">
        <f t="shared" si="0"/>
        <v>163</v>
      </c>
      <c r="B66" s="17">
        <v>1</v>
      </c>
      <c r="C66" s="23">
        <v>63</v>
      </c>
      <c r="D66" s="17"/>
      <c r="E66" s="23"/>
      <c r="F66" s="23"/>
      <c r="G66" s="23"/>
      <c r="H66" s="23"/>
    </row>
    <row r="67" spans="1:8">
      <c r="A67" s="17">
        <f t="shared" si="0"/>
        <v>164</v>
      </c>
      <c r="B67" s="17">
        <v>1</v>
      </c>
      <c r="C67" s="23">
        <v>64</v>
      </c>
      <c r="D67" s="17"/>
      <c r="E67" s="23"/>
      <c r="F67" s="23"/>
      <c r="G67" s="23"/>
      <c r="H67" s="23"/>
    </row>
    <row r="68" spans="1:8">
      <c r="A68" s="17">
        <f t="shared" si="0"/>
        <v>165</v>
      </c>
      <c r="B68" s="17">
        <v>1</v>
      </c>
      <c r="C68" s="23">
        <v>65</v>
      </c>
      <c r="D68" s="17"/>
      <c r="E68" s="23"/>
      <c r="F68" s="23"/>
      <c r="G68" s="23"/>
      <c r="H68" s="23"/>
    </row>
    <row r="69" spans="1:8">
      <c r="A69" s="17">
        <f t="shared" ref="A69:A73" si="4">B69*100+C69</f>
        <v>166</v>
      </c>
      <c r="B69" s="17">
        <v>1</v>
      </c>
      <c r="C69" s="23">
        <v>66</v>
      </c>
      <c r="D69" s="17"/>
      <c r="E69" s="23"/>
      <c r="F69" s="23"/>
      <c r="G69" s="23"/>
      <c r="H69" s="23"/>
    </row>
    <row r="70" spans="1:8">
      <c r="A70" s="17">
        <f t="shared" si="4"/>
        <v>167</v>
      </c>
      <c r="B70" s="17">
        <v>1</v>
      </c>
      <c r="C70" s="23">
        <v>67</v>
      </c>
      <c r="D70" s="17"/>
      <c r="E70" s="23"/>
      <c r="F70" s="23"/>
      <c r="G70" s="23"/>
      <c r="H70" s="23"/>
    </row>
    <row r="71" spans="1:8">
      <c r="A71" s="17">
        <f t="shared" si="4"/>
        <v>168</v>
      </c>
      <c r="B71" s="17">
        <v>1</v>
      </c>
      <c r="C71" s="23">
        <v>68</v>
      </c>
      <c r="D71" s="17"/>
      <c r="E71" s="23"/>
      <c r="F71" s="23"/>
      <c r="G71" s="23"/>
      <c r="H71" s="23"/>
    </row>
    <row r="72" spans="1:8">
      <c r="A72" s="17">
        <f t="shared" si="4"/>
        <v>169</v>
      </c>
      <c r="B72" s="17">
        <v>1</v>
      </c>
      <c r="C72" s="23">
        <v>69</v>
      </c>
      <c r="D72" s="17"/>
      <c r="E72" s="23"/>
      <c r="F72" s="23"/>
      <c r="G72" s="23"/>
      <c r="H72" s="23"/>
    </row>
    <row r="73" spans="1:8">
      <c r="A73" s="17">
        <f t="shared" si="4"/>
        <v>170</v>
      </c>
      <c r="B73" s="17">
        <v>1</v>
      </c>
      <c r="C73" s="23">
        <v>70</v>
      </c>
      <c r="D73" s="17"/>
      <c r="E73" s="23"/>
      <c r="F73" s="23"/>
      <c r="G73" s="23"/>
      <c r="H73" s="23"/>
    </row>
    <row r="74" spans="1:8">
      <c r="A74" s="17">
        <f>B74*100+C74</f>
        <v>201</v>
      </c>
      <c r="B74" s="17">
        <v>2</v>
      </c>
      <c r="C74" s="17">
        <v>1</v>
      </c>
      <c r="D74" s="17"/>
      <c r="E74" s="17"/>
      <c r="F74" s="17"/>
      <c r="G74" s="17"/>
      <c r="H74" s="17"/>
    </row>
    <row r="75" spans="1:8">
      <c r="A75" s="17">
        <f t="shared" ref="A75:A138" si="5">B75*100+C75</f>
        <v>202</v>
      </c>
      <c r="B75" s="17">
        <v>2</v>
      </c>
      <c r="C75" s="17">
        <v>2</v>
      </c>
      <c r="D75" s="17"/>
      <c r="E75" s="17"/>
      <c r="F75" s="17"/>
      <c r="G75" s="17"/>
      <c r="H75" s="17"/>
    </row>
    <row r="76" spans="1:8">
      <c r="A76" s="17">
        <f t="shared" si="5"/>
        <v>203</v>
      </c>
      <c r="B76" s="17">
        <v>2</v>
      </c>
      <c r="C76" s="17">
        <v>3</v>
      </c>
      <c r="D76" s="17"/>
      <c r="E76" s="17"/>
      <c r="F76" s="17"/>
      <c r="G76" s="17"/>
      <c r="H76" s="17"/>
    </row>
    <row r="77" spans="1:8">
      <c r="A77" s="17">
        <f t="shared" si="5"/>
        <v>204</v>
      </c>
      <c r="B77" s="17">
        <v>2</v>
      </c>
      <c r="C77" s="17">
        <v>4</v>
      </c>
      <c r="D77" s="17"/>
      <c r="E77" s="17"/>
      <c r="F77" s="17"/>
      <c r="G77" s="17"/>
      <c r="H77" s="17"/>
    </row>
    <row r="78" spans="1:8">
      <c r="A78" s="17">
        <f t="shared" si="5"/>
        <v>205</v>
      </c>
      <c r="B78" s="17">
        <v>2</v>
      </c>
      <c r="C78" s="17">
        <v>5</v>
      </c>
      <c r="D78" s="17"/>
      <c r="E78" s="17"/>
      <c r="F78" s="17"/>
      <c r="G78" s="17"/>
      <c r="H78" s="17"/>
    </row>
    <row r="79" spans="1:8">
      <c r="A79" s="17">
        <f t="shared" si="5"/>
        <v>206</v>
      </c>
      <c r="B79" s="17">
        <v>2</v>
      </c>
      <c r="C79" s="17">
        <v>6</v>
      </c>
      <c r="D79" s="17"/>
      <c r="E79" s="17"/>
      <c r="F79" s="17"/>
      <c r="G79" s="17"/>
      <c r="H79" s="17"/>
    </row>
    <row r="80" spans="1:8">
      <c r="A80" s="17">
        <f t="shared" si="5"/>
        <v>207</v>
      </c>
      <c r="B80" s="17">
        <v>2</v>
      </c>
      <c r="C80" s="17">
        <v>7</v>
      </c>
      <c r="D80" s="17"/>
      <c r="E80" s="17"/>
      <c r="F80" s="17"/>
      <c r="G80" s="17"/>
      <c r="H80" s="17"/>
    </row>
    <row r="81" spans="1:8">
      <c r="A81" s="17">
        <f t="shared" si="5"/>
        <v>208</v>
      </c>
      <c r="B81" s="17">
        <v>2</v>
      </c>
      <c r="C81" s="17">
        <v>8</v>
      </c>
      <c r="D81" s="17"/>
      <c r="E81" s="17"/>
      <c r="F81" s="17"/>
      <c r="G81" s="17"/>
      <c r="H81" s="17"/>
    </row>
    <row r="82" spans="1:8">
      <c r="A82" s="17">
        <f t="shared" si="5"/>
        <v>209</v>
      </c>
      <c r="B82" s="17">
        <v>2</v>
      </c>
      <c r="C82" s="17">
        <v>9</v>
      </c>
      <c r="D82" s="17"/>
      <c r="E82" s="17"/>
      <c r="F82" s="17"/>
      <c r="G82" s="17"/>
      <c r="H82" s="17"/>
    </row>
    <row r="83" spans="1:8">
      <c r="A83" s="17">
        <f t="shared" si="5"/>
        <v>210</v>
      </c>
      <c r="B83" s="17">
        <v>2</v>
      </c>
      <c r="C83" s="17">
        <v>10</v>
      </c>
      <c r="D83" s="17"/>
      <c r="E83" s="17"/>
      <c r="F83" s="17"/>
      <c r="G83" s="17"/>
      <c r="H83" s="17"/>
    </row>
    <row r="84" spans="1:8">
      <c r="A84" s="17">
        <f t="shared" si="5"/>
        <v>211</v>
      </c>
      <c r="B84" s="17">
        <v>2</v>
      </c>
      <c r="C84" s="17">
        <v>11</v>
      </c>
      <c r="D84" s="17"/>
      <c r="E84" s="17"/>
      <c r="F84" s="17"/>
      <c r="G84" s="17"/>
      <c r="H84" s="17"/>
    </row>
    <row r="85" spans="1:8">
      <c r="A85" s="17">
        <f t="shared" si="5"/>
        <v>212</v>
      </c>
      <c r="B85" s="17">
        <v>2</v>
      </c>
      <c r="C85" s="17">
        <v>12</v>
      </c>
      <c r="D85" s="17"/>
      <c r="E85" s="17"/>
      <c r="F85" s="17"/>
      <c r="G85" s="17"/>
      <c r="H85" s="17"/>
    </row>
    <row r="86" spans="1:8">
      <c r="A86" s="17">
        <f t="shared" si="5"/>
        <v>213</v>
      </c>
      <c r="B86" s="17">
        <v>2</v>
      </c>
      <c r="C86" s="17">
        <v>13</v>
      </c>
      <c r="D86" s="17"/>
      <c r="E86" s="17"/>
      <c r="F86" s="17"/>
      <c r="G86" s="17"/>
      <c r="H86" s="17"/>
    </row>
    <row r="87" spans="1:8">
      <c r="A87" s="17">
        <f t="shared" si="5"/>
        <v>214</v>
      </c>
      <c r="B87" s="17">
        <v>2</v>
      </c>
      <c r="C87" s="17">
        <v>14</v>
      </c>
      <c r="D87" s="17"/>
      <c r="E87" s="17"/>
      <c r="F87" s="17"/>
      <c r="G87" s="17"/>
      <c r="H87" s="17"/>
    </row>
    <row r="88" spans="1:8">
      <c r="A88" s="17">
        <f t="shared" si="5"/>
        <v>215</v>
      </c>
      <c r="B88" s="17">
        <v>2</v>
      </c>
      <c r="C88" s="17">
        <v>15</v>
      </c>
      <c r="D88" s="17"/>
      <c r="E88" s="17"/>
      <c r="F88" s="17"/>
      <c r="G88" s="17"/>
      <c r="H88" s="17"/>
    </row>
    <row r="89" spans="1:8">
      <c r="A89" s="17">
        <f t="shared" si="5"/>
        <v>216</v>
      </c>
      <c r="B89" s="17">
        <v>2</v>
      </c>
      <c r="C89" s="17">
        <v>16</v>
      </c>
      <c r="D89" s="17"/>
      <c r="E89" s="17"/>
      <c r="F89" s="17"/>
      <c r="G89" s="17"/>
      <c r="H89" s="17"/>
    </row>
    <row r="90" spans="1:8">
      <c r="A90" s="17">
        <f t="shared" si="5"/>
        <v>217</v>
      </c>
      <c r="B90" s="17">
        <v>2</v>
      </c>
      <c r="C90" s="17">
        <v>17</v>
      </c>
      <c r="D90" s="17"/>
      <c r="E90" s="17"/>
      <c r="F90" s="17"/>
      <c r="G90" s="17"/>
      <c r="H90" s="17"/>
    </row>
    <row r="91" spans="1:8">
      <c r="A91" s="17">
        <f t="shared" si="5"/>
        <v>218</v>
      </c>
      <c r="B91" s="17">
        <v>2</v>
      </c>
      <c r="C91" s="17">
        <v>18</v>
      </c>
      <c r="D91" s="17"/>
      <c r="E91" s="17"/>
      <c r="F91" s="17"/>
      <c r="G91" s="17"/>
      <c r="H91" s="17"/>
    </row>
    <row r="92" spans="1:8">
      <c r="A92" s="17">
        <f t="shared" si="5"/>
        <v>219</v>
      </c>
      <c r="B92" s="17">
        <v>2</v>
      </c>
      <c r="C92" s="17">
        <v>19</v>
      </c>
      <c r="D92" s="17"/>
      <c r="E92" s="17"/>
      <c r="F92" s="17"/>
      <c r="G92" s="17"/>
      <c r="H92" s="17"/>
    </row>
    <row r="93" spans="1:8">
      <c r="A93" s="17">
        <f t="shared" si="5"/>
        <v>220</v>
      </c>
      <c r="B93" s="17">
        <v>2</v>
      </c>
      <c r="C93" s="17">
        <v>20</v>
      </c>
      <c r="D93" s="17"/>
      <c r="E93" s="17"/>
      <c r="F93" s="17"/>
      <c r="G93" s="17"/>
      <c r="H93" s="17"/>
    </row>
    <row r="94" spans="1:8">
      <c r="A94" s="17">
        <f t="shared" si="5"/>
        <v>221</v>
      </c>
      <c r="B94" s="17">
        <v>2</v>
      </c>
      <c r="C94" s="17">
        <v>21</v>
      </c>
      <c r="D94" s="17"/>
      <c r="E94" s="17"/>
      <c r="F94" s="17"/>
      <c r="G94" s="17"/>
      <c r="H94" s="17"/>
    </row>
    <row r="95" spans="1:8">
      <c r="A95" s="17">
        <f t="shared" si="5"/>
        <v>222</v>
      </c>
      <c r="B95" s="17">
        <v>2</v>
      </c>
      <c r="C95" s="17">
        <v>22</v>
      </c>
      <c r="D95" s="17"/>
      <c r="E95" s="17"/>
      <c r="F95" s="17"/>
      <c r="G95" s="17"/>
      <c r="H95" s="17"/>
    </row>
    <row r="96" spans="1:8">
      <c r="A96" s="17">
        <f t="shared" si="5"/>
        <v>223</v>
      </c>
      <c r="B96" s="17">
        <v>2</v>
      </c>
      <c r="C96" s="17">
        <v>23</v>
      </c>
      <c r="D96" s="17"/>
      <c r="E96" s="17"/>
      <c r="F96" s="17"/>
      <c r="G96" s="17"/>
      <c r="H96" s="17"/>
    </row>
    <row r="97" spans="1:8">
      <c r="A97" s="17">
        <f t="shared" si="5"/>
        <v>224</v>
      </c>
      <c r="B97" s="17">
        <v>2</v>
      </c>
      <c r="C97" s="17">
        <v>24</v>
      </c>
      <c r="D97" s="17"/>
      <c r="E97" s="17"/>
      <c r="F97" s="17"/>
      <c r="G97" s="17"/>
      <c r="H97" s="17"/>
    </row>
    <row r="98" spans="1:8">
      <c r="A98" s="17">
        <f t="shared" si="5"/>
        <v>225</v>
      </c>
      <c r="B98" s="17">
        <v>2</v>
      </c>
      <c r="C98" s="17">
        <v>25</v>
      </c>
      <c r="D98" s="17"/>
      <c r="E98" s="17"/>
      <c r="F98" s="17"/>
      <c r="G98" s="17"/>
      <c r="H98" s="17"/>
    </row>
    <row r="99" spans="1:8">
      <c r="A99" s="17">
        <f t="shared" si="5"/>
        <v>226</v>
      </c>
      <c r="B99" s="17">
        <v>2</v>
      </c>
      <c r="C99" s="17">
        <v>26</v>
      </c>
      <c r="D99" s="17"/>
      <c r="E99" s="17"/>
      <c r="F99" s="17"/>
      <c r="G99" s="17"/>
      <c r="H99" s="17"/>
    </row>
    <row r="100" spans="1:8">
      <c r="A100" s="17">
        <f t="shared" si="5"/>
        <v>227</v>
      </c>
      <c r="B100" s="17">
        <v>2</v>
      </c>
      <c r="C100" s="17">
        <v>27</v>
      </c>
      <c r="D100" s="17"/>
      <c r="E100" s="17"/>
      <c r="F100" s="17"/>
      <c r="G100" s="17"/>
      <c r="H100" s="17"/>
    </row>
    <row r="101" spans="1:8">
      <c r="A101" s="17">
        <f t="shared" si="5"/>
        <v>228</v>
      </c>
      <c r="B101" s="17">
        <v>2</v>
      </c>
      <c r="C101" s="17">
        <v>28</v>
      </c>
      <c r="D101" s="17"/>
      <c r="E101" s="17"/>
      <c r="F101" s="17"/>
      <c r="G101" s="17"/>
      <c r="H101" s="17"/>
    </row>
    <row r="102" spans="1:8">
      <c r="A102" s="17">
        <f t="shared" si="5"/>
        <v>229</v>
      </c>
      <c r="B102" s="17">
        <v>2</v>
      </c>
      <c r="C102" s="17">
        <v>29</v>
      </c>
      <c r="D102" s="17"/>
      <c r="E102" s="17"/>
      <c r="F102" s="17"/>
      <c r="G102" s="17"/>
      <c r="H102" s="17"/>
    </row>
    <row r="103" spans="1:8">
      <c r="A103" s="17">
        <f t="shared" si="5"/>
        <v>230</v>
      </c>
      <c r="B103" s="17">
        <v>2</v>
      </c>
      <c r="C103" s="17">
        <v>30</v>
      </c>
      <c r="D103" s="17"/>
      <c r="E103" s="17"/>
      <c r="F103" s="17"/>
      <c r="G103" s="17"/>
      <c r="H103" s="17"/>
    </row>
    <row r="104" spans="1:8">
      <c r="A104" s="17">
        <f t="shared" si="5"/>
        <v>231</v>
      </c>
      <c r="B104" s="17">
        <v>2</v>
      </c>
      <c r="C104" s="17">
        <v>31</v>
      </c>
      <c r="D104" s="17"/>
      <c r="E104" s="17"/>
      <c r="F104" s="17"/>
      <c r="G104" s="17"/>
      <c r="H104" s="17"/>
    </row>
    <row r="105" spans="1:8">
      <c r="A105" s="17">
        <f t="shared" si="5"/>
        <v>232</v>
      </c>
      <c r="B105" s="17">
        <v>2</v>
      </c>
      <c r="C105" s="17">
        <v>32</v>
      </c>
      <c r="D105" s="17"/>
      <c r="E105" s="17"/>
      <c r="F105" s="17"/>
      <c r="G105" s="17"/>
      <c r="H105" s="17"/>
    </row>
    <row r="106" spans="1:8">
      <c r="A106" s="17">
        <f t="shared" si="5"/>
        <v>233</v>
      </c>
      <c r="B106" s="17">
        <v>2</v>
      </c>
      <c r="C106" s="17">
        <v>33</v>
      </c>
      <c r="D106" s="17"/>
      <c r="E106" s="17"/>
      <c r="F106" s="17"/>
      <c r="G106" s="17"/>
      <c r="H106" s="17"/>
    </row>
    <row r="107" spans="1:8">
      <c r="A107" s="17">
        <f t="shared" si="5"/>
        <v>234</v>
      </c>
      <c r="B107" s="17">
        <v>2</v>
      </c>
      <c r="C107" s="17">
        <v>34</v>
      </c>
      <c r="D107" s="17"/>
      <c r="E107" s="17"/>
      <c r="F107" s="17"/>
      <c r="G107" s="17"/>
      <c r="H107" s="17"/>
    </row>
    <row r="108" spans="1:8">
      <c r="A108" s="17">
        <f t="shared" si="5"/>
        <v>235</v>
      </c>
      <c r="B108" s="17">
        <v>2</v>
      </c>
      <c r="C108" s="17">
        <v>35</v>
      </c>
      <c r="D108" s="17"/>
      <c r="E108" s="17"/>
      <c r="F108" s="17"/>
      <c r="G108" s="17"/>
      <c r="H108" s="17"/>
    </row>
    <row r="109" spans="1:8">
      <c r="A109" s="17">
        <f t="shared" si="5"/>
        <v>236</v>
      </c>
      <c r="B109" s="17">
        <v>2</v>
      </c>
      <c r="C109" s="22">
        <v>36</v>
      </c>
      <c r="D109" s="22"/>
      <c r="E109" s="22"/>
      <c r="F109" s="22"/>
      <c r="G109" s="22"/>
      <c r="H109" s="22"/>
    </row>
    <row r="110" spans="1:8">
      <c r="A110" s="17">
        <f t="shared" si="5"/>
        <v>237</v>
      </c>
      <c r="B110" s="17">
        <v>2</v>
      </c>
      <c r="C110" s="23">
        <v>37</v>
      </c>
      <c r="D110" s="23"/>
      <c r="E110" s="23"/>
      <c r="F110" s="23"/>
      <c r="G110" s="23"/>
      <c r="H110" s="23"/>
    </row>
    <row r="111" spans="1:8">
      <c r="A111" s="17">
        <f t="shared" si="5"/>
        <v>238</v>
      </c>
      <c r="B111" s="17">
        <v>2</v>
      </c>
      <c r="C111" s="23">
        <v>38</v>
      </c>
      <c r="D111" s="23"/>
      <c r="E111" s="23"/>
      <c r="F111" s="23"/>
      <c r="G111" s="23"/>
      <c r="H111" s="23"/>
    </row>
    <row r="112" spans="1:8">
      <c r="A112" s="17">
        <f t="shared" si="5"/>
        <v>239</v>
      </c>
      <c r="B112" s="17">
        <v>2</v>
      </c>
      <c r="C112" s="23">
        <v>39</v>
      </c>
      <c r="D112" s="23"/>
      <c r="E112" s="23"/>
      <c r="F112" s="23"/>
      <c r="G112" s="23"/>
      <c r="H112" s="23"/>
    </row>
    <row r="113" spans="1:8">
      <c r="A113" s="17">
        <f t="shared" si="5"/>
        <v>240</v>
      </c>
      <c r="B113" s="17">
        <v>2</v>
      </c>
      <c r="C113" s="23">
        <v>40</v>
      </c>
      <c r="D113" s="23"/>
      <c r="E113" s="23"/>
      <c r="F113" s="23"/>
      <c r="G113" s="23"/>
      <c r="H113" s="23"/>
    </row>
    <row r="114" spans="1:8">
      <c r="A114" s="17">
        <f t="shared" si="5"/>
        <v>241</v>
      </c>
      <c r="B114" s="17">
        <v>2</v>
      </c>
      <c r="C114" s="23">
        <v>41</v>
      </c>
      <c r="D114" s="23"/>
      <c r="E114" s="23"/>
      <c r="F114" s="23"/>
      <c r="G114" s="23"/>
      <c r="H114" s="23"/>
    </row>
    <row r="115" spans="1:8">
      <c r="A115" s="17">
        <f t="shared" si="5"/>
        <v>242</v>
      </c>
      <c r="B115" s="17">
        <v>2</v>
      </c>
      <c r="C115" s="23">
        <v>42</v>
      </c>
      <c r="D115" s="23"/>
      <c r="E115" s="23"/>
      <c r="F115" s="23"/>
      <c r="G115" s="23"/>
      <c r="H115" s="23"/>
    </row>
    <row r="116" spans="1:8">
      <c r="A116" s="17">
        <f t="shared" si="5"/>
        <v>243</v>
      </c>
      <c r="B116" s="17">
        <v>2</v>
      </c>
      <c r="C116" s="23">
        <v>43</v>
      </c>
      <c r="D116" s="23"/>
      <c r="E116" s="23"/>
      <c r="F116" s="23"/>
      <c r="G116" s="23"/>
      <c r="H116" s="23"/>
    </row>
    <row r="117" spans="1:8">
      <c r="A117" s="17">
        <f t="shared" si="5"/>
        <v>244</v>
      </c>
      <c r="B117" s="17">
        <v>2</v>
      </c>
      <c r="C117" s="23">
        <v>44</v>
      </c>
      <c r="D117" s="23"/>
      <c r="E117" s="23"/>
      <c r="F117" s="23"/>
      <c r="G117" s="23"/>
      <c r="H117" s="23"/>
    </row>
    <row r="118" spans="1:8">
      <c r="A118" s="17">
        <f t="shared" si="5"/>
        <v>245</v>
      </c>
      <c r="B118" s="17">
        <v>2</v>
      </c>
      <c r="C118" s="23">
        <v>45</v>
      </c>
      <c r="D118" s="23"/>
      <c r="E118" s="23"/>
      <c r="F118" s="23"/>
      <c r="G118" s="23"/>
      <c r="H118" s="23"/>
    </row>
    <row r="119" spans="1:8">
      <c r="A119" s="17">
        <f t="shared" si="5"/>
        <v>246</v>
      </c>
      <c r="B119" s="17">
        <v>2</v>
      </c>
      <c r="C119" s="23">
        <v>46</v>
      </c>
      <c r="D119" s="23"/>
      <c r="E119" s="23"/>
      <c r="F119" s="23"/>
      <c r="G119" s="23"/>
      <c r="H119" s="23"/>
    </row>
    <row r="120" spans="1:8">
      <c r="A120" s="17">
        <f t="shared" si="5"/>
        <v>247</v>
      </c>
      <c r="B120" s="17">
        <v>2</v>
      </c>
      <c r="C120" s="23">
        <v>47</v>
      </c>
      <c r="D120" s="23"/>
      <c r="E120" s="23"/>
      <c r="F120" s="23"/>
      <c r="G120" s="23"/>
      <c r="H120" s="23"/>
    </row>
    <row r="121" spans="1:8">
      <c r="A121" s="17">
        <f t="shared" si="5"/>
        <v>248</v>
      </c>
      <c r="B121" s="17">
        <v>2</v>
      </c>
      <c r="C121" s="23">
        <v>48</v>
      </c>
      <c r="D121" s="23"/>
      <c r="E121" s="23"/>
      <c r="F121" s="23"/>
      <c r="G121" s="23"/>
      <c r="H121" s="23"/>
    </row>
    <row r="122" spans="1:8">
      <c r="A122" s="17">
        <f t="shared" si="5"/>
        <v>249</v>
      </c>
      <c r="B122" s="17">
        <v>2</v>
      </c>
      <c r="C122" s="23">
        <v>49</v>
      </c>
      <c r="D122" s="23"/>
      <c r="E122" s="23"/>
      <c r="F122" s="23"/>
      <c r="G122" s="23"/>
      <c r="H122" s="23"/>
    </row>
    <row r="123" spans="1:8">
      <c r="A123" s="17">
        <f t="shared" si="5"/>
        <v>250</v>
      </c>
      <c r="B123" s="17">
        <v>2</v>
      </c>
      <c r="C123" s="23">
        <v>50</v>
      </c>
      <c r="D123" s="23"/>
      <c r="E123" s="23"/>
      <c r="F123" s="23"/>
      <c r="G123" s="23"/>
      <c r="H123" s="23"/>
    </row>
    <row r="124" spans="1:8">
      <c r="A124" s="17">
        <f t="shared" si="5"/>
        <v>251</v>
      </c>
      <c r="B124" s="17">
        <v>2</v>
      </c>
      <c r="C124" s="23">
        <v>51</v>
      </c>
      <c r="D124" s="23"/>
      <c r="E124" s="23"/>
      <c r="F124" s="23"/>
      <c r="G124" s="23"/>
      <c r="H124" s="23"/>
    </row>
    <row r="125" spans="1:8">
      <c r="A125" s="17">
        <f t="shared" si="5"/>
        <v>252</v>
      </c>
      <c r="B125" s="17">
        <v>2</v>
      </c>
      <c r="C125" s="23">
        <v>52</v>
      </c>
      <c r="D125" s="23"/>
      <c r="E125" s="23"/>
      <c r="F125" s="23"/>
      <c r="G125" s="23"/>
      <c r="H125" s="23"/>
    </row>
    <row r="126" spans="1:8">
      <c r="A126" s="17">
        <f t="shared" si="5"/>
        <v>253</v>
      </c>
      <c r="B126" s="17">
        <v>2</v>
      </c>
      <c r="C126" s="23">
        <v>53</v>
      </c>
      <c r="D126" s="23"/>
      <c r="E126" s="23"/>
      <c r="F126" s="23"/>
      <c r="G126" s="23"/>
      <c r="H126" s="23"/>
    </row>
    <row r="127" spans="1:8">
      <c r="A127" s="17">
        <f t="shared" si="5"/>
        <v>254</v>
      </c>
      <c r="B127" s="17">
        <v>2</v>
      </c>
      <c r="C127" s="23">
        <v>54</v>
      </c>
      <c r="D127" s="23"/>
      <c r="E127" s="23"/>
      <c r="F127" s="23"/>
      <c r="G127" s="23"/>
      <c r="H127" s="23"/>
    </row>
    <row r="128" spans="1:8">
      <c r="A128" s="17">
        <f t="shared" si="5"/>
        <v>255</v>
      </c>
      <c r="B128" s="17">
        <v>2</v>
      </c>
      <c r="C128" s="23">
        <v>55</v>
      </c>
      <c r="D128" s="23"/>
      <c r="E128" s="23"/>
      <c r="F128" s="23"/>
      <c r="G128" s="23"/>
      <c r="H128" s="23"/>
    </row>
    <row r="129" spans="1:8">
      <c r="A129" s="17">
        <f t="shared" si="5"/>
        <v>256</v>
      </c>
      <c r="B129" s="17">
        <v>2</v>
      </c>
      <c r="C129" s="23">
        <v>56</v>
      </c>
      <c r="D129" s="23"/>
      <c r="E129" s="23"/>
      <c r="F129" s="23"/>
      <c r="G129" s="23"/>
      <c r="H129" s="23"/>
    </row>
    <row r="130" spans="1:8">
      <c r="A130" s="17">
        <f t="shared" si="5"/>
        <v>257</v>
      </c>
      <c r="B130" s="17">
        <v>2</v>
      </c>
      <c r="C130" s="23">
        <v>57</v>
      </c>
      <c r="D130" s="23"/>
      <c r="E130" s="23"/>
      <c r="F130" s="23"/>
      <c r="G130" s="23"/>
      <c r="H130" s="23"/>
    </row>
    <row r="131" spans="1:8">
      <c r="A131" s="17">
        <f t="shared" si="5"/>
        <v>258</v>
      </c>
      <c r="B131" s="17">
        <v>2</v>
      </c>
      <c r="C131" s="23">
        <v>58</v>
      </c>
      <c r="D131" s="23"/>
      <c r="E131" s="23"/>
      <c r="F131" s="23"/>
      <c r="G131" s="23"/>
      <c r="H131" s="23"/>
    </row>
    <row r="132" spans="1:8">
      <c r="A132" s="17">
        <f t="shared" si="5"/>
        <v>259</v>
      </c>
      <c r="B132" s="17">
        <v>2</v>
      </c>
      <c r="C132" s="23">
        <v>59</v>
      </c>
      <c r="D132" s="23"/>
      <c r="E132" s="23"/>
      <c r="F132" s="23"/>
      <c r="G132" s="23"/>
      <c r="H132" s="23"/>
    </row>
    <row r="133" spans="1:8">
      <c r="A133" s="17">
        <f t="shared" si="5"/>
        <v>260</v>
      </c>
      <c r="B133" s="17">
        <v>2</v>
      </c>
      <c r="C133" s="23">
        <v>60</v>
      </c>
      <c r="D133" s="23"/>
      <c r="E133" s="23"/>
      <c r="F133" s="23"/>
      <c r="G133" s="23"/>
      <c r="H133" s="23"/>
    </row>
    <row r="134" spans="1:8">
      <c r="A134" s="17">
        <f t="shared" si="5"/>
        <v>261</v>
      </c>
      <c r="B134" s="17">
        <v>2</v>
      </c>
      <c r="C134" s="23">
        <v>61</v>
      </c>
      <c r="D134" s="23"/>
      <c r="E134" s="23"/>
      <c r="F134" s="23"/>
      <c r="G134" s="23"/>
      <c r="H134" s="23"/>
    </row>
    <row r="135" spans="1:8">
      <c r="A135" s="17">
        <f t="shared" si="5"/>
        <v>262</v>
      </c>
      <c r="B135" s="17">
        <v>2</v>
      </c>
      <c r="C135" s="23">
        <v>62</v>
      </c>
      <c r="D135" s="23"/>
      <c r="E135" s="23"/>
      <c r="F135" s="23"/>
      <c r="G135" s="23"/>
      <c r="H135" s="23"/>
    </row>
    <row r="136" spans="1:8">
      <c r="A136" s="17">
        <f t="shared" si="5"/>
        <v>263</v>
      </c>
      <c r="B136" s="17">
        <v>2</v>
      </c>
      <c r="C136" s="23">
        <v>63</v>
      </c>
      <c r="D136" s="23"/>
      <c r="E136" s="23"/>
      <c r="F136" s="23"/>
      <c r="G136" s="23"/>
      <c r="H136" s="23"/>
    </row>
    <row r="137" spans="1:8">
      <c r="A137" s="17">
        <f t="shared" si="5"/>
        <v>264</v>
      </c>
      <c r="B137" s="17">
        <v>2</v>
      </c>
      <c r="C137" s="23">
        <v>64</v>
      </c>
      <c r="D137" s="23"/>
      <c r="E137" s="23"/>
      <c r="F137" s="23"/>
      <c r="G137" s="23"/>
      <c r="H137" s="23"/>
    </row>
    <row r="138" spans="1:8">
      <c r="A138" s="17">
        <f t="shared" si="5"/>
        <v>265</v>
      </c>
      <c r="B138" s="17">
        <v>2</v>
      </c>
      <c r="C138" s="23">
        <v>65</v>
      </c>
      <c r="D138" s="23"/>
      <c r="E138" s="23"/>
      <c r="F138" s="23"/>
      <c r="G138" s="23"/>
      <c r="H138" s="23"/>
    </row>
    <row r="139" spans="1:8">
      <c r="A139" s="17">
        <f t="shared" ref="A139:A143" si="6">B139*100+C139</f>
        <v>266</v>
      </c>
      <c r="B139" s="17">
        <v>2</v>
      </c>
      <c r="C139" s="23">
        <v>66</v>
      </c>
      <c r="D139" s="23"/>
      <c r="E139" s="23"/>
      <c r="F139" s="23"/>
      <c r="G139" s="23"/>
      <c r="H139" s="23"/>
    </row>
    <row r="140" spans="1:8">
      <c r="A140" s="17">
        <f t="shared" si="6"/>
        <v>267</v>
      </c>
      <c r="B140" s="17">
        <v>2</v>
      </c>
      <c r="C140" s="23">
        <v>67</v>
      </c>
      <c r="D140" s="23"/>
      <c r="E140" s="23"/>
      <c r="F140" s="23"/>
      <c r="G140" s="23"/>
      <c r="H140" s="23"/>
    </row>
    <row r="141" spans="1:8">
      <c r="A141" s="17">
        <f t="shared" si="6"/>
        <v>268</v>
      </c>
      <c r="B141" s="17">
        <v>2</v>
      </c>
      <c r="C141" s="23">
        <v>68</v>
      </c>
      <c r="D141" s="23"/>
      <c r="E141" s="23"/>
      <c r="F141" s="23"/>
      <c r="G141" s="23"/>
      <c r="H141" s="23"/>
    </row>
    <row r="142" spans="1:8">
      <c r="A142" s="17">
        <f t="shared" si="6"/>
        <v>269</v>
      </c>
      <c r="B142" s="17">
        <v>2</v>
      </c>
      <c r="C142" s="23">
        <v>69</v>
      </c>
      <c r="D142" s="23"/>
      <c r="E142" s="23"/>
      <c r="F142" s="23"/>
      <c r="G142" s="23"/>
      <c r="H142" s="23"/>
    </row>
    <row r="143" spans="1:8">
      <c r="A143" s="17">
        <f t="shared" si="6"/>
        <v>270</v>
      </c>
      <c r="B143" s="17">
        <v>2</v>
      </c>
      <c r="C143" s="23">
        <v>70</v>
      </c>
      <c r="D143" s="23"/>
      <c r="E143" s="23"/>
      <c r="F143" s="23"/>
      <c r="G143" s="23"/>
      <c r="H143" s="23"/>
    </row>
    <row r="144" spans="1:8">
      <c r="A144" s="17">
        <f>B144*100+C144</f>
        <v>301</v>
      </c>
      <c r="B144" s="17">
        <v>3</v>
      </c>
      <c r="C144" s="17">
        <v>1</v>
      </c>
      <c r="D144" s="17"/>
      <c r="E144" s="17"/>
      <c r="F144" s="17"/>
      <c r="G144" s="17"/>
      <c r="H144" s="17"/>
    </row>
    <row r="145" spans="1:8">
      <c r="A145" s="17">
        <f t="shared" ref="A145:A208" si="7">B145*100+C145</f>
        <v>302</v>
      </c>
      <c r="B145" s="17">
        <v>3</v>
      </c>
      <c r="C145" s="17">
        <v>2</v>
      </c>
      <c r="D145" s="17"/>
      <c r="E145" s="17"/>
      <c r="F145" s="17"/>
      <c r="G145" s="17"/>
      <c r="H145" s="17"/>
    </row>
    <row r="146" spans="1:8">
      <c r="A146" s="17">
        <f t="shared" si="7"/>
        <v>303</v>
      </c>
      <c r="B146" s="17">
        <v>3</v>
      </c>
      <c r="C146" s="17">
        <v>3</v>
      </c>
      <c r="D146" s="17"/>
      <c r="E146" s="17"/>
      <c r="F146" s="17"/>
      <c r="G146" s="17"/>
      <c r="H146" s="17"/>
    </row>
    <row r="147" spans="1:8">
      <c r="A147" s="17">
        <f t="shared" si="7"/>
        <v>304</v>
      </c>
      <c r="B147" s="17">
        <v>3</v>
      </c>
      <c r="C147" s="17">
        <v>4</v>
      </c>
      <c r="D147" s="17"/>
      <c r="E147" s="17"/>
      <c r="F147" s="17"/>
      <c r="G147" s="17"/>
      <c r="H147" s="17"/>
    </row>
    <row r="148" spans="1:8">
      <c r="A148" s="17">
        <f t="shared" si="7"/>
        <v>305</v>
      </c>
      <c r="B148" s="17">
        <v>3</v>
      </c>
      <c r="C148" s="17">
        <v>5</v>
      </c>
      <c r="D148" s="17"/>
      <c r="E148" s="17"/>
      <c r="F148" s="17"/>
      <c r="G148" s="17"/>
      <c r="H148" s="17"/>
    </row>
    <row r="149" spans="1:8">
      <c r="A149" s="17">
        <f t="shared" si="7"/>
        <v>306</v>
      </c>
      <c r="B149" s="17">
        <v>3</v>
      </c>
      <c r="C149" s="17">
        <v>6</v>
      </c>
      <c r="D149" s="17"/>
      <c r="E149" s="17"/>
      <c r="F149" s="17"/>
      <c r="G149" s="17"/>
      <c r="H149" s="17"/>
    </row>
    <row r="150" spans="1:8">
      <c r="A150" s="17">
        <f t="shared" si="7"/>
        <v>307</v>
      </c>
      <c r="B150" s="17">
        <v>3</v>
      </c>
      <c r="C150" s="17">
        <v>7</v>
      </c>
      <c r="D150" s="17"/>
      <c r="E150" s="17"/>
      <c r="F150" s="17"/>
      <c r="G150" s="17"/>
      <c r="H150" s="17"/>
    </row>
    <row r="151" spans="1:8">
      <c r="A151" s="17">
        <f t="shared" si="7"/>
        <v>308</v>
      </c>
      <c r="B151" s="17">
        <v>3</v>
      </c>
      <c r="C151" s="17">
        <v>8</v>
      </c>
      <c r="D151" s="17"/>
      <c r="E151" s="17"/>
      <c r="F151" s="17"/>
      <c r="G151" s="17"/>
      <c r="H151" s="17"/>
    </row>
    <row r="152" spans="1:8">
      <c r="A152" s="17">
        <f t="shared" si="7"/>
        <v>309</v>
      </c>
      <c r="B152" s="17">
        <v>3</v>
      </c>
      <c r="C152" s="17">
        <v>9</v>
      </c>
      <c r="D152" s="17"/>
      <c r="E152" s="17"/>
      <c r="F152" s="17"/>
      <c r="G152" s="17"/>
      <c r="H152" s="17"/>
    </row>
    <row r="153" spans="1:8">
      <c r="A153" s="17">
        <f t="shared" si="7"/>
        <v>310</v>
      </c>
      <c r="B153" s="17">
        <v>3</v>
      </c>
      <c r="C153" s="17">
        <v>10</v>
      </c>
      <c r="D153" s="17"/>
      <c r="E153" s="17"/>
      <c r="F153" s="17"/>
      <c r="G153" s="17"/>
      <c r="H153" s="17"/>
    </row>
    <row r="154" spans="1:8">
      <c r="A154" s="17">
        <f t="shared" si="7"/>
        <v>311</v>
      </c>
      <c r="B154" s="17">
        <v>3</v>
      </c>
      <c r="C154" s="17">
        <v>11</v>
      </c>
      <c r="D154" s="17"/>
      <c r="E154" s="17"/>
      <c r="F154" s="17"/>
      <c r="G154" s="17"/>
      <c r="H154" s="17"/>
    </row>
    <row r="155" spans="1:8">
      <c r="A155" s="17">
        <f t="shared" si="7"/>
        <v>312</v>
      </c>
      <c r="B155" s="17">
        <v>3</v>
      </c>
      <c r="C155" s="17">
        <v>12</v>
      </c>
      <c r="D155" s="17"/>
      <c r="E155" s="17"/>
      <c r="F155" s="17"/>
      <c r="G155" s="17"/>
      <c r="H155" s="17"/>
    </row>
    <row r="156" spans="1:8">
      <c r="A156" s="17">
        <f t="shared" si="7"/>
        <v>313</v>
      </c>
      <c r="B156" s="17">
        <v>3</v>
      </c>
      <c r="C156" s="17">
        <v>13</v>
      </c>
      <c r="D156" s="17"/>
      <c r="E156" s="17"/>
      <c r="F156" s="17"/>
      <c r="G156" s="17"/>
      <c r="H156" s="17"/>
    </row>
    <row r="157" spans="1:8">
      <c r="A157" s="17">
        <f t="shared" si="7"/>
        <v>314</v>
      </c>
      <c r="B157" s="17">
        <v>3</v>
      </c>
      <c r="C157" s="17">
        <v>14</v>
      </c>
      <c r="D157" s="17"/>
      <c r="E157" s="17"/>
      <c r="F157" s="17"/>
      <c r="G157" s="17"/>
      <c r="H157" s="17"/>
    </row>
    <row r="158" spans="1:8">
      <c r="A158" s="17">
        <f t="shared" si="7"/>
        <v>315</v>
      </c>
      <c r="B158" s="17">
        <v>3</v>
      </c>
      <c r="C158" s="17">
        <v>15</v>
      </c>
      <c r="D158" s="17"/>
      <c r="E158" s="17"/>
      <c r="F158" s="17"/>
      <c r="G158" s="17"/>
      <c r="H158" s="17"/>
    </row>
    <row r="159" spans="1:8">
      <c r="A159" s="17">
        <f t="shared" si="7"/>
        <v>316</v>
      </c>
      <c r="B159" s="17">
        <v>3</v>
      </c>
      <c r="C159" s="17">
        <v>16</v>
      </c>
      <c r="D159" s="17"/>
      <c r="E159" s="17"/>
      <c r="F159" s="17"/>
      <c r="G159" s="17"/>
      <c r="H159" s="17"/>
    </row>
    <row r="160" spans="1:8">
      <c r="A160" s="17">
        <f t="shared" si="7"/>
        <v>317</v>
      </c>
      <c r="B160" s="17">
        <v>3</v>
      </c>
      <c r="C160" s="17">
        <v>17</v>
      </c>
      <c r="D160" s="17"/>
      <c r="E160" s="17"/>
      <c r="F160" s="17"/>
      <c r="G160" s="17"/>
      <c r="H160" s="17"/>
    </row>
    <row r="161" spans="1:8">
      <c r="A161" s="17">
        <f t="shared" si="7"/>
        <v>318</v>
      </c>
      <c r="B161" s="17">
        <v>3</v>
      </c>
      <c r="C161" s="17">
        <v>18</v>
      </c>
      <c r="D161" s="17"/>
      <c r="E161" s="17"/>
      <c r="F161" s="17"/>
      <c r="G161" s="17"/>
      <c r="H161" s="17"/>
    </row>
    <row r="162" spans="1:8">
      <c r="A162" s="17">
        <f t="shared" si="7"/>
        <v>319</v>
      </c>
      <c r="B162" s="17">
        <v>3</v>
      </c>
      <c r="C162" s="17">
        <v>19</v>
      </c>
      <c r="D162" s="17"/>
      <c r="E162" s="17"/>
      <c r="F162" s="17"/>
      <c r="G162" s="17"/>
      <c r="H162" s="17"/>
    </row>
    <row r="163" spans="1:8">
      <c r="A163" s="17">
        <f t="shared" si="7"/>
        <v>320</v>
      </c>
      <c r="B163" s="17">
        <v>3</v>
      </c>
      <c r="C163" s="17">
        <v>20</v>
      </c>
      <c r="D163" s="17"/>
      <c r="E163" s="17"/>
      <c r="F163" s="17"/>
      <c r="G163" s="17"/>
      <c r="H163" s="17"/>
    </row>
    <row r="164" spans="1:8">
      <c r="A164" s="17">
        <f t="shared" si="7"/>
        <v>321</v>
      </c>
      <c r="B164" s="17">
        <v>3</v>
      </c>
      <c r="C164" s="17">
        <v>21</v>
      </c>
      <c r="D164" s="17"/>
      <c r="E164" s="17"/>
      <c r="F164" s="17"/>
      <c r="G164" s="17"/>
      <c r="H164" s="17"/>
    </row>
    <row r="165" spans="1:8">
      <c r="A165" s="17">
        <f t="shared" si="7"/>
        <v>322</v>
      </c>
      <c r="B165" s="17">
        <v>3</v>
      </c>
      <c r="C165" s="17">
        <v>22</v>
      </c>
      <c r="D165" s="17"/>
      <c r="E165" s="17"/>
      <c r="F165" s="17"/>
      <c r="G165" s="17"/>
      <c r="H165" s="17"/>
    </row>
    <row r="166" spans="1:8">
      <c r="A166" s="17">
        <f t="shared" si="7"/>
        <v>323</v>
      </c>
      <c r="B166" s="17">
        <v>3</v>
      </c>
      <c r="C166" s="17">
        <v>23</v>
      </c>
      <c r="D166" s="17"/>
      <c r="E166" s="17"/>
      <c r="F166" s="17"/>
      <c r="G166" s="17"/>
      <c r="H166" s="17"/>
    </row>
    <row r="167" spans="1:8">
      <c r="A167" s="17">
        <f t="shared" si="7"/>
        <v>324</v>
      </c>
      <c r="B167" s="17">
        <v>3</v>
      </c>
      <c r="C167" s="17">
        <v>24</v>
      </c>
      <c r="D167" s="17"/>
      <c r="E167" s="17"/>
      <c r="F167" s="17"/>
      <c r="G167" s="17"/>
      <c r="H167" s="17"/>
    </row>
    <row r="168" spans="1:8">
      <c r="A168" s="17">
        <f t="shared" si="7"/>
        <v>325</v>
      </c>
      <c r="B168" s="17">
        <v>3</v>
      </c>
      <c r="C168" s="17">
        <v>25</v>
      </c>
      <c r="D168" s="17"/>
      <c r="E168" s="17"/>
      <c r="F168" s="17"/>
      <c r="G168" s="17"/>
      <c r="H168" s="17"/>
    </row>
    <row r="169" spans="1:8">
      <c r="A169" s="17">
        <f t="shared" si="7"/>
        <v>326</v>
      </c>
      <c r="B169" s="17">
        <v>3</v>
      </c>
      <c r="C169" s="17">
        <v>26</v>
      </c>
      <c r="D169" s="17"/>
      <c r="E169" s="17"/>
      <c r="F169" s="17"/>
      <c r="G169" s="17"/>
      <c r="H169" s="17"/>
    </row>
    <row r="170" spans="1:8">
      <c r="A170" s="17">
        <f t="shared" si="7"/>
        <v>327</v>
      </c>
      <c r="B170" s="17">
        <v>3</v>
      </c>
      <c r="C170" s="17">
        <v>27</v>
      </c>
      <c r="D170" s="17"/>
      <c r="E170" s="17"/>
      <c r="F170" s="17"/>
      <c r="G170" s="17"/>
      <c r="H170" s="17"/>
    </row>
    <row r="171" spans="1:8">
      <c r="A171" s="17">
        <f t="shared" si="7"/>
        <v>328</v>
      </c>
      <c r="B171" s="17">
        <v>3</v>
      </c>
      <c r="C171" s="17">
        <v>28</v>
      </c>
      <c r="D171" s="17"/>
      <c r="E171" s="17"/>
      <c r="F171" s="17"/>
      <c r="G171" s="17"/>
      <c r="H171" s="17"/>
    </row>
    <row r="172" spans="1:8">
      <c r="A172" s="17">
        <f t="shared" si="7"/>
        <v>329</v>
      </c>
      <c r="B172" s="17">
        <v>3</v>
      </c>
      <c r="C172" s="17">
        <v>29</v>
      </c>
      <c r="D172" s="17"/>
      <c r="E172" s="17"/>
      <c r="F172" s="17"/>
      <c r="G172" s="17"/>
      <c r="H172" s="17"/>
    </row>
    <row r="173" spans="1:8">
      <c r="A173" s="17">
        <f t="shared" si="7"/>
        <v>330</v>
      </c>
      <c r="B173" s="17">
        <v>3</v>
      </c>
      <c r="C173" s="17">
        <v>30</v>
      </c>
      <c r="D173" s="17"/>
      <c r="E173" s="17"/>
      <c r="F173" s="17"/>
      <c r="G173" s="17"/>
      <c r="H173" s="17"/>
    </row>
    <row r="174" spans="1:8">
      <c r="A174" s="17">
        <f t="shared" si="7"/>
        <v>331</v>
      </c>
      <c r="B174" s="17">
        <v>3</v>
      </c>
      <c r="C174" s="17">
        <v>31</v>
      </c>
      <c r="D174" s="17"/>
      <c r="E174" s="17"/>
      <c r="F174" s="17"/>
      <c r="G174" s="17"/>
      <c r="H174" s="17"/>
    </row>
    <row r="175" spans="1:8">
      <c r="A175" s="17">
        <f t="shared" si="7"/>
        <v>332</v>
      </c>
      <c r="B175" s="17">
        <v>3</v>
      </c>
      <c r="C175" s="17">
        <v>32</v>
      </c>
      <c r="D175" s="17"/>
      <c r="E175" s="17"/>
      <c r="F175" s="17"/>
      <c r="G175" s="17"/>
      <c r="H175" s="17"/>
    </row>
    <row r="176" spans="1:8">
      <c r="A176" s="17">
        <f t="shared" si="7"/>
        <v>333</v>
      </c>
      <c r="B176" s="17">
        <v>3</v>
      </c>
      <c r="C176" s="17">
        <v>33</v>
      </c>
      <c r="D176" s="17"/>
      <c r="E176" s="17"/>
      <c r="F176" s="17"/>
      <c r="G176" s="17"/>
      <c r="H176" s="17"/>
    </row>
    <row r="177" spans="1:8">
      <c r="A177" s="17">
        <f t="shared" si="7"/>
        <v>334</v>
      </c>
      <c r="B177" s="17">
        <v>3</v>
      </c>
      <c r="C177" s="17">
        <v>34</v>
      </c>
      <c r="D177" s="17"/>
      <c r="E177" s="17"/>
      <c r="F177" s="17"/>
      <c r="G177" s="17"/>
      <c r="H177" s="17"/>
    </row>
    <row r="178" spans="1:8">
      <c r="A178" s="17">
        <f t="shared" si="7"/>
        <v>335</v>
      </c>
      <c r="B178" s="17">
        <v>3</v>
      </c>
      <c r="C178" s="17">
        <v>35</v>
      </c>
      <c r="D178" s="17"/>
      <c r="E178" s="17"/>
      <c r="F178" s="17"/>
      <c r="G178" s="17"/>
      <c r="H178" s="17"/>
    </row>
    <row r="179" spans="1:8">
      <c r="A179" s="17">
        <f t="shared" si="7"/>
        <v>336</v>
      </c>
      <c r="B179" s="17">
        <v>3</v>
      </c>
      <c r="C179" s="22">
        <v>36</v>
      </c>
      <c r="D179" s="22"/>
      <c r="E179" s="22"/>
      <c r="F179" s="22"/>
      <c r="G179" s="22"/>
      <c r="H179" s="22"/>
    </row>
    <row r="180" spans="1:8">
      <c r="A180" s="17">
        <f t="shared" si="7"/>
        <v>337</v>
      </c>
      <c r="B180" s="17">
        <v>3</v>
      </c>
      <c r="C180" s="23">
        <v>37</v>
      </c>
      <c r="D180" s="23"/>
      <c r="E180" s="23"/>
      <c r="F180" s="23"/>
      <c r="G180" s="23"/>
      <c r="H180" s="23"/>
    </row>
    <row r="181" spans="1:8">
      <c r="A181" s="17">
        <f t="shared" si="7"/>
        <v>338</v>
      </c>
      <c r="B181" s="17">
        <v>3</v>
      </c>
      <c r="C181" s="23">
        <v>38</v>
      </c>
      <c r="D181" s="23"/>
      <c r="E181" s="23"/>
      <c r="F181" s="23"/>
      <c r="G181" s="23"/>
      <c r="H181" s="23"/>
    </row>
    <row r="182" spans="1:8">
      <c r="A182" s="17">
        <f t="shared" si="7"/>
        <v>339</v>
      </c>
      <c r="B182" s="17">
        <v>3</v>
      </c>
      <c r="C182" s="23">
        <v>39</v>
      </c>
      <c r="D182" s="23"/>
      <c r="E182" s="23"/>
      <c r="F182" s="23"/>
      <c r="G182" s="23"/>
      <c r="H182" s="23"/>
    </row>
    <row r="183" spans="1:8">
      <c r="A183" s="17">
        <f t="shared" si="7"/>
        <v>340</v>
      </c>
      <c r="B183" s="17">
        <v>3</v>
      </c>
      <c r="C183" s="23">
        <v>40</v>
      </c>
      <c r="D183" s="23"/>
      <c r="E183" s="23"/>
      <c r="F183" s="23"/>
      <c r="G183" s="23"/>
      <c r="H183" s="23"/>
    </row>
    <row r="184" spans="1:8">
      <c r="A184" s="17">
        <f t="shared" si="7"/>
        <v>341</v>
      </c>
      <c r="B184" s="17">
        <v>3</v>
      </c>
      <c r="C184" s="23">
        <v>41</v>
      </c>
      <c r="D184" s="23"/>
      <c r="E184" s="23"/>
      <c r="F184" s="23"/>
      <c r="G184" s="23"/>
      <c r="H184" s="23"/>
    </row>
    <row r="185" spans="1:8">
      <c r="A185" s="17">
        <f t="shared" si="7"/>
        <v>342</v>
      </c>
      <c r="B185" s="17">
        <v>3</v>
      </c>
      <c r="C185" s="23">
        <v>42</v>
      </c>
      <c r="D185" s="23"/>
      <c r="E185" s="23"/>
      <c r="F185" s="23"/>
      <c r="G185" s="23"/>
      <c r="H185" s="23"/>
    </row>
    <row r="186" spans="1:8">
      <c r="A186" s="17">
        <f t="shared" si="7"/>
        <v>343</v>
      </c>
      <c r="B186" s="17">
        <v>3</v>
      </c>
      <c r="C186" s="23">
        <v>43</v>
      </c>
      <c r="D186" s="23"/>
      <c r="E186" s="23"/>
      <c r="F186" s="23"/>
      <c r="G186" s="23"/>
      <c r="H186" s="23"/>
    </row>
    <row r="187" spans="1:8">
      <c r="A187" s="17">
        <f t="shared" si="7"/>
        <v>344</v>
      </c>
      <c r="B187" s="17">
        <v>3</v>
      </c>
      <c r="C187" s="23">
        <v>44</v>
      </c>
      <c r="D187" s="23"/>
      <c r="E187" s="23"/>
      <c r="F187" s="23"/>
      <c r="G187" s="23"/>
      <c r="H187" s="23"/>
    </row>
    <row r="188" spans="1:8">
      <c r="A188" s="17">
        <f t="shared" si="7"/>
        <v>345</v>
      </c>
      <c r="B188" s="17">
        <v>3</v>
      </c>
      <c r="C188" s="23">
        <v>45</v>
      </c>
      <c r="D188" s="23"/>
      <c r="E188" s="23"/>
      <c r="F188" s="23"/>
      <c r="G188" s="23"/>
      <c r="H188" s="23"/>
    </row>
    <row r="189" spans="1:8">
      <c r="A189" s="17">
        <f t="shared" si="7"/>
        <v>346</v>
      </c>
      <c r="B189" s="17">
        <v>3</v>
      </c>
      <c r="C189" s="23">
        <v>46</v>
      </c>
      <c r="D189" s="23"/>
      <c r="E189" s="23"/>
      <c r="F189" s="23"/>
      <c r="G189" s="23"/>
      <c r="H189" s="23"/>
    </row>
    <row r="190" spans="1:8">
      <c r="A190" s="17">
        <f t="shared" si="7"/>
        <v>347</v>
      </c>
      <c r="B190" s="17">
        <v>3</v>
      </c>
      <c r="C190" s="23">
        <v>47</v>
      </c>
      <c r="D190" s="23"/>
      <c r="E190" s="23"/>
      <c r="F190" s="23"/>
      <c r="G190" s="23"/>
      <c r="H190" s="23"/>
    </row>
    <row r="191" spans="1:8">
      <c r="A191" s="17">
        <f t="shared" si="7"/>
        <v>348</v>
      </c>
      <c r="B191" s="17">
        <v>3</v>
      </c>
      <c r="C191" s="23">
        <v>48</v>
      </c>
      <c r="D191" s="23"/>
      <c r="E191" s="23"/>
      <c r="F191" s="23"/>
      <c r="G191" s="23"/>
      <c r="H191" s="23"/>
    </row>
    <row r="192" spans="1:8">
      <c r="A192" s="17">
        <f t="shared" si="7"/>
        <v>349</v>
      </c>
      <c r="B192" s="17">
        <v>3</v>
      </c>
      <c r="C192" s="23">
        <v>49</v>
      </c>
      <c r="D192" s="23"/>
      <c r="E192" s="23"/>
      <c r="F192" s="23"/>
      <c r="G192" s="23"/>
      <c r="H192" s="23"/>
    </row>
    <row r="193" spans="1:8">
      <c r="A193" s="17">
        <f t="shared" si="7"/>
        <v>350</v>
      </c>
      <c r="B193" s="17">
        <v>3</v>
      </c>
      <c r="C193" s="23">
        <v>50</v>
      </c>
      <c r="D193" s="23"/>
      <c r="E193" s="23"/>
      <c r="F193" s="23"/>
      <c r="G193" s="23"/>
      <c r="H193" s="23"/>
    </row>
    <row r="194" spans="1:8">
      <c r="A194" s="17">
        <f t="shared" si="7"/>
        <v>351</v>
      </c>
      <c r="B194" s="17">
        <v>3</v>
      </c>
      <c r="C194" s="23">
        <v>51</v>
      </c>
      <c r="D194" s="23"/>
      <c r="E194" s="23"/>
      <c r="F194" s="23"/>
      <c r="G194" s="23"/>
      <c r="H194" s="23"/>
    </row>
    <row r="195" spans="1:8">
      <c r="A195" s="17">
        <f t="shared" si="7"/>
        <v>352</v>
      </c>
      <c r="B195" s="17">
        <v>3</v>
      </c>
      <c r="C195" s="23">
        <v>52</v>
      </c>
      <c r="D195" s="23"/>
      <c r="E195" s="23"/>
      <c r="F195" s="23"/>
      <c r="G195" s="23"/>
      <c r="H195" s="23"/>
    </row>
    <row r="196" spans="1:8">
      <c r="A196" s="17">
        <f t="shared" si="7"/>
        <v>353</v>
      </c>
      <c r="B196" s="17">
        <v>3</v>
      </c>
      <c r="C196" s="23">
        <v>53</v>
      </c>
      <c r="D196" s="23"/>
      <c r="E196" s="23"/>
      <c r="F196" s="23"/>
      <c r="G196" s="23"/>
      <c r="H196" s="23"/>
    </row>
    <row r="197" spans="1:8">
      <c r="A197" s="17">
        <f t="shared" si="7"/>
        <v>354</v>
      </c>
      <c r="B197" s="17">
        <v>3</v>
      </c>
      <c r="C197" s="23">
        <v>54</v>
      </c>
      <c r="D197" s="23"/>
      <c r="E197" s="23"/>
      <c r="F197" s="23"/>
      <c r="G197" s="23"/>
      <c r="H197" s="23"/>
    </row>
    <row r="198" spans="1:8">
      <c r="A198" s="17">
        <f t="shared" si="7"/>
        <v>355</v>
      </c>
      <c r="B198" s="17">
        <v>3</v>
      </c>
      <c r="C198" s="23">
        <v>55</v>
      </c>
      <c r="D198" s="23"/>
      <c r="E198" s="23"/>
      <c r="F198" s="23"/>
      <c r="G198" s="23"/>
      <c r="H198" s="23"/>
    </row>
    <row r="199" spans="1:8">
      <c r="A199" s="17">
        <f t="shared" si="7"/>
        <v>356</v>
      </c>
      <c r="B199" s="17">
        <v>3</v>
      </c>
      <c r="C199" s="23">
        <v>56</v>
      </c>
      <c r="D199" s="23"/>
      <c r="E199" s="23"/>
      <c r="F199" s="23"/>
      <c r="G199" s="23"/>
      <c r="H199" s="23"/>
    </row>
    <row r="200" spans="1:8">
      <c r="A200" s="17">
        <f t="shared" si="7"/>
        <v>357</v>
      </c>
      <c r="B200" s="17">
        <v>3</v>
      </c>
      <c r="C200" s="23">
        <v>57</v>
      </c>
      <c r="D200" s="23"/>
      <c r="E200" s="23"/>
      <c r="F200" s="23"/>
      <c r="G200" s="23"/>
      <c r="H200" s="23"/>
    </row>
    <row r="201" spans="1:8">
      <c r="A201" s="17">
        <f t="shared" si="7"/>
        <v>358</v>
      </c>
      <c r="B201" s="17">
        <v>3</v>
      </c>
      <c r="C201" s="23">
        <v>58</v>
      </c>
      <c r="D201" s="23"/>
      <c r="E201" s="23"/>
      <c r="F201" s="23"/>
      <c r="G201" s="23"/>
      <c r="H201" s="23"/>
    </row>
    <row r="202" spans="1:8">
      <c r="A202" s="17">
        <f t="shared" si="7"/>
        <v>359</v>
      </c>
      <c r="B202" s="17">
        <v>3</v>
      </c>
      <c r="C202" s="23">
        <v>59</v>
      </c>
      <c r="D202" s="23"/>
      <c r="E202" s="23"/>
      <c r="F202" s="23"/>
      <c r="G202" s="23"/>
      <c r="H202" s="23"/>
    </row>
    <row r="203" spans="1:8">
      <c r="A203" s="17">
        <f t="shared" si="7"/>
        <v>360</v>
      </c>
      <c r="B203" s="17">
        <v>3</v>
      </c>
      <c r="C203" s="23">
        <v>60</v>
      </c>
      <c r="D203" s="23"/>
      <c r="E203" s="23"/>
      <c r="F203" s="23"/>
      <c r="G203" s="23"/>
      <c r="H203" s="23"/>
    </row>
    <row r="204" spans="1:8">
      <c r="A204" s="17">
        <f t="shared" si="7"/>
        <v>361</v>
      </c>
      <c r="B204" s="17">
        <v>3</v>
      </c>
      <c r="C204" s="23">
        <v>61</v>
      </c>
      <c r="D204" s="23"/>
      <c r="E204" s="23"/>
      <c r="F204" s="23"/>
      <c r="G204" s="23"/>
      <c r="H204" s="23"/>
    </row>
    <row r="205" spans="1:8">
      <c r="A205" s="17">
        <f t="shared" si="7"/>
        <v>362</v>
      </c>
      <c r="B205" s="17">
        <v>3</v>
      </c>
      <c r="C205" s="23">
        <v>62</v>
      </c>
      <c r="D205" s="23"/>
      <c r="E205" s="23"/>
      <c r="F205" s="23"/>
      <c r="G205" s="23"/>
      <c r="H205" s="23"/>
    </row>
    <row r="206" spans="1:8">
      <c r="A206" s="17">
        <f t="shared" si="7"/>
        <v>363</v>
      </c>
      <c r="B206" s="17">
        <v>3</v>
      </c>
      <c r="C206" s="23">
        <v>63</v>
      </c>
      <c r="D206" s="23"/>
      <c r="E206" s="23"/>
      <c r="F206" s="23"/>
      <c r="G206" s="23"/>
      <c r="H206" s="23"/>
    </row>
    <row r="207" spans="1:8">
      <c r="A207" s="17">
        <f t="shared" si="7"/>
        <v>364</v>
      </c>
      <c r="B207" s="17">
        <v>3</v>
      </c>
      <c r="C207" s="23">
        <v>64</v>
      </c>
      <c r="D207" s="23"/>
      <c r="E207" s="23"/>
      <c r="F207" s="23"/>
      <c r="G207" s="23"/>
      <c r="H207" s="23"/>
    </row>
    <row r="208" spans="1:8">
      <c r="A208" s="17">
        <f t="shared" si="7"/>
        <v>365</v>
      </c>
      <c r="B208" s="17">
        <v>3</v>
      </c>
      <c r="C208" s="23">
        <v>65</v>
      </c>
      <c r="D208" s="23"/>
      <c r="E208" s="23"/>
      <c r="F208" s="23"/>
      <c r="G208" s="23"/>
      <c r="H208" s="23"/>
    </row>
    <row r="209" spans="1:8">
      <c r="A209" s="17">
        <f t="shared" ref="A209:A213" si="8">B209*100+C209</f>
        <v>366</v>
      </c>
      <c r="B209" s="17">
        <v>3</v>
      </c>
      <c r="C209" s="23">
        <v>66</v>
      </c>
      <c r="D209" s="23"/>
      <c r="E209" s="23"/>
      <c r="F209" s="23"/>
      <c r="G209" s="23"/>
      <c r="H209" s="23"/>
    </row>
    <row r="210" spans="1:8">
      <c r="A210" s="17">
        <f t="shared" si="8"/>
        <v>367</v>
      </c>
      <c r="B210" s="17">
        <v>3</v>
      </c>
      <c r="C210" s="23">
        <v>67</v>
      </c>
      <c r="D210" s="23"/>
      <c r="E210" s="23"/>
      <c r="F210" s="23"/>
      <c r="G210" s="23"/>
      <c r="H210" s="23"/>
    </row>
    <row r="211" spans="1:8">
      <c r="A211" s="17">
        <f t="shared" si="8"/>
        <v>368</v>
      </c>
      <c r="B211" s="17">
        <v>3</v>
      </c>
      <c r="C211" s="23">
        <v>68</v>
      </c>
      <c r="D211" s="23"/>
      <c r="E211" s="23"/>
      <c r="F211" s="23"/>
      <c r="G211" s="23"/>
      <c r="H211" s="23"/>
    </row>
    <row r="212" spans="1:8">
      <c r="A212" s="17">
        <f t="shared" si="8"/>
        <v>369</v>
      </c>
      <c r="B212" s="17">
        <v>3</v>
      </c>
      <c r="C212" s="23">
        <v>69</v>
      </c>
      <c r="D212" s="23"/>
      <c r="E212" s="23"/>
      <c r="F212" s="23"/>
      <c r="G212" s="23"/>
      <c r="H212" s="23"/>
    </row>
    <row r="213" spans="1:8">
      <c r="A213" s="17">
        <f t="shared" si="8"/>
        <v>370</v>
      </c>
      <c r="B213" s="17">
        <v>3</v>
      </c>
      <c r="C213" s="23">
        <v>70</v>
      </c>
      <c r="D213" s="23"/>
      <c r="E213" s="23"/>
      <c r="F213" s="23"/>
      <c r="G213" s="23"/>
      <c r="H213" s="23"/>
    </row>
    <row r="214" spans="1:8">
      <c r="A214" s="17">
        <f>B214*100+C214</f>
        <v>401</v>
      </c>
      <c r="B214" s="17">
        <v>4</v>
      </c>
      <c r="C214" s="17">
        <v>1</v>
      </c>
      <c r="D214" s="17"/>
      <c r="E214" s="17"/>
      <c r="F214" s="17"/>
      <c r="G214" s="17"/>
      <c r="H214" s="17"/>
    </row>
    <row r="215" spans="1:8">
      <c r="A215" s="17">
        <f t="shared" ref="A215:A278" si="9">B215*100+C215</f>
        <v>402</v>
      </c>
      <c r="B215" s="17">
        <v>4</v>
      </c>
      <c r="C215" s="17">
        <v>2</v>
      </c>
      <c r="D215" s="17"/>
      <c r="E215" s="17"/>
      <c r="F215" s="17"/>
      <c r="G215" s="17"/>
      <c r="H215" s="17"/>
    </row>
    <row r="216" spans="1:8">
      <c r="A216" s="17">
        <f t="shared" si="9"/>
        <v>403</v>
      </c>
      <c r="B216" s="17">
        <v>4</v>
      </c>
      <c r="C216" s="17">
        <v>3</v>
      </c>
      <c r="D216" s="17"/>
      <c r="E216" s="17"/>
      <c r="F216" s="17"/>
      <c r="G216" s="17"/>
      <c r="H216" s="17"/>
    </row>
    <row r="217" spans="1:8">
      <c r="A217" s="17">
        <f t="shared" si="9"/>
        <v>404</v>
      </c>
      <c r="B217" s="17">
        <v>4</v>
      </c>
      <c r="C217" s="17">
        <v>4</v>
      </c>
      <c r="D217" s="17"/>
      <c r="E217" s="17"/>
      <c r="F217" s="17"/>
      <c r="G217" s="17"/>
      <c r="H217" s="17"/>
    </row>
    <row r="218" spans="1:8">
      <c r="A218" s="17">
        <f t="shared" si="9"/>
        <v>405</v>
      </c>
      <c r="B218" s="17">
        <v>4</v>
      </c>
      <c r="C218" s="17">
        <v>5</v>
      </c>
      <c r="D218" s="17"/>
      <c r="E218" s="17"/>
      <c r="F218" s="17"/>
      <c r="G218" s="17"/>
      <c r="H218" s="17"/>
    </row>
    <row r="219" spans="1:8">
      <c r="A219" s="17">
        <f t="shared" si="9"/>
        <v>406</v>
      </c>
      <c r="B219" s="17">
        <v>4</v>
      </c>
      <c r="C219" s="17">
        <v>6</v>
      </c>
      <c r="D219" s="17"/>
      <c r="E219" s="17"/>
      <c r="F219" s="17"/>
      <c r="G219" s="17"/>
      <c r="H219" s="17"/>
    </row>
    <row r="220" spans="1:8">
      <c r="A220" s="17">
        <f t="shared" si="9"/>
        <v>407</v>
      </c>
      <c r="B220" s="17">
        <v>4</v>
      </c>
      <c r="C220" s="17">
        <v>7</v>
      </c>
      <c r="D220" s="17"/>
      <c r="E220" s="17"/>
      <c r="F220" s="17"/>
      <c r="G220" s="17"/>
      <c r="H220" s="17"/>
    </row>
    <row r="221" spans="1:8">
      <c r="A221" s="17">
        <f t="shared" si="9"/>
        <v>408</v>
      </c>
      <c r="B221" s="17">
        <v>4</v>
      </c>
      <c r="C221" s="17">
        <v>8</v>
      </c>
      <c r="D221" s="17"/>
      <c r="E221" s="17"/>
      <c r="F221" s="17"/>
      <c r="G221" s="17"/>
      <c r="H221" s="17"/>
    </row>
    <row r="222" spans="1:8">
      <c r="A222" s="17">
        <f t="shared" si="9"/>
        <v>409</v>
      </c>
      <c r="B222" s="17">
        <v>4</v>
      </c>
      <c r="C222" s="17">
        <v>9</v>
      </c>
      <c r="D222" s="17"/>
      <c r="E222" s="17"/>
      <c r="F222" s="17"/>
      <c r="G222" s="17"/>
      <c r="H222" s="17"/>
    </row>
    <row r="223" spans="1:8">
      <c r="A223" s="17">
        <f t="shared" si="9"/>
        <v>410</v>
      </c>
      <c r="B223" s="17">
        <v>4</v>
      </c>
      <c r="C223" s="17">
        <v>10</v>
      </c>
      <c r="D223" s="17"/>
      <c r="E223" s="17"/>
      <c r="F223" s="17"/>
      <c r="G223" s="17"/>
      <c r="H223" s="17"/>
    </row>
    <row r="224" spans="1:8">
      <c r="A224" s="17">
        <f t="shared" si="9"/>
        <v>411</v>
      </c>
      <c r="B224" s="17">
        <v>4</v>
      </c>
      <c r="C224" s="17">
        <v>11</v>
      </c>
      <c r="D224" s="17"/>
      <c r="E224" s="17"/>
      <c r="F224" s="17"/>
      <c r="G224" s="17"/>
      <c r="H224" s="17"/>
    </row>
    <row r="225" spans="1:8">
      <c r="A225" s="17">
        <f t="shared" si="9"/>
        <v>412</v>
      </c>
      <c r="B225" s="17">
        <v>4</v>
      </c>
      <c r="C225" s="17">
        <v>12</v>
      </c>
      <c r="D225" s="17"/>
      <c r="E225" s="17"/>
      <c r="F225" s="17"/>
      <c r="G225" s="17"/>
      <c r="H225" s="17"/>
    </row>
    <row r="226" spans="1:8">
      <c r="A226" s="17">
        <f t="shared" si="9"/>
        <v>413</v>
      </c>
      <c r="B226" s="17">
        <v>4</v>
      </c>
      <c r="C226" s="17">
        <v>13</v>
      </c>
      <c r="D226" s="17"/>
      <c r="E226" s="17"/>
      <c r="F226" s="17"/>
      <c r="G226" s="17"/>
      <c r="H226" s="17"/>
    </row>
    <row r="227" spans="1:8">
      <c r="A227" s="17">
        <f t="shared" si="9"/>
        <v>414</v>
      </c>
      <c r="B227" s="17">
        <v>4</v>
      </c>
      <c r="C227" s="17">
        <v>14</v>
      </c>
      <c r="D227" s="17"/>
      <c r="E227" s="17"/>
      <c r="F227" s="17"/>
      <c r="G227" s="17"/>
      <c r="H227" s="17"/>
    </row>
    <row r="228" spans="1:8">
      <c r="A228" s="17">
        <f t="shared" si="9"/>
        <v>415</v>
      </c>
      <c r="B228" s="17">
        <v>4</v>
      </c>
      <c r="C228" s="17">
        <v>15</v>
      </c>
      <c r="D228" s="17"/>
      <c r="E228" s="17"/>
      <c r="F228" s="17"/>
      <c r="G228" s="17"/>
      <c r="H228" s="17"/>
    </row>
    <row r="229" spans="1:8">
      <c r="A229" s="17">
        <f t="shared" si="9"/>
        <v>416</v>
      </c>
      <c r="B229" s="17">
        <v>4</v>
      </c>
      <c r="C229" s="17">
        <v>16</v>
      </c>
      <c r="D229" s="17"/>
      <c r="E229" s="17"/>
      <c r="F229" s="17"/>
      <c r="G229" s="17"/>
      <c r="H229" s="17"/>
    </row>
    <row r="230" spans="1:8">
      <c r="A230" s="17">
        <f t="shared" si="9"/>
        <v>417</v>
      </c>
      <c r="B230" s="17">
        <v>4</v>
      </c>
      <c r="C230" s="17">
        <v>17</v>
      </c>
      <c r="D230" s="17"/>
      <c r="E230" s="17"/>
      <c r="F230" s="17"/>
      <c r="G230" s="17"/>
      <c r="H230" s="17"/>
    </row>
    <row r="231" spans="1:8">
      <c r="A231" s="17">
        <f t="shared" si="9"/>
        <v>418</v>
      </c>
      <c r="B231" s="17">
        <v>4</v>
      </c>
      <c r="C231" s="17">
        <v>18</v>
      </c>
      <c r="D231" s="17"/>
      <c r="E231" s="17"/>
      <c r="F231" s="17"/>
      <c r="G231" s="17"/>
      <c r="H231" s="17"/>
    </row>
    <row r="232" spans="1:8">
      <c r="A232" s="17">
        <f t="shared" si="9"/>
        <v>419</v>
      </c>
      <c r="B232" s="17">
        <v>4</v>
      </c>
      <c r="C232" s="17">
        <v>19</v>
      </c>
      <c r="D232" s="17"/>
      <c r="E232" s="17"/>
      <c r="F232" s="17"/>
      <c r="G232" s="17"/>
      <c r="H232" s="17"/>
    </row>
    <row r="233" spans="1:8">
      <c r="A233" s="17">
        <f t="shared" si="9"/>
        <v>420</v>
      </c>
      <c r="B233" s="17">
        <v>4</v>
      </c>
      <c r="C233" s="17">
        <v>20</v>
      </c>
      <c r="D233" s="17"/>
      <c r="E233" s="17"/>
      <c r="F233" s="17"/>
      <c r="G233" s="17"/>
      <c r="H233" s="17"/>
    </row>
    <row r="234" spans="1:8">
      <c r="A234" s="17">
        <f t="shared" si="9"/>
        <v>421</v>
      </c>
      <c r="B234" s="17">
        <v>4</v>
      </c>
      <c r="C234" s="17">
        <v>21</v>
      </c>
      <c r="D234" s="17"/>
      <c r="E234" s="17"/>
      <c r="F234" s="17"/>
      <c r="G234" s="17"/>
      <c r="H234" s="17"/>
    </row>
    <row r="235" spans="1:8">
      <c r="A235" s="17">
        <f t="shared" si="9"/>
        <v>422</v>
      </c>
      <c r="B235" s="17">
        <v>4</v>
      </c>
      <c r="C235" s="17">
        <v>22</v>
      </c>
      <c r="D235" s="17"/>
      <c r="E235" s="17"/>
      <c r="F235" s="17"/>
      <c r="G235" s="17"/>
      <c r="H235" s="17"/>
    </row>
    <row r="236" spans="1:8">
      <c r="A236" s="17">
        <f t="shared" si="9"/>
        <v>423</v>
      </c>
      <c r="B236" s="17">
        <v>4</v>
      </c>
      <c r="C236" s="17">
        <v>23</v>
      </c>
      <c r="D236" s="17"/>
      <c r="E236" s="17"/>
      <c r="F236" s="17"/>
      <c r="G236" s="17"/>
      <c r="H236" s="17"/>
    </row>
    <row r="237" spans="1:8">
      <c r="A237" s="17">
        <f t="shared" si="9"/>
        <v>424</v>
      </c>
      <c r="B237" s="17">
        <v>4</v>
      </c>
      <c r="C237" s="17">
        <v>24</v>
      </c>
      <c r="D237" s="17"/>
      <c r="E237" s="17"/>
      <c r="F237" s="17"/>
      <c r="G237" s="17"/>
      <c r="H237" s="17"/>
    </row>
    <row r="238" spans="1:8">
      <c r="A238" s="17">
        <f t="shared" si="9"/>
        <v>425</v>
      </c>
      <c r="B238" s="17">
        <v>4</v>
      </c>
      <c r="C238" s="17">
        <v>25</v>
      </c>
      <c r="D238" s="17"/>
      <c r="E238" s="17"/>
      <c r="F238" s="17"/>
      <c r="G238" s="17"/>
      <c r="H238" s="17"/>
    </row>
    <row r="239" spans="1:8">
      <c r="A239" s="17">
        <f t="shared" si="9"/>
        <v>426</v>
      </c>
      <c r="B239" s="17">
        <v>4</v>
      </c>
      <c r="C239" s="17">
        <v>26</v>
      </c>
      <c r="D239" s="17"/>
      <c r="E239" s="17"/>
      <c r="F239" s="17"/>
      <c r="G239" s="17"/>
      <c r="H239" s="17"/>
    </row>
    <row r="240" spans="1:8">
      <c r="A240" s="17">
        <f t="shared" si="9"/>
        <v>427</v>
      </c>
      <c r="B240" s="17">
        <v>4</v>
      </c>
      <c r="C240" s="17">
        <v>27</v>
      </c>
      <c r="D240" s="17"/>
      <c r="E240" s="17"/>
      <c r="F240" s="17"/>
      <c r="G240" s="17"/>
      <c r="H240" s="17"/>
    </row>
    <row r="241" spans="1:8">
      <c r="A241" s="17">
        <f t="shared" si="9"/>
        <v>428</v>
      </c>
      <c r="B241" s="17">
        <v>4</v>
      </c>
      <c r="C241" s="17">
        <v>28</v>
      </c>
      <c r="D241" s="17"/>
      <c r="E241" s="17"/>
      <c r="F241" s="17"/>
      <c r="G241" s="17"/>
      <c r="H241" s="17"/>
    </row>
    <row r="242" spans="1:8">
      <c r="A242" s="17">
        <f t="shared" si="9"/>
        <v>429</v>
      </c>
      <c r="B242" s="17">
        <v>4</v>
      </c>
      <c r="C242" s="17">
        <v>29</v>
      </c>
      <c r="D242" s="17"/>
      <c r="E242" s="17"/>
      <c r="F242" s="17"/>
      <c r="G242" s="17"/>
      <c r="H242" s="17"/>
    </row>
    <row r="243" spans="1:8">
      <c r="A243" s="17">
        <f t="shared" si="9"/>
        <v>430</v>
      </c>
      <c r="B243" s="17">
        <v>4</v>
      </c>
      <c r="C243" s="17">
        <v>30</v>
      </c>
      <c r="D243" s="17"/>
      <c r="E243" s="17"/>
      <c r="F243" s="17"/>
      <c r="G243" s="17"/>
      <c r="H243" s="17"/>
    </row>
    <row r="244" spans="1:8">
      <c r="A244" s="17">
        <f t="shared" si="9"/>
        <v>431</v>
      </c>
      <c r="B244" s="17">
        <v>4</v>
      </c>
      <c r="C244" s="17">
        <v>31</v>
      </c>
      <c r="D244" s="17"/>
      <c r="E244" s="17"/>
      <c r="F244" s="17"/>
      <c r="G244" s="17"/>
      <c r="H244" s="17"/>
    </row>
    <row r="245" spans="1:8">
      <c r="A245" s="17">
        <f t="shared" si="9"/>
        <v>432</v>
      </c>
      <c r="B245" s="17">
        <v>4</v>
      </c>
      <c r="C245" s="17">
        <v>32</v>
      </c>
      <c r="D245" s="17"/>
      <c r="E245" s="17"/>
      <c r="F245" s="17"/>
      <c r="G245" s="17"/>
      <c r="H245" s="17"/>
    </row>
    <row r="246" spans="1:8">
      <c r="A246" s="17">
        <f t="shared" si="9"/>
        <v>433</v>
      </c>
      <c r="B246" s="17">
        <v>4</v>
      </c>
      <c r="C246" s="17">
        <v>33</v>
      </c>
      <c r="D246" s="17"/>
      <c r="E246" s="17"/>
      <c r="F246" s="17"/>
      <c r="G246" s="17"/>
      <c r="H246" s="17"/>
    </row>
    <row r="247" spans="1:8">
      <c r="A247" s="17">
        <f t="shared" si="9"/>
        <v>434</v>
      </c>
      <c r="B247" s="17">
        <v>4</v>
      </c>
      <c r="C247" s="17">
        <v>34</v>
      </c>
      <c r="D247" s="17"/>
      <c r="E247" s="17"/>
      <c r="F247" s="17"/>
      <c r="G247" s="17"/>
      <c r="H247" s="17"/>
    </row>
    <row r="248" spans="1:8">
      <c r="A248" s="17">
        <f t="shared" si="9"/>
        <v>435</v>
      </c>
      <c r="B248" s="17">
        <v>4</v>
      </c>
      <c r="C248" s="17">
        <v>35</v>
      </c>
      <c r="D248" s="17"/>
      <c r="E248" s="17"/>
      <c r="F248" s="17"/>
      <c r="G248" s="17"/>
      <c r="H248" s="17"/>
    </row>
    <row r="249" spans="1:8">
      <c r="A249" s="17">
        <f t="shared" si="9"/>
        <v>436</v>
      </c>
      <c r="B249" s="17">
        <v>4</v>
      </c>
      <c r="C249" s="22">
        <v>36</v>
      </c>
      <c r="D249" s="22"/>
      <c r="E249" s="22"/>
      <c r="F249" s="22"/>
      <c r="G249" s="22"/>
      <c r="H249" s="22"/>
    </row>
    <row r="250" spans="1:8">
      <c r="A250" s="17">
        <f t="shared" si="9"/>
        <v>437</v>
      </c>
      <c r="B250" s="17">
        <v>4</v>
      </c>
      <c r="C250" s="23">
        <v>37</v>
      </c>
      <c r="D250" s="23"/>
      <c r="E250" s="23"/>
      <c r="F250" s="23"/>
      <c r="G250" s="23"/>
      <c r="H250" s="23"/>
    </row>
    <row r="251" spans="1:8">
      <c r="A251" s="17">
        <f t="shared" si="9"/>
        <v>438</v>
      </c>
      <c r="B251" s="17">
        <v>4</v>
      </c>
      <c r="C251" s="23">
        <v>38</v>
      </c>
      <c r="D251" s="23"/>
      <c r="E251" s="23"/>
      <c r="F251" s="23"/>
      <c r="G251" s="23"/>
      <c r="H251" s="23"/>
    </row>
    <row r="252" spans="1:8">
      <c r="A252" s="17">
        <f t="shared" si="9"/>
        <v>439</v>
      </c>
      <c r="B252" s="17">
        <v>4</v>
      </c>
      <c r="C252" s="23">
        <v>39</v>
      </c>
      <c r="D252" s="23"/>
      <c r="E252" s="23"/>
      <c r="F252" s="23"/>
      <c r="G252" s="23"/>
      <c r="H252" s="23"/>
    </row>
    <row r="253" spans="1:8">
      <c r="A253" s="17">
        <f t="shared" si="9"/>
        <v>440</v>
      </c>
      <c r="B253" s="17">
        <v>4</v>
      </c>
      <c r="C253" s="23">
        <v>40</v>
      </c>
      <c r="D253" s="23"/>
      <c r="E253" s="23"/>
      <c r="F253" s="23"/>
      <c r="G253" s="23"/>
      <c r="H253" s="23"/>
    </row>
    <row r="254" spans="1:8">
      <c r="A254" s="17">
        <f t="shared" si="9"/>
        <v>441</v>
      </c>
      <c r="B254" s="17">
        <v>4</v>
      </c>
      <c r="C254" s="23">
        <v>41</v>
      </c>
      <c r="D254" s="23"/>
      <c r="E254" s="23"/>
      <c r="F254" s="23"/>
      <c r="G254" s="23"/>
      <c r="H254" s="23"/>
    </row>
    <row r="255" spans="1:8">
      <c r="A255" s="17">
        <f t="shared" si="9"/>
        <v>442</v>
      </c>
      <c r="B255" s="17">
        <v>4</v>
      </c>
      <c r="C255" s="23">
        <v>42</v>
      </c>
      <c r="D255" s="23"/>
      <c r="E255" s="23"/>
      <c r="F255" s="23"/>
      <c r="G255" s="23"/>
      <c r="H255" s="23"/>
    </row>
    <row r="256" spans="1:8">
      <c r="A256" s="17">
        <f t="shared" si="9"/>
        <v>443</v>
      </c>
      <c r="B256" s="17">
        <v>4</v>
      </c>
      <c r="C256" s="23">
        <v>43</v>
      </c>
      <c r="D256" s="23"/>
      <c r="E256" s="23"/>
      <c r="F256" s="23"/>
      <c r="G256" s="23"/>
      <c r="H256" s="23"/>
    </row>
    <row r="257" spans="1:8">
      <c r="A257" s="17">
        <f t="shared" si="9"/>
        <v>444</v>
      </c>
      <c r="B257" s="17">
        <v>4</v>
      </c>
      <c r="C257" s="23">
        <v>44</v>
      </c>
      <c r="D257" s="23"/>
      <c r="E257" s="23"/>
      <c r="F257" s="23"/>
      <c r="G257" s="23"/>
      <c r="H257" s="23"/>
    </row>
    <row r="258" spans="1:8">
      <c r="A258" s="17">
        <f t="shared" si="9"/>
        <v>445</v>
      </c>
      <c r="B258" s="17">
        <v>4</v>
      </c>
      <c r="C258" s="23">
        <v>45</v>
      </c>
      <c r="D258" s="23"/>
      <c r="E258" s="23"/>
      <c r="F258" s="23"/>
      <c r="G258" s="23"/>
      <c r="H258" s="23"/>
    </row>
    <row r="259" spans="1:8">
      <c r="A259" s="17">
        <f t="shared" si="9"/>
        <v>446</v>
      </c>
      <c r="B259" s="17">
        <v>4</v>
      </c>
      <c r="C259" s="23">
        <v>46</v>
      </c>
      <c r="D259" s="23"/>
      <c r="E259" s="23"/>
      <c r="F259" s="23"/>
      <c r="G259" s="23"/>
      <c r="H259" s="23"/>
    </row>
    <row r="260" spans="1:8">
      <c r="A260" s="17">
        <f t="shared" si="9"/>
        <v>447</v>
      </c>
      <c r="B260" s="17">
        <v>4</v>
      </c>
      <c r="C260" s="23">
        <v>47</v>
      </c>
      <c r="D260" s="23"/>
      <c r="E260" s="23"/>
      <c r="F260" s="23"/>
      <c r="G260" s="23"/>
      <c r="H260" s="23"/>
    </row>
    <row r="261" spans="1:8">
      <c r="A261" s="17">
        <f t="shared" si="9"/>
        <v>448</v>
      </c>
      <c r="B261" s="17">
        <v>4</v>
      </c>
      <c r="C261" s="23">
        <v>48</v>
      </c>
      <c r="D261" s="23"/>
      <c r="E261" s="23"/>
      <c r="F261" s="23"/>
      <c r="G261" s="23"/>
      <c r="H261" s="23"/>
    </row>
    <row r="262" spans="1:8">
      <c r="A262" s="17">
        <f t="shared" si="9"/>
        <v>449</v>
      </c>
      <c r="B262" s="17">
        <v>4</v>
      </c>
      <c r="C262" s="23">
        <v>49</v>
      </c>
      <c r="D262" s="23"/>
      <c r="E262" s="23"/>
      <c r="F262" s="23"/>
      <c r="G262" s="23"/>
      <c r="H262" s="23"/>
    </row>
    <row r="263" spans="1:8">
      <c r="A263" s="17">
        <f t="shared" si="9"/>
        <v>450</v>
      </c>
      <c r="B263" s="17">
        <v>4</v>
      </c>
      <c r="C263" s="23">
        <v>50</v>
      </c>
      <c r="D263" s="23"/>
      <c r="E263" s="23"/>
      <c r="F263" s="23"/>
      <c r="G263" s="23"/>
      <c r="H263" s="23"/>
    </row>
    <row r="264" spans="1:8">
      <c r="A264" s="17">
        <f t="shared" si="9"/>
        <v>451</v>
      </c>
      <c r="B264" s="17">
        <v>4</v>
      </c>
      <c r="C264" s="23">
        <v>51</v>
      </c>
      <c r="D264" s="23"/>
      <c r="E264" s="23"/>
      <c r="F264" s="23"/>
      <c r="G264" s="23"/>
      <c r="H264" s="23"/>
    </row>
    <row r="265" spans="1:8">
      <c r="A265" s="17">
        <f t="shared" si="9"/>
        <v>452</v>
      </c>
      <c r="B265" s="17">
        <v>4</v>
      </c>
      <c r="C265" s="23">
        <v>52</v>
      </c>
      <c r="D265" s="23"/>
      <c r="E265" s="23"/>
      <c r="F265" s="23"/>
      <c r="G265" s="23"/>
      <c r="H265" s="23"/>
    </row>
    <row r="266" spans="1:8">
      <c r="A266" s="17">
        <f t="shared" si="9"/>
        <v>453</v>
      </c>
      <c r="B266" s="17">
        <v>4</v>
      </c>
      <c r="C266" s="23">
        <v>53</v>
      </c>
      <c r="D266" s="23"/>
      <c r="E266" s="23"/>
      <c r="F266" s="23"/>
      <c r="G266" s="23"/>
      <c r="H266" s="23"/>
    </row>
    <row r="267" spans="1:8">
      <c r="A267" s="17">
        <f t="shared" si="9"/>
        <v>454</v>
      </c>
      <c r="B267" s="17">
        <v>4</v>
      </c>
      <c r="C267" s="23">
        <v>54</v>
      </c>
      <c r="D267" s="23"/>
      <c r="E267" s="23"/>
      <c r="F267" s="23"/>
      <c r="G267" s="23"/>
      <c r="H267" s="23"/>
    </row>
    <row r="268" spans="1:8">
      <c r="A268" s="17">
        <f t="shared" si="9"/>
        <v>455</v>
      </c>
      <c r="B268" s="17">
        <v>4</v>
      </c>
      <c r="C268" s="23">
        <v>55</v>
      </c>
      <c r="D268" s="23"/>
      <c r="E268" s="23"/>
      <c r="F268" s="23"/>
      <c r="G268" s="23"/>
      <c r="H268" s="23"/>
    </row>
    <row r="269" spans="1:8">
      <c r="A269" s="17">
        <f t="shared" si="9"/>
        <v>456</v>
      </c>
      <c r="B269" s="17">
        <v>4</v>
      </c>
      <c r="C269" s="23">
        <v>56</v>
      </c>
      <c r="D269" s="23"/>
      <c r="E269" s="23"/>
      <c r="F269" s="23"/>
      <c r="G269" s="23"/>
      <c r="H269" s="23"/>
    </row>
    <row r="270" spans="1:8">
      <c r="A270" s="17">
        <f t="shared" si="9"/>
        <v>457</v>
      </c>
      <c r="B270" s="17">
        <v>4</v>
      </c>
      <c r="C270" s="23">
        <v>57</v>
      </c>
      <c r="D270" s="23"/>
      <c r="E270" s="23"/>
      <c r="F270" s="23"/>
      <c r="G270" s="23"/>
      <c r="H270" s="23"/>
    </row>
    <row r="271" spans="1:8">
      <c r="A271" s="17">
        <f t="shared" si="9"/>
        <v>458</v>
      </c>
      <c r="B271" s="17">
        <v>4</v>
      </c>
      <c r="C271" s="23">
        <v>58</v>
      </c>
      <c r="D271" s="23"/>
      <c r="E271" s="23"/>
      <c r="F271" s="23"/>
      <c r="G271" s="23"/>
      <c r="H271" s="23"/>
    </row>
    <row r="272" spans="1:8">
      <c r="A272" s="17">
        <f t="shared" si="9"/>
        <v>459</v>
      </c>
      <c r="B272" s="17">
        <v>4</v>
      </c>
      <c r="C272" s="23">
        <v>59</v>
      </c>
      <c r="D272" s="23"/>
      <c r="E272" s="23"/>
      <c r="F272" s="23"/>
      <c r="G272" s="23"/>
      <c r="H272" s="23"/>
    </row>
    <row r="273" spans="1:8">
      <c r="A273" s="17">
        <f t="shared" si="9"/>
        <v>460</v>
      </c>
      <c r="B273" s="17">
        <v>4</v>
      </c>
      <c r="C273" s="23">
        <v>60</v>
      </c>
      <c r="D273" s="23"/>
      <c r="E273" s="23"/>
      <c r="F273" s="23"/>
      <c r="G273" s="23"/>
      <c r="H273" s="23"/>
    </row>
    <row r="274" spans="1:8">
      <c r="A274" s="17">
        <f t="shared" si="9"/>
        <v>461</v>
      </c>
      <c r="B274" s="17">
        <v>4</v>
      </c>
      <c r="C274" s="23">
        <v>61</v>
      </c>
      <c r="D274" s="23"/>
      <c r="E274" s="23"/>
      <c r="F274" s="23"/>
      <c r="G274" s="23"/>
      <c r="H274" s="23"/>
    </row>
    <row r="275" spans="1:8">
      <c r="A275" s="17">
        <f t="shared" si="9"/>
        <v>462</v>
      </c>
      <c r="B275" s="17">
        <v>4</v>
      </c>
      <c r="C275" s="23">
        <v>62</v>
      </c>
      <c r="D275" s="23"/>
      <c r="E275" s="23"/>
      <c r="F275" s="23"/>
      <c r="G275" s="23"/>
      <c r="H275" s="23"/>
    </row>
    <row r="276" spans="1:8">
      <c r="A276" s="17">
        <f t="shared" si="9"/>
        <v>463</v>
      </c>
      <c r="B276" s="17">
        <v>4</v>
      </c>
      <c r="C276" s="23">
        <v>63</v>
      </c>
      <c r="D276" s="23"/>
      <c r="E276" s="23"/>
      <c r="F276" s="23"/>
      <c r="G276" s="23"/>
      <c r="H276" s="23"/>
    </row>
    <row r="277" spans="1:8">
      <c r="A277" s="17">
        <f t="shared" si="9"/>
        <v>464</v>
      </c>
      <c r="B277" s="17">
        <v>4</v>
      </c>
      <c r="C277" s="23">
        <v>64</v>
      </c>
      <c r="D277" s="23"/>
      <c r="E277" s="23"/>
      <c r="F277" s="23"/>
      <c r="G277" s="23"/>
      <c r="H277" s="23"/>
    </row>
    <row r="278" spans="1:8">
      <c r="A278" s="17">
        <f t="shared" si="9"/>
        <v>465</v>
      </c>
      <c r="B278" s="17">
        <v>4</v>
      </c>
      <c r="C278" s="23">
        <v>65</v>
      </c>
      <c r="D278" s="23"/>
      <c r="E278" s="23"/>
      <c r="F278" s="23"/>
      <c r="G278" s="23"/>
      <c r="H278" s="23"/>
    </row>
    <row r="279" spans="1:8">
      <c r="A279" s="17">
        <f t="shared" ref="A279:A283" si="10">B279*100+C279</f>
        <v>466</v>
      </c>
      <c r="B279" s="17">
        <v>4</v>
      </c>
      <c r="C279" s="23">
        <v>66</v>
      </c>
      <c r="D279" s="23"/>
      <c r="E279" s="23"/>
      <c r="F279" s="23"/>
      <c r="G279" s="23"/>
      <c r="H279" s="23"/>
    </row>
    <row r="280" spans="1:8">
      <c r="A280" s="17">
        <f t="shared" si="10"/>
        <v>467</v>
      </c>
      <c r="B280" s="17">
        <v>4</v>
      </c>
      <c r="C280" s="23">
        <v>67</v>
      </c>
      <c r="D280" s="23"/>
      <c r="E280" s="23"/>
      <c r="F280" s="23"/>
      <c r="G280" s="23"/>
      <c r="H280" s="23"/>
    </row>
    <row r="281" spans="1:8">
      <c r="A281" s="17">
        <f t="shared" si="10"/>
        <v>468</v>
      </c>
      <c r="B281" s="17">
        <v>4</v>
      </c>
      <c r="C281" s="23">
        <v>68</v>
      </c>
      <c r="D281" s="23"/>
      <c r="E281" s="23"/>
      <c r="F281" s="23"/>
      <c r="G281" s="23"/>
      <c r="H281" s="23"/>
    </row>
    <row r="282" spans="1:8">
      <c r="A282" s="17">
        <f t="shared" si="10"/>
        <v>469</v>
      </c>
      <c r="B282" s="17">
        <v>4</v>
      </c>
      <c r="C282" s="23">
        <v>69</v>
      </c>
      <c r="D282" s="23"/>
      <c r="E282" s="23"/>
      <c r="F282" s="23"/>
      <c r="G282" s="23"/>
      <c r="H282" s="23"/>
    </row>
    <row r="283" spans="1:8">
      <c r="A283" s="17">
        <f t="shared" si="10"/>
        <v>470</v>
      </c>
      <c r="B283" s="17">
        <v>4</v>
      </c>
      <c r="C283" s="23">
        <v>70</v>
      </c>
      <c r="D283" s="23"/>
      <c r="E283" s="23"/>
      <c r="F283" s="23"/>
      <c r="G283" s="23"/>
      <c r="H283" s="23"/>
    </row>
    <row r="284" spans="1:8">
      <c r="A284" s="17">
        <f>B284*100+C284</f>
        <v>501</v>
      </c>
      <c r="B284" s="17">
        <v>5</v>
      </c>
      <c r="C284" s="17">
        <v>1</v>
      </c>
      <c r="D284" s="17"/>
      <c r="E284" s="17"/>
      <c r="F284" s="17"/>
      <c r="G284" s="17"/>
      <c r="H284" s="17"/>
    </row>
    <row r="285" spans="1:8">
      <c r="A285" s="17">
        <f t="shared" ref="A285:A348" si="11">B285*100+C285</f>
        <v>502</v>
      </c>
      <c r="B285" s="17">
        <v>5</v>
      </c>
      <c r="C285" s="17">
        <v>2</v>
      </c>
      <c r="D285" s="17"/>
      <c r="E285" s="17"/>
      <c r="F285" s="17"/>
      <c r="G285" s="17"/>
      <c r="H285" s="17"/>
    </row>
    <row r="286" spans="1:8">
      <c r="A286" s="17">
        <f t="shared" si="11"/>
        <v>503</v>
      </c>
      <c r="B286" s="17">
        <v>5</v>
      </c>
      <c r="C286" s="17">
        <v>3</v>
      </c>
      <c r="D286" s="17"/>
      <c r="E286" s="17"/>
      <c r="F286" s="17"/>
      <c r="G286" s="17"/>
      <c r="H286" s="17"/>
    </row>
    <row r="287" spans="1:8">
      <c r="A287" s="17">
        <f t="shared" si="11"/>
        <v>504</v>
      </c>
      <c r="B287" s="17">
        <v>5</v>
      </c>
      <c r="C287" s="17">
        <v>4</v>
      </c>
      <c r="D287" s="17"/>
      <c r="E287" s="17"/>
      <c r="F287" s="17"/>
      <c r="G287" s="17"/>
      <c r="H287" s="17"/>
    </row>
    <row r="288" spans="1:8">
      <c r="A288" s="17">
        <f t="shared" si="11"/>
        <v>505</v>
      </c>
      <c r="B288" s="17">
        <v>5</v>
      </c>
      <c r="C288" s="17">
        <v>5</v>
      </c>
      <c r="D288" s="17"/>
      <c r="E288" s="17"/>
      <c r="F288" s="17"/>
      <c r="G288" s="17"/>
      <c r="H288" s="17"/>
    </row>
    <row r="289" spans="1:8">
      <c r="A289" s="17">
        <f t="shared" si="11"/>
        <v>506</v>
      </c>
      <c r="B289" s="17">
        <v>5</v>
      </c>
      <c r="C289" s="17">
        <v>6</v>
      </c>
      <c r="D289" s="17"/>
      <c r="E289" s="17"/>
      <c r="F289" s="17"/>
      <c r="G289" s="17"/>
      <c r="H289" s="17"/>
    </row>
    <row r="290" spans="1:8">
      <c r="A290" s="17">
        <f t="shared" si="11"/>
        <v>507</v>
      </c>
      <c r="B290" s="17">
        <v>5</v>
      </c>
      <c r="C290" s="17">
        <v>7</v>
      </c>
      <c r="D290" s="17"/>
      <c r="E290" s="17"/>
      <c r="F290" s="17"/>
      <c r="G290" s="17"/>
      <c r="H290" s="17"/>
    </row>
    <row r="291" spans="1:8">
      <c r="A291" s="17">
        <f t="shared" si="11"/>
        <v>508</v>
      </c>
      <c r="B291" s="17">
        <v>5</v>
      </c>
      <c r="C291" s="17">
        <v>8</v>
      </c>
      <c r="D291" s="17"/>
      <c r="E291" s="17"/>
      <c r="F291" s="17"/>
      <c r="G291" s="17"/>
      <c r="H291" s="17"/>
    </row>
    <row r="292" spans="1:8">
      <c r="A292" s="17">
        <f t="shared" si="11"/>
        <v>509</v>
      </c>
      <c r="B292" s="17">
        <v>5</v>
      </c>
      <c r="C292" s="17">
        <v>9</v>
      </c>
      <c r="D292" s="17"/>
      <c r="E292" s="17"/>
      <c r="F292" s="17"/>
      <c r="G292" s="17"/>
      <c r="H292" s="17"/>
    </row>
    <row r="293" spans="1:8">
      <c r="A293" s="17">
        <f t="shared" si="11"/>
        <v>510</v>
      </c>
      <c r="B293" s="17">
        <v>5</v>
      </c>
      <c r="C293" s="17">
        <v>10</v>
      </c>
      <c r="D293" s="17"/>
      <c r="E293" s="17"/>
      <c r="F293" s="17"/>
      <c r="G293" s="17"/>
      <c r="H293" s="17"/>
    </row>
    <row r="294" spans="1:8">
      <c r="A294" s="17">
        <f t="shared" si="11"/>
        <v>511</v>
      </c>
      <c r="B294" s="17">
        <v>5</v>
      </c>
      <c r="C294" s="17">
        <v>11</v>
      </c>
      <c r="D294" s="17"/>
      <c r="E294" s="17"/>
      <c r="F294" s="17"/>
      <c r="G294" s="17"/>
      <c r="H294" s="17"/>
    </row>
    <row r="295" spans="1:8">
      <c r="A295" s="17">
        <f t="shared" si="11"/>
        <v>512</v>
      </c>
      <c r="B295" s="17">
        <v>5</v>
      </c>
      <c r="C295" s="17">
        <v>12</v>
      </c>
      <c r="D295" s="17"/>
      <c r="E295" s="17"/>
      <c r="F295" s="17"/>
      <c r="G295" s="17"/>
      <c r="H295" s="17"/>
    </row>
    <row r="296" spans="1:8">
      <c r="A296" s="17">
        <f t="shared" si="11"/>
        <v>513</v>
      </c>
      <c r="B296" s="17">
        <v>5</v>
      </c>
      <c r="C296" s="17">
        <v>13</v>
      </c>
      <c r="D296" s="17"/>
      <c r="E296" s="17"/>
      <c r="F296" s="17"/>
      <c r="G296" s="17"/>
      <c r="H296" s="17"/>
    </row>
    <row r="297" spans="1:8">
      <c r="A297" s="17">
        <f t="shared" si="11"/>
        <v>514</v>
      </c>
      <c r="B297" s="17">
        <v>5</v>
      </c>
      <c r="C297" s="17">
        <v>14</v>
      </c>
      <c r="D297" s="17"/>
      <c r="E297" s="17"/>
      <c r="F297" s="17"/>
      <c r="G297" s="17"/>
      <c r="H297" s="17"/>
    </row>
    <row r="298" spans="1:8">
      <c r="A298" s="17">
        <f t="shared" si="11"/>
        <v>515</v>
      </c>
      <c r="B298" s="17">
        <v>5</v>
      </c>
      <c r="C298" s="17">
        <v>15</v>
      </c>
      <c r="D298" s="17"/>
      <c r="E298" s="17"/>
      <c r="F298" s="17"/>
      <c r="G298" s="17"/>
      <c r="H298" s="17"/>
    </row>
    <row r="299" spans="1:8">
      <c r="A299" s="17">
        <f t="shared" si="11"/>
        <v>516</v>
      </c>
      <c r="B299" s="17">
        <v>5</v>
      </c>
      <c r="C299" s="17">
        <v>16</v>
      </c>
      <c r="D299" s="17"/>
      <c r="E299" s="17"/>
      <c r="F299" s="17"/>
      <c r="G299" s="17"/>
      <c r="H299" s="17"/>
    </row>
    <row r="300" spans="1:8">
      <c r="A300" s="17">
        <f t="shared" si="11"/>
        <v>517</v>
      </c>
      <c r="B300" s="17">
        <v>5</v>
      </c>
      <c r="C300" s="17">
        <v>17</v>
      </c>
      <c r="D300" s="17"/>
      <c r="E300" s="17"/>
      <c r="F300" s="17"/>
      <c r="G300" s="17"/>
      <c r="H300" s="17"/>
    </row>
    <row r="301" spans="1:8">
      <c r="A301" s="17">
        <f t="shared" si="11"/>
        <v>518</v>
      </c>
      <c r="B301" s="17">
        <v>5</v>
      </c>
      <c r="C301" s="17">
        <v>18</v>
      </c>
      <c r="D301" s="17"/>
      <c r="E301" s="17"/>
      <c r="F301" s="17"/>
      <c r="G301" s="17"/>
      <c r="H301" s="17"/>
    </row>
    <row r="302" spans="1:8">
      <c r="A302" s="17">
        <f t="shared" si="11"/>
        <v>519</v>
      </c>
      <c r="B302" s="17">
        <v>5</v>
      </c>
      <c r="C302" s="17">
        <v>19</v>
      </c>
      <c r="D302" s="17"/>
      <c r="E302" s="17"/>
      <c r="F302" s="17"/>
      <c r="G302" s="17"/>
      <c r="H302" s="17"/>
    </row>
    <row r="303" spans="1:8">
      <c r="A303" s="17">
        <f t="shared" si="11"/>
        <v>520</v>
      </c>
      <c r="B303" s="17">
        <v>5</v>
      </c>
      <c r="C303" s="17">
        <v>20</v>
      </c>
      <c r="D303" s="17"/>
      <c r="E303" s="17"/>
      <c r="F303" s="17"/>
      <c r="G303" s="17"/>
      <c r="H303" s="17"/>
    </row>
    <row r="304" spans="1:8">
      <c r="A304" s="17">
        <f t="shared" si="11"/>
        <v>521</v>
      </c>
      <c r="B304" s="17">
        <v>5</v>
      </c>
      <c r="C304" s="17">
        <v>21</v>
      </c>
      <c r="D304" s="17"/>
      <c r="E304" s="17"/>
      <c r="F304" s="17"/>
      <c r="G304" s="17"/>
      <c r="H304" s="17"/>
    </row>
    <row r="305" spans="1:8">
      <c r="A305" s="17">
        <f t="shared" si="11"/>
        <v>522</v>
      </c>
      <c r="B305" s="17">
        <v>5</v>
      </c>
      <c r="C305" s="17">
        <v>22</v>
      </c>
      <c r="D305" s="17"/>
      <c r="E305" s="17"/>
      <c r="F305" s="17"/>
      <c r="G305" s="17"/>
      <c r="H305" s="17"/>
    </row>
    <row r="306" spans="1:8">
      <c r="A306" s="17">
        <f t="shared" si="11"/>
        <v>523</v>
      </c>
      <c r="B306" s="17">
        <v>5</v>
      </c>
      <c r="C306" s="17">
        <v>23</v>
      </c>
      <c r="D306" s="17"/>
      <c r="E306" s="17"/>
      <c r="F306" s="17"/>
      <c r="G306" s="17"/>
      <c r="H306" s="17"/>
    </row>
    <row r="307" spans="1:8">
      <c r="A307" s="17">
        <f t="shared" si="11"/>
        <v>524</v>
      </c>
      <c r="B307" s="17">
        <v>5</v>
      </c>
      <c r="C307" s="17">
        <v>24</v>
      </c>
      <c r="D307" s="17"/>
      <c r="E307" s="17"/>
      <c r="F307" s="17"/>
      <c r="G307" s="17"/>
      <c r="H307" s="17"/>
    </row>
    <row r="308" spans="1:8">
      <c r="A308" s="17">
        <f t="shared" si="11"/>
        <v>525</v>
      </c>
      <c r="B308" s="17">
        <v>5</v>
      </c>
      <c r="C308" s="17">
        <v>25</v>
      </c>
      <c r="D308" s="17"/>
      <c r="E308" s="17"/>
      <c r="F308" s="17"/>
      <c r="G308" s="17"/>
      <c r="H308" s="17"/>
    </row>
    <row r="309" spans="1:8">
      <c r="A309" s="17">
        <f t="shared" si="11"/>
        <v>526</v>
      </c>
      <c r="B309" s="17">
        <v>5</v>
      </c>
      <c r="C309" s="17">
        <v>26</v>
      </c>
      <c r="D309" s="17"/>
      <c r="E309" s="17"/>
      <c r="F309" s="17"/>
      <c r="G309" s="17"/>
      <c r="H309" s="17"/>
    </row>
    <row r="310" spans="1:8">
      <c r="A310" s="17">
        <f t="shared" si="11"/>
        <v>527</v>
      </c>
      <c r="B310" s="17">
        <v>5</v>
      </c>
      <c r="C310" s="17">
        <v>27</v>
      </c>
      <c r="D310" s="17"/>
      <c r="E310" s="17"/>
      <c r="F310" s="17"/>
      <c r="G310" s="17"/>
      <c r="H310" s="17"/>
    </row>
    <row r="311" spans="1:8">
      <c r="A311" s="17">
        <f t="shared" si="11"/>
        <v>528</v>
      </c>
      <c r="B311" s="17">
        <v>5</v>
      </c>
      <c r="C311" s="17">
        <v>28</v>
      </c>
      <c r="D311" s="17"/>
      <c r="E311" s="17"/>
      <c r="F311" s="17"/>
      <c r="G311" s="17"/>
      <c r="H311" s="17"/>
    </row>
    <row r="312" spans="1:8">
      <c r="A312" s="17">
        <f t="shared" si="11"/>
        <v>529</v>
      </c>
      <c r="B312" s="17">
        <v>5</v>
      </c>
      <c r="C312" s="17">
        <v>29</v>
      </c>
      <c r="D312" s="17"/>
      <c r="E312" s="17"/>
      <c r="F312" s="17"/>
      <c r="G312" s="17"/>
      <c r="H312" s="17"/>
    </row>
    <row r="313" spans="1:8">
      <c r="A313" s="17">
        <f t="shared" si="11"/>
        <v>530</v>
      </c>
      <c r="B313" s="17">
        <v>5</v>
      </c>
      <c r="C313" s="17">
        <v>30</v>
      </c>
      <c r="D313" s="17"/>
      <c r="E313" s="17"/>
      <c r="F313" s="17"/>
      <c r="G313" s="17"/>
      <c r="H313" s="17"/>
    </row>
    <row r="314" spans="1:8">
      <c r="A314" s="17">
        <f t="shared" si="11"/>
        <v>531</v>
      </c>
      <c r="B314" s="17">
        <v>5</v>
      </c>
      <c r="C314" s="17">
        <v>31</v>
      </c>
      <c r="D314" s="17"/>
      <c r="E314" s="17"/>
      <c r="F314" s="17"/>
      <c r="G314" s="17"/>
      <c r="H314" s="17"/>
    </row>
    <row r="315" spans="1:8">
      <c r="A315" s="17">
        <f t="shared" si="11"/>
        <v>532</v>
      </c>
      <c r="B315" s="17">
        <v>5</v>
      </c>
      <c r="C315" s="17">
        <v>32</v>
      </c>
      <c r="D315" s="17"/>
      <c r="E315" s="17"/>
      <c r="F315" s="17"/>
      <c r="G315" s="17"/>
      <c r="H315" s="17"/>
    </row>
    <row r="316" spans="1:8">
      <c r="A316" s="17">
        <f t="shared" si="11"/>
        <v>533</v>
      </c>
      <c r="B316" s="17">
        <v>5</v>
      </c>
      <c r="C316" s="17">
        <v>33</v>
      </c>
      <c r="D316" s="17"/>
      <c r="E316" s="17"/>
      <c r="F316" s="17"/>
      <c r="G316" s="17"/>
      <c r="H316" s="17"/>
    </row>
    <row r="317" spans="1:8">
      <c r="A317" s="17">
        <f t="shared" si="11"/>
        <v>534</v>
      </c>
      <c r="B317" s="17">
        <v>5</v>
      </c>
      <c r="C317" s="17">
        <v>34</v>
      </c>
      <c r="D317" s="17"/>
      <c r="E317" s="17"/>
      <c r="F317" s="17"/>
      <c r="G317" s="17"/>
      <c r="H317" s="17"/>
    </row>
    <row r="318" spans="1:8">
      <c r="A318" s="17">
        <f t="shared" si="11"/>
        <v>535</v>
      </c>
      <c r="B318" s="17">
        <v>5</v>
      </c>
      <c r="C318" s="17">
        <v>35</v>
      </c>
      <c r="D318" s="17"/>
      <c r="E318" s="17"/>
      <c r="F318" s="17"/>
      <c r="G318" s="17"/>
      <c r="H318" s="17"/>
    </row>
    <row r="319" spans="1:8">
      <c r="A319" s="17">
        <f t="shared" si="11"/>
        <v>536</v>
      </c>
      <c r="B319" s="17">
        <v>5</v>
      </c>
      <c r="C319" s="22">
        <v>36</v>
      </c>
      <c r="D319" s="22"/>
      <c r="E319" s="22"/>
      <c r="F319" s="22"/>
      <c r="G319" s="22"/>
      <c r="H319" s="22"/>
    </row>
    <row r="320" spans="1:8">
      <c r="A320" s="17">
        <f t="shared" si="11"/>
        <v>537</v>
      </c>
      <c r="B320" s="17">
        <v>5</v>
      </c>
      <c r="C320" s="23">
        <v>37</v>
      </c>
      <c r="D320" s="23"/>
      <c r="E320" s="23"/>
      <c r="F320" s="23"/>
      <c r="G320" s="23"/>
      <c r="H320" s="23"/>
    </row>
    <row r="321" spans="1:8">
      <c r="A321" s="17">
        <f t="shared" si="11"/>
        <v>538</v>
      </c>
      <c r="B321" s="17">
        <v>5</v>
      </c>
      <c r="C321" s="23">
        <v>38</v>
      </c>
      <c r="D321" s="23"/>
      <c r="E321" s="23"/>
      <c r="F321" s="23"/>
      <c r="G321" s="23"/>
      <c r="H321" s="23"/>
    </row>
    <row r="322" spans="1:8">
      <c r="A322" s="17">
        <f t="shared" si="11"/>
        <v>539</v>
      </c>
      <c r="B322" s="17">
        <v>5</v>
      </c>
      <c r="C322" s="23">
        <v>39</v>
      </c>
      <c r="D322" s="23"/>
      <c r="E322" s="23"/>
      <c r="F322" s="23"/>
      <c r="G322" s="23"/>
      <c r="H322" s="23"/>
    </row>
    <row r="323" spans="1:8">
      <c r="A323" s="17">
        <f t="shared" si="11"/>
        <v>540</v>
      </c>
      <c r="B323" s="17">
        <v>5</v>
      </c>
      <c r="C323" s="23">
        <v>40</v>
      </c>
      <c r="D323" s="23"/>
      <c r="E323" s="23"/>
      <c r="F323" s="23"/>
      <c r="G323" s="23"/>
      <c r="H323" s="23"/>
    </row>
    <row r="324" spans="1:8">
      <c r="A324" s="17">
        <f t="shared" si="11"/>
        <v>541</v>
      </c>
      <c r="B324" s="17">
        <v>5</v>
      </c>
      <c r="C324" s="23">
        <v>41</v>
      </c>
      <c r="D324" s="23"/>
      <c r="E324" s="23"/>
      <c r="F324" s="23"/>
      <c r="G324" s="23"/>
      <c r="H324" s="23"/>
    </row>
    <row r="325" spans="1:8">
      <c r="A325" s="17">
        <f t="shared" si="11"/>
        <v>542</v>
      </c>
      <c r="B325" s="17">
        <v>5</v>
      </c>
      <c r="C325" s="23">
        <v>42</v>
      </c>
      <c r="D325" s="23"/>
      <c r="E325" s="23"/>
      <c r="F325" s="23"/>
      <c r="G325" s="23"/>
      <c r="H325" s="23"/>
    </row>
    <row r="326" spans="1:8">
      <c r="A326" s="17">
        <f t="shared" si="11"/>
        <v>543</v>
      </c>
      <c r="B326" s="17">
        <v>5</v>
      </c>
      <c r="C326" s="23">
        <v>43</v>
      </c>
      <c r="D326" s="23"/>
      <c r="E326" s="23"/>
      <c r="F326" s="23"/>
      <c r="G326" s="23"/>
      <c r="H326" s="23"/>
    </row>
    <row r="327" spans="1:8">
      <c r="A327" s="17">
        <f t="shared" si="11"/>
        <v>544</v>
      </c>
      <c r="B327" s="17">
        <v>5</v>
      </c>
      <c r="C327" s="23">
        <v>44</v>
      </c>
      <c r="D327" s="23"/>
      <c r="E327" s="23"/>
      <c r="F327" s="23"/>
      <c r="G327" s="23"/>
      <c r="H327" s="23"/>
    </row>
    <row r="328" spans="1:8">
      <c r="A328" s="17">
        <f t="shared" si="11"/>
        <v>545</v>
      </c>
      <c r="B328" s="17">
        <v>5</v>
      </c>
      <c r="C328" s="23">
        <v>45</v>
      </c>
      <c r="D328" s="23"/>
      <c r="E328" s="23"/>
      <c r="F328" s="23"/>
      <c r="G328" s="23"/>
      <c r="H328" s="23"/>
    </row>
    <row r="329" spans="1:8">
      <c r="A329" s="17">
        <f t="shared" si="11"/>
        <v>546</v>
      </c>
      <c r="B329" s="17">
        <v>5</v>
      </c>
      <c r="C329" s="23">
        <v>46</v>
      </c>
      <c r="D329" s="23"/>
      <c r="E329" s="23"/>
      <c r="F329" s="23"/>
      <c r="G329" s="23"/>
      <c r="H329" s="23"/>
    </row>
    <row r="330" spans="1:8">
      <c r="A330" s="17">
        <f t="shared" si="11"/>
        <v>547</v>
      </c>
      <c r="B330" s="17">
        <v>5</v>
      </c>
      <c r="C330" s="23">
        <v>47</v>
      </c>
      <c r="D330" s="23"/>
      <c r="E330" s="23"/>
      <c r="F330" s="23"/>
      <c r="G330" s="23"/>
      <c r="H330" s="23"/>
    </row>
    <row r="331" spans="1:8">
      <c r="A331" s="17">
        <f t="shared" si="11"/>
        <v>548</v>
      </c>
      <c r="B331" s="17">
        <v>5</v>
      </c>
      <c r="C331" s="23">
        <v>48</v>
      </c>
      <c r="D331" s="23"/>
      <c r="E331" s="23"/>
      <c r="F331" s="23"/>
      <c r="G331" s="23"/>
      <c r="H331" s="23"/>
    </row>
    <row r="332" spans="1:8">
      <c r="A332" s="17">
        <f t="shared" si="11"/>
        <v>549</v>
      </c>
      <c r="B332" s="17">
        <v>5</v>
      </c>
      <c r="C332" s="23">
        <v>49</v>
      </c>
      <c r="D332" s="23"/>
      <c r="E332" s="23"/>
      <c r="F332" s="23"/>
      <c r="G332" s="23"/>
      <c r="H332" s="23"/>
    </row>
    <row r="333" spans="1:8">
      <c r="A333" s="17">
        <f t="shared" si="11"/>
        <v>550</v>
      </c>
      <c r="B333" s="17">
        <v>5</v>
      </c>
      <c r="C333" s="23">
        <v>50</v>
      </c>
      <c r="D333" s="23"/>
      <c r="E333" s="23"/>
      <c r="F333" s="23"/>
      <c r="G333" s="23"/>
      <c r="H333" s="23"/>
    </row>
    <row r="334" spans="1:8">
      <c r="A334" s="17">
        <f t="shared" si="11"/>
        <v>551</v>
      </c>
      <c r="B334" s="17">
        <v>5</v>
      </c>
      <c r="C334" s="23">
        <v>51</v>
      </c>
      <c r="D334" s="23"/>
      <c r="E334" s="23"/>
      <c r="F334" s="23"/>
      <c r="G334" s="23"/>
      <c r="H334" s="23"/>
    </row>
    <row r="335" spans="1:8">
      <c r="A335" s="17">
        <f t="shared" si="11"/>
        <v>552</v>
      </c>
      <c r="B335" s="17">
        <v>5</v>
      </c>
      <c r="C335" s="23">
        <v>52</v>
      </c>
      <c r="D335" s="23"/>
      <c r="E335" s="23"/>
      <c r="F335" s="23"/>
      <c r="G335" s="23"/>
      <c r="H335" s="23"/>
    </row>
    <row r="336" spans="1:8">
      <c r="A336" s="17">
        <f t="shared" si="11"/>
        <v>553</v>
      </c>
      <c r="B336" s="17">
        <v>5</v>
      </c>
      <c r="C336" s="23">
        <v>53</v>
      </c>
      <c r="D336" s="23"/>
      <c r="E336" s="23"/>
      <c r="F336" s="23"/>
      <c r="G336" s="23"/>
      <c r="H336" s="23"/>
    </row>
    <row r="337" spans="1:8">
      <c r="A337" s="17">
        <f t="shared" si="11"/>
        <v>554</v>
      </c>
      <c r="B337" s="17">
        <v>5</v>
      </c>
      <c r="C337" s="23">
        <v>54</v>
      </c>
      <c r="D337" s="23"/>
      <c r="E337" s="23"/>
      <c r="F337" s="23"/>
      <c r="G337" s="23"/>
      <c r="H337" s="23"/>
    </row>
    <row r="338" spans="1:8">
      <c r="A338" s="17">
        <f t="shared" si="11"/>
        <v>555</v>
      </c>
      <c r="B338" s="17">
        <v>5</v>
      </c>
      <c r="C338" s="23">
        <v>55</v>
      </c>
      <c r="D338" s="23"/>
      <c r="E338" s="23"/>
      <c r="F338" s="23"/>
      <c r="G338" s="23"/>
      <c r="H338" s="23"/>
    </row>
    <row r="339" spans="1:8">
      <c r="A339" s="17">
        <f t="shared" si="11"/>
        <v>556</v>
      </c>
      <c r="B339" s="17">
        <v>5</v>
      </c>
      <c r="C339" s="23">
        <v>56</v>
      </c>
      <c r="D339" s="23"/>
      <c r="E339" s="23"/>
      <c r="F339" s="23"/>
      <c r="G339" s="23"/>
      <c r="H339" s="23"/>
    </row>
    <row r="340" spans="1:8">
      <c r="A340" s="17">
        <f t="shared" si="11"/>
        <v>557</v>
      </c>
      <c r="B340" s="17">
        <v>5</v>
      </c>
      <c r="C340" s="23">
        <v>57</v>
      </c>
      <c r="D340" s="23"/>
      <c r="E340" s="23"/>
      <c r="F340" s="23"/>
      <c r="G340" s="23"/>
      <c r="H340" s="23"/>
    </row>
    <row r="341" spans="1:8">
      <c r="A341" s="17">
        <f t="shared" si="11"/>
        <v>558</v>
      </c>
      <c r="B341" s="17">
        <v>5</v>
      </c>
      <c r="C341" s="23">
        <v>58</v>
      </c>
      <c r="D341" s="23"/>
      <c r="E341" s="23"/>
      <c r="F341" s="23"/>
      <c r="G341" s="23"/>
      <c r="H341" s="23"/>
    </row>
    <row r="342" spans="1:8">
      <c r="A342" s="17">
        <f t="shared" si="11"/>
        <v>559</v>
      </c>
      <c r="B342" s="17">
        <v>5</v>
      </c>
      <c r="C342" s="23">
        <v>59</v>
      </c>
      <c r="D342" s="23"/>
      <c r="E342" s="23"/>
      <c r="F342" s="23"/>
      <c r="G342" s="23"/>
      <c r="H342" s="23"/>
    </row>
    <row r="343" spans="1:8">
      <c r="A343" s="17">
        <f t="shared" si="11"/>
        <v>560</v>
      </c>
      <c r="B343" s="17">
        <v>5</v>
      </c>
      <c r="C343" s="23">
        <v>60</v>
      </c>
      <c r="D343" s="23"/>
      <c r="E343" s="23"/>
      <c r="F343" s="23"/>
      <c r="G343" s="23"/>
      <c r="H343" s="23"/>
    </row>
    <row r="344" spans="1:8">
      <c r="A344" s="17">
        <f t="shared" si="11"/>
        <v>561</v>
      </c>
      <c r="B344" s="17">
        <v>5</v>
      </c>
      <c r="C344" s="23">
        <v>61</v>
      </c>
      <c r="D344" s="23"/>
      <c r="E344" s="23"/>
      <c r="F344" s="23"/>
      <c r="G344" s="23"/>
      <c r="H344" s="23"/>
    </row>
    <row r="345" spans="1:8">
      <c r="A345" s="17">
        <f t="shared" si="11"/>
        <v>562</v>
      </c>
      <c r="B345" s="17">
        <v>5</v>
      </c>
      <c r="C345" s="23">
        <v>62</v>
      </c>
      <c r="D345" s="23"/>
      <c r="E345" s="23"/>
      <c r="F345" s="23"/>
      <c r="G345" s="23"/>
      <c r="H345" s="23"/>
    </row>
    <row r="346" spans="1:8">
      <c r="A346" s="17">
        <f t="shared" si="11"/>
        <v>563</v>
      </c>
      <c r="B346" s="17">
        <v>5</v>
      </c>
      <c r="C346" s="23">
        <v>63</v>
      </c>
      <c r="D346" s="23"/>
      <c r="E346" s="23"/>
      <c r="F346" s="23"/>
      <c r="G346" s="23"/>
      <c r="H346" s="23"/>
    </row>
    <row r="347" spans="1:8">
      <c r="A347" s="17">
        <f t="shared" si="11"/>
        <v>564</v>
      </c>
      <c r="B347" s="17">
        <v>5</v>
      </c>
      <c r="C347" s="23">
        <v>64</v>
      </c>
      <c r="D347" s="23"/>
      <c r="E347" s="23"/>
      <c r="F347" s="23"/>
      <c r="G347" s="23"/>
      <c r="H347" s="23"/>
    </row>
    <row r="348" spans="1:8">
      <c r="A348" s="17">
        <f t="shared" si="11"/>
        <v>565</v>
      </c>
      <c r="B348" s="17">
        <v>5</v>
      </c>
      <c r="C348" s="23">
        <v>65</v>
      </c>
      <c r="D348" s="23"/>
      <c r="E348" s="23"/>
      <c r="F348" s="23"/>
      <c r="G348" s="23"/>
      <c r="H348" s="23"/>
    </row>
    <row r="349" spans="1:8">
      <c r="A349" s="17">
        <f t="shared" ref="A349:A353" si="12">B349*100+C349</f>
        <v>566</v>
      </c>
      <c r="B349" s="17">
        <v>5</v>
      </c>
      <c r="C349" s="23">
        <v>66</v>
      </c>
      <c r="D349" s="23"/>
      <c r="E349" s="23"/>
      <c r="F349" s="23"/>
      <c r="G349" s="23"/>
      <c r="H349" s="23"/>
    </row>
    <row r="350" spans="1:8">
      <c r="A350" s="17">
        <f t="shared" si="12"/>
        <v>567</v>
      </c>
      <c r="B350" s="17">
        <v>5</v>
      </c>
      <c r="C350" s="23">
        <v>67</v>
      </c>
      <c r="D350" s="23"/>
      <c r="E350" s="23"/>
      <c r="F350" s="23"/>
      <c r="G350" s="23"/>
      <c r="H350" s="23"/>
    </row>
    <row r="351" spans="1:8">
      <c r="A351" s="17">
        <f t="shared" si="12"/>
        <v>568</v>
      </c>
      <c r="B351" s="17">
        <v>5</v>
      </c>
      <c r="C351" s="23">
        <v>68</v>
      </c>
      <c r="D351" s="23"/>
      <c r="E351" s="23"/>
      <c r="F351" s="23"/>
      <c r="G351" s="23"/>
      <c r="H351" s="23"/>
    </row>
    <row r="352" spans="1:8">
      <c r="A352" s="17">
        <f t="shared" si="12"/>
        <v>569</v>
      </c>
      <c r="B352" s="17">
        <v>5</v>
      </c>
      <c r="C352" s="23">
        <v>69</v>
      </c>
      <c r="D352" s="23"/>
      <c r="E352" s="23"/>
      <c r="F352" s="23"/>
      <c r="G352" s="23"/>
      <c r="H352" s="23"/>
    </row>
    <row r="353" spans="1:8">
      <c r="A353" s="17">
        <f t="shared" si="12"/>
        <v>570</v>
      </c>
      <c r="B353" s="17">
        <v>5</v>
      </c>
      <c r="C353" s="23">
        <v>70</v>
      </c>
      <c r="D353" s="23"/>
      <c r="E353" s="23"/>
      <c r="F353" s="23"/>
      <c r="G353" s="23"/>
      <c r="H353" s="23"/>
    </row>
  </sheetData>
  <phoneticPr fontId="1" type="noConversion"/>
  <conditionalFormatting sqref="D2">
    <cfRule type="duplicateValues" dxfId="1" priority="4"/>
  </conditionalFormatting>
  <conditionalFormatting sqref="G2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26ED-03D9-42D8-8028-31666522100C}">
  <sheetPr>
    <tabColor theme="7" tint="0.39997558519241921"/>
  </sheetPr>
  <dimension ref="A1:G15"/>
  <sheetViews>
    <sheetView showGridLines="0" zoomScaleNormal="100" workbookViewId="0">
      <pane ySplit="3" topLeftCell="A4" activePane="bottomLeft" state="frozen"/>
      <selection activeCell="A14" sqref="A14"/>
      <selection pane="bottomLeft" activeCell="E7" sqref="E7"/>
    </sheetView>
  </sheetViews>
  <sheetFormatPr defaultRowHeight="15.95" customHeight="1"/>
  <cols>
    <col min="1" max="1" width="7.7109375" style="14" bestFit="1" customWidth="1"/>
    <col min="2" max="2" width="17.5703125" style="14" customWidth="1"/>
    <col min="3" max="3" width="13.85546875" style="14" bestFit="1" customWidth="1"/>
    <col min="4" max="4" width="13.5703125" style="14" bestFit="1" customWidth="1"/>
    <col min="5" max="5" width="16.140625" style="14" bestFit="1" customWidth="1"/>
    <col min="6" max="6" width="17" style="14" bestFit="1" customWidth="1"/>
    <col min="7" max="7" width="28.140625" style="14" bestFit="1" customWidth="1"/>
    <col min="8" max="8" width="14" style="14" customWidth="1"/>
    <col min="9" max="16384" width="9.140625" style="14"/>
  </cols>
  <sheetData>
    <row r="1" spans="1:7" ht="15.95" customHeight="1">
      <c r="A1" s="13" t="s">
        <v>4</v>
      </c>
      <c r="B1" s="13" t="s">
        <v>295</v>
      </c>
      <c r="C1" s="13" t="s">
        <v>272</v>
      </c>
      <c r="D1" s="13" t="s">
        <v>273</v>
      </c>
      <c r="E1" s="13" t="s">
        <v>274</v>
      </c>
      <c r="F1" s="13" t="s">
        <v>275</v>
      </c>
      <c r="G1" s="13" t="s">
        <v>276</v>
      </c>
    </row>
    <row r="2" spans="1:7" ht="15.95" customHeight="1">
      <c r="A2" s="15" t="s">
        <v>86</v>
      </c>
      <c r="B2" s="15" t="s">
        <v>277</v>
      </c>
      <c r="C2" s="15" t="s">
        <v>278</v>
      </c>
      <c r="D2" s="15" t="s">
        <v>279</v>
      </c>
      <c r="E2" s="15" t="s">
        <v>280</v>
      </c>
      <c r="F2" s="15" t="s">
        <v>5</v>
      </c>
      <c r="G2" s="15" t="s">
        <v>5</v>
      </c>
    </row>
    <row r="3" spans="1:7" ht="15.95" customHeight="1">
      <c r="A3" s="16" t="s">
        <v>6</v>
      </c>
      <c r="B3" s="16" t="s">
        <v>6</v>
      </c>
      <c r="C3" s="16" t="s">
        <v>6</v>
      </c>
      <c r="D3" s="16" t="s">
        <v>6</v>
      </c>
      <c r="E3" s="16" t="s">
        <v>6</v>
      </c>
      <c r="F3" s="16" t="s">
        <v>7</v>
      </c>
      <c r="G3" s="16" t="s">
        <v>281</v>
      </c>
    </row>
    <row r="4" spans="1:7" ht="15.95" customHeight="1">
      <c r="A4" s="17">
        <f>100000+C4*100+COUNT($B$4:B4)</f>
        <v>100101</v>
      </c>
      <c r="B4" s="17">
        <v>1</v>
      </c>
      <c r="C4" s="17">
        <v>1</v>
      </c>
      <c r="D4" s="17">
        <v>0</v>
      </c>
      <c r="E4" s="17">
        <v>10</v>
      </c>
      <c r="F4" s="18" t="s">
        <v>282</v>
      </c>
      <c r="G4" s="18" t="s">
        <v>283</v>
      </c>
    </row>
    <row r="5" spans="1:7" ht="15.95" customHeight="1">
      <c r="A5" s="17">
        <f>100000+C5*100+COUNT($B$4:B5)</f>
        <v>100102</v>
      </c>
      <c r="B5" s="17">
        <v>1</v>
      </c>
      <c r="C5" s="17">
        <v>1</v>
      </c>
      <c r="D5" s="17">
        <v>0</v>
      </c>
      <c r="E5" s="17">
        <v>10</v>
      </c>
      <c r="F5" s="18" t="s">
        <v>284</v>
      </c>
      <c r="G5" s="18" t="s">
        <v>283</v>
      </c>
    </row>
    <row r="6" spans="1:7" ht="15.95" customHeight="1">
      <c r="A6" s="17">
        <f>100000+C6*100+COUNT($B$4:B6)</f>
        <v>100103</v>
      </c>
      <c r="B6" s="17">
        <v>1</v>
      </c>
      <c r="C6" s="17">
        <v>1</v>
      </c>
      <c r="D6" s="17">
        <v>1</v>
      </c>
      <c r="E6" s="17">
        <v>100</v>
      </c>
      <c r="F6" s="18" t="s">
        <v>285</v>
      </c>
      <c r="G6" s="18" t="s">
        <v>283</v>
      </c>
    </row>
    <row r="7" spans="1:7" ht="15.95" customHeight="1">
      <c r="A7" s="17">
        <f>100000+C7*100+COUNT($B$4:B7)</f>
        <v>100204</v>
      </c>
      <c r="B7" s="17">
        <v>2</v>
      </c>
      <c r="C7" s="17">
        <v>2</v>
      </c>
      <c r="D7" s="17">
        <v>0</v>
      </c>
      <c r="E7" s="17"/>
      <c r="F7" s="18"/>
      <c r="G7" s="18" t="s">
        <v>286</v>
      </c>
    </row>
    <row r="8" spans="1:7" ht="15.95" customHeight="1">
      <c r="A8" s="17">
        <f>100000+C8*100+COUNT($B$4:B8)</f>
        <v>100305</v>
      </c>
      <c r="B8" s="17">
        <v>3</v>
      </c>
      <c r="C8" s="17">
        <v>3</v>
      </c>
      <c r="D8" s="17"/>
      <c r="E8" s="17"/>
      <c r="F8" s="18"/>
      <c r="G8" s="18" t="s">
        <v>287</v>
      </c>
    </row>
    <row r="9" spans="1:7" ht="15.95" customHeight="1">
      <c r="A9" s="17">
        <f>100000+C9*100+COUNT($B$4:B9)</f>
        <v>100406</v>
      </c>
      <c r="B9" s="17">
        <v>4</v>
      </c>
      <c r="C9" s="17">
        <v>4</v>
      </c>
      <c r="D9" s="17"/>
      <c r="E9" s="17"/>
      <c r="F9" s="18"/>
      <c r="G9" s="18" t="s">
        <v>288</v>
      </c>
    </row>
    <row r="10" spans="1:7" ht="15.95" customHeight="1">
      <c r="A10" s="17">
        <f>100000+C10*100+COUNT($B$4:B10)</f>
        <v>100507</v>
      </c>
      <c r="B10" s="17">
        <v>5</v>
      </c>
      <c r="C10" s="17">
        <v>5</v>
      </c>
      <c r="D10" s="17"/>
      <c r="E10" s="17"/>
      <c r="F10" s="18"/>
      <c r="G10" s="18" t="s">
        <v>289</v>
      </c>
    </row>
    <row r="11" spans="1:7" ht="15.95" customHeight="1">
      <c r="A11" s="17">
        <f>100000+C11*100+COUNT($B$4:B11)</f>
        <v>100608</v>
      </c>
      <c r="B11" s="17">
        <v>6</v>
      </c>
      <c r="C11" s="17">
        <v>6</v>
      </c>
      <c r="D11" s="17"/>
      <c r="E11" s="17"/>
      <c r="F11" s="18"/>
      <c r="G11" s="18" t="s">
        <v>290</v>
      </c>
    </row>
    <row r="12" spans="1:7" ht="15.95" customHeight="1">
      <c r="A12" s="17">
        <f>100000+C12*100+COUNT($B$4:B12)</f>
        <v>100709</v>
      </c>
      <c r="B12" s="17">
        <v>7</v>
      </c>
      <c r="C12" s="17">
        <v>7</v>
      </c>
      <c r="D12" s="17"/>
      <c r="E12" s="17"/>
      <c r="F12" s="18"/>
      <c r="G12" s="18" t="s">
        <v>291</v>
      </c>
    </row>
    <row r="13" spans="1:7" ht="15.95" customHeight="1">
      <c r="A13" s="17">
        <f>100000+C13*100+COUNT($B$4:B13)</f>
        <v>100810</v>
      </c>
      <c r="B13" s="17">
        <v>8</v>
      </c>
      <c r="C13" s="17">
        <v>8</v>
      </c>
      <c r="D13" s="17"/>
      <c r="E13" s="17"/>
      <c r="F13" s="18"/>
      <c r="G13" s="18" t="s">
        <v>292</v>
      </c>
    </row>
    <row r="14" spans="1:7" ht="15.95" customHeight="1">
      <c r="A14" s="17">
        <f>100000+C14*100+COUNT($B$4:B14)</f>
        <v>100911</v>
      </c>
      <c r="B14" s="17">
        <v>9</v>
      </c>
      <c r="C14" s="17">
        <v>9</v>
      </c>
      <c r="D14" s="17"/>
      <c r="E14" s="17"/>
      <c r="F14" s="18"/>
      <c r="G14" s="18" t="s">
        <v>293</v>
      </c>
    </row>
    <row r="15" spans="1:7" ht="15.95" customHeight="1">
      <c r="A15" s="17">
        <f>100000+C15*100+COUNT($B$4:B15)</f>
        <v>101012</v>
      </c>
      <c r="B15" s="17">
        <v>10</v>
      </c>
      <c r="C15" s="17">
        <v>10</v>
      </c>
      <c r="D15" s="17"/>
      <c r="E15" s="17"/>
      <c r="F15" s="18"/>
      <c r="G15" s="18" t="s">
        <v>294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INFO</vt:lpstr>
      <vt:lpstr>UI_INFO</vt:lpstr>
      <vt:lpstr>DATA</vt:lpstr>
      <vt:lpstr>CARD</vt:lpstr>
      <vt:lpstr>LEVEL_GROUP</vt:lpstr>
      <vt:lpstr>AWAKE_GROUP</vt:lpstr>
      <vt:lpstr>CARD_EXP_INFO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박세연</dc:creator>
  <cp:lastModifiedBy>seyeon park</cp:lastModifiedBy>
  <dcterms:created xsi:type="dcterms:W3CDTF">2025-10-24T02:37:04Z</dcterms:created>
  <dcterms:modified xsi:type="dcterms:W3CDTF">2026-03-06T00:55:39Z</dcterms:modified>
</cp:coreProperties>
</file>