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ments_tunnel" sheetId="1" state="visible" r:id="rId1"/>
    <sheet name="produits_tunnels" sheetId="2" state="visible" r:id="rId2"/>
    <sheet name="Saint-Cloud" sheetId="3" state="visible" r:id="rId3"/>
    <sheet name="Boissy" sheetId="4" state="visible" r:id="rId4"/>
    <sheet name="Taverny" sheetId="5" state="visible" r:id="rId5"/>
    <sheet name="La Courneuve" sheetId="6" state="visible" r:id="rId6"/>
    <sheet name="Neuilly" sheetId="7" state="visible" r:id="rId7"/>
    <sheet name="Fontenay" sheetId="8" state="visible" r:id="rId8"/>
    <sheet name="Guy Môquet" sheetId="9" state="visible" r:id="rId9"/>
    <sheet name="Belle-Rive" sheetId="10" state="visible" r:id="rId10"/>
    <sheet name="La Défense" sheetId="11" state="visible" r:id="rId11"/>
    <sheet name="Nogent" sheetId="12" state="visible" r:id="rId12"/>
    <sheet name="Fresnes" sheetId="13" state="visible" r:id="rId13"/>
    <sheet name="Champigny" sheetId="14" state="visible" r:id="rId14"/>
    <sheet name="Moulin" sheetId="15" state="visible" r:id="rId15"/>
    <sheet name="Nanterre échangeur" sheetId="16" state="visible" r:id="rId16"/>
    <sheet name="Italie" sheetId="17" state="visible" r:id="rId17"/>
    <sheet name="Nanterre Centre" sheetId="18" state="visible" r:id="rId18"/>
    <sheet name="Ambroise Paré" sheetId="19" state="visible" r:id="rId19"/>
    <sheet name="Lumen-Norton" sheetId="20" state="visible" r:id="rId20"/>
    <sheet name="Chennevières" sheetId="21" state="visible" r:id="rId21"/>
    <sheet name="Orly" sheetId="22" state="visible" r:id="rId22"/>
    <sheet name="Bicêtre" sheetId="23" state="visible" r:id="rId23"/>
    <sheet name="Antony" sheetId="24" state="visible" r:id="rId24"/>
    <sheet name="Landy" sheetId="25" state="visible" r:id="rId25"/>
    <sheet name="Bobigny" sheetId="26" state="visible" r:id="rId26"/>
    <sheet name="Sévin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3E0"/>
        <bgColor rgb="00FFF3E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0" fontId="0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3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60" customWidth="1" min="2" max="2"/>
    <col width="8" customWidth="1" min="3" max="3"/>
    <col width="11" customWidth="1" min="4" max="4"/>
    <col width="12" customWidth="1" min="5" max="5"/>
    <col width="8" customWidth="1" min="6" max="6"/>
    <col width="8" customWidth="1" min="7" max="7"/>
    <col width="16" customWidth="1" min="8" max="8"/>
    <col width="9" customWidth="1" min="9" max="9"/>
    <col width="15" customWidth="1" min="10" max="10"/>
    <col width="12" customWidth="1" min="11" max="11"/>
    <col width="14" customWidth="1" min="12" max="12"/>
    <col width="8" customWidth="1" min="13" max="13"/>
    <col width="20" customWidth="1" min="14" max="14"/>
    <col width="10" customWidth="1" min="15" max="15"/>
    <col width="12" customWidth="1" min="16" max="16"/>
    <col width="10" customWidth="1" min="17" max="17"/>
    <col width="17" customWidth="1" min="18" max="18"/>
    <col width="9" customWidth="1" min="19" max="19"/>
    <col width="13" customWidth="1" min="20" max="20"/>
    <col width="9" customWidth="1" min="21" max="21"/>
    <col width="9" customWidth="1" min="22" max="22"/>
    <col width="15" customWidth="1" min="23" max="23"/>
    <col width="9" customWidth="1" min="24" max="24"/>
    <col width="14" customWidth="1" min="25" max="25"/>
    <col width="14" customWidth="1" min="26" max="26"/>
    <col width="7" customWidth="1" min="27" max="27"/>
    <col width="14" customWidth="1" min="28" max="28"/>
    <col width="9" customWidth="1" min="29" max="29"/>
    <col width="13" customWidth="1" min="30" max="30"/>
    <col width="8" customWidth="1" min="31" max="31"/>
    <col width="9" customWidth="1" min="32" max="32"/>
    <col width="9" customWidth="1" min="33" max="33"/>
    <col width="8" customWidth="1" min="34" max="34"/>
    <col width="9" customWidth="1" min="35" max="35"/>
    <col width="6" customWidth="1" min="36" max="36"/>
    <col width="15" customWidth="1" min="37" max="37"/>
  </cols>
  <sheetData>
    <row r="1">
      <c r="A1" s="1" t="inlineStr">
        <is>
          <t>Métier</t>
        </is>
      </c>
      <c r="B1" s="1" t="inlineStr">
        <is>
          <t>Equipement Coswin</t>
        </is>
      </c>
      <c r="C1" s="1" t="inlineStr">
        <is>
          <t>Boissy</t>
        </is>
      </c>
      <c r="D1" s="1" t="inlineStr">
        <is>
          <t>Champigny</t>
        </is>
      </c>
      <c r="E1" s="1" t="inlineStr">
        <is>
          <t>Guy Môquet</t>
        </is>
      </c>
      <c r="F1" s="1" t="inlineStr">
        <is>
          <t>Moulin</t>
        </is>
      </c>
      <c r="G1" s="1" t="inlineStr">
        <is>
          <t>Nogent</t>
        </is>
      </c>
      <c r="H1" s="1" t="inlineStr">
        <is>
          <t>Hors tunnel</t>
        </is>
      </c>
      <c r="I1" s="1" t="inlineStr">
        <is>
          <t>Créteil</t>
        </is>
      </c>
      <c r="J1" s="1" t="inlineStr">
        <is>
          <t>Ambroise Paré</t>
        </is>
      </c>
      <c r="K1" s="1" t="inlineStr">
        <is>
          <t>Belle-Rive</t>
        </is>
      </c>
      <c r="L1" s="1" t="inlineStr">
        <is>
          <t>Chennevières</t>
        </is>
      </c>
      <c r="M1" s="1" t="inlineStr">
        <is>
          <t>Mozart</t>
        </is>
      </c>
      <c r="N1" s="1" t="inlineStr">
        <is>
          <t>Nanterre échangeur</t>
        </is>
      </c>
      <c r="O1" s="1" t="inlineStr">
        <is>
          <t>Fontenay</t>
        </is>
      </c>
      <c r="P1" s="1" t="inlineStr">
        <is>
          <t>La Défense</t>
        </is>
      </c>
      <c r="Q1" s="1" t="inlineStr">
        <is>
          <t>Jonchere</t>
        </is>
      </c>
      <c r="R1" s="1" t="inlineStr">
        <is>
          <t>Nanterre Centre</t>
        </is>
      </c>
      <c r="S1" s="1" t="inlineStr">
        <is>
          <t>Neuilly</t>
        </is>
      </c>
      <c r="T1" s="1" t="inlineStr">
        <is>
          <t>Saint-Cloud</t>
        </is>
      </c>
      <c r="U1" s="1" t="inlineStr">
        <is>
          <t>Sévines</t>
        </is>
      </c>
      <c r="V1" s="1" t="inlineStr">
        <is>
          <t>Trinity</t>
        </is>
      </c>
      <c r="W1" s="1" t="inlineStr">
        <is>
          <t>Hors tunnel.1</t>
        </is>
      </c>
      <c r="X1" s="1" t="inlineStr">
        <is>
          <t>Bobigny</t>
        </is>
      </c>
      <c r="Y1" s="1" t="inlineStr">
        <is>
          <t>CouvBagnolet</t>
        </is>
      </c>
      <c r="Z1" s="1" t="inlineStr">
        <is>
          <t>La Courneuve</t>
        </is>
      </c>
      <c r="AA1" s="1" t="inlineStr">
        <is>
          <t>Landy</t>
        </is>
      </c>
      <c r="AB1" s="1" t="inlineStr">
        <is>
          <t>Lumen-Norton</t>
        </is>
      </c>
      <c r="AC1" s="1" t="inlineStr">
        <is>
          <t>Taverny</t>
        </is>
      </c>
      <c r="AD1" s="1" t="inlineStr">
        <is>
          <t>Hors Tunnel</t>
        </is>
      </c>
      <c r="AE1" s="1" t="inlineStr">
        <is>
          <t>Antony</t>
        </is>
      </c>
      <c r="AF1" s="1" t="inlineStr">
        <is>
          <t>Bicêtre</t>
        </is>
      </c>
      <c r="AG1" s="1" t="inlineStr">
        <is>
          <t>Fresnes</t>
        </is>
      </c>
      <c r="AH1" s="1" t="inlineStr">
        <is>
          <t>Italie</t>
        </is>
      </c>
      <c r="AI1" s="1" t="inlineStr">
        <is>
          <t>Orléans</t>
        </is>
      </c>
      <c r="AJ1" s="1" t="inlineStr">
        <is>
          <t>Orly</t>
        </is>
      </c>
      <c r="AK1" s="1" t="inlineStr">
        <is>
          <t>Hors Tunnel.1</t>
        </is>
      </c>
    </row>
    <row r="2">
      <c r="A2" t="inlineStr">
        <is>
          <t>Auto-évacuation</t>
        </is>
      </c>
      <c r="B2" t="inlineStr">
        <is>
          <t>COFFRET (prises pompier)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</v>
      </c>
      <c r="O2" t="n">
        <v>12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Automate</t>
        </is>
      </c>
      <c r="B3" t="inlineStr">
        <is>
          <t>AUTOMATE METIER</t>
        </is>
      </c>
      <c r="C3" t="n">
        <v>3</v>
      </c>
      <c r="D3" t="n">
        <v>2</v>
      </c>
      <c r="E3" t="n">
        <v>1</v>
      </c>
      <c r="F3" t="n">
        <v>0</v>
      </c>
      <c r="G3" t="n">
        <v>16</v>
      </c>
      <c r="H3" t="inlineStr">
        <is>
          <t>45</t>
        </is>
      </c>
      <c r="I3" t="inlineStr">
        <is>
          <t>?</t>
        </is>
      </c>
      <c r="J3" t="inlineStr"/>
      <c r="K3" t="n">
        <v>5</v>
      </c>
      <c r="L3" t="inlineStr"/>
      <c r="M3" t="inlineStr"/>
      <c r="N3" t="n">
        <v>3</v>
      </c>
      <c r="O3" t="n">
        <v>1</v>
      </c>
      <c r="P3" t="n">
        <v>8</v>
      </c>
      <c r="Q3" t="inlineStr"/>
      <c r="R3" t="n">
        <v>6</v>
      </c>
      <c r="S3" t="inlineStr"/>
      <c r="T3" t="n">
        <v>1</v>
      </c>
      <c r="U3" t="n">
        <v>1</v>
      </c>
      <c r="V3" t="inlineStr"/>
      <c r="W3" t="n">
        <v>26</v>
      </c>
      <c r="X3" t="n">
        <v>25</v>
      </c>
      <c r="Y3" t="inlineStr"/>
      <c r="Z3" t="inlineStr"/>
      <c r="AA3" t="n">
        <v>9</v>
      </c>
      <c r="AB3" t="n">
        <v>5</v>
      </c>
      <c r="AC3" t="n">
        <v>7</v>
      </c>
      <c r="AD3" t="n">
        <v>23</v>
      </c>
      <c r="AE3" t="n">
        <v>5</v>
      </c>
      <c r="AF3" t="n">
        <v>3</v>
      </c>
      <c r="AG3" t="n">
        <v>2</v>
      </c>
      <c r="AH3" t="n">
        <v>1</v>
      </c>
      <c r="AI3" t="inlineStr"/>
      <c r="AJ3" t="inlineStr"/>
      <c r="AK3" t="n">
        <v>27</v>
      </c>
    </row>
    <row r="4">
      <c r="A4" t="inlineStr">
        <is>
          <t>Automate</t>
        </is>
      </c>
      <c r="B4" t="inlineStr">
        <is>
          <t>MESD</t>
        </is>
      </c>
      <c r="C4" t="n">
        <v>17</v>
      </c>
      <c r="D4" t="n">
        <v>32</v>
      </c>
      <c r="E4" t="n">
        <v>19</v>
      </c>
      <c r="F4" t="n">
        <v>26</v>
      </c>
      <c r="G4" t="n">
        <v>37</v>
      </c>
      <c r="H4" t="inlineStr">
        <is>
          <t>0</t>
        </is>
      </c>
      <c r="I4" t="inlineStr">
        <is>
          <t>?</t>
        </is>
      </c>
      <c r="J4" t="n">
        <v>25</v>
      </c>
      <c r="K4" t="n">
        <v>40</v>
      </c>
      <c r="L4" t="n">
        <v>8</v>
      </c>
      <c r="M4" t="inlineStr"/>
      <c r="N4" t="n">
        <v>35</v>
      </c>
      <c r="O4" t="n">
        <v>17</v>
      </c>
      <c r="P4" t="n">
        <v>106</v>
      </c>
      <c r="Q4" t="inlineStr"/>
      <c r="R4" t="n">
        <v>28</v>
      </c>
      <c r="S4" t="n">
        <v>11</v>
      </c>
      <c r="T4" t="n">
        <v>29</v>
      </c>
      <c r="U4" t="n">
        <v>9</v>
      </c>
      <c r="V4" t="n">
        <v>1</v>
      </c>
      <c r="W4" t="inlineStr"/>
      <c r="X4" t="n">
        <v>97</v>
      </c>
      <c r="Y4" t="inlineStr"/>
      <c r="Z4" t="n">
        <v>7</v>
      </c>
      <c r="AA4" t="n">
        <v>41</v>
      </c>
      <c r="AB4" t="n">
        <v>27</v>
      </c>
      <c r="AC4" t="n">
        <v>9</v>
      </c>
      <c r="AD4" t="inlineStr"/>
      <c r="AE4" t="n">
        <v>23</v>
      </c>
      <c r="AF4" t="inlineStr"/>
      <c r="AG4" t="n">
        <v>7</v>
      </c>
      <c r="AH4" t="n">
        <v>4</v>
      </c>
      <c r="AI4" t="inlineStr"/>
      <c r="AJ4" t="n">
        <v>14</v>
      </c>
      <c r="AK4" t="inlineStr"/>
    </row>
    <row r="5">
      <c r="A5" t="inlineStr">
        <is>
          <t>Automate</t>
        </is>
      </c>
      <c r="B5" t="inlineStr">
        <is>
          <t>MESD METIER</t>
        </is>
      </c>
      <c r="C5" t="n">
        <v>9</v>
      </c>
      <c r="D5" t="n">
        <v>0</v>
      </c>
      <c r="E5" t="n">
        <v>0</v>
      </c>
      <c r="F5" t="n">
        <v>0</v>
      </c>
      <c r="G5" t="n">
        <v>16</v>
      </c>
      <c r="H5" t="inlineStr">
        <is>
          <t>0</t>
        </is>
      </c>
      <c r="I5" t="inlineStr">
        <is>
          <t>?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</v>
      </c>
      <c r="AF5" t="inlineStr"/>
      <c r="AG5" t="n">
        <v>7</v>
      </c>
      <c r="AH5" t="inlineStr"/>
      <c r="AI5" t="inlineStr"/>
      <c r="AJ5" t="inlineStr"/>
      <c r="AK5" t="inlineStr"/>
    </row>
    <row r="6">
      <c r="A6" t="inlineStr">
        <is>
          <t>Clim</t>
        </is>
      </c>
      <c r="B6" t="inlineStr">
        <is>
          <t>CLIM-CHAUFFAGE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Clim</t>
        </is>
      </c>
      <c r="B7" t="inlineStr">
        <is>
          <t>CLIM-CONDENSEUR</t>
        </is>
      </c>
      <c r="C7" t="n">
        <v>6</v>
      </c>
      <c r="D7" t="n">
        <v>4</v>
      </c>
      <c r="E7" t="n">
        <v>1</v>
      </c>
      <c r="F7" t="n">
        <v>3</v>
      </c>
      <c r="G7" t="n">
        <v>0</v>
      </c>
      <c r="H7" t="inlineStr">
        <is>
          <t>36</t>
        </is>
      </c>
      <c r="I7" t="inlineStr">
        <is>
          <t>?</t>
        </is>
      </c>
      <c r="J7" t="n">
        <v>0</v>
      </c>
      <c r="K7" t="n">
        <v>1</v>
      </c>
      <c r="L7" t="n">
        <v>1</v>
      </c>
      <c r="M7" t="inlineStr"/>
      <c r="N7" t="n">
        <v>4</v>
      </c>
      <c r="O7" t="n">
        <v>1</v>
      </c>
      <c r="P7" t="n">
        <v>5</v>
      </c>
      <c r="Q7" t="n">
        <v>1</v>
      </c>
      <c r="R7" t="n">
        <v>5</v>
      </c>
      <c r="S7" t="n">
        <v>0</v>
      </c>
      <c r="T7" t="n">
        <v>0</v>
      </c>
      <c r="U7" t="n">
        <v>1</v>
      </c>
      <c r="V7" t="inlineStr"/>
      <c r="W7" t="n">
        <v>25</v>
      </c>
      <c r="X7" t="n">
        <v>6</v>
      </c>
      <c r="Y7" t="inlineStr"/>
      <c r="Z7" t="inlineStr"/>
      <c r="AA7" t="inlineStr"/>
      <c r="AB7" t="n">
        <v>2</v>
      </c>
      <c r="AC7" t="n">
        <v>1</v>
      </c>
      <c r="AD7" t="n">
        <v>35</v>
      </c>
      <c r="AE7" t="n">
        <v>3</v>
      </c>
      <c r="AF7" t="n">
        <v>4</v>
      </c>
      <c r="AG7" t="n">
        <v>1</v>
      </c>
      <c r="AH7" t="n">
        <v>1</v>
      </c>
      <c r="AI7" t="inlineStr"/>
      <c r="AJ7" t="n">
        <v>2</v>
      </c>
      <c r="AK7" t="n">
        <v>25</v>
      </c>
    </row>
    <row r="8">
      <c r="A8" t="inlineStr">
        <is>
          <t>Clim</t>
        </is>
      </c>
      <c r="B8" t="inlineStr">
        <is>
          <t>CLIM-CONFORT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17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Clim</t>
        </is>
      </c>
      <c r="B9" t="inlineStr">
        <is>
          <t>CLIM-EVAPORATEUR</t>
        </is>
      </c>
      <c r="C9" t="n">
        <v>6</v>
      </c>
      <c r="D9" t="n">
        <v>1</v>
      </c>
      <c r="E9" t="n">
        <v>2</v>
      </c>
      <c r="F9" t="n">
        <v>4</v>
      </c>
      <c r="G9" t="n">
        <v>7</v>
      </c>
      <c r="H9" t="inlineStr">
        <is>
          <t>45</t>
        </is>
      </c>
      <c r="I9" t="inlineStr">
        <is>
          <t>?</t>
        </is>
      </c>
      <c r="J9" t="n">
        <v>0</v>
      </c>
      <c r="K9" t="n">
        <v>1</v>
      </c>
      <c r="L9" t="n">
        <v>1</v>
      </c>
      <c r="M9" t="inlineStr"/>
      <c r="N9" t="n">
        <v>1</v>
      </c>
      <c r="O9" t="n">
        <v>1</v>
      </c>
      <c r="P9" t="n">
        <v>4</v>
      </c>
      <c r="Q9" t="n">
        <v>1</v>
      </c>
      <c r="R9" t="n">
        <v>5</v>
      </c>
      <c r="S9" t="n">
        <v>0</v>
      </c>
      <c r="T9" t="n">
        <v>0</v>
      </c>
      <c r="U9" t="n">
        <v>2</v>
      </c>
      <c r="V9" t="inlineStr"/>
      <c r="W9" t="n">
        <v>36</v>
      </c>
      <c r="X9" t="inlineStr"/>
      <c r="Y9" t="inlineStr"/>
      <c r="Z9" t="inlineStr"/>
      <c r="AA9" t="inlineStr"/>
      <c r="AB9" t="inlineStr"/>
      <c r="AC9" t="n">
        <v>1</v>
      </c>
      <c r="AD9" t="n">
        <v>70</v>
      </c>
      <c r="AE9" t="n">
        <v>6</v>
      </c>
      <c r="AF9" t="n">
        <v>4</v>
      </c>
      <c r="AG9" t="n">
        <v>1</v>
      </c>
      <c r="AH9" t="n">
        <v>1</v>
      </c>
      <c r="AI9" t="inlineStr"/>
      <c r="AJ9" t="n">
        <v>10</v>
      </c>
      <c r="AK9" t="n">
        <v>30</v>
      </c>
    </row>
    <row r="10">
      <c r="A10" t="inlineStr">
        <is>
          <t>Clim</t>
        </is>
      </c>
      <c r="B10" t="inlineStr">
        <is>
          <t>CLIM-LOCAL</t>
        </is>
      </c>
      <c r="C10" t="n">
        <v>0</v>
      </c>
      <c r="D10" t="n">
        <v>3</v>
      </c>
      <c r="E10" t="n">
        <v>0</v>
      </c>
      <c r="F10" t="n">
        <v>4</v>
      </c>
      <c r="G10" t="n">
        <v>8</v>
      </c>
      <c r="H10" t="inlineStr">
        <is>
          <t>45</t>
        </is>
      </c>
      <c r="I10" t="inlineStr">
        <is>
          <t>?</t>
        </is>
      </c>
      <c r="J10" t="n">
        <v>2</v>
      </c>
      <c r="K10" t="n">
        <v>3</v>
      </c>
      <c r="L10" t="n">
        <v>2</v>
      </c>
      <c r="M10" t="inlineStr"/>
      <c r="N10" t="n">
        <v>19</v>
      </c>
      <c r="O10" t="n">
        <v>1</v>
      </c>
      <c r="P10" t="n">
        <v>28</v>
      </c>
      <c r="Q10" t="n">
        <v>1</v>
      </c>
      <c r="R10" t="n">
        <v>7</v>
      </c>
      <c r="S10" t="n">
        <v>5</v>
      </c>
      <c r="T10" t="n">
        <v>3</v>
      </c>
      <c r="U10" t="n">
        <v>0</v>
      </c>
      <c r="V10" t="inlineStr"/>
      <c r="W10" t="n">
        <v>16</v>
      </c>
      <c r="X10" t="n">
        <v>11</v>
      </c>
      <c r="Y10" t="inlineStr"/>
      <c r="Z10" t="inlineStr"/>
      <c r="AA10" t="n">
        <v>7</v>
      </c>
      <c r="AB10" t="n">
        <v>2</v>
      </c>
      <c r="AC10" t="n">
        <v>4</v>
      </c>
      <c r="AD10" t="n">
        <v>10</v>
      </c>
      <c r="AE10" t="n">
        <v>2</v>
      </c>
      <c r="AF10" t="inlineStr"/>
      <c r="AG10" t="n">
        <v>2</v>
      </c>
      <c r="AH10" t="n">
        <v>2</v>
      </c>
      <c r="AI10" t="inlineStr"/>
      <c r="AJ10" t="inlineStr"/>
      <c r="AK10" t="n">
        <v>17</v>
      </c>
    </row>
    <row r="11">
      <c r="A11" t="inlineStr">
        <is>
          <t>Détection</t>
        </is>
      </c>
      <c r="B11" t="inlineStr">
        <is>
          <t>LUMANDAR+LUMINANCEMETRE</t>
        </is>
      </c>
      <c r="C11" t="n">
        <v>2</v>
      </c>
      <c r="D11" t="n">
        <v>3</v>
      </c>
      <c r="E11" t="n">
        <v>2</v>
      </c>
      <c r="F11" t="n">
        <v>2</v>
      </c>
      <c r="G11" t="n">
        <v>2</v>
      </c>
      <c r="H11" t="inlineStr"/>
      <c r="I11" t="inlineStr"/>
      <c r="J11" t="n">
        <v>2</v>
      </c>
      <c r="K11" t="n">
        <v>3</v>
      </c>
      <c r="L11" t="n">
        <v>2</v>
      </c>
      <c r="M11" t="inlineStr"/>
      <c r="N11" t="n">
        <v>4</v>
      </c>
      <c r="O11" t="n">
        <v>2</v>
      </c>
      <c r="P11" t="n">
        <v>1</v>
      </c>
      <c r="Q11" t="inlineStr"/>
      <c r="R11" t="n">
        <v>2</v>
      </c>
      <c r="S11" t="inlineStr"/>
      <c r="T11" t="n">
        <v>2</v>
      </c>
      <c r="U11" t="inlineStr"/>
      <c r="V11" t="n">
        <v>2</v>
      </c>
      <c r="W11" t="inlineStr"/>
      <c r="X11" t="n">
        <v>2</v>
      </c>
      <c r="Y11" t="inlineStr"/>
      <c r="Z11" t="n">
        <v>3</v>
      </c>
      <c r="AA11" t="n">
        <v>2</v>
      </c>
      <c r="AB11" t="n">
        <v>3</v>
      </c>
      <c r="AC11" t="n">
        <v>2</v>
      </c>
      <c r="AD11" t="inlineStr"/>
      <c r="AE11" t="n">
        <v>2</v>
      </c>
      <c r="AF11" t="n">
        <v>4</v>
      </c>
      <c r="AG11" t="n">
        <v>4</v>
      </c>
      <c r="AH11" t="n">
        <v>3</v>
      </c>
      <c r="AI11" t="inlineStr"/>
      <c r="AJ11" t="n">
        <v>3</v>
      </c>
      <c r="AK11" t="inlineStr"/>
    </row>
    <row r="12">
      <c r="A12" t="inlineStr">
        <is>
          <t>Incendie</t>
        </is>
      </c>
      <c r="B12" t="inlineStr">
        <is>
          <t>BORNE INCENDIE</t>
        </is>
      </c>
      <c r="C12" t="n">
        <v>4</v>
      </c>
      <c r="D12" t="n">
        <v>6</v>
      </c>
      <c r="E12" t="n">
        <v>8</v>
      </c>
      <c r="F12" t="n">
        <v>13</v>
      </c>
      <c r="G12" t="n">
        <v>24</v>
      </c>
      <c r="H12" t="inlineStr">
        <is>
          <t>0</t>
        </is>
      </c>
      <c r="I12" t="inlineStr">
        <is>
          <t>0</t>
        </is>
      </c>
      <c r="J12" t="n">
        <v>18</v>
      </c>
      <c r="K12" t="n">
        <v>13</v>
      </c>
      <c r="L12" t="n">
        <v>6</v>
      </c>
      <c r="M12" t="inlineStr"/>
      <c r="N12" t="n">
        <v>18</v>
      </c>
      <c r="O12" t="n">
        <v>6</v>
      </c>
      <c r="P12" t="n">
        <v>62</v>
      </c>
      <c r="Q12" t="n">
        <v>3</v>
      </c>
      <c r="R12" t="n">
        <v>12</v>
      </c>
      <c r="S12" t="n">
        <v>6</v>
      </c>
      <c r="T12" t="n">
        <v>17</v>
      </c>
      <c r="U12" t="n">
        <v>6</v>
      </c>
      <c r="V12" t="n">
        <v>4</v>
      </c>
      <c r="W12" t="inlineStr"/>
      <c r="X12" t="n">
        <v>31</v>
      </c>
      <c r="Y12" t="inlineStr"/>
      <c r="Z12" t="n">
        <v>4</v>
      </c>
      <c r="AA12" t="n">
        <v>24</v>
      </c>
      <c r="AB12" t="n">
        <v>14</v>
      </c>
      <c r="AC12" t="n">
        <v>8</v>
      </c>
      <c r="AD12" t="inlineStr"/>
      <c r="AE12" t="n">
        <v>10</v>
      </c>
      <c r="AF12" t="inlineStr"/>
      <c r="AG12" t="n">
        <v>10</v>
      </c>
      <c r="AH12" t="inlineStr"/>
      <c r="AI12" t="inlineStr"/>
      <c r="AJ12" t="n">
        <v>6</v>
      </c>
      <c r="AK12" t="inlineStr"/>
    </row>
    <row r="13">
      <c r="A13" t="inlineStr">
        <is>
          <t>Incendie</t>
        </is>
      </c>
      <c r="B13" t="inlineStr">
        <is>
          <t>CENTRALE INCENDIE</t>
        </is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inlineStr">
        <is>
          <t>0</t>
        </is>
      </c>
      <c r="I13" t="inlineStr">
        <is>
          <t>0</t>
        </is>
      </c>
      <c r="J13" t="n">
        <v>2</v>
      </c>
      <c r="K13" t="n">
        <v>2</v>
      </c>
      <c r="L13" t="n">
        <v>2</v>
      </c>
      <c r="M13" t="inlineStr"/>
      <c r="N13" t="n">
        <v>3</v>
      </c>
      <c r="O13" t="n">
        <v>1</v>
      </c>
      <c r="P13" t="n">
        <v>17</v>
      </c>
      <c r="Q13" t="n">
        <v>1</v>
      </c>
      <c r="R13" t="n">
        <v>5</v>
      </c>
      <c r="S13" t="n">
        <v>2</v>
      </c>
      <c r="T13" t="n">
        <v>4</v>
      </c>
      <c r="U13" t="n">
        <v>2</v>
      </c>
      <c r="V13" t="inlineStr"/>
      <c r="W13" t="inlineStr"/>
      <c r="X13" t="n">
        <v>7</v>
      </c>
      <c r="Y13" t="inlineStr"/>
      <c r="Z13" t="inlineStr"/>
      <c r="AA13" t="n">
        <v>3</v>
      </c>
      <c r="AB13" t="n">
        <v>2</v>
      </c>
      <c r="AC13" t="n">
        <v>2</v>
      </c>
      <c r="AD13" t="inlineStr"/>
      <c r="AE13" t="n">
        <v>6</v>
      </c>
      <c r="AF13" t="n">
        <v>2</v>
      </c>
      <c r="AG13" t="n">
        <v>1</v>
      </c>
      <c r="AH13" t="n">
        <v>1</v>
      </c>
      <c r="AI13" t="inlineStr"/>
      <c r="AJ13" t="n">
        <v>1</v>
      </c>
      <c r="AK13" t="n">
        <v>1</v>
      </c>
    </row>
    <row r="14">
      <c r="A14" t="inlineStr">
        <is>
          <t>Incendie</t>
        </is>
      </c>
      <c r="B14" t="inlineStr">
        <is>
          <t>COLONNE SECHE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12</v>
      </c>
      <c r="AG14" t="inlineStr"/>
      <c r="AH14" t="n">
        <v>5</v>
      </c>
      <c r="AI14" t="inlineStr"/>
      <c r="AJ14" t="n">
        <v>9</v>
      </c>
      <c r="AK14" t="inlineStr"/>
    </row>
    <row r="15">
      <c r="A15" t="inlineStr">
        <is>
          <t>Incendie</t>
        </is>
      </c>
      <c r="B15" t="inlineStr">
        <is>
          <t>DOUCHE PORTATIVE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inlineStr"/>
      <c r="AG15" t="n">
        <v>2</v>
      </c>
      <c r="AH15" t="inlineStr"/>
      <c r="AI15" t="inlineStr"/>
      <c r="AJ15" t="inlineStr"/>
      <c r="AK15" t="n">
        <v>1</v>
      </c>
    </row>
    <row r="16">
      <c r="A16" t="inlineStr">
        <is>
          <t>Incendie</t>
        </is>
      </c>
      <c r="B16" t="inlineStr">
        <is>
          <t>POSTE FIXE</t>
        </is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Incendie</t>
        </is>
      </c>
      <c r="B17" t="inlineStr">
        <is>
          <t>ENSEMBLE RESEAU INCENDIE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Incendie</t>
        </is>
      </c>
      <c r="B18" t="inlineStr">
        <is>
          <t>EXTINCTEUR</t>
        </is>
      </c>
      <c r="C18" t="n">
        <v>36</v>
      </c>
      <c r="D18" t="n">
        <v>69</v>
      </c>
      <c r="E18" t="n">
        <v>19</v>
      </c>
      <c r="F18" t="n">
        <v>29</v>
      </c>
      <c r="G18" t="n">
        <v>115</v>
      </c>
      <c r="H18" t="inlineStr">
        <is>
          <t>52</t>
        </is>
      </c>
      <c r="I18" t="inlineStr">
        <is>
          <t>68</t>
        </is>
      </c>
      <c r="J18" t="n">
        <v>61</v>
      </c>
      <c r="K18" t="n">
        <v>44</v>
      </c>
      <c r="L18" t="n">
        <v>23</v>
      </c>
      <c r="M18" t="n">
        <v>2</v>
      </c>
      <c r="N18" t="n">
        <v>73</v>
      </c>
      <c r="O18" t="n">
        <v>42</v>
      </c>
      <c r="P18" t="n">
        <v>301</v>
      </c>
      <c r="Q18" t="n">
        <v>17</v>
      </c>
      <c r="R18" t="n">
        <v>76</v>
      </c>
      <c r="S18" t="n">
        <v>30</v>
      </c>
      <c r="T18" t="n">
        <v>69</v>
      </c>
      <c r="U18" t="n">
        <v>34</v>
      </c>
      <c r="V18" t="n">
        <v>8</v>
      </c>
      <c r="W18" t="n">
        <v>22</v>
      </c>
      <c r="X18" t="n">
        <v>100</v>
      </c>
      <c r="Y18" t="n">
        <v>1</v>
      </c>
      <c r="Z18" t="n">
        <v>14</v>
      </c>
      <c r="AA18" t="n">
        <v>87</v>
      </c>
      <c r="AB18" t="n">
        <v>33</v>
      </c>
      <c r="AC18" t="n">
        <v>24</v>
      </c>
      <c r="AD18" t="n">
        <v>37</v>
      </c>
      <c r="AE18" t="n">
        <v>72</v>
      </c>
      <c r="AF18" t="n">
        <v>50</v>
      </c>
      <c r="AG18" t="n">
        <v>32</v>
      </c>
      <c r="AH18" t="n">
        <v>30</v>
      </c>
      <c r="AI18" t="n">
        <v>11</v>
      </c>
      <c r="AJ18" t="n">
        <v>31</v>
      </c>
      <c r="AK18" t="n">
        <v>63</v>
      </c>
    </row>
    <row r="19">
      <c r="A19" t="inlineStr">
        <is>
          <t>Incendie</t>
        </is>
      </c>
      <c r="B19" t="inlineStr">
        <is>
          <t>Maintenance Préventive Extincteur Poudre 6 kg</t>
        </is>
      </c>
      <c r="C19" t="inlineStr"/>
      <c r="D19" t="n">
        <v>43</v>
      </c>
      <c r="E19" t="n">
        <v>18</v>
      </c>
      <c r="F19" t="n">
        <v>25</v>
      </c>
      <c r="G19" t="n">
        <v>57</v>
      </c>
      <c r="H19" t="inlineStr"/>
      <c r="I19" t="inlineStr"/>
      <c r="J19" t="n">
        <v>29</v>
      </c>
      <c r="K19" t="n">
        <v>36</v>
      </c>
      <c r="L19" t="n">
        <v>13</v>
      </c>
      <c r="M19" t="inlineStr"/>
      <c r="N19" t="n">
        <v>26</v>
      </c>
      <c r="O19" t="n">
        <v>24</v>
      </c>
      <c r="P19" t="n">
        <v>143</v>
      </c>
      <c r="Q19" t="inlineStr"/>
      <c r="R19" t="n">
        <v>25</v>
      </c>
      <c r="S19" t="n">
        <v>20</v>
      </c>
      <c r="T19" t="n">
        <v>40</v>
      </c>
      <c r="U19" t="n">
        <v>19</v>
      </c>
      <c r="V19" t="inlineStr"/>
      <c r="W19" t="inlineStr"/>
      <c r="X19" t="n">
        <v>64</v>
      </c>
      <c r="Y19" t="inlineStr"/>
      <c r="Z19" t="n">
        <v>9</v>
      </c>
      <c r="AA19" t="n">
        <v>52</v>
      </c>
      <c r="AB19" t="n">
        <v>25</v>
      </c>
      <c r="AC19" t="n">
        <v>16</v>
      </c>
      <c r="AD19" t="inlineStr"/>
      <c r="AE19" t="n">
        <v>46</v>
      </c>
      <c r="AF19" t="n">
        <v>44</v>
      </c>
      <c r="AG19" t="n">
        <v>26</v>
      </c>
      <c r="AH19" t="n">
        <v>17</v>
      </c>
      <c r="AI19" t="inlineStr"/>
      <c r="AJ19" t="inlineStr"/>
      <c r="AK19" t="inlineStr"/>
    </row>
    <row r="20">
      <c r="A20" t="inlineStr">
        <is>
          <t>Incendie</t>
        </is>
      </c>
      <c r="B20" t="inlineStr">
        <is>
          <t>Maintenance Préventive Extincteur Poudre 9 kg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10</v>
      </c>
      <c r="K20" t="n">
        <v>1</v>
      </c>
      <c r="L20" t="inlineStr"/>
      <c r="M20" t="inlineStr"/>
      <c r="N20" t="inlineStr"/>
      <c r="O20" t="inlineStr"/>
      <c r="P20" t="n">
        <v>21</v>
      </c>
      <c r="Q20" t="inlineStr"/>
      <c r="R20" t="n">
        <v>13</v>
      </c>
      <c r="S20" t="n">
        <v>1</v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n">
        <v>5</v>
      </c>
      <c r="AB20" t="n">
        <v>1</v>
      </c>
      <c r="AC20" t="inlineStr"/>
      <c r="AD20" t="inlineStr"/>
      <c r="AE20" t="n">
        <v>2</v>
      </c>
      <c r="AF20" t="n">
        <v>45</v>
      </c>
      <c r="AG20" t="inlineStr"/>
      <c r="AH20" t="n">
        <v>2</v>
      </c>
      <c r="AI20" t="inlineStr"/>
      <c r="AJ20" t="inlineStr"/>
      <c r="AK20" t="inlineStr"/>
    </row>
    <row r="21">
      <c r="A21" t="inlineStr">
        <is>
          <t>Incendie</t>
        </is>
      </c>
      <c r="B21" t="inlineStr">
        <is>
          <t>Maintenance Préventive Extincteur Poudre 50 kg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</v>
      </c>
      <c r="AG21" t="inlineStr"/>
      <c r="AH21" t="inlineStr"/>
      <c r="AI21" t="inlineStr"/>
      <c r="AJ21" t="inlineStr"/>
      <c r="AK21" t="inlineStr"/>
    </row>
    <row r="22">
      <c r="A22" t="inlineStr">
        <is>
          <t>Incendie</t>
        </is>
      </c>
      <c r="B22" t="inlineStr">
        <is>
          <t>Maintenance Préventive Extincteur Eau 6 L</t>
        </is>
      </c>
      <c r="C22" t="n">
        <v>26</v>
      </c>
      <c r="D22" t="n">
        <v>10</v>
      </c>
      <c r="E22" t="inlineStr"/>
      <c r="F22" t="inlineStr"/>
      <c r="G22" t="n">
        <v>7</v>
      </c>
      <c r="H22" t="inlineStr"/>
      <c r="I22" t="inlineStr"/>
      <c r="J22" t="inlineStr"/>
      <c r="K22" t="n">
        <v>5</v>
      </c>
      <c r="L22" t="inlineStr"/>
      <c r="M22" t="inlineStr"/>
      <c r="N22" t="n">
        <v>8</v>
      </c>
      <c r="O22" t="inlineStr"/>
      <c r="P22" t="n">
        <v>38</v>
      </c>
      <c r="Q22" t="inlineStr"/>
      <c r="R22" t="n">
        <v>2</v>
      </c>
      <c r="S22" t="n">
        <v>1</v>
      </c>
      <c r="T22" t="inlineStr"/>
      <c r="U22" t="n">
        <v>1</v>
      </c>
      <c r="V22" t="inlineStr"/>
      <c r="W22" t="inlineStr"/>
      <c r="X22" t="inlineStr"/>
      <c r="Y22" t="inlineStr"/>
      <c r="Z22" t="inlineStr"/>
      <c r="AA22" t="n">
        <v>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20</v>
      </c>
      <c r="AK22" t="inlineStr"/>
    </row>
    <row r="23">
      <c r="A23" t="inlineStr">
        <is>
          <t>Incendie</t>
        </is>
      </c>
      <c r="B23" t="inlineStr">
        <is>
          <t>Maintenance Préventive Extincteur Eau 9 L</t>
        </is>
      </c>
      <c r="C23" t="inlineStr"/>
      <c r="D23" t="inlineStr"/>
      <c r="E23" t="inlineStr"/>
      <c r="F23" t="inlineStr"/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Incendie</t>
        </is>
      </c>
      <c r="B24" t="inlineStr">
        <is>
          <t>Maintenance Préventive Extincteur CO2 2 kg</t>
        </is>
      </c>
      <c r="C24" t="n">
        <v>10</v>
      </c>
      <c r="D24" t="n">
        <v>7</v>
      </c>
      <c r="E24" t="inlineStr"/>
      <c r="F24" t="n">
        <v>1</v>
      </c>
      <c r="G24" t="n">
        <v>3</v>
      </c>
      <c r="H24" t="inlineStr">
        <is>
          <t>54</t>
        </is>
      </c>
      <c r="I24" t="inlineStr"/>
      <c r="J24" t="n">
        <v>1</v>
      </c>
      <c r="K24" t="n">
        <v>5</v>
      </c>
      <c r="L24" t="inlineStr"/>
      <c r="M24" t="inlineStr"/>
      <c r="N24" t="inlineStr"/>
      <c r="O24" t="inlineStr"/>
      <c r="P24" t="n">
        <v>3</v>
      </c>
      <c r="Q24" t="inlineStr"/>
      <c r="R24" t="n">
        <v>2</v>
      </c>
      <c r="S24" t="inlineStr"/>
      <c r="T24" t="n">
        <v>1</v>
      </c>
      <c r="U24" t="inlineStr"/>
      <c r="V24" t="inlineStr"/>
      <c r="W24" t="n">
        <v>4</v>
      </c>
      <c r="X24" t="n">
        <v>10</v>
      </c>
      <c r="Y24" t="inlineStr"/>
      <c r="Z24" t="n">
        <v>3</v>
      </c>
      <c r="AA24" t="n">
        <v>4</v>
      </c>
      <c r="AB24" t="n">
        <v>2</v>
      </c>
      <c r="AC24" t="n">
        <v>8</v>
      </c>
      <c r="AD24" t="n">
        <v>4</v>
      </c>
      <c r="AE24" t="n">
        <v>10</v>
      </c>
      <c r="AF24" t="inlineStr"/>
      <c r="AG24" t="n">
        <v>5</v>
      </c>
      <c r="AH24" t="inlineStr"/>
      <c r="AI24" t="inlineStr"/>
      <c r="AJ24" t="inlineStr"/>
      <c r="AK24" t="inlineStr"/>
    </row>
    <row r="25">
      <c r="A25" t="inlineStr">
        <is>
          <t>Incendie</t>
        </is>
      </c>
      <c r="B25" t="inlineStr">
        <is>
          <t>Maintenance Préventive Extincteur CO2 5 kg</t>
        </is>
      </c>
      <c r="C25" t="inlineStr"/>
      <c r="D25" t="n">
        <v>9</v>
      </c>
      <c r="E25" t="n">
        <v>2</v>
      </c>
      <c r="F25" t="n">
        <v>4</v>
      </c>
      <c r="G25" t="n">
        <v>36</v>
      </c>
      <c r="H25" t="inlineStr">
        <is>
          <t>4</t>
        </is>
      </c>
      <c r="I25" t="inlineStr"/>
      <c r="J25" t="n">
        <v>21</v>
      </c>
      <c r="K25" t="n">
        <v>16</v>
      </c>
      <c r="L25" t="n">
        <v>10</v>
      </c>
      <c r="M25" t="inlineStr"/>
      <c r="N25" t="inlineStr"/>
      <c r="O25" t="inlineStr"/>
      <c r="P25" t="n">
        <v>107</v>
      </c>
      <c r="Q25" t="inlineStr"/>
      <c r="R25" t="n">
        <v>31</v>
      </c>
      <c r="S25" t="n">
        <v>8</v>
      </c>
      <c r="T25" t="n">
        <v>20</v>
      </c>
      <c r="U25" t="n">
        <v>15</v>
      </c>
      <c r="V25" t="inlineStr"/>
      <c r="W25" t="n">
        <v>15</v>
      </c>
      <c r="X25" t="n">
        <v>26</v>
      </c>
      <c r="Y25" t="inlineStr"/>
      <c r="Z25" t="n">
        <v>2</v>
      </c>
      <c r="AA25" t="n">
        <v>23</v>
      </c>
      <c r="AB25" t="n">
        <v>5</v>
      </c>
      <c r="AC25" t="inlineStr"/>
      <c r="AD25" t="n">
        <v>31</v>
      </c>
      <c r="AE25" t="n">
        <v>15</v>
      </c>
      <c r="AF25" t="n">
        <v>2</v>
      </c>
      <c r="AG25" t="n">
        <v>6</v>
      </c>
      <c r="AH25" t="n">
        <v>10</v>
      </c>
      <c r="AI25" t="inlineStr"/>
      <c r="AJ25" t="n">
        <v>11</v>
      </c>
      <c r="AK25" t="n">
        <v>29</v>
      </c>
    </row>
    <row r="26">
      <c r="A26" t="inlineStr">
        <is>
          <t>Incendie</t>
        </is>
      </c>
      <c r="B26" t="inlineStr">
        <is>
          <t>SURPRESSEUR-INCENDIE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n">
        <v>4</v>
      </c>
      <c r="Q26" t="inlineStr"/>
      <c r="R26" t="n">
        <v>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Pompage</t>
        </is>
      </c>
      <c r="B27" t="inlineStr">
        <is>
          <t>LOCAL-SP</t>
        </is>
      </c>
      <c r="C27" t="n">
        <v>3</v>
      </c>
      <c r="D27" t="inlineStr"/>
      <c r="E27" t="inlineStr"/>
      <c r="F27" t="n">
        <v>1</v>
      </c>
      <c r="G27" t="inlineStr"/>
      <c r="H27" t="inlineStr">
        <is>
          <t>8</t>
        </is>
      </c>
      <c r="I27" t="inlineStr"/>
      <c r="J27" t="n">
        <v>2</v>
      </c>
      <c r="K27" t="n">
        <v>3</v>
      </c>
      <c r="L27" t="n">
        <v>1</v>
      </c>
      <c r="M27" t="inlineStr"/>
      <c r="N27" t="n">
        <v>2</v>
      </c>
      <c r="O27" t="inlineStr"/>
      <c r="P27" t="n">
        <v>3</v>
      </c>
      <c r="Q27" t="inlineStr"/>
      <c r="R27" t="n">
        <v>4</v>
      </c>
      <c r="S27" t="n">
        <v>2</v>
      </c>
      <c r="T27" t="n">
        <v>1</v>
      </c>
      <c r="U27" t="n">
        <v>1</v>
      </c>
      <c r="V27" t="inlineStr"/>
      <c r="W27" t="n">
        <v>8</v>
      </c>
      <c r="X27" t="n">
        <v>4</v>
      </c>
      <c r="Y27" t="inlineStr"/>
      <c r="Z27" t="inlineStr"/>
      <c r="AA27" t="n">
        <v>7</v>
      </c>
      <c r="AB27" t="inlineStr"/>
      <c r="AC27" t="inlineStr"/>
      <c r="AD27" t="n">
        <v>9</v>
      </c>
      <c r="AE27" t="n">
        <v>4</v>
      </c>
      <c r="AF27" t="n">
        <v>2</v>
      </c>
      <c r="AG27" t="n">
        <v>2</v>
      </c>
      <c r="AH27" t="inlineStr"/>
      <c r="AI27" t="inlineStr"/>
      <c r="AJ27" t="inlineStr"/>
      <c r="AK27" t="n">
        <v>12</v>
      </c>
    </row>
    <row r="28">
      <c r="A28" t="inlineStr">
        <is>
          <t>Pompage</t>
        </is>
      </c>
      <c r="B28" t="inlineStr">
        <is>
          <t>VANNE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</v>
      </c>
      <c r="O28" t="inlineStr"/>
      <c r="P28" t="n">
        <v>11</v>
      </c>
      <c r="Q28" t="inlineStr"/>
      <c r="R28" t="n">
        <v>4</v>
      </c>
      <c r="S28" t="n">
        <v>2</v>
      </c>
      <c r="T28" t="inlineStr"/>
      <c r="U28" t="inlineStr"/>
      <c r="V28" t="inlineStr"/>
      <c r="W28" t="n">
        <v>5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Ventilation</t>
        </is>
      </c>
      <c r="B29" t="inlineStr">
        <is>
          <t>ACCELERATEUR</t>
        </is>
      </c>
      <c r="C29" t="n">
        <v>26</v>
      </c>
      <c r="D29" t="n">
        <v>14</v>
      </c>
      <c r="E29" t="n">
        <v>32</v>
      </c>
      <c r="F29" t="n">
        <v>32</v>
      </c>
      <c r="G29" t="n">
        <v>10</v>
      </c>
      <c r="H29" t="inlineStr">
        <is>
          <t>0</t>
        </is>
      </c>
      <c r="I29" t="inlineStr">
        <is>
          <t>0</t>
        </is>
      </c>
      <c r="J29" t="n">
        <v>8</v>
      </c>
      <c r="K29" t="n">
        <v>32</v>
      </c>
      <c r="L29" t="n">
        <v>6</v>
      </c>
      <c r="M29" t="inlineStr"/>
      <c r="N29" t="n">
        <v>8</v>
      </c>
      <c r="O29" t="inlineStr"/>
      <c r="P29" t="n">
        <v>12</v>
      </c>
      <c r="Q29" t="inlineStr"/>
      <c r="R29" t="n">
        <v>24</v>
      </c>
      <c r="S29" t="inlineStr"/>
      <c r="T29" t="n">
        <v>29</v>
      </c>
      <c r="U29" t="inlineStr"/>
      <c r="V29" t="inlineStr"/>
      <c r="W29" t="inlineStr"/>
      <c r="X29" t="n">
        <v>48</v>
      </c>
      <c r="Y29" t="inlineStr"/>
      <c r="Z29" t="inlineStr"/>
      <c r="AA29" t="n">
        <v>24</v>
      </c>
      <c r="AB29" t="n">
        <v>31</v>
      </c>
      <c r="AC29" t="n">
        <v>16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Ventilation</t>
        </is>
      </c>
      <c r="B30" t="inlineStr">
        <is>
          <t>AIR FRAIS AIR VICIE</t>
        </is>
      </c>
      <c r="C30" t="n">
        <v>6</v>
      </c>
      <c r="D30" t="n">
        <v>4</v>
      </c>
      <c r="E30" t="n">
        <v>0</v>
      </c>
      <c r="F30" t="n">
        <v>0</v>
      </c>
      <c r="G30" t="n">
        <v>24</v>
      </c>
      <c r="H30" t="inlineStr">
        <is>
          <t>0</t>
        </is>
      </c>
      <c r="I30" t="inlineStr">
        <is>
          <t>0</t>
        </is>
      </c>
      <c r="J30" t="n">
        <v>6</v>
      </c>
      <c r="K30" t="inlineStr"/>
      <c r="L30" t="inlineStr"/>
      <c r="M30" t="inlineStr"/>
      <c r="N30" t="n">
        <v>22</v>
      </c>
      <c r="O30" t="n">
        <v>10</v>
      </c>
      <c r="P30" t="n">
        <v>115</v>
      </c>
      <c r="Q30" t="inlineStr"/>
      <c r="R30" t="n">
        <v>4</v>
      </c>
      <c r="S30" t="n">
        <v>4</v>
      </c>
      <c r="T30" t="inlineStr"/>
      <c r="U30" t="n">
        <v>2</v>
      </c>
      <c r="V30" t="inlineStr"/>
      <c r="W30" t="inlineStr"/>
      <c r="X30" t="n">
        <v>89</v>
      </c>
      <c r="Y30" t="inlineStr"/>
      <c r="Z30" t="inlineStr"/>
      <c r="AA30" t="n">
        <v>74</v>
      </c>
      <c r="AB30" t="inlineStr"/>
      <c r="AC30" t="inlineStr"/>
      <c r="AD30" t="inlineStr"/>
      <c r="AE30" t="n">
        <v>21</v>
      </c>
      <c r="AF30" t="n">
        <v>25</v>
      </c>
      <c r="AG30" t="n">
        <v>29</v>
      </c>
      <c r="AH30" t="inlineStr"/>
      <c r="AI30" t="inlineStr"/>
      <c r="AJ30" t="n">
        <v>3</v>
      </c>
      <c r="AK30" t="inlineStr"/>
    </row>
    <row r="31">
      <c r="A31" t="inlineStr">
        <is>
          <t>Ventilation</t>
        </is>
      </c>
      <c r="B31" t="inlineStr">
        <is>
          <t>RAMPE-ACCELERATEUR</t>
        </is>
      </c>
      <c r="C31" t="n">
        <v>0</v>
      </c>
      <c r="D31" t="n">
        <v>4</v>
      </c>
      <c r="E31" t="n">
        <v>4</v>
      </c>
      <c r="F31" t="n">
        <v>4</v>
      </c>
      <c r="G31" t="n">
        <v>2</v>
      </c>
      <c r="H31" t="inlineStr">
        <is>
          <t>0</t>
        </is>
      </c>
      <c r="I31" t="inlineStr">
        <is>
          <t>0</t>
        </is>
      </c>
      <c r="J31" t="n">
        <v>4</v>
      </c>
      <c r="K31" t="n">
        <v>8</v>
      </c>
      <c r="L31" t="n">
        <v>2</v>
      </c>
      <c r="M31" t="inlineStr"/>
      <c r="N31" t="n">
        <v>2</v>
      </c>
      <c r="O31" t="inlineStr"/>
      <c r="P31" t="n">
        <v>4</v>
      </c>
      <c r="Q31" t="n">
        <v>1</v>
      </c>
      <c r="R31" t="n">
        <v>4</v>
      </c>
      <c r="S31" t="inlineStr"/>
      <c r="T31" t="n">
        <v>11</v>
      </c>
      <c r="U31" t="inlineStr"/>
      <c r="V31" t="inlineStr"/>
      <c r="W31" t="inlineStr"/>
      <c r="X31" t="n">
        <v>12</v>
      </c>
      <c r="Y31" t="inlineStr"/>
      <c r="Z31" t="inlineStr"/>
      <c r="AA31" t="n">
        <v>4</v>
      </c>
      <c r="AB31" t="n">
        <v>7</v>
      </c>
      <c r="AC31" t="n">
        <v>4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Ventilation</t>
        </is>
      </c>
      <c r="B32" t="inlineStr">
        <is>
          <t>REGISTRE BYPASS</t>
        </is>
      </c>
      <c r="C32" t="n">
        <v>0</v>
      </c>
      <c r="D32" t="n">
        <v>6</v>
      </c>
      <c r="E32" t="n">
        <v>0</v>
      </c>
      <c r="F32" t="n">
        <v>0</v>
      </c>
      <c r="G32" t="n">
        <v>30</v>
      </c>
      <c r="H32" t="inlineStr">
        <is>
          <t>0</t>
        </is>
      </c>
      <c r="I32" t="inlineStr">
        <is>
          <t>0</t>
        </is>
      </c>
      <c r="J32" t="n">
        <v>6</v>
      </c>
      <c r="K32" t="inlineStr"/>
      <c r="L32" t="inlineStr"/>
      <c r="M32" t="inlineStr"/>
      <c r="N32" t="n">
        <v>22</v>
      </c>
      <c r="O32" t="inlineStr"/>
      <c r="P32" t="n">
        <v>117</v>
      </c>
      <c r="Q32" t="inlineStr"/>
      <c r="R32" t="n">
        <v>4</v>
      </c>
      <c r="S32" t="n">
        <v>4</v>
      </c>
      <c r="T32" t="n">
        <v>1</v>
      </c>
      <c r="U32" t="n">
        <v>6</v>
      </c>
      <c r="V32" t="inlineStr"/>
      <c r="W32" t="inlineStr"/>
      <c r="X32" t="inlineStr"/>
      <c r="Y32" t="inlineStr"/>
      <c r="Z32" t="inlineStr"/>
      <c r="AA32" t="n">
        <v>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</v>
      </c>
      <c r="AK32" t="inlineStr"/>
    </row>
    <row r="33">
      <c r="A33" t="inlineStr">
        <is>
          <t>Ventilation</t>
        </is>
      </c>
      <c r="B33" t="inlineStr">
        <is>
          <t>REGISTRE-ISOLEMENT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0</t>
        </is>
      </c>
      <c r="I33" t="inlineStr">
        <is>
          <t>0</t>
        </is>
      </c>
      <c r="J33" t="n">
        <v>15</v>
      </c>
      <c r="K33" t="inlineStr"/>
      <c r="L33" t="inlineStr"/>
      <c r="M33" t="inlineStr"/>
      <c r="N33" t="n">
        <v>17</v>
      </c>
      <c r="O33" t="n">
        <v>10</v>
      </c>
      <c r="P33" t="inlineStr"/>
      <c r="Q33" t="inlineStr"/>
      <c r="R33" t="inlineStr"/>
      <c r="S33" t="inlineStr"/>
      <c r="T33" t="n">
        <v>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inlineStr"/>
      <c r="AG33" t="n">
        <v>29</v>
      </c>
      <c r="AH33" t="inlineStr"/>
      <c r="AI33" t="inlineStr"/>
      <c r="AJ33" t="n">
        <v>6</v>
      </c>
      <c r="AK33" t="inlineStr"/>
    </row>
    <row r="34">
      <c r="A34" t="inlineStr">
        <is>
          <t>Ventilation</t>
        </is>
      </c>
      <c r="B34" t="inlineStr">
        <is>
          <t>REGISTRE</t>
        </is>
      </c>
      <c r="C34" t="n">
        <v>0</v>
      </c>
      <c r="D34" t="n">
        <v>6</v>
      </c>
      <c r="E34" t="n">
        <v>0</v>
      </c>
      <c r="F34" t="n">
        <v>0</v>
      </c>
      <c r="G34" t="n">
        <v>31</v>
      </c>
      <c r="H34" t="inlineStr">
        <is>
          <t>0</t>
        </is>
      </c>
      <c r="I34" t="inlineStr">
        <is>
          <t>0</t>
        </is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10</v>
      </c>
      <c r="P34" t="n">
        <v>117</v>
      </c>
      <c r="Q34" t="n">
        <v>0</v>
      </c>
      <c r="R34" t="n">
        <v>4</v>
      </c>
      <c r="S34" t="n">
        <v>4</v>
      </c>
      <c r="T34" t="n">
        <v>14</v>
      </c>
      <c r="U34" t="n">
        <v>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0</v>
      </c>
      <c r="AE34" t="n">
        <v>11</v>
      </c>
      <c r="AF34" t="n">
        <v>0</v>
      </c>
      <c r="AG34" t="n">
        <v>29</v>
      </c>
      <c r="AH34" t="n">
        <v>0</v>
      </c>
      <c r="AI34" t="n">
        <v>0</v>
      </c>
      <c r="AJ34" t="n">
        <v>9</v>
      </c>
      <c r="AK34" t="n">
        <v>0</v>
      </c>
    </row>
    <row r="35">
      <c r="A35" t="inlineStr">
        <is>
          <t>Ventilation</t>
        </is>
      </c>
      <c r="B35" t="inlineStr">
        <is>
          <t>SURPRESSEUR</t>
        </is>
      </c>
      <c r="C35" t="n">
        <v>8</v>
      </c>
      <c r="D35" t="n">
        <v>4</v>
      </c>
      <c r="E35" t="n">
        <v>3</v>
      </c>
      <c r="F35" t="n">
        <v>6</v>
      </c>
      <c r="G35" t="n">
        <v>12</v>
      </c>
      <c r="H35" t="inlineStr">
        <is>
          <t>0</t>
        </is>
      </c>
      <c r="I35" t="inlineStr">
        <is>
          <t>0</t>
        </is>
      </c>
      <c r="J35" t="n">
        <v>15</v>
      </c>
      <c r="K35" t="n">
        <v>13</v>
      </c>
      <c r="L35" t="inlineStr"/>
      <c r="M35" t="inlineStr"/>
      <c r="N35" t="n">
        <v>13</v>
      </c>
      <c r="O35" t="inlineStr"/>
      <c r="P35" t="n">
        <v>50</v>
      </c>
      <c r="Q35" t="inlineStr"/>
      <c r="R35" t="n">
        <v>11</v>
      </c>
      <c r="S35" t="n">
        <v>2</v>
      </c>
      <c r="T35" t="n">
        <v>13</v>
      </c>
      <c r="U35" t="n">
        <v>4</v>
      </c>
      <c r="V35" t="inlineStr"/>
      <c r="W35" t="inlineStr"/>
      <c r="X35" t="n">
        <v>17</v>
      </c>
      <c r="Y35" t="inlineStr"/>
      <c r="Z35" t="inlineStr"/>
      <c r="AA35" t="n">
        <v>19</v>
      </c>
      <c r="AB35" t="inlineStr"/>
      <c r="AC35" t="n">
        <v>4</v>
      </c>
      <c r="AD35" t="inlineStr"/>
      <c r="AE35" t="n">
        <v>3</v>
      </c>
      <c r="AF35" t="n">
        <v>2</v>
      </c>
      <c r="AG35" t="n">
        <v>2</v>
      </c>
      <c r="AH35" t="n">
        <v>1</v>
      </c>
      <c r="AI35" t="inlineStr"/>
      <c r="AJ35" t="n">
        <v>2</v>
      </c>
      <c r="AK35" t="inlineStr"/>
    </row>
    <row r="36">
      <c r="A36" t="inlineStr">
        <is>
          <t>Ventilation</t>
        </is>
      </c>
      <c r="B36" t="inlineStr">
        <is>
          <t>TRAPPE-DESENFUMAGE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56</v>
      </c>
      <c r="K36" t="inlineStr"/>
      <c r="L36" t="n">
        <v>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12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Ventilation</t>
        </is>
      </c>
      <c r="B37" t="inlineStr">
        <is>
          <t>VENTILATEUR LOCAL</t>
        </is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inlineStr">
        <is>
          <t>3 (Usine Gare)</t>
        </is>
      </c>
      <c r="I37" t="inlineStr">
        <is>
          <t>0</t>
        </is>
      </c>
      <c r="J37" t="n">
        <v>4</v>
      </c>
      <c r="K37" t="inlineStr"/>
      <c r="L37" t="inlineStr"/>
      <c r="M37" t="inlineStr"/>
      <c r="N37" t="inlineStr"/>
      <c r="O37" t="inlineStr"/>
      <c r="P37" t="n">
        <v>2</v>
      </c>
      <c r="Q37" t="inlineStr"/>
      <c r="R37" t="inlineStr"/>
      <c r="S37" t="inlineStr"/>
      <c r="T37" t="n">
        <v>10</v>
      </c>
      <c r="U37" t="n">
        <v>1</v>
      </c>
      <c r="V37" t="inlineStr"/>
      <c r="W37" t="n">
        <v>2</v>
      </c>
      <c r="X37" t="n">
        <v>13</v>
      </c>
      <c r="Y37" t="inlineStr"/>
      <c r="Z37" t="inlineStr"/>
      <c r="AA37" t="n">
        <v>5</v>
      </c>
      <c r="AB37" t="n">
        <v>5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inlineStr"/>
    </row>
    <row r="38">
      <c r="A38" t="inlineStr">
        <is>
          <t>Ventilation</t>
        </is>
      </c>
      <c r="B38" t="inlineStr">
        <is>
          <t>SURPRESSEUR ET VENTILATEUR LOCAL</t>
        </is>
      </c>
      <c r="C38" t="n">
        <v>8</v>
      </c>
      <c r="D38" t="n">
        <v>4</v>
      </c>
      <c r="E38" t="n">
        <v>4</v>
      </c>
      <c r="F38" t="n">
        <v>8</v>
      </c>
      <c r="G38" t="n">
        <v>12</v>
      </c>
      <c r="H38" t="inlineStr">
        <is>
          <t>3</t>
        </is>
      </c>
      <c r="I38" t="inlineStr">
        <is>
          <t>0</t>
        </is>
      </c>
      <c r="J38" t="n">
        <v>19</v>
      </c>
      <c r="K38" t="n">
        <v>13</v>
      </c>
      <c r="L38" t="n">
        <v>0</v>
      </c>
      <c r="M38" t="n">
        <v>0</v>
      </c>
      <c r="N38" t="n">
        <v>13</v>
      </c>
      <c r="O38" t="n">
        <v>0</v>
      </c>
      <c r="P38" t="n">
        <v>52</v>
      </c>
      <c r="Q38" t="n">
        <v>0</v>
      </c>
      <c r="R38" t="n">
        <v>11</v>
      </c>
      <c r="S38" t="n">
        <v>2</v>
      </c>
      <c r="T38" t="n">
        <v>23</v>
      </c>
      <c r="U38" t="n">
        <v>5</v>
      </c>
      <c r="V38" t="n">
        <v>0</v>
      </c>
      <c r="W38" t="n">
        <v>2</v>
      </c>
      <c r="X38" t="n">
        <v>30</v>
      </c>
      <c r="Y38" t="n">
        <v>0</v>
      </c>
      <c r="Z38" t="n">
        <v>0</v>
      </c>
      <c r="AA38" t="n">
        <v>24</v>
      </c>
      <c r="AB38" t="n">
        <v>5</v>
      </c>
      <c r="AC38" t="n">
        <v>4</v>
      </c>
      <c r="AD38" t="n">
        <v>0</v>
      </c>
      <c r="AE38" t="n">
        <v>3</v>
      </c>
      <c r="AF38" t="n">
        <v>2</v>
      </c>
      <c r="AG38" t="n">
        <v>2</v>
      </c>
      <c r="AH38" t="n">
        <v>1</v>
      </c>
      <c r="AI38" t="n">
        <v>0</v>
      </c>
      <c r="AJ38" t="n">
        <v>12</v>
      </c>
      <c r="AK38" t="n">
        <v>0</v>
      </c>
    </row>
    <row r="39">
      <c r="A39" t="inlineStr">
        <is>
          <t>Ventilation</t>
        </is>
      </c>
      <c r="B39" t="inlineStr">
        <is>
          <t>EXTRACTEUR LOCAL</t>
        </is>
      </c>
      <c r="C39" t="n">
        <v>10</v>
      </c>
      <c r="D39" t="n">
        <v>11</v>
      </c>
      <c r="E39" t="n">
        <v>2</v>
      </c>
      <c r="F39" t="n">
        <v>4</v>
      </c>
      <c r="G39" t="n">
        <v>24</v>
      </c>
      <c r="H39" t="inlineStr">
        <is>
          <t>3</t>
        </is>
      </c>
      <c r="I39" t="inlineStr">
        <is>
          <t>0</t>
        </is>
      </c>
      <c r="J39" t="inlineStr"/>
      <c r="K39" t="inlineStr"/>
      <c r="L39" t="inlineStr"/>
      <c r="M39" t="inlineStr"/>
      <c r="N39" t="n">
        <v>6</v>
      </c>
      <c r="O39" t="n">
        <v>5</v>
      </c>
      <c r="P39" t="n">
        <v>11</v>
      </c>
      <c r="Q39" t="inlineStr"/>
      <c r="R39" t="n">
        <v>4</v>
      </c>
      <c r="S39" t="n">
        <v>6</v>
      </c>
      <c r="T39" t="inlineStr"/>
      <c r="U39" t="inlineStr"/>
      <c r="V39" t="inlineStr"/>
      <c r="W39" t="inlineStr"/>
      <c r="X39" t="n">
        <v>5</v>
      </c>
      <c r="Y39" t="inlineStr"/>
      <c r="Z39" t="inlineStr"/>
      <c r="AA39" t="inlineStr"/>
      <c r="AB39" t="n">
        <v>2</v>
      </c>
      <c r="AC39" t="inlineStr"/>
      <c r="AD39" t="n">
        <v>1</v>
      </c>
      <c r="AE39" t="n">
        <v>7</v>
      </c>
      <c r="AF39" t="n">
        <v>4</v>
      </c>
      <c r="AG39" t="n">
        <v>2</v>
      </c>
      <c r="AH39" t="n">
        <v>1</v>
      </c>
      <c r="AI39" t="inlineStr"/>
      <c r="AJ39" t="inlineStr"/>
      <c r="AK39" t="n">
        <v>2</v>
      </c>
    </row>
    <row r="40">
      <c r="A40" t="inlineStr">
        <is>
          <t>Vidéo</t>
        </is>
      </c>
      <c r="B40" t="inlineStr">
        <is>
          <t>CAMERA-DAI</t>
        </is>
      </c>
      <c r="C40" t="n">
        <v>39</v>
      </c>
      <c r="D40" t="n">
        <v>65</v>
      </c>
      <c r="E40" t="n">
        <v>45</v>
      </c>
      <c r="F40" t="n">
        <v>54</v>
      </c>
      <c r="G40" t="n">
        <v>101</v>
      </c>
      <c r="H40" t="inlineStr">
        <is>
          <t>0</t>
        </is>
      </c>
      <c r="I40" t="inlineStr">
        <is>
          <t>0</t>
        </is>
      </c>
      <c r="J40" t="n">
        <v>60</v>
      </c>
      <c r="K40" t="n">
        <v>84</v>
      </c>
      <c r="L40" t="n">
        <v>30</v>
      </c>
      <c r="M40" t="inlineStr"/>
      <c r="N40" t="n">
        <v>71</v>
      </c>
      <c r="O40" t="n">
        <v>40</v>
      </c>
      <c r="P40" t="n">
        <v>224</v>
      </c>
      <c r="Q40" t="inlineStr"/>
      <c r="R40" t="n">
        <v>67</v>
      </c>
      <c r="S40" t="n">
        <v>40</v>
      </c>
      <c r="T40" t="n">
        <v>55</v>
      </c>
      <c r="U40" t="n">
        <v>36</v>
      </c>
      <c r="V40" t="n">
        <v>8</v>
      </c>
      <c r="W40" t="inlineStr"/>
      <c r="X40" t="n">
        <v>133</v>
      </c>
      <c r="Y40" t="inlineStr"/>
      <c r="Z40" t="n">
        <v>36</v>
      </c>
      <c r="AA40" t="n">
        <v>88</v>
      </c>
      <c r="AB40" t="n">
        <v>47</v>
      </c>
      <c r="AC40" t="n">
        <v>21</v>
      </c>
      <c r="AD40" t="inlineStr"/>
      <c r="AE40" t="n">
        <v>32</v>
      </c>
      <c r="AF40" t="n">
        <v>54</v>
      </c>
      <c r="AG40" t="n">
        <v>40</v>
      </c>
      <c r="AH40" t="n">
        <v>19</v>
      </c>
      <c r="AI40" t="inlineStr"/>
      <c r="AJ40" t="n">
        <v>37</v>
      </c>
      <c r="AK40" t="inlineStr"/>
    </row>
    <row r="41">
      <c r="A41" t="inlineStr">
        <is>
          <t>Vidéo</t>
        </is>
      </c>
      <c r="B41" t="inlineStr">
        <is>
          <t>CAMERA-INTRUSION</t>
        </is>
      </c>
      <c r="C41" t="n">
        <v>0</v>
      </c>
      <c r="D41" t="n">
        <v>0</v>
      </c>
      <c r="E41" t="n">
        <v>7</v>
      </c>
      <c r="F41" t="n">
        <v>14</v>
      </c>
      <c r="G41" t="n">
        <v>0</v>
      </c>
      <c r="H41" t="inlineStr">
        <is>
          <t>2</t>
        </is>
      </c>
      <c r="I41" t="inlineStr">
        <is>
          <t>0</t>
        </is>
      </c>
      <c r="J41" t="n">
        <v>6</v>
      </c>
      <c r="K41" t="inlineStr"/>
      <c r="L41" t="inlineStr"/>
      <c r="M41" t="inlineStr"/>
      <c r="N41" t="n">
        <v>7</v>
      </c>
      <c r="O41" t="inlineStr"/>
      <c r="P41" t="n">
        <v>30</v>
      </c>
      <c r="Q41" t="inlineStr"/>
      <c r="R41" t="n">
        <v>10</v>
      </c>
      <c r="S41" t="n">
        <v>2</v>
      </c>
      <c r="T41" t="n">
        <v>11</v>
      </c>
      <c r="U41" t="n">
        <v>4</v>
      </c>
      <c r="V41" t="inlineStr"/>
      <c r="W41" t="n">
        <v>8</v>
      </c>
      <c r="X41" t="n">
        <v>38</v>
      </c>
      <c r="Y41" t="inlineStr"/>
      <c r="Z41" t="n">
        <v>2</v>
      </c>
      <c r="AA41" t="n">
        <v>35</v>
      </c>
      <c r="AB41" t="n">
        <v>4</v>
      </c>
      <c r="AC41" t="n">
        <v>2</v>
      </c>
      <c r="AD41" t="n">
        <v>5</v>
      </c>
      <c r="AE41" t="n">
        <v>11</v>
      </c>
      <c r="AF41" t="n">
        <v>2</v>
      </c>
      <c r="AG41" t="n">
        <v>3</v>
      </c>
      <c r="AH41" t="n">
        <v>5</v>
      </c>
      <c r="AI41" t="inlineStr"/>
      <c r="AJ41" t="n">
        <v>2</v>
      </c>
      <c r="AK41" t="inlineStr"/>
    </row>
    <row r="42">
      <c r="A42" t="inlineStr">
        <is>
          <t>Vidéo</t>
        </is>
      </c>
      <c r="B42" t="inlineStr">
        <is>
          <t>CAMERA-IS</t>
        </is>
      </c>
      <c r="C42" t="n">
        <v>8</v>
      </c>
      <c r="D42" t="n">
        <v>11</v>
      </c>
      <c r="E42" t="n">
        <v>8</v>
      </c>
      <c r="F42" t="n">
        <v>14</v>
      </c>
      <c r="G42" t="n">
        <v>19</v>
      </c>
      <c r="H42" t="inlineStr">
        <is>
          <t>0</t>
        </is>
      </c>
      <c r="I42" t="inlineStr">
        <is>
          <t>0</t>
        </is>
      </c>
      <c r="J42" t="n">
        <v>7</v>
      </c>
      <c r="K42" t="n">
        <v>15</v>
      </c>
      <c r="L42" t="n">
        <v>2</v>
      </c>
      <c r="M42" t="inlineStr"/>
      <c r="N42" t="n">
        <v>15</v>
      </c>
      <c r="O42" t="n">
        <v>4</v>
      </c>
      <c r="P42" t="n">
        <v>46</v>
      </c>
      <c r="Q42" t="inlineStr"/>
      <c r="R42" t="n">
        <v>12</v>
      </c>
      <c r="S42" t="n">
        <v>4</v>
      </c>
      <c r="T42" t="n">
        <v>13</v>
      </c>
      <c r="U42" t="n">
        <v>4</v>
      </c>
      <c r="V42" t="inlineStr"/>
      <c r="W42" t="inlineStr"/>
      <c r="X42" t="n">
        <v>25</v>
      </c>
      <c r="Y42" t="inlineStr"/>
      <c r="Z42" t="n">
        <v>4</v>
      </c>
      <c r="AA42" t="n">
        <v>20</v>
      </c>
      <c r="AB42" t="n">
        <v>3</v>
      </c>
      <c r="AC42" t="n">
        <v>4</v>
      </c>
      <c r="AD42" t="inlineStr"/>
      <c r="AE42" t="n">
        <v>9</v>
      </c>
      <c r="AF42" t="n">
        <v>10</v>
      </c>
      <c r="AG42" t="n">
        <v>2</v>
      </c>
      <c r="AH42" t="n">
        <v>3</v>
      </c>
      <c r="AI42" t="inlineStr"/>
      <c r="AJ42" t="n">
        <v>2</v>
      </c>
      <c r="AK42" t="inlineStr"/>
    </row>
    <row r="43">
      <c r="A43" t="inlineStr">
        <is>
          <t>Vidéo</t>
        </is>
      </c>
      <c r="B43" t="inlineStr">
        <is>
          <t>CAMERA-VIDEO</t>
        </is>
      </c>
      <c r="C43" t="n">
        <v>3</v>
      </c>
      <c r="D43" t="n">
        <v>11</v>
      </c>
      <c r="E43" t="n">
        <v>2</v>
      </c>
      <c r="F43" t="n">
        <v>2</v>
      </c>
      <c r="G43" t="n">
        <v>11</v>
      </c>
      <c r="H43" t="inlineStr">
        <is>
          <t>127</t>
        </is>
      </c>
      <c r="I43" t="inlineStr">
        <is>
          <t>0</t>
        </is>
      </c>
      <c r="J43" t="inlineStr"/>
      <c r="K43" t="n">
        <v>5</v>
      </c>
      <c r="L43" t="n">
        <v>2</v>
      </c>
      <c r="M43" t="inlineStr"/>
      <c r="N43" t="n">
        <v>2</v>
      </c>
      <c r="O43" t="n">
        <v>2</v>
      </c>
      <c r="P43" t="n">
        <v>9</v>
      </c>
      <c r="Q43" t="n">
        <v>19</v>
      </c>
      <c r="R43" t="n">
        <v>3</v>
      </c>
      <c r="S43" t="n">
        <v>2</v>
      </c>
      <c r="T43" t="n">
        <v>2</v>
      </c>
      <c r="U43" t="n">
        <v>2</v>
      </c>
      <c r="V43" t="inlineStr"/>
      <c r="W43" t="n">
        <v>235</v>
      </c>
      <c r="X43" t="n">
        <v>4</v>
      </c>
      <c r="Y43" t="inlineStr"/>
      <c r="Z43" t="n">
        <v>6</v>
      </c>
      <c r="AA43" t="n">
        <v>2</v>
      </c>
      <c r="AB43" t="n">
        <v>14</v>
      </c>
      <c r="AC43" t="n">
        <v>2</v>
      </c>
      <c r="AD43" t="n">
        <v>143</v>
      </c>
      <c r="AE43" t="n">
        <v>2</v>
      </c>
      <c r="AF43" t="n">
        <v>2</v>
      </c>
      <c r="AG43" t="n">
        <v>5</v>
      </c>
      <c r="AH43" t="n">
        <v>2</v>
      </c>
      <c r="AI43" t="n">
        <v>3</v>
      </c>
      <c r="AJ43" t="n">
        <v>25</v>
      </c>
      <c r="AK43" t="n">
        <v>143</v>
      </c>
    </row>
    <row r="44">
      <c r="A44" t="inlineStr">
        <is>
          <t>Vidéo</t>
        </is>
      </c>
      <c r="B44" t="inlineStr">
        <is>
          <t>ENREGISTREUR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9</t>
        </is>
      </c>
      <c r="I44" t="inlineStr">
        <is>
          <t>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20</v>
      </c>
      <c r="X44" t="inlineStr"/>
      <c r="Y44" t="inlineStr"/>
      <c r="Z44" t="inlineStr"/>
      <c r="AA44" t="inlineStr"/>
      <c r="AB44" t="inlineStr"/>
      <c r="AC44" t="inlineStr"/>
      <c r="AD44" t="n">
        <v>22</v>
      </c>
      <c r="AE44" t="inlineStr"/>
      <c r="AF44" t="inlineStr"/>
      <c r="AG44" t="inlineStr"/>
      <c r="AH44" t="inlineStr"/>
      <c r="AI44" t="inlineStr"/>
      <c r="AJ44" t="inlineStr"/>
      <c r="AK44" t="n">
        <v>9</v>
      </c>
    </row>
    <row r="45">
      <c r="A45" t="inlineStr">
        <is>
          <t>Vidéo</t>
        </is>
      </c>
      <c r="B45" t="inlineStr">
        <is>
          <t>MONITEUR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12</t>
        </is>
      </c>
      <c r="I45" t="inlineStr">
        <is>
          <t>0</t>
        </is>
      </c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inlineStr"/>
      <c r="T45" t="inlineStr"/>
      <c r="U45" t="inlineStr"/>
      <c r="V45" t="inlineStr"/>
      <c r="W45" t="n">
        <v>7</v>
      </c>
      <c r="X45" t="inlineStr"/>
      <c r="Y45" t="inlineStr"/>
      <c r="Z45" t="inlineStr"/>
      <c r="AA45" t="inlineStr"/>
      <c r="AB45" t="inlineStr"/>
      <c r="AC45" t="inlineStr"/>
      <c r="AD45" t="n">
        <v>21</v>
      </c>
      <c r="AE45" t="inlineStr"/>
      <c r="AF45" t="inlineStr"/>
      <c r="AG45" t="inlineStr"/>
      <c r="AH45" t="inlineStr"/>
      <c r="AI45" t="inlineStr"/>
      <c r="AJ45" t="inlineStr"/>
      <c r="AK45" t="n">
        <v>4</v>
      </c>
    </row>
    <row r="46">
      <c r="A46" t="inlineStr">
        <is>
          <t>Vidéo</t>
        </is>
      </c>
      <c r="B46" t="inlineStr">
        <is>
          <t>MUR-IMAGE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1</t>
        </is>
      </c>
      <c r="I46" t="inlineStr">
        <is>
          <t>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n">
        <v>1</v>
      </c>
    </row>
    <row r="47">
      <c r="A47" t="inlineStr">
        <is>
          <t>Vidéo</t>
        </is>
      </c>
      <c r="B47" t="inlineStr">
        <is>
          <t>RACK-DAI</t>
        </is>
      </c>
      <c r="C47" t="n">
        <v>0</v>
      </c>
      <c r="D47" t="n">
        <v>2</v>
      </c>
      <c r="E47" t="n">
        <v>8</v>
      </c>
      <c r="F47" t="n">
        <v>10</v>
      </c>
      <c r="G47" t="n">
        <v>19</v>
      </c>
      <c r="H47" t="inlineStr">
        <is>
          <t>0</t>
        </is>
      </c>
      <c r="I47" t="inlineStr">
        <is>
          <t>0</t>
        </is>
      </c>
      <c r="J47" t="n">
        <v>11</v>
      </c>
      <c r="K47" t="n">
        <v>16</v>
      </c>
      <c r="L47" t="n">
        <v>5</v>
      </c>
      <c r="M47" t="inlineStr"/>
      <c r="N47" t="n">
        <v>13</v>
      </c>
      <c r="O47" t="n">
        <v>6</v>
      </c>
      <c r="P47" t="n">
        <v>53</v>
      </c>
      <c r="Q47" t="inlineStr"/>
      <c r="R47" t="n">
        <v>11</v>
      </c>
      <c r="S47" t="n">
        <v>8</v>
      </c>
      <c r="T47" t="n">
        <v>13</v>
      </c>
      <c r="U47" t="n">
        <v>6</v>
      </c>
      <c r="V47" t="inlineStr"/>
      <c r="W47" t="inlineStr"/>
      <c r="X47" t="n">
        <v>25</v>
      </c>
      <c r="Y47" t="inlineStr"/>
      <c r="Z47" t="n">
        <v>6</v>
      </c>
      <c r="AA47" t="n">
        <v>19</v>
      </c>
      <c r="AB47" t="n">
        <v>8</v>
      </c>
      <c r="AC47" t="n">
        <v>6</v>
      </c>
      <c r="AD47" t="n">
        <v>15</v>
      </c>
      <c r="AE47" t="n">
        <v>6</v>
      </c>
      <c r="AF47" t="n">
        <v>10</v>
      </c>
      <c r="AG47" t="n">
        <v>7</v>
      </c>
      <c r="AH47" t="n">
        <v>4</v>
      </c>
      <c r="AI47" t="inlineStr"/>
      <c r="AJ47" t="n">
        <v>10</v>
      </c>
      <c r="AK47" t="inlineStr"/>
    </row>
    <row r="48">
      <c r="A48" t="inlineStr">
        <is>
          <t>Vidéo</t>
        </is>
      </c>
      <c r="B48" t="inlineStr">
        <is>
          <t>VIDEUR-CODEUR</t>
        </is>
      </c>
      <c r="C48" t="n">
        <v>0</v>
      </c>
      <c r="D48" t="n">
        <v>35</v>
      </c>
      <c r="E48" t="n">
        <v>12</v>
      </c>
      <c r="F48" t="n">
        <v>17</v>
      </c>
      <c r="G48" t="n">
        <v>31</v>
      </c>
      <c r="H48" t="inlineStr">
        <is>
          <t>22</t>
        </is>
      </c>
      <c r="I48" t="inlineStr">
        <is>
          <t>0</t>
        </is>
      </c>
      <c r="J48" t="n">
        <v>11</v>
      </c>
      <c r="K48" t="n">
        <v>17</v>
      </c>
      <c r="L48" t="n">
        <v>5</v>
      </c>
      <c r="M48" t="inlineStr"/>
      <c r="N48" t="n">
        <v>14</v>
      </c>
      <c r="O48" t="n">
        <v>6</v>
      </c>
      <c r="P48" t="n">
        <v>53</v>
      </c>
      <c r="Q48" t="n">
        <v>2</v>
      </c>
      <c r="R48" t="n">
        <v>14</v>
      </c>
      <c r="S48" t="n">
        <v>8</v>
      </c>
      <c r="T48" t="n">
        <v>14</v>
      </c>
      <c r="U48" t="n">
        <v>6</v>
      </c>
      <c r="V48" t="inlineStr"/>
      <c r="W48" t="n">
        <v>10</v>
      </c>
      <c r="X48" t="n">
        <v>25</v>
      </c>
      <c r="Y48" t="inlineStr"/>
      <c r="Z48" t="n">
        <v>6</v>
      </c>
      <c r="AA48" t="n">
        <v>19</v>
      </c>
      <c r="AB48" t="n">
        <v>10</v>
      </c>
      <c r="AC48" t="n">
        <v>6</v>
      </c>
      <c r="AD48" t="n">
        <v>8</v>
      </c>
      <c r="AE48" t="n">
        <v>6</v>
      </c>
      <c r="AF48" t="n">
        <v>20</v>
      </c>
      <c r="AG48" t="n">
        <v>7</v>
      </c>
      <c r="AH48" t="n">
        <v>7</v>
      </c>
      <c r="AI48" t="inlineStr"/>
      <c r="AJ48" t="n">
        <v>10</v>
      </c>
      <c r="AK48" t="n">
        <v>27</v>
      </c>
    </row>
    <row r="49">
      <c r="A49" t="inlineStr">
        <is>
          <t>Vidéo</t>
        </is>
      </c>
      <c r="B49" t="inlineStr">
        <is>
          <t>VIDEUR-DECODEUR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12</v>
      </c>
    </row>
    <row r="50">
      <c r="A50" t="inlineStr">
        <is>
          <t>Vidéo</t>
        </is>
      </c>
      <c r="B50" t="inlineStr">
        <is>
          <t>CAMERA-SANCTION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18</v>
      </c>
      <c r="AE50" t="inlineStr"/>
      <c r="AF50" t="inlineStr"/>
      <c r="AG50" t="inlineStr"/>
      <c r="AH50" t="inlineStr"/>
      <c r="AI50" t="inlineStr"/>
      <c r="AJ50" t="inlineStr"/>
      <c r="AK50" t="n">
        <v>2</v>
      </c>
    </row>
    <row r="51">
      <c r="A51" t="inlineStr">
        <is>
          <t>SAV</t>
        </is>
      </c>
      <c r="B51" t="inlineStr">
        <is>
          <t>SAV-BARRIERE</t>
        </is>
      </c>
      <c r="C51" t="n">
        <v>5</v>
      </c>
      <c r="D51" t="n">
        <v>5</v>
      </c>
      <c r="E51" t="n">
        <v>3</v>
      </c>
      <c r="F51" t="n">
        <v>3</v>
      </c>
      <c r="G51" t="n">
        <v>6</v>
      </c>
      <c r="H51" t="inlineStr"/>
      <c r="I51" t="inlineStr"/>
      <c r="J51" t="n">
        <v>4</v>
      </c>
      <c r="K51" t="n">
        <v>4</v>
      </c>
      <c r="L51" t="inlineStr"/>
      <c r="M51" t="inlineStr"/>
      <c r="N51" t="n">
        <v>6</v>
      </c>
      <c r="O51" t="n">
        <v>4</v>
      </c>
      <c r="P51" t="n">
        <v>7</v>
      </c>
      <c r="Q51" t="n">
        <v>3</v>
      </c>
      <c r="R51" t="n">
        <v>6</v>
      </c>
      <c r="S51" t="inlineStr"/>
      <c r="T51" t="n">
        <v>4</v>
      </c>
      <c r="U51" t="inlineStr"/>
      <c r="V51" t="n">
        <v>1</v>
      </c>
      <c r="W51" t="inlineStr"/>
      <c r="X51" t="n">
        <v>7</v>
      </c>
      <c r="Y51" t="inlineStr"/>
      <c r="Z51" t="inlineStr"/>
      <c r="AA51" t="n">
        <v>3</v>
      </c>
      <c r="AB51" t="n">
        <v>4</v>
      </c>
      <c r="AC51" t="n">
        <v>2</v>
      </c>
      <c r="AD51" t="inlineStr"/>
      <c r="AE51" t="n">
        <v>2</v>
      </c>
      <c r="AF51" t="n">
        <v>2</v>
      </c>
      <c r="AG51" t="n">
        <v>2</v>
      </c>
      <c r="AH51" t="n">
        <v>1</v>
      </c>
      <c r="AI51" t="inlineStr"/>
      <c r="AJ51" t="n">
        <v>2</v>
      </c>
      <c r="AK51" t="n">
        <v>126</v>
      </c>
    </row>
    <row r="52">
      <c r="A52" t="inlineStr">
        <is>
          <t>Levage</t>
        </is>
      </c>
      <c r="B52" t="inlineStr">
        <is>
          <t>Dispositif de levage inférieur ou égal à 3 tonnes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Levage</t>
        </is>
      </c>
      <c r="B53" t="inlineStr">
        <is>
          <t>Dispositif de levage inférieur compris entre 3 et 6 tonnes</t>
        </is>
      </c>
      <c r="C53" t="inlineStr"/>
      <c r="D53" t="inlineStr"/>
      <c r="E53" t="inlineStr"/>
      <c r="F53" t="n">
        <v>1</v>
      </c>
      <c r="G53" t="n">
        <v>15</v>
      </c>
      <c r="H53" t="inlineStr"/>
      <c r="I53" t="inlineStr"/>
      <c r="J53" t="n">
        <v>14</v>
      </c>
      <c r="K53" t="n">
        <v>2</v>
      </c>
      <c r="L53" t="inlineStr"/>
      <c r="M53" t="inlineStr"/>
      <c r="N53" t="n">
        <v>32</v>
      </c>
      <c r="O53" t="inlineStr"/>
      <c r="P53" t="n">
        <v>119</v>
      </c>
      <c r="Q53" t="inlineStr"/>
      <c r="R53" t="n">
        <v>9</v>
      </c>
      <c r="S53" t="n">
        <v>2</v>
      </c>
      <c r="T53" t="n">
        <v>2</v>
      </c>
      <c r="U53" t="n">
        <v>3</v>
      </c>
      <c r="V53" t="inlineStr"/>
      <c r="W53" t="n">
        <v>186</v>
      </c>
      <c r="X53" t="n">
        <v>7</v>
      </c>
      <c r="Y53" t="inlineStr"/>
      <c r="Z53" t="inlineStr"/>
      <c r="AA53" t="n">
        <v>1</v>
      </c>
      <c r="AB53" t="inlineStr"/>
      <c r="AC53" t="inlineStr"/>
      <c r="AD53" t="inlineStr"/>
      <c r="AE53" t="n">
        <v>4</v>
      </c>
      <c r="AF53" t="inlineStr"/>
      <c r="AG53" t="n">
        <v>1</v>
      </c>
      <c r="AH53" t="inlineStr"/>
      <c r="AI53" t="inlineStr"/>
      <c r="AJ53" t="inlineStr"/>
      <c r="AK53" t="n">
        <v>1</v>
      </c>
    </row>
    <row r="54">
      <c r="A54" t="inlineStr">
        <is>
          <t>Levage</t>
        </is>
      </c>
      <c r="B54" t="inlineStr">
        <is>
          <t>Dispositif de levage inférieur supérieur à 6 tonnes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MEC</t>
        </is>
      </c>
      <c r="B55" t="inlineStr">
        <is>
          <t>ARMOIRE-ENERGIE/PST-E</t>
        </is>
      </c>
      <c r="C55" t="n">
        <v>10</v>
      </c>
      <c r="D55" t="n">
        <v>16</v>
      </c>
      <c r="E55" t="n">
        <v>6</v>
      </c>
      <c r="F55" t="n">
        <v>8</v>
      </c>
      <c r="G55" t="n">
        <v>19</v>
      </c>
      <c r="H55" t="inlineStr"/>
      <c r="I55" t="inlineStr"/>
      <c r="J55" t="n">
        <v>16</v>
      </c>
      <c r="K55" t="n">
        <v>12</v>
      </c>
      <c r="L55" t="n">
        <v>4</v>
      </c>
      <c r="M55" t="inlineStr"/>
      <c r="N55" t="n">
        <v>15</v>
      </c>
      <c r="O55" t="n">
        <v>8</v>
      </c>
      <c r="P55" t="n">
        <v>54</v>
      </c>
      <c r="Q55" t="n">
        <v>2</v>
      </c>
      <c r="R55" t="n">
        <v>13</v>
      </c>
      <c r="S55" t="n">
        <v>6</v>
      </c>
      <c r="T55" t="n">
        <v>11</v>
      </c>
      <c r="U55" t="n">
        <v>2</v>
      </c>
      <c r="V55" t="n">
        <v>1</v>
      </c>
      <c r="W55" t="inlineStr"/>
      <c r="X55" t="n">
        <v>30</v>
      </c>
      <c r="Y55" t="inlineStr"/>
      <c r="Z55" t="n">
        <v>4</v>
      </c>
      <c r="AA55" t="n">
        <v>18</v>
      </c>
      <c r="AB55" t="n">
        <v>7</v>
      </c>
      <c r="AC55" t="n">
        <v>6</v>
      </c>
      <c r="AD55" t="inlineStr"/>
      <c r="AE55" t="n">
        <v>5</v>
      </c>
      <c r="AF55" t="n">
        <v>10</v>
      </c>
      <c r="AG55" t="n">
        <v>4</v>
      </c>
      <c r="AH55" t="n">
        <v>4</v>
      </c>
      <c r="AI55" t="inlineStr"/>
      <c r="AJ55" t="n">
        <v>8</v>
      </c>
      <c r="AK55" t="inlineStr"/>
    </row>
    <row r="56">
      <c r="A56" t="inlineStr">
        <is>
          <t>MEC</t>
        </is>
      </c>
      <c r="B56" t="inlineStr">
        <is>
          <t>PST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Onduleur</t>
        </is>
      </c>
      <c r="B57" t="inlineStr">
        <is>
          <t>ONDULEUR</t>
        </is>
      </c>
      <c r="C57" t="n">
        <v>2</v>
      </c>
      <c r="D57" t="n">
        <v>6</v>
      </c>
      <c r="E57" t="n">
        <v>2</v>
      </c>
      <c r="F57" t="n">
        <v>4</v>
      </c>
      <c r="G57" t="n">
        <v>10</v>
      </c>
      <c r="H57" t="inlineStr">
        <is>
          <t>2</t>
        </is>
      </c>
      <c r="I57" t="inlineStr">
        <is>
          <t>1</t>
        </is>
      </c>
      <c r="J57" t="n">
        <v>4</v>
      </c>
      <c r="K57" t="n">
        <v>6</v>
      </c>
      <c r="L57" t="n">
        <v>1</v>
      </c>
      <c r="M57" t="n">
        <v>1</v>
      </c>
      <c r="N57" t="n">
        <v>5</v>
      </c>
      <c r="O57" t="n">
        <v>2</v>
      </c>
      <c r="P57" t="n">
        <v>15</v>
      </c>
      <c r="Q57" t="n">
        <v>2</v>
      </c>
      <c r="R57" t="n">
        <v>7</v>
      </c>
      <c r="S57" t="n">
        <v>2</v>
      </c>
      <c r="T57" t="n">
        <v>5</v>
      </c>
      <c r="U57" t="n">
        <v>1</v>
      </c>
      <c r="V57" t="inlineStr"/>
      <c r="W57" t="n">
        <v>6</v>
      </c>
      <c r="X57" t="n">
        <v>8</v>
      </c>
      <c r="Y57" t="inlineStr"/>
      <c r="Z57" t="n">
        <v>1</v>
      </c>
      <c r="AA57" t="n">
        <v>5</v>
      </c>
      <c r="AB57" t="n">
        <v>2</v>
      </c>
      <c r="AC57" t="n">
        <v>2</v>
      </c>
      <c r="AD57" t="n">
        <v>3</v>
      </c>
      <c r="AE57" t="n">
        <v>4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</row>
    <row r="58">
      <c r="A58" t="inlineStr">
        <is>
          <t>Onduleur</t>
        </is>
      </c>
      <c r="B58" t="inlineStr">
        <is>
          <t>Maintenance préventive Onduleur ≤ 60 kVA</t>
        </is>
      </c>
      <c r="C58" t="inlineStr"/>
      <c r="D58" t="inlineStr"/>
      <c r="E58" t="inlineStr"/>
      <c r="F58" t="inlineStr"/>
      <c r="G58" t="inlineStr"/>
      <c r="H58" t="inlineStr">
        <is>
          <t>1</t>
        </is>
      </c>
      <c r="I58" t="inlineStr">
        <is>
          <t>1</t>
        </is>
      </c>
      <c r="J58" t="inlineStr"/>
      <c r="K58" t="n">
        <v>5</v>
      </c>
      <c r="L58" t="inlineStr"/>
      <c r="M58" t="inlineStr"/>
      <c r="N58" t="n">
        <v>1</v>
      </c>
      <c r="O58" t="n">
        <v>1</v>
      </c>
      <c r="P58" t="n">
        <v>4</v>
      </c>
      <c r="Q58" t="inlineStr"/>
      <c r="R58" t="n">
        <v>2</v>
      </c>
      <c r="S58" t="inlineStr"/>
      <c r="T58" t="inlineStr"/>
      <c r="U58" t="inlineStr"/>
      <c r="V58" t="inlineStr"/>
      <c r="W58" t="n">
        <v>1</v>
      </c>
      <c r="X58" t="n">
        <v>5</v>
      </c>
      <c r="Y58" t="inlineStr"/>
      <c r="Z58" t="n">
        <v>1</v>
      </c>
      <c r="AA58" t="n">
        <v>1</v>
      </c>
      <c r="AB58" t="n">
        <v>2</v>
      </c>
      <c r="AC58" t="n">
        <v>1</v>
      </c>
      <c r="AD58" t="n">
        <v>1</v>
      </c>
      <c r="AE58" t="n">
        <v>1</v>
      </c>
      <c r="AF58" t="inlineStr"/>
      <c r="AG58" t="inlineStr"/>
      <c r="AH58" t="inlineStr"/>
      <c r="AI58" t="inlineStr"/>
      <c r="AJ58" t="inlineStr"/>
      <c r="AK58" t="n">
        <v>1</v>
      </c>
    </row>
    <row r="59">
      <c r="A59" t="inlineStr">
        <is>
          <t>Onduleur</t>
        </is>
      </c>
      <c r="B59" t="inlineStr">
        <is>
          <t>Maintenance préventive Onduleur 61 kVA --&gt; 160 kVA</t>
        </is>
      </c>
      <c r="C59" t="inlineStr"/>
      <c r="D59" t="inlineStr"/>
      <c r="E59" t="inlineStr"/>
      <c r="F59" t="n">
        <v>1</v>
      </c>
      <c r="G59" t="inlineStr"/>
      <c r="H59" t="inlineStr"/>
      <c r="I59" t="inlineStr"/>
      <c r="J59" t="n">
        <v>2</v>
      </c>
      <c r="K59" t="inlineStr"/>
      <c r="L59" t="n">
        <v>1</v>
      </c>
      <c r="M59" t="inlineStr"/>
      <c r="N59" t="n">
        <v>1</v>
      </c>
      <c r="O59" t="inlineStr"/>
      <c r="P59" t="n">
        <v>4</v>
      </c>
      <c r="Q59" t="inlineStr"/>
      <c r="R59" t="n">
        <v>1</v>
      </c>
      <c r="S59" t="n">
        <v>2</v>
      </c>
      <c r="T59" t="n">
        <v>3</v>
      </c>
      <c r="U59" t="n">
        <v>1</v>
      </c>
      <c r="V59" t="inlineStr"/>
      <c r="W59" t="inlineStr"/>
      <c r="X59" t="inlineStr"/>
      <c r="Y59" t="inlineStr"/>
      <c r="Z59" t="inlineStr"/>
      <c r="AA59" t="n">
        <v>2</v>
      </c>
      <c r="AB59" t="inlineStr"/>
      <c r="AC59" t="inlineStr"/>
      <c r="AD59" t="inlineStr"/>
      <c r="AE59" t="n">
        <v>1</v>
      </c>
      <c r="AF59" t="n">
        <v>2</v>
      </c>
      <c r="AG59" t="n">
        <v>1</v>
      </c>
      <c r="AH59" t="n">
        <v>1</v>
      </c>
      <c r="AI59" t="inlineStr"/>
      <c r="AJ59" t="n">
        <v>1</v>
      </c>
      <c r="AK59" t="inlineStr"/>
    </row>
    <row r="60">
      <c r="A60" t="inlineStr">
        <is>
          <t>Onduleur</t>
        </is>
      </c>
      <c r="B60" t="inlineStr">
        <is>
          <t>Maintenance préventive Onduleur &gt; 160 kVA</t>
        </is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n">
        <v>7</v>
      </c>
      <c r="Q60" t="inlineStr"/>
      <c r="R60" t="n">
        <v>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Onduleur</t>
        </is>
      </c>
      <c r="B61" t="inlineStr">
        <is>
          <t>Ateliers d'énergie</t>
        </is>
      </c>
      <c r="C61" t="n">
        <v>1</v>
      </c>
      <c r="D61" t="inlineStr"/>
      <c r="E61" t="inlineStr"/>
      <c r="F61" t="inlineStr"/>
      <c r="G61" t="inlineStr"/>
      <c r="H61" t="inlineStr">
        <is>
          <t>2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10</v>
      </c>
      <c r="X61" t="inlineStr"/>
      <c r="Y61" t="inlineStr"/>
      <c r="Z61" t="inlineStr"/>
      <c r="AA61" t="inlineStr"/>
      <c r="AB61" t="inlineStr"/>
      <c r="AC61" t="inlineStr"/>
      <c r="AD61" t="n">
        <v>7</v>
      </c>
      <c r="AE61" t="n">
        <v>4</v>
      </c>
      <c r="AF61" t="inlineStr"/>
      <c r="AG61" t="inlineStr"/>
      <c r="AH61" t="inlineStr"/>
      <c r="AI61" t="inlineStr"/>
      <c r="AJ61" t="inlineStr"/>
      <c r="AK61" t="n">
        <v>10</v>
      </c>
    </row>
    <row r="62">
      <c r="A62" t="inlineStr">
        <is>
          <t>LOCAL</t>
        </is>
      </c>
      <c r="B62" t="inlineStr">
        <is>
          <t>Niche sécurité</t>
        </is>
      </c>
      <c r="C62" t="n">
        <v>32</v>
      </c>
      <c r="D62" t="n">
        <v>18</v>
      </c>
      <c r="E62" t="n">
        <v>6</v>
      </c>
      <c r="F62" t="n">
        <v>8</v>
      </c>
      <c r="G62" t="n">
        <v>24</v>
      </c>
      <c r="H62" t="inlineStr"/>
      <c r="I62" t="inlineStr"/>
      <c r="J62" t="n">
        <v>32</v>
      </c>
      <c r="K62" t="n">
        <v>13</v>
      </c>
      <c r="L62" t="n">
        <v>6</v>
      </c>
      <c r="M62" t="inlineStr"/>
      <c r="N62" t="n">
        <v>22</v>
      </c>
      <c r="O62" t="n">
        <v>16</v>
      </c>
      <c r="P62" t="n">
        <v>67</v>
      </c>
      <c r="Q62" t="n">
        <v>6</v>
      </c>
      <c r="R62" t="n">
        <v>13</v>
      </c>
      <c r="S62" t="n">
        <v>6</v>
      </c>
      <c r="T62" t="n">
        <v>23</v>
      </c>
      <c r="U62" t="n">
        <v>6</v>
      </c>
      <c r="V62" t="n">
        <v>4</v>
      </c>
      <c r="W62" t="inlineStr"/>
      <c r="X62" t="n">
        <v>31</v>
      </c>
      <c r="Y62" t="inlineStr"/>
      <c r="Z62" t="n">
        <v>4</v>
      </c>
      <c r="AA62" t="n">
        <v>24</v>
      </c>
      <c r="AB62" t="n">
        <v>14</v>
      </c>
      <c r="AC62" t="n">
        <v>8</v>
      </c>
      <c r="AD62" t="inlineStr"/>
      <c r="AE62" t="n">
        <v>10</v>
      </c>
      <c r="AF62" t="n">
        <v>22</v>
      </c>
      <c r="AG62" t="n">
        <v>9</v>
      </c>
      <c r="AH62" t="n">
        <v>6</v>
      </c>
      <c r="AI62" t="inlineStr"/>
      <c r="AJ62" t="n">
        <v>12</v>
      </c>
      <c r="AK62" t="inlineStr"/>
    </row>
    <row r="63">
      <c r="A63" t="inlineStr">
        <is>
          <t>LOCAL</t>
        </is>
      </c>
      <c r="B63" t="inlineStr">
        <is>
          <t>Issue de secours</t>
        </is>
      </c>
      <c r="C63" t="n">
        <v>8</v>
      </c>
      <c r="D63" t="n">
        <v>13</v>
      </c>
      <c r="E63" t="n">
        <v>10</v>
      </c>
      <c r="F63" t="n">
        <v>16</v>
      </c>
      <c r="G63" t="n">
        <v>19</v>
      </c>
      <c r="H63" t="inlineStr"/>
      <c r="I63" t="inlineStr"/>
      <c r="J63" t="n">
        <v>15</v>
      </c>
      <c r="K63" t="n">
        <v>15</v>
      </c>
      <c r="L63" t="n">
        <v>2</v>
      </c>
      <c r="M63" t="inlineStr"/>
      <c r="N63" t="n">
        <v>17</v>
      </c>
      <c r="O63" t="n">
        <v>8</v>
      </c>
      <c r="P63" t="n">
        <v>46</v>
      </c>
      <c r="Q63" t="inlineStr"/>
      <c r="R63" t="n">
        <v>12</v>
      </c>
      <c r="S63" t="n">
        <v>4</v>
      </c>
      <c r="T63" t="n">
        <v>13</v>
      </c>
      <c r="U63" t="n">
        <v>6</v>
      </c>
      <c r="V63" t="inlineStr"/>
      <c r="W63" t="inlineStr"/>
      <c r="X63" t="n">
        <v>25</v>
      </c>
      <c r="Y63" t="n">
        <v>2</v>
      </c>
      <c r="Z63" t="n">
        <v>4</v>
      </c>
      <c r="AA63" t="n">
        <v>20</v>
      </c>
      <c r="AB63" t="n">
        <v>4</v>
      </c>
      <c r="AC63" t="n">
        <v>6</v>
      </c>
      <c r="AD63" t="inlineStr"/>
      <c r="AE63" t="n">
        <v>10</v>
      </c>
      <c r="AF63" t="n">
        <v>10</v>
      </c>
      <c r="AG63" t="n">
        <v>2</v>
      </c>
      <c r="AH63" t="n">
        <v>3</v>
      </c>
      <c r="AI63" t="inlineStr"/>
      <c r="AJ63" t="n">
        <v>2</v>
      </c>
      <c r="AK63" t="inlineStr"/>
    </row>
    <row r="64">
      <c r="A64" t="inlineStr">
        <is>
          <t>UN</t>
        </is>
      </c>
      <c r="B64" t="inlineStr">
        <is>
          <t>UN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1</t>
        </is>
      </c>
      <c r="I64" t="inlineStr">
        <is>
          <t>1</t>
        </is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inlineStr"/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11" customWidth="1" min="3" max="3"/>
    <col width="101" customWidth="1" min="4" max="4"/>
    <col width="12" customWidth="1" min="5" max="5"/>
    <col width="15" customWidth="1" min="6" max="6"/>
    <col width="18" customWidth="1" min="7" max="7"/>
    <col width="12" customWidth="1" min="8" max="8"/>
    <col width="20" customWidth="1" min="9" max="9"/>
    <col width="20" customWidth="1" min="10" max="10"/>
    <col width="12" customWidth="1" min="11" max="11"/>
    <col width="60" customWidth="1" min="12" max="12"/>
    <col width="12" customWidth="1" min="13" max="13"/>
    <col width="120" customWidth="1" min="14" max="14"/>
  </cols>
  <sheetData>
    <row r="1">
      <c r="A1" s="1" t="inlineStr">
        <is>
          <t>mar_diminutif</t>
        </is>
      </c>
      <c r="B1" s="1" t="inlineStr">
        <is>
          <t>tunnel</t>
        </is>
      </c>
      <c r="C1" s="1" t="inlineStr">
        <is>
          <t>prdp_code</t>
        </is>
      </c>
      <c r="D1" s="1" t="inlineStr">
        <is>
          <t>prod_groupe</t>
        </is>
      </c>
      <c r="E1" s="1" t="inlineStr">
        <is>
          <t>ref_prix</t>
        </is>
      </c>
      <c r="F1" s="1" t="inlineStr">
        <is>
          <t>freq_annuelle</t>
        </is>
      </c>
      <c r="G1" s="1" t="inlineStr">
        <is>
          <t>ajust_freq_suppl</t>
        </is>
      </c>
      <c r="H1" s="1" t="inlineStr">
        <is>
          <t>frq_totale</t>
        </is>
      </c>
      <c r="I1" s="1" t="inlineStr">
        <is>
          <t>nb_equipe</t>
        </is>
      </c>
      <c r="J1" s="1" t="inlineStr">
        <is>
          <t>cout_ht</t>
        </is>
      </c>
      <c r="K1" s="1" t="inlineStr">
        <is>
          <t>cout_total</t>
        </is>
      </c>
      <c r="L1" s="1" t="inlineStr">
        <is>
          <t>equipements</t>
        </is>
      </c>
      <c r="M1" s="1" t="inlineStr">
        <is>
          <t>NombreEquip</t>
        </is>
      </c>
      <c r="N1" s="1" t="inlineStr">
        <is>
          <t>lookup_key</t>
        </is>
      </c>
    </row>
    <row r="2">
      <c r="A2" t="inlineStr">
        <is>
          <t>Bâtiment</t>
        </is>
      </c>
      <c r="B2" t="inlineStr">
        <is>
          <t>Saint-Cloud</t>
        </is>
      </c>
      <c r="C2" t="inlineStr">
        <is>
          <t>BATCJN001</t>
        </is>
      </c>
      <c r="D2" t="inlineStr">
        <is>
          <t>contrôle des is de jour</t>
        </is>
      </c>
      <c r="E2" t="inlineStr">
        <is>
          <t>VJO001</t>
        </is>
      </c>
      <c r="F2" t="n">
        <v>6</v>
      </c>
      <c r="G2" t="n">
        <v>0</v>
      </c>
      <c r="H2" t="n">
        <v>6</v>
      </c>
      <c r="I2" t="n">
        <v>1</v>
      </c>
      <c r="J2" s="2" t="n">
        <v>2029</v>
      </c>
      <c r="K2" t="n">
        <v>12174</v>
      </c>
      <c r="L2" t="inlineStr"/>
      <c r="M2" t="n">
        <v>1</v>
      </c>
      <c r="N2" t="inlineStr">
        <is>
          <t>contrôle des is de jour|Saint-Cloud</t>
        </is>
      </c>
    </row>
    <row r="3">
      <c r="A3" t="inlineStr">
        <is>
          <t>Bâtiment</t>
        </is>
      </c>
      <c r="B3" t="inlineStr">
        <is>
          <t>Saint-Cloud</t>
        </is>
      </c>
      <c r="C3" t="inlineStr">
        <is>
          <t>BATCJN002</t>
        </is>
      </c>
      <c r="D3" t="inlineStr">
        <is>
          <t>contrôle des is de jour</t>
        </is>
      </c>
      <c r="E3" t="inlineStr">
        <is>
          <t>VJO002</t>
        </is>
      </c>
      <c r="F3" t="n">
        <v>6</v>
      </c>
      <c r="G3" t="n">
        <v>0</v>
      </c>
      <c r="H3" t="n">
        <v>6</v>
      </c>
      <c r="I3" t="n">
        <v>1</v>
      </c>
      <c r="J3" s="2" t="n">
        <v>1522</v>
      </c>
      <c r="K3" t="n">
        <v>9132</v>
      </c>
      <c r="L3" t="inlineStr"/>
      <c r="M3" t="n">
        <v>1</v>
      </c>
      <c r="N3" t="inlineStr">
        <is>
          <t>contrôle des is de jour|Saint-Cloud</t>
        </is>
      </c>
    </row>
    <row r="4">
      <c r="A4" t="inlineStr">
        <is>
          <t>Bâtiment</t>
        </is>
      </c>
      <c r="B4" t="inlineStr">
        <is>
          <t>Saint-Cloud</t>
        </is>
      </c>
      <c r="C4" t="inlineStr">
        <is>
          <t>BATCNO001</t>
        </is>
      </c>
      <c r="D4" t="inlineStr">
        <is>
          <t>contrôle des is + niches de nuit</t>
        </is>
      </c>
      <c r="E4" t="inlineStr">
        <is>
          <t>VNO001</t>
        </is>
      </c>
      <c r="F4" t="n">
        <v>6</v>
      </c>
      <c r="G4" t="n">
        <v>0</v>
      </c>
      <c r="H4" t="n">
        <v>6</v>
      </c>
      <c r="I4" t="n">
        <v>1</v>
      </c>
      <c r="J4" s="2" t="n">
        <v>3264</v>
      </c>
      <c r="K4" t="n">
        <v>19584</v>
      </c>
      <c r="L4" t="inlineStr"/>
      <c r="M4" t="n">
        <v>1</v>
      </c>
      <c r="N4" t="inlineStr">
        <is>
          <t>contrôle des is + niches de nuit|Saint-Cloud</t>
        </is>
      </c>
    </row>
    <row r="5">
      <c r="A5" t="inlineStr">
        <is>
          <t>Bâtiment</t>
        </is>
      </c>
      <c r="B5" t="inlineStr">
        <is>
          <t>Saint-Cloud</t>
        </is>
      </c>
      <c r="C5" t="inlineStr">
        <is>
          <t>BATCNO002</t>
        </is>
      </c>
      <c r="D5" t="inlineStr">
        <is>
          <t>contrôle des is + niches de nuit</t>
        </is>
      </c>
      <c r="E5" t="inlineStr">
        <is>
          <t>VNO002</t>
        </is>
      </c>
      <c r="F5" t="n">
        <v>6</v>
      </c>
      <c r="G5" t="n">
        <v>0</v>
      </c>
      <c r="H5" t="n">
        <v>6</v>
      </c>
      <c r="I5" t="n">
        <v>1</v>
      </c>
      <c r="J5" s="2" t="n">
        <v>2611</v>
      </c>
      <c r="K5" t="n">
        <v>15666</v>
      </c>
      <c r="L5" t="inlineStr"/>
      <c r="M5" t="n">
        <v>1</v>
      </c>
      <c r="N5" t="inlineStr">
        <is>
          <t>contrôle des is + niches de nuit|Saint-Cloud</t>
        </is>
      </c>
    </row>
    <row r="6">
      <c r="A6" t="inlineStr">
        <is>
          <t>Bâtiment</t>
        </is>
      </c>
      <c r="B6" t="inlineStr">
        <is>
          <t>Saint-Cloud</t>
        </is>
      </c>
      <c r="C6" t="inlineStr">
        <is>
          <t>BATMPO001</t>
        </is>
      </c>
      <c r="D6" t="inlineStr">
        <is>
          <t>préventif is + niches</t>
        </is>
      </c>
      <c r="E6" t="inlineStr">
        <is>
          <t>MPO001</t>
        </is>
      </c>
      <c r="F6" t="n">
        <v>1</v>
      </c>
      <c r="G6" t="n">
        <v>0</v>
      </c>
      <c r="H6" t="n">
        <v>1</v>
      </c>
      <c r="I6" t="n">
        <v>1</v>
      </c>
      <c r="J6" s="2" t="n">
        <v>3519</v>
      </c>
      <c r="K6" t="n">
        <v>3519</v>
      </c>
      <c r="L6" t="inlineStr"/>
      <c r="M6" t="n">
        <v>1</v>
      </c>
      <c r="N6" t="inlineStr">
        <is>
          <t>préventif is + niches|Saint-Cloud</t>
        </is>
      </c>
    </row>
    <row r="7">
      <c r="A7" t="inlineStr">
        <is>
          <t>Bâtiment</t>
        </is>
      </c>
      <c r="B7" t="inlineStr">
        <is>
          <t>Saint-Cloud</t>
        </is>
      </c>
      <c r="C7" t="inlineStr">
        <is>
          <t>BATMPO002</t>
        </is>
      </c>
      <c r="D7" t="inlineStr">
        <is>
          <t>préventif is + niches</t>
        </is>
      </c>
      <c r="E7" t="inlineStr">
        <is>
          <t>MPO002</t>
        </is>
      </c>
      <c r="F7" t="n">
        <v>1</v>
      </c>
      <c r="G7" t="n">
        <v>0</v>
      </c>
      <c r="H7" t="n">
        <v>1</v>
      </c>
      <c r="I7" t="n">
        <v>1</v>
      </c>
      <c r="J7" s="2" t="n">
        <v>2815</v>
      </c>
      <c r="K7" t="n">
        <v>2815</v>
      </c>
      <c r="L7" t="inlineStr"/>
      <c r="M7" t="n">
        <v>1</v>
      </c>
      <c r="N7" t="inlineStr">
        <is>
          <t>préventif is + niches|Saint-Cloud</t>
        </is>
      </c>
    </row>
    <row r="8">
      <c r="A8" t="inlineStr">
        <is>
          <t>Propreté</t>
        </is>
      </c>
      <c r="B8" t="inlineStr">
        <is>
          <t>Saint-Cloud</t>
        </is>
      </c>
      <c r="C8" t="inlineStr">
        <is>
          <t>PRPLTB003</t>
        </is>
      </c>
      <c r="D8" t="inlineStr">
        <is>
          <t>lavage d'un tube</t>
        </is>
      </c>
      <c r="E8" t="inlineStr">
        <is>
          <t>POL003</t>
        </is>
      </c>
      <c r="F8" t="n">
        <v>2</v>
      </c>
      <c r="G8" t="n">
        <v>0</v>
      </c>
      <c r="H8" t="n">
        <v>2</v>
      </c>
      <c r="I8" t="n">
        <v>2</v>
      </c>
      <c r="J8" s="2" t="n">
        <v>10734.42</v>
      </c>
      <c r="K8" t="n">
        <v>42937.68</v>
      </c>
      <c r="L8" t="inlineStr"/>
      <c r="M8" t="n">
        <v>2</v>
      </c>
      <c r="N8" t="inlineStr">
        <is>
          <t>lavage d'un tube|Saint-Cloud</t>
        </is>
      </c>
    </row>
    <row r="9">
      <c r="A9" t="inlineStr">
        <is>
          <t>ContReg</t>
        </is>
      </c>
      <c r="B9" t="inlineStr">
        <is>
          <t>Saint-Cloud</t>
        </is>
      </c>
      <c r="C9" t="inlineStr">
        <is>
          <t>CRGVPA106</t>
        </is>
      </c>
      <c r="D9" t="inlineStr">
        <is>
          <t>vérification des installations électriques</t>
        </is>
      </c>
      <c r="E9" t="inlineStr">
        <is>
          <t>CRC 106,00</t>
        </is>
      </c>
      <c r="F9" t="n">
        <v>1</v>
      </c>
      <c r="G9" t="n">
        <v>0</v>
      </c>
      <c r="H9" t="n">
        <v>1</v>
      </c>
      <c r="I9" t="n">
        <v>1</v>
      </c>
      <c r="J9" s="2" t="n">
        <v>486.45</v>
      </c>
      <c r="K9" t="n">
        <v>486.45</v>
      </c>
      <c r="L9" t="inlineStr"/>
      <c r="M9" t="n">
        <v>1</v>
      </c>
      <c r="N9" t="inlineStr">
        <is>
          <t>vérification des installations électriques|Saint-Cloud</t>
        </is>
      </c>
    </row>
    <row r="10">
      <c r="A10" t="inlineStr">
        <is>
          <t>ContReg</t>
        </is>
      </c>
      <c r="B10" t="inlineStr">
        <is>
          <t>Saint-Cloud</t>
        </is>
      </c>
      <c r="C10" t="inlineStr">
        <is>
          <t>CRGVPA107</t>
        </is>
      </c>
      <c r="D10" t="inlineStr">
        <is>
          <t>vérification des installations électriques</t>
        </is>
      </c>
      <c r="E10" t="inlineStr">
        <is>
          <t>CRC 107,00</t>
        </is>
      </c>
      <c r="F10" t="n">
        <v>1</v>
      </c>
      <c r="G10" t="n">
        <v>0</v>
      </c>
      <c r="H10" t="n">
        <v>1</v>
      </c>
      <c r="I10" t="n">
        <v>1</v>
      </c>
      <c r="J10" s="2" t="n">
        <v>864.8</v>
      </c>
      <c r="K10" t="n">
        <v>864.8</v>
      </c>
      <c r="L10" t="inlineStr"/>
      <c r="M10" t="n">
        <v>1</v>
      </c>
      <c r="N10" t="inlineStr">
        <is>
          <t>vérification des installations électriques|Saint-Cloud</t>
        </is>
      </c>
    </row>
    <row r="11">
      <c r="A11" t="inlineStr">
        <is>
          <t>ContReg</t>
        </is>
      </c>
      <c r="B11" t="inlineStr">
        <is>
          <t>Saint-Cloud</t>
        </is>
      </c>
      <c r="C11" t="inlineStr">
        <is>
          <t>CRGVIO119</t>
        </is>
      </c>
      <c r="D11" t="inlineStr">
        <is>
          <t>vérification des installations électriques</t>
        </is>
      </c>
      <c r="E11" t="inlineStr">
        <is>
          <t>CRO119</t>
        </is>
      </c>
      <c r="F11" t="n">
        <v>1</v>
      </c>
      <c r="G11" t="n">
        <v>0</v>
      </c>
      <c r="H11" t="n">
        <v>1</v>
      </c>
      <c r="I11" t="n">
        <v>1</v>
      </c>
      <c r="J11" s="2" t="n">
        <v>324.3</v>
      </c>
      <c r="K11" t="n">
        <v>324.3</v>
      </c>
      <c r="L11" t="inlineStr"/>
      <c r="M11" t="n">
        <v>1</v>
      </c>
      <c r="N11" t="inlineStr">
        <is>
          <t>vérification des installations électriques|Saint-Cloud</t>
        </is>
      </c>
    </row>
    <row r="12">
      <c r="A12" t="inlineStr">
        <is>
          <t>ContReg</t>
        </is>
      </c>
      <c r="B12" t="inlineStr">
        <is>
          <t>Saint-Cloud</t>
        </is>
      </c>
      <c r="C12" t="inlineStr">
        <is>
          <t>CRGVIO120</t>
        </is>
      </c>
      <c r="D12" t="inlineStr">
        <is>
          <t>vérification des installations électriques</t>
        </is>
      </c>
      <c r="E12" t="inlineStr">
        <is>
          <t>CRO120</t>
        </is>
      </c>
      <c r="F12" t="n">
        <v>1</v>
      </c>
      <c r="G12" t="n">
        <v>0</v>
      </c>
      <c r="H12" t="n">
        <v>1</v>
      </c>
      <c r="I12" t="n">
        <v>1</v>
      </c>
      <c r="J12" s="2" t="n">
        <v>324.3</v>
      </c>
      <c r="K12" t="n">
        <v>324.3</v>
      </c>
      <c r="L12" t="inlineStr"/>
      <c r="M12" t="n">
        <v>1</v>
      </c>
      <c r="N12" t="inlineStr">
        <is>
          <t>vérification des installations électriques|Saint-Cloud</t>
        </is>
      </c>
    </row>
    <row r="13">
      <c r="A13" t="inlineStr">
        <is>
          <t>ContReg</t>
        </is>
      </c>
      <c r="B13" t="inlineStr">
        <is>
          <t>Saint-Cloud</t>
        </is>
      </c>
      <c r="C13" t="inlineStr">
        <is>
          <t>CRGVIO121</t>
        </is>
      </c>
      <c r="D13" t="inlineStr">
        <is>
          <t>vérification des installations électriques</t>
        </is>
      </c>
      <c r="E13" t="inlineStr">
        <is>
          <t>CRO121</t>
        </is>
      </c>
      <c r="F13" t="n">
        <v>1</v>
      </c>
      <c r="G13" t="n">
        <v>0</v>
      </c>
      <c r="H13" t="n">
        <v>1</v>
      </c>
      <c r="I13" t="n">
        <v>1</v>
      </c>
      <c r="J13" s="2" t="n">
        <v>540.5</v>
      </c>
      <c r="K13" t="n">
        <v>540.5</v>
      </c>
      <c r="L13" t="inlineStr"/>
      <c r="M13" t="n">
        <v>1</v>
      </c>
      <c r="N13" t="inlineStr">
        <is>
          <t>vérification des installations électriques|Saint-Cloud</t>
        </is>
      </c>
    </row>
    <row r="14">
      <c r="A14" t="inlineStr">
        <is>
          <t>ContReg</t>
        </is>
      </c>
      <c r="B14" t="inlineStr">
        <is>
          <t>Saint-Cloud</t>
        </is>
      </c>
      <c r="C14" t="inlineStr">
        <is>
          <t>CRGDLA101</t>
        </is>
      </c>
      <c r="D14" t="inlineStr">
        <is>
          <t>vérification des dispositifs de levage</t>
        </is>
      </c>
      <c r="E14" t="inlineStr">
        <is>
          <t>CRC 101,00</t>
        </is>
      </c>
      <c r="F14" t="n">
        <v>1</v>
      </c>
      <c r="G14" t="n">
        <v>0</v>
      </c>
      <c r="H14" t="n">
        <v>1</v>
      </c>
      <c r="I14" t="n">
        <v>0</v>
      </c>
      <c r="J14" s="2" t="n">
        <v>648.6</v>
      </c>
      <c r="K14" t="n">
        <v>0</v>
      </c>
      <c r="L14" t="inlineStr">
        <is>
          <t>Dispositif de levage inférieur ou égal à 3 tonnes</t>
        </is>
      </c>
      <c r="M14">
        <f>IFERROR(INDEX('equipements_tunnel'!$C$2:$AK$64,MATCH(L14,'equipements_tunnel'!$B$2:$B$64,0),MATCH(B14,'equipements_tunnel'!$C$1:$AK$1,0)),"")</f>
        <v/>
      </c>
      <c r="N14" t="inlineStr">
        <is>
          <t>vérification des dispositifs de levage|Saint-Cloud</t>
        </is>
      </c>
    </row>
    <row r="15">
      <c r="A15" t="inlineStr">
        <is>
          <t>ContReg</t>
        </is>
      </c>
      <c r="B15" t="inlineStr">
        <is>
          <t>Saint-Cloud</t>
        </is>
      </c>
      <c r="C15" t="inlineStr">
        <is>
          <t>CRGDLB102</t>
        </is>
      </c>
      <c r="D15" t="inlineStr">
        <is>
          <t>vérification des dispositifs de levage</t>
        </is>
      </c>
      <c r="E15" t="inlineStr">
        <is>
          <t>CRC 102,00</t>
        </is>
      </c>
      <c r="F15" t="n">
        <v>1</v>
      </c>
      <c r="G15" t="n">
        <v>0</v>
      </c>
      <c r="H15" t="n">
        <v>1</v>
      </c>
      <c r="I15" t="n">
        <v>2</v>
      </c>
      <c r="J15" s="2" t="n">
        <v>864.8</v>
      </c>
      <c r="K15" t="n">
        <v>1729.6</v>
      </c>
      <c r="L15" t="inlineStr">
        <is>
          <t>Dispositif de levage inférieur compris entre 3 et 6 tonnes</t>
        </is>
      </c>
      <c r="M15">
        <f>IFERROR(INDEX('equipements_tunnel'!$C$2:$AK$64,MATCH(L15,'equipements_tunnel'!$B$2:$B$64,0),MATCH(B15,'equipements_tunnel'!$C$1:$AK$1,0)),"")</f>
        <v/>
      </c>
      <c r="N15" t="inlineStr">
        <is>
          <t>vérification des dispositifs de levage|Saint-Cloud</t>
        </is>
      </c>
    </row>
    <row r="16">
      <c r="A16" t="inlineStr">
        <is>
          <t>ContReg</t>
        </is>
      </c>
      <c r="B16" t="inlineStr">
        <is>
          <t>Saint-Cloud</t>
        </is>
      </c>
      <c r="C16" t="inlineStr">
        <is>
          <t>CRGDLC103</t>
        </is>
      </c>
      <c r="D16" t="inlineStr">
        <is>
          <t>vérification des dispositifs de levage</t>
        </is>
      </c>
      <c r="E16" t="inlineStr">
        <is>
          <t>CRC 103,00</t>
        </is>
      </c>
      <c r="F16" t="n">
        <v>1</v>
      </c>
      <c r="G16" t="n">
        <v>0</v>
      </c>
      <c r="H16" t="n">
        <v>1</v>
      </c>
      <c r="I16" t="n">
        <v>0</v>
      </c>
      <c r="J16" s="2" t="n">
        <v>1081</v>
      </c>
      <c r="K16" t="n">
        <v>0</v>
      </c>
      <c r="L16" t="inlineStr">
        <is>
          <t>Dispositif de levage inférieur supérieur à 6 tonnes</t>
        </is>
      </c>
      <c r="M16">
        <f>IFERROR(INDEX('equipements_tunnel'!$C$2:$AK$64,MATCH(L16,'equipements_tunnel'!$B$2:$B$64,0),MATCH(B16,'equipements_tunnel'!$C$1:$AK$1,0)),"")</f>
        <v/>
      </c>
      <c r="N16" t="inlineStr">
        <is>
          <t>vérification des dispositifs de levage|Saint-Cloud</t>
        </is>
      </c>
    </row>
    <row r="17">
      <c r="A17" t="inlineStr">
        <is>
          <t>Eclairage</t>
        </is>
      </c>
      <c r="B17" t="inlineStr">
        <is>
          <t>Saint-Cloud</t>
        </is>
      </c>
      <c r="C17" t="inlineStr">
        <is>
          <t>ECLNPB004</t>
        </is>
      </c>
      <c r="D17" t="inlineStr">
        <is>
          <t>nettoyage des plots de jalonnement pour un sens</t>
        </is>
      </c>
      <c r="E17" t="inlineStr">
        <is>
          <t>ECPB04</t>
        </is>
      </c>
      <c r="F17" t="n">
        <v>2</v>
      </c>
      <c r="G17" t="n">
        <v>0</v>
      </c>
      <c r="H17" t="n">
        <v>2</v>
      </c>
      <c r="I17" t="n">
        <v>2</v>
      </c>
      <c r="J17" s="2" t="n">
        <v>529.42</v>
      </c>
      <c r="K17" t="n">
        <v>2117.68</v>
      </c>
      <c r="L17" t="inlineStr"/>
      <c r="M17" t="n">
        <v>2</v>
      </c>
      <c r="N17" t="inlineStr">
        <is>
          <t>nettoyage des plots de jalonnement pour un sens|Saint-Cloud</t>
        </is>
      </c>
    </row>
    <row r="18">
      <c r="A18" t="inlineStr">
        <is>
          <t>Eclairage</t>
        </is>
      </c>
      <c r="B18" t="inlineStr">
        <is>
          <t>Saint-Cloud</t>
        </is>
      </c>
      <c r="C18" t="inlineStr">
        <is>
          <t>ECLNEB016</t>
        </is>
      </c>
      <c r="D18" t="inlineStr">
        <is>
          <t>nettoyage de l'éclairage pour un sens</t>
        </is>
      </c>
      <c r="E18" t="inlineStr">
        <is>
          <t>ECPB16</t>
        </is>
      </c>
      <c r="F18" t="n">
        <v>2</v>
      </c>
      <c r="G18" t="n">
        <v>0</v>
      </c>
      <c r="H18" t="n">
        <v>2</v>
      </c>
      <c r="I18" t="n">
        <v>2</v>
      </c>
      <c r="J18" s="2" t="n">
        <v>2882.91</v>
      </c>
      <c r="K18" t="n">
        <v>11531.64</v>
      </c>
      <c r="L18" t="inlineStr"/>
      <c r="M18" t="n">
        <v>2</v>
      </c>
      <c r="N18" t="inlineStr">
        <is>
          <t>nettoyage de l'éclairage pour un sens|Saint-Cloud</t>
        </is>
      </c>
    </row>
    <row r="19">
      <c r="A19" t="inlineStr">
        <is>
          <t>Eclairage</t>
        </is>
      </c>
      <c r="B19" t="inlineStr">
        <is>
          <t>Saint-Cloud</t>
        </is>
      </c>
      <c r="C19" t="inlineStr">
        <is>
          <t>ECLRSB060</t>
        </is>
      </c>
      <c r="D19" t="inlineStr">
        <is>
          <t>remplacement systématiques des sources</t>
        </is>
      </c>
      <c r="E19" t="inlineStr">
        <is>
          <t>ECPB60</t>
        </is>
      </c>
      <c r="F19" t="n">
        <v>0.4</v>
      </c>
      <c r="G19" t="n">
        <v>0</v>
      </c>
      <c r="H19" t="n">
        <v>0.4</v>
      </c>
      <c r="I19" t="n">
        <v>2</v>
      </c>
      <c r="J19" s="2" t="n">
        <v>3397.96</v>
      </c>
      <c r="K19" t="n">
        <v>2718.37</v>
      </c>
      <c r="L19" t="inlineStr"/>
      <c r="M19" t="n">
        <v>2</v>
      </c>
      <c r="N19" t="inlineStr">
        <is>
          <t>remplacement systématiques des sources|Saint-Cloud</t>
        </is>
      </c>
    </row>
    <row r="20">
      <c r="A20" t="inlineStr">
        <is>
          <t>Eclairage</t>
        </is>
      </c>
      <c r="B20" t="inlineStr">
        <is>
          <t>Saint-Cloud</t>
        </is>
      </c>
      <c r="C20" t="inlineStr">
        <is>
          <t>ECLRSB061</t>
        </is>
      </c>
      <c r="D20" t="inlineStr">
        <is>
          <t>remplacement systématiques des sources</t>
        </is>
      </c>
      <c r="E20" t="inlineStr">
        <is>
          <t>ECPB61</t>
        </is>
      </c>
      <c r="F20" t="n">
        <v>0.4</v>
      </c>
      <c r="G20" t="n">
        <v>0</v>
      </c>
      <c r="H20" t="n">
        <v>0.4</v>
      </c>
      <c r="I20" t="n">
        <v>2</v>
      </c>
      <c r="J20" s="2" t="n">
        <v>7135.73</v>
      </c>
      <c r="K20" t="n">
        <v>5708.58</v>
      </c>
      <c r="L20" t="inlineStr"/>
      <c r="M20" t="n">
        <v>2</v>
      </c>
      <c r="N20" t="inlineStr">
        <is>
          <t>remplacement systématiques des sources|Saint-Cloud</t>
        </is>
      </c>
    </row>
    <row r="21">
      <c r="A21" t="inlineStr">
        <is>
          <t>Eclairage</t>
        </is>
      </c>
      <c r="B21" t="inlineStr">
        <is>
          <t>Saint-Cloud</t>
        </is>
      </c>
      <c r="C21" t="inlineStr">
        <is>
          <t>ECLRSB062</t>
        </is>
      </c>
      <c r="D21" t="inlineStr">
        <is>
          <t>remplacement systématiques des sources</t>
        </is>
      </c>
      <c r="E21" t="inlineStr">
        <is>
          <t>ECPB62</t>
        </is>
      </c>
      <c r="F21" t="n">
        <v>0.4</v>
      </c>
      <c r="G21" t="n">
        <v>0</v>
      </c>
      <c r="H21" t="n">
        <v>0.4</v>
      </c>
      <c r="I21" t="n">
        <v>2</v>
      </c>
      <c r="J21" s="2" t="n">
        <v>3399</v>
      </c>
      <c r="K21" t="n">
        <v>2719.2</v>
      </c>
      <c r="L21" t="inlineStr"/>
      <c r="M21" t="n">
        <v>2</v>
      </c>
      <c r="N21" t="inlineStr">
        <is>
          <t>remplacement systématiques des sources|Saint-Cloud</t>
        </is>
      </c>
    </row>
    <row r="22">
      <c r="A22" t="inlineStr">
        <is>
          <t>Eclairage</t>
        </is>
      </c>
      <c r="B22" t="inlineStr">
        <is>
          <t>Saint-Cloud</t>
        </is>
      </c>
      <c r="C22" t="inlineStr">
        <is>
          <t>ECLRSB063</t>
        </is>
      </c>
      <c r="D22" t="inlineStr">
        <is>
          <t>remplacement systématiques des sources</t>
        </is>
      </c>
      <c r="E22" t="inlineStr">
        <is>
          <t>ECPB63</t>
        </is>
      </c>
      <c r="F22" t="n">
        <v>0.4</v>
      </c>
      <c r="G22" t="n">
        <v>0</v>
      </c>
      <c r="H22" t="n">
        <v>0.4</v>
      </c>
      <c r="I22" t="n">
        <v>2</v>
      </c>
      <c r="J22" s="2" t="n">
        <v>7135.73</v>
      </c>
      <c r="K22" t="n">
        <v>5708.58</v>
      </c>
      <c r="L22" t="inlineStr"/>
      <c r="M22" t="n">
        <v>2</v>
      </c>
      <c r="N22" t="inlineStr">
        <is>
          <t>remplacement systématiques des sources|Saint-Cloud</t>
        </is>
      </c>
    </row>
    <row r="23">
      <c r="A23" t="inlineStr">
        <is>
          <t>Eclairage</t>
        </is>
      </c>
      <c r="B23" t="inlineStr">
        <is>
          <t>Saint-Cloud</t>
        </is>
      </c>
      <c r="C23" t="inlineStr">
        <is>
          <t>ECLRSB064</t>
        </is>
      </c>
      <c r="D23" t="inlineStr">
        <is>
          <t>remplacement systématiques des sources</t>
        </is>
      </c>
      <c r="E23" t="inlineStr">
        <is>
          <t>ECPB64</t>
        </is>
      </c>
      <c r="F23" t="n">
        <v>0.4</v>
      </c>
      <c r="G23" t="n">
        <v>0</v>
      </c>
      <c r="H23" t="n">
        <v>0.4</v>
      </c>
      <c r="I23" t="n">
        <v>2</v>
      </c>
      <c r="J23" s="2" t="n">
        <v>4757.15</v>
      </c>
      <c r="K23" t="n">
        <v>3805.72</v>
      </c>
      <c r="L23" t="inlineStr"/>
      <c r="M23" t="n">
        <v>2</v>
      </c>
      <c r="N23" t="inlineStr">
        <is>
          <t>remplacement systématiques des sources|Saint-Cloud</t>
        </is>
      </c>
    </row>
    <row r="24">
      <c r="A24" t="inlineStr">
        <is>
          <t>Eclairage</t>
        </is>
      </c>
      <c r="B24" t="inlineStr">
        <is>
          <t>Saint-Cloud</t>
        </is>
      </c>
      <c r="C24" t="inlineStr">
        <is>
          <t>ECLRSB065</t>
        </is>
      </c>
      <c r="D24" t="inlineStr">
        <is>
          <t>remplacement systématiques des sources</t>
        </is>
      </c>
      <c r="E24" t="inlineStr">
        <is>
          <t>ECPB65</t>
        </is>
      </c>
      <c r="F24" t="n">
        <v>0.4</v>
      </c>
      <c r="G24" t="n">
        <v>0</v>
      </c>
      <c r="H24" t="n">
        <v>0.4</v>
      </c>
      <c r="I24" t="n">
        <v>2</v>
      </c>
      <c r="J24" s="2" t="n">
        <v>5436.75</v>
      </c>
      <c r="K24" t="n">
        <v>4349.4</v>
      </c>
      <c r="L24" t="inlineStr"/>
      <c r="M24" t="n">
        <v>2</v>
      </c>
      <c r="N24" t="inlineStr">
        <is>
          <t>remplacement systématiques des sources|Saint-Cloud</t>
        </is>
      </c>
    </row>
    <row r="25">
      <c r="A25" t="inlineStr">
        <is>
          <t>AEV</t>
        </is>
      </c>
      <c r="B25" t="inlineStr">
        <is>
          <t>Saint-Cloud</t>
        </is>
      </c>
      <c r="C25" t="inlineStr">
        <is>
          <t>AEVEFB013</t>
        </is>
      </c>
      <c r="D25" t="inlineStr">
        <is>
          <t>essais fonctionnels pour un sens</t>
        </is>
      </c>
      <c r="E25" t="inlineStr">
        <is>
          <t>AEFB13</t>
        </is>
      </c>
      <c r="F25" t="n">
        <v>2</v>
      </c>
      <c r="G25" t="n">
        <v>0</v>
      </c>
      <c r="H25" t="n">
        <v>2</v>
      </c>
      <c r="I25" t="n">
        <v>2</v>
      </c>
      <c r="J25" s="2" t="n">
        <v>801.05</v>
      </c>
      <c r="K25" t="n">
        <v>3204.2</v>
      </c>
      <c r="L25" t="inlineStr"/>
      <c r="M25" t="n">
        <v>2</v>
      </c>
      <c r="N25" t="inlineStr">
        <is>
          <t>essais fonctionnels pour un sens|Saint-Cloud</t>
        </is>
      </c>
    </row>
    <row r="26">
      <c r="A26" t="inlineStr">
        <is>
          <t>AEV</t>
        </is>
      </c>
      <c r="B26" t="inlineStr">
        <is>
          <t>Saint-Cloud</t>
        </is>
      </c>
      <c r="C26" t="inlineStr">
        <is>
          <t>AEVMPB013</t>
        </is>
      </c>
      <c r="D26" t="inlineStr">
        <is>
          <t>maintenance préventive pour un sens</t>
        </is>
      </c>
      <c r="E26" t="inlineStr">
        <is>
          <t>AEPB13</t>
        </is>
      </c>
      <c r="F26" t="n">
        <v>2</v>
      </c>
      <c r="G26" t="n">
        <v>0</v>
      </c>
      <c r="H26" t="n">
        <v>2</v>
      </c>
      <c r="I26" t="n">
        <v>2</v>
      </c>
      <c r="J26" s="2" t="n">
        <v>2657.19</v>
      </c>
      <c r="K26" t="n">
        <v>10628.76</v>
      </c>
      <c r="L26" t="inlineStr"/>
      <c r="M26" t="n">
        <v>2</v>
      </c>
      <c r="N26" t="inlineStr">
        <is>
          <t>maintenance préventive pour un sens|Saint-Cloud</t>
        </is>
      </c>
    </row>
    <row r="27">
      <c r="A27" t="inlineStr">
        <is>
          <t>AEV</t>
        </is>
      </c>
      <c r="B27" t="inlineStr">
        <is>
          <t>Saint-Cloud</t>
        </is>
      </c>
      <c r="C27" t="inlineStr">
        <is>
          <t>AEVPLV008</t>
        </is>
      </c>
      <c r="D27" t="inlineStr">
        <is>
          <t>maintenance préventive prises/coffret pompier</t>
        </is>
      </c>
      <c r="E27" t="inlineStr">
        <is>
          <t>AEV08</t>
        </is>
      </c>
      <c r="F27" t="n">
        <v>1</v>
      </c>
      <c r="G27" t="n">
        <v>0</v>
      </c>
      <c r="H27" t="n">
        <v>1</v>
      </c>
      <c r="I27" t="n">
        <v>23</v>
      </c>
      <c r="J27" s="2" t="n">
        <v>61.7</v>
      </c>
      <c r="K27" t="n">
        <v>1419.1</v>
      </c>
      <c r="L27" t="inlineStr">
        <is>
          <t>Niche sécurité</t>
        </is>
      </c>
      <c r="M27">
        <f>IFERROR(INDEX('equipements_tunnel'!$C$2:$AK$64,MATCH(L27,'equipements_tunnel'!$B$2:$B$64,0),MATCH(B27,'equipements_tunnel'!$C$1:$AK$1,0)),"")</f>
        <v/>
      </c>
      <c r="N27" t="inlineStr">
        <is>
          <t>maintenance préventive prises/coffret pompier|Saint-Cloud</t>
        </is>
      </c>
    </row>
    <row r="28">
      <c r="A28" t="inlineStr">
        <is>
          <t>Automate</t>
        </is>
      </c>
      <c r="B28" t="inlineStr">
        <is>
          <t>Saint-Cloud</t>
        </is>
      </c>
      <c r="C28" t="inlineStr">
        <is>
          <t>AUTPAB019</t>
        </is>
      </c>
      <c r="D28" t="inlineStr">
        <is>
          <t>préventif automates principaux et baies mesd (fiche n°3 du cctp)</t>
        </is>
      </c>
      <c r="E28" t="inlineStr">
        <is>
          <t>AUPR19</t>
        </is>
      </c>
      <c r="F28" t="n">
        <v>1</v>
      </c>
      <c r="G28" t="n">
        <v>0</v>
      </c>
      <c r="H28" t="n">
        <v>1</v>
      </c>
      <c r="I28" t="n">
        <v>1</v>
      </c>
      <c r="J28" s="2" t="n">
        <v>364.59968</v>
      </c>
      <c r="K28" t="n">
        <v>364.6</v>
      </c>
      <c r="L28" t="inlineStr"/>
      <c r="M28" t="n">
        <v>1</v>
      </c>
      <c r="N28" t="inlineStr">
        <is>
          <t>préventif automates principaux et baies mesd (fiche n°3 du cctp)|Saint-Cloud</t>
        </is>
      </c>
    </row>
    <row r="29">
      <c r="A29" t="inlineStr">
        <is>
          <t>Automate</t>
        </is>
      </c>
      <c r="B29" t="inlineStr">
        <is>
          <t>Saint-Cloud</t>
        </is>
      </c>
      <c r="C29" t="inlineStr">
        <is>
          <t>AUTPAR020</t>
        </is>
      </c>
      <c r="D29" t="inlineStr">
        <is>
          <t>préventif armoires mesd (fiche n°4 du cctp)</t>
        </is>
      </c>
      <c r="E29" t="inlineStr">
        <is>
          <t>AUPR20</t>
        </is>
      </c>
      <c r="F29" t="n">
        <v>1</v>
      </c>
      <c r="G29" t="n">
        <v>0</v>
      </c>
      <c r="H29" t="n">
        <v>1</v>
      </c>
      <c r="I29" t="n">
        <v>1</v>
      </c>
      <c r="J29" s="2" t="n">
        <v>917.81224</v>
      </c>
      <c r="K29" t="n">
        <v>917.8099999999999</v>
      </c>
      <c r="L29" t="inlineStr">
        <is>
          <t>MESD METIER</t>
        </is>
      </c>
      <c r="M29">
        <f>IFERROR(INDEX('equipements_tunnel'!$C$2:$AK$64,MATCH(L29,'equipements_tunnel'!$B$2:$B$64,0),MATCH(B29,'equipements_tunnel'!$C$1:$AK$1,0)),"")</f>
        <v/>
      </c>
      <c r="N29" t="inlineStr">
        <is>
          <t>préventif armoires mesd (fiche n°4 du cctp)|Saint-Cloud</t>
        </is>
      </c>
    </row>
    <row r="30">
      <c r="A30" t="inlineStr">
        <is>
          <t>Automate</t>
        </is>
      </c>
      <c r="B30" t="inlineStr">
        <is>
          <t>Saint-Cloud</t>
        </is>
      </c>
      <c r="C30" t="inlineStr">
        <is>
          <t>AUTPAM047</t>
        </is>
      </c>
      <c r="D30" t="inlineStr">
        <is>
          <t>préventif automates métier (fiche n°5 du cctp)</t>
        </is>
      </c>
      <c r="E30" t="inlineStr">
        <is>
          <t>AUPR47</t>
        </is>
      </c>
      <c r="F30" t="n">
        <v>1</v>
      </c>
      <c r="G30" t="n">
        <v>0</v>
      </c>
      <c r="H30" t="n">
        <v>1</v>
      </c>
      <c r="I30" t="n">
        <v>1</v>
      </c>
      <c r="J30" s="2" t="n">
        <v>202.4713</v>
      </c>
      <c r="K30" t="n">
        <v>202.47</v>
      </c>
      <c r="L30" t="inlineStr">
        <is>
          <t>AUTOMATE METIER</t>
        </is>
      </c>
      <c r="M30">
        <f>IFERROR(INDEX('equipements_tunnel'!$C$2:$AK$64,MATCH(L30,'equipements_tunnel'!$B$2:$B$64,0),MATCH(B30,'equipements_tunnel'!$C$1:$AK$1,0)),"")</f>
        <v/>
      </c>
      <c r="N30" t="inlineStr">
        <is>
          <t>préventif automates métier (fiche n°5 du cctp)|Saint-Cloud</t>
        </is>
      </c>
    </row>
    <row r="31">
      <c r="A31" t="inlineStr">
        <is>
          <t>Automate</t>
        </is>
      </c>
      <c r="B31" t="inlineStr">
        <is>
          <t>Saint-Cloud</t>
        </is>
      </c>
      <c r="C31" t="inlineStr">
        <is>
          <t>AUTPAR048</t>
        </is>
      </c>
      <c r="D31" t="inlineStr">
        <is>
          <t>préventif armoires mesd (fiche n°4 du cctp)</t>
        </is>
      </c>
      <c r="E31" t="inlineStr">
        <is>
          <t>AUPR48</t>
        </is>
      </c>
      <c r="F31" t="n">
        <v>1</v>
      </c>
      <c r="G31" t="n">
        <v>0</v>
      </c>
      <c r="H31" t="n">
        <v>1</v>
      </c>
      <c r="I31" t="n">
        <v>0</v>
      </c>
      <c r="J31" s="2" t="n">
        <v>91.39855</v>
      </c>
      <c r="K31" t="n">
        <v>0</v>
      </c>
      <c r="L31" t="inlineStr">
        <is>
          <t>MESD METIER</t>
        </is>
      </c>
      <c r="M31">
        <f>IFERROR(INDEX('equipements_tunnel'!$C$2:$AK$64,MATCH(L31,'equipements_tunnel'!$B$2:$B$64,0),MATCH(B31,'equipements_tunnel'!$C$1:$AK$1,0)),"")</f>
        <v/>
      </c>
      <c r="N31" t="inlineStr">
        <is>
          <t>préventif armoires mesd (fiche n°4 du cctp)|Saint-Cloud</t>
        </is>
      </c>
    </row>
    <row r="32">
      <c r="A32" t="inlineStr">
        <is>
          <t>PAU/TSE</t>
        </is>
      </c>
      <c r="B32" t="inlineStr">
        <is>
          <t>Saint-Cloud</t>
        </is>
      </c>
      <c r="C32" t="inlineStr">
        <is>
          <t>RTSPPO010</t>
        </is>
      </c>
      <c r="D32" t="inlineStr">
        <is>
          <t>maintenance préventive de l'ensemble des pau du tunnel</t>
        </is>
      </c>
      <c r="E32" t="inlineStr">
        <is>
          <t>RAU-PO10</t>
        </is>
      </c>
      <c r="F32" t="n">
        <v>4</v>
      </c>
      <c r="G32" t="n">
        <v>0</v>
      </c>
      <c r="H32" t="n">
        <v>4</v>
      </c>
      <c r="I32" t="n">
        <v>1</v>
      </c>
      <c r="J32" s="2" t="n">
        <v>992.03</v>
      </c>
      <c r="K32" t="n">
        <v>3968.12</v>
      </c>
      <c r="L32" t="inlineStr"/>
      <c r="M32" t="n">
        <v>1</v>
      </c>
      <c r="N32" t="inlineStr">
        <is>
          <t>maintenance préventive de l'ensemble des pau du tunnel|Saint-Cloud</t>
        </is>
      </c>
    </row>
    <row r="33">
      <c r="A33" t="inlineStr">
        <is>
          <t>PAU/TSE</t>
        </is>
      </c>
      <c r="B33" t="inlineStr">
        <is>
          <t>Saint-Cloud</t>
        </is>
      </c>
      <c r="C33" t="inlineStr">
        <is>
          <t>RTSPTO010</t>
        </is>
      </c>
      <c r="D33" t="inlineStr">
        <is>
          <t>maintenance préventive de l'ensemble des tse du tunnel</t>
        </is>
      </c>
      <c r="E33" t="inlineStr">
        <is>
          <t>TSE-PO10</t>
        </is>
      </c>
      <c r="F33" t="n">
        <v>4</v>
      </c>
      <c r="G33" t="n">
        <v>0</v>
      </c>
      <c r="H33" t="n">
        <v>4</v>
      </c>
      <c r="I33" t="n">
        <v>1</v>
      </c>
      <c r="J33" s="2" t="n">
        <v>584.79</v>
      </c>
      <c r="K33" t="n">
        <v>2339.16</v>
      </c>
      <c r="L33" t="inlineStr"/>
      <c r="M33" t="n">
        <v>1</v>
      </c>
      <c r="N33" t="inlineStr">
        <is>
          <t>maintenance préventive de l'ensemble des tse du tunnel|Saint-Cloud</t>
        </is>
      </c>
    </row>
    <row r="34">
      <c r="A34" t="inlineStr">
        <is>
          <t>Onduleur</t>
        </is>
      </c>
      <c r="B34" t="inlineStr">
        <is>
          <t>Saint-Cloud</t>
        </is>
      </c>
      <c r="C34" t="inlineStr">
        <is>
          <t>ONDPOA001</t>
        </is>
      </c>
      <c r="D34" t="inlineStr">
        <is>
          <t>maintenance préventive d'un onduleur</t>
        </is>
      </c>
      <c r="E34" t="inlineStr">
        <is>
          <t>ONP001</t>
        </is>
      </c>
      <c r="F34" t="n">
        <v>1</v>
      </c>
      <c r="G34" t="n">
        <v>0</v>
      </c>
      <c r="H34" t="n">
        <v>1</v>
      </c>
      <c r="I34" t="n">
        <v>0</v>
      </c>
      <c r="J34" s="2" t="n">
        <v>304.01</v>
      </c>
      <c r="K34" t="n">
        <v>0</v>
      </c>
      <c r="L34" t="inlineStr">
        <is>
          <t>Maintenance préventive Onduleur ≤ 60 kVA</t>
        </is>
      </c>
      <c r="M34">
        <f>IFERROR(INDEX('equipements_tunnel'!$C$2:$AK$64,MATCH(L34,'equipements_tunnel'!$B$2:$B$64,0),MATCH(B34,'equipements_tunnel'!$C$1:$AK$1,0)),"")</f>
        <v/>
      </c>
      <c r="N34" t="inlineStr">
        <is>
          <t>maintenance préventive d'un onduleur|Saint-Cloud</t>
        </is>
      </c>
    </row>
    <row r="35">
      <c r="A35" t="inlineStr">
        <is>
          <t>Onduleur</t>
        </is>
      </c>
      <c r="B35" t="inlineStr">
        <is>
          <t>Saint-Cloud</t>
        </is>
      </c>
      <c r="C35" t="inlineStr">
        <is>
          <t>ONDPOB002</t>
        </is>
      </c>
      <c r="D35" t="inlineStr">
        <is>
          <t>maintenance préventive d'un onduleur</t>
        </is>
      </c>
      <c r="E35" t="inlineStr">
        <is>
          <t>ONP002</t>
        </is>
      </c>
      <c r="F35" t="n">
        <v>1</v>
      </c>
      <c r="G35" t="n">
        <v>0</v>
      </c>
      <c r="H35" t="n">
        <v>1</v>
      </c>
      <c r="I35" t="n">
        <v>3</v>
      </c>
      <c r="J35" s="2" t="n">
        <v>337.95</v>
      </c>
      <c r="K35" t="n">
        <v>1013.85</v>
      </c>
      <c r="L35" t="inlineStr">
        <is>
          <t>Maintenance préventive Onduleur 61 kVA --&gt; 160 kVA</t>
        </is>
      </c>
      <c r="M35">
        <f>IFERROR(INDEX('equipements_tunnel'!$C$2:$AK$64,MATCH(L35,'equipements_tunnel'!$B$2:$B$64,0),MATCH(B35,'equipements_tunnel'!$C$1:$AK$1,0)),"")</f>
        <v/>
      </c>
      <c r="N35" t="inlineStr">
        <is>
          <t>maintenance préventive d'un onduleur|Saint-Cloud</t>
        </is>
      </c>
    </row>
    <row r="36">
      <c r="A36" t="inlineStr">
        <is>
          <t>Onduleur</t>
        </is>
      </c>
      <c r="B36" t="inlineStr">
        <is>
          <t>Saint-Cloud</t>
        </is>
      </c>
      <c r="C36" t="inlineStr">
        <is>
          <t>ONDPOC003</t>
        </is>
      </c>
      <c r="D36" t="inlineStr">
        <is>
          <t>maintenance préventive d'un onduleur</t>
        </is>
      </c>
      <c r="E36" t="inlineStr">
        <is>
          <t>ONP003</t>
        </is>
      </c>
      <c r="F36" t="n">
        <v>1</v>
      </c>
      <c r="G36" t="n">
        <v>0</v>
      </c>
      <c r="H36" t="n">
        <v>1</v>
      </c>
      <c r="I36" t="n">
        <v>0</v>
      </c>
      <c r="J36" s="2" t="n">
        <v>371.88</v>
      </c>
      <c r="K36" t="n">
        <v>0</v>
      </c>
      <c r="L36" t="inlineStr">
        <is>
          <t>Maintenance préventive Onduleur &gt; 160 kVA</t>
        </is>
      </c>
      <c r="M36">
        <f>IFERROR(INDEX('equipements_tunnel'!$C$2:$AK$64,MATCH(L36,'equipements_tunnel'!$B$2:$B$64,0),MATCH(B36,'equipements_tunnel'!$C$1:$AK$1,0)),"")</f>
        <v/>
      </c>
      <c r="N36" t="inlineStr">
        <is>
          <t>maintenance préventive d'un onduleur|Saint-Cloud</t>
        </is>
      </c>
    </row>
    <row r="37">
      <c r="A37" t="inlineStr">
        <is>
          <t>Onduleur</t>
        </is>
      </c>
      <c r="B37" t="inlineStr">
        <is>
          <t>Saint-Cloud</t>
        </is>
      </c>
      <c r="C37" t="inlineStr">
        <is>
          <t>ONDMPA004</t>
        </is>
      </c>
      <c r="D37" t="inlineStr">
        <is>
          <t>maintenance préventive d'un atelier d'énergie</t>
        </is>
      </c>
      <c r="E37" t="inlineStr">
        <is>
          <t>ONP004</t>
        </is>
      </c>
      <c r="F37" t="n">
        <v>1</v>
      </c>
      <c r="G37" t="n">
        <v>0</v>
      </c>
      <c r="H37" t="n">
        <v>1</v>
      </c>
      <c r="I37" t="n">
        <v>0</v>
      </c>
      <c r="J37" s="2" t="n">
        <v>185.94</v>
      </c>
      <c r="K37" t="n">
        <v>0</v>
      </c>
      <c r="L37" t="inlineStr"/>
      <c r="M37" t="n">
        <v>0</v>
      </c>
      <c r="N37" t="inlineStr">
        <is>
          <t>maintenance préventive d'un atelier d'énergie|Saint-Cloud</t>
        </is>
      </c>
    </row>
    <row r="38">
      <c r="A38" t="inlineStr">
        <is>
          <t>Onduleur</t>
        </is>
      </c>
      <c r="B38" t="inlineStr">
        <is>
          <t>Saint-Cloud</t>
        </is>
      </c>
      <c r="C38" t="inlineStr">
        <is>
          <t>ONDPLV005</t>
        </is>
      </c>
      <c r="D38" t="inlineStr">
        <is>
          <t>plus-value pour dépollution</t>
        </is>
      </c>
      <c r="E38" t="inlineStr">
        <is>
          <t>ONP005</t>
        </is>
      </c>
      <c r="F38" t="n">
        <v>0.5</v>
      </c>
      <c r="G38" t="n">
        <v>0</v>
      </c>
      <c r="H38" t="n">
        <v>0.5</v>
      </c>
      <c r="I38" t="n">
        <v>0</v>
      </c>
      <c r="J38" s="2" t="n">
        <v>414.3</v>
      </c>
      <c r="K38" t="n">
        <v>0</v>
      </c>
      <c r="L38" t="inlineStr"/>
      <c r="M38" t="n">
        <v>0</v>
      </c>
      <c r="N38" t="inlineStr">
        <is>
          <t>plus-value pour dépollution|Saint-Cloud</t>
        </is>
      </c>
    </row>
    <row r="39">
      <c r="A39" t="inlineStr">
        <is>
          <t>Détection</t>
        </is>
      </c>
      <c r="B39" t="inlineStr">
        <is>
          <t>Saint-Cloud</t>
        </is>
      </c>
      <c r="C39" t="inlineStr">
        <is>
          <t>DETPCA003</t>
        </is>
      </c>
      <c r="D39" t="inlineStr">
        <is>
          <t>préventif d'un tube des capteurs atmosphériques (opacimètres, co, no, no², smokecheck, anémomètres)</t>
        </is>
      </c>
      <c r="E39" t="inlineStr">
        <is>
          <t>DEP003</t>
        </is>
      </c>
      <c r="F39" t="n">
        <v>4</v>
      </c>
      <c r="G39" t="n">
        <v>0</v>
      </c>
      <c r="H39" t="n">
        <v>4</v>
      </c>
      <c r="I39" t="n">
        <v>2</v>
      </c>
      <c r="J39" s="2" t="n">
        <v>3334.8</v>
      </c>
      <c r="K39" t="n">
        <v>26678.4</v>
      </c>
      <c r="L39" t="inlineStr"/>
      <c r="M39" t="n">
        <v>2</v>
      </c>
      <c r="N39" t="inlineStr">
        <is>
          <t>préventif d'un tube des capteurs atmosphériques (opacimètres, co, no, no², smokecheck, anémomètres)|Saint-Cloud</t>
        </is>
      </c>
    </row>
    <row r="40">
      <c r="A40" t="inlineStr">
        <is>
          <t>Détection</t>
        </is>
      </c>
      <c r="B40" t="inlineStr">
        <is>
          <t>Saint-Cloud</t>
        </is>
      </c>
      <c r="C40" t="inlineStr">
        <is>
          <t>DETPLV027</t>
        </is>
      </c>
      <c r="D40" t="inlineStr">
        <is>
          <t>préventif luminancemètre</t>
        </is>
      </c>
      <c r="E40" t="inlineStr">
        <is>
          <t>DEP027</t>
        </is>
      </c>
      <c r="F40" t="n">
        <v>1</v>
      </c>
      <c r="G40" t="n">
        <v>0</v>
      </c>
      <c r="H40" t="n">
        <v>1</v>
      </c>
      <c r="I40" t="n">
        <v>2</v>
      </c>
      <c r="J40" s="2" t="n">
        <v>24.15</v>
      </c>
      <c r="K40" t="n">
        <v>48.3</v>
      </c>
      <c r="L40" t="inlineStr">
        <is>
          <t>LUMANDAR+LUMINANCEMETRE</t>
        </is>
      </c>
      <c r="M40">
        <f>IFERROR(INDEX('equipements_tunnel'!$C$2:$AK$64,MATCH(L40,'equipements_tunnel'!$B$2:$B$64,0),MATCH(B40,'equipements_tunnel'!$C$1:$AK$1,0)),"")</f>
        <v/>
      </c>
      <c r="N40" t="inlineStr">
        <is>
          <t>préventif luminancemètre|Saint-Cloud</t>
        </is>
      </c>
    </row>
    <row r="41">
      <c r="A41" t="inlineStr">
        <is>
          <t>Détection</t>
        </is>
      </c>
      <c r="B41" t="inlineStr">
        <is>
          <t>Saint-Cloud</t>
        </is>
      </c>
      <c r="C41" t="inlineStr">
        <is>
          <t>DETPDI100</t>
        </is>
      </c>
      <c r="D41" t="inlineStr">
        <is>
          <t>préventif détection incendie</t>
        </is>
      </c>
      <c r="E41" t="inlineStr">
        <is>
          <t>DEP100</t>
        </is>
      </c>
      <c r="F41" t="n">
        <v>1</v>
      </c>
      <c r="G41" t="n">
        <v>0</v>
      </c>
      <c r="H41" t="n">
        <v>1</v>
      </c>
      <c r="I41" t="n">
        <v>1</v>
      </c>
      <c r="J41" s="2" t="n">
        <v>347.55</v>
      </c>
      <c r="K41" t="n">
        <v>347.55</v>
      </c>
      <c r="L41" t="inlineStr"/>
      <c r="M41" t="n">
        <v>1</v>
      </c>
      <c r="N41" t="inlineStr">
        <is>
          <t>préventif détection incendie|Saint-Cloud</t>
        </is>
      </c>
    </row>
    <row r="42">
      <c r="A42" t="inlineStr">
        <is>
          <t>Détection</t>
        </is>
      </c>
      <c r="B42" t="inlineStr">
        <is>
          <t>Saint-Cloud</t>
        </is>
      </c>
      <c r="C42" t="inlineStr">
        <is>
          <t>DETPXA200</t>
        </is>
      </c>
      <c r="D42" t="inlineStr">
        <is>
          <t>préventif extincteur</t>
        </is>
      </c>
      <c r="E42" t="inlineStr">
        <is>
          <t>DEP200</t>
        </is>
      </c>
      <c r="F42" t="n">
        <v>1</v>
      </c>
      <c r="G42" t="n">
        <v>0</v>
      </c>
      <c r="H42" t="n">
        <v>1</v>
      </c>
      <c r="I42" t="n">
        <v>40</v>
      </c>
      <c r="J42" s="2" t="n">
        <v>33.6</v>
      </c>
      <c r="K42" t="n">
        <v>1344</v>
      </c>
      <c r="L42" t="inlineStr">
        <is>
          <t>Maintenance Préventive Extincteur Poudre 6 kg</t>
        </is>
      </c>
      <c r="M42">
        <f>IFERROR(INDEX('equipements_tunnel'!$C$2:$AK$64,MATCH(L42,'equipements_tunnel'!$B$2:$B$64,0),MATCH(B42,'equipements_tunnel'!$C$1:$AK$1,0)),"")</f>
        <v/>
      </c>
      <c r="N42" t="inlineStr">
        <is>
          <t>préventif extincteur|Saint-Cloud</t>
        </is>
      </c>
    </row>
    <row r="43">
      <c r="A43" t="inlineStr">
        <is>
          <t>Détection</t>
        </is>
      </c>
      <c r="B43" t="inlineStr">
        <is>
          <t>Saint-Cloud</t>
        </is>
      </c>
      <c r="C43" t="inlineStr">
        <is>
          <t>DETPXB201</t>
        </is>
      </c>
      <c r="D43" t="inlineStr">
        <is>
          <t>préventif extincteur</t>
        </is>
      </c>
      <c r="E43" t="inlineStr">
        <is>
          <t>DEP201</t>
        </is>
      </c>
      <c r="F43" t="n">
        <v>1</v>
      </c>
      <c r="G43" t="n">
        <v>0</v>
      </c>
      <c r="H43" t="n">
        <v>1</v>
      </c>
      <c r="I43" t="n">
        <v>8</v>
      </c>
      <c r="J43" s="2" t="n">
        <v>21</v>
      </c>
      <c r="K43" t="n">
        <v>168</v>
      </c>
      <c r="L43" t="inlineStr">
        <is>
          <t>Maintenance Préventive Extincteur Poudre 9 kg</t>
        </is>
      </c>
      <c r="M43">
        <f>IFERROR(INDEX('equipements_tunnel'!$C$2:$AK$64,MATCH(L43,'equipements_tunnel'!$B$2:$B$64,0),MATCH(B43,'equipements_tunnel'!$C$1:$AK$1,0)),"")</f>
        <v/>
      </c>
      <c r="N43" t="inlineStr">
        <is>
          <t>préventif extincteur|Saint-Cloud</t>
        </is>
      </c>
    </row>
    <row r="44">
      <c r="A44" t="inlineStr">
        <is>
          <t>Détection</t>
        </is>
      </c>
      <c r="B44" t="inlineStr">
        <is>
          <t>Saint-Cloud</t>
        </is>
      </c>
      <c r="C44" t="inlineStr">
        <is>
          <t>DETPXC202</t>
        </is>
      </c>
      <c r="D44" t="inlineStr">
        <is>
          <t>préventif extincteur</t>
        </is>
      </c>
      <c r="E44" t="inlineStr">
        <is>
          <t>DEP202</t>
        </is>
      </c>
      <c r="F44" t="n">
        <v>1</v>
      </c>
      <c r="G44" t="n">
        <v>0</v>
      </c>
      <c r="H44" t="n">
        <v>1</v>
      </c>
      <c r="I44" t="n">
        <v>0</v>
      </c>
      <c r="J44" s="2" t="n">
        <v>36.75</v>
      </c>
      <c r="K44" t="n">
        <v>0</v>
      </c>
      <c r="L44" t="inlineStr">
        <is>
          <t>Maintenance Préventive Extincteur Poudre 50 kg</t>
        </is>
      </c>
      <c r="M44">
        <f>IFERROR(INDEX('equipements_tunnel'!$C$2:$AK$64,MATCH(L44,'equipements_tunnel'!$B$2:$B$64,0),MATCH(B44,'equipements_tunnel'!$C$1:$AK$1,0)),"")</f>
        <v/>
      </c>
      <c r="N44" t="inlineStr">
        <is>
          <t>préventif extincteur|Saint-Cloud</t>
        </is>
      </c>
    </row>
    <row r="45">
      <c r="A45" t="inlineStr">
        <is>
          <t>Détection</t>
        </is>
      </c>
      <c r="B45" t="inlineStr">
        <is>
          <t>Saint-Cloud</t>
        </is>
      </c>
      <c r="C45" t="inlineStr">
        <is>
          <t>DETPXD203</t>
        </is>
      </c>
      <c r="D45" t="inlineStr">
        <is>
          <t>préventif extincteur</t>
        </is>
      </c>
      <c r="E45" t="inlineStr">
        <is>
          <t>DEP203</t>
        </is>
      </c>
      <c r="F45" t="n">
        <v>1</v>
      </c>
      <c r="G45" t="n">
        <v>0</v>
      </c>
      <c r="H45" t="n">
        <v>1</v>
      </c>
      <c r="I45" t="n">
        <v>0</v>
      </c>
      <c r="J45" s="2" t="n">
        <v>15.75</v>
      </c>
      <c r="K45" t="n">
        <v>0</v>
      </c>
      <c r="L45" t="inlineStr">
        <is>
          <t>Maintenance Préventive Extincteur Eau 6 L</t>
        </is>
      </c>
      <c r="M45">
        <f>IFERROR(INDEX('equipements_tunnel'!$C$2:$AK$64,MATCH(L45,'equipements_tunnel'!$B$2:$B$64,0),MATCH(B45,'equipements_tunnel'!$C$1:$AK$1,0)),"")</f>
        <v/>
      </c>
      <c r="N45" t="inlineStr">
        <is>
          <t>préventif extincteur|Saint-Cloud</t>
        </is>
      </c>
    </row>
    <row r="46">
      <c r="A46" t="inlineStr">
        <is>
          <t>Détection</t>
        </is>
      </c>
      <c r="B46" t="inlineStr">
        <is>
          <t>Saint-Cloud</t>
        </is>
      </c>
      <c r="C46" t="inlineStr">
        <is>
          <t>DETPXE204</t>
        </is>
      </c>
      <c r="D46" t="inlineStr">
        <is>
          <t>préventif extincteur</t>
        </is>
      </c>
      <c r="E46" t="inlineStr">
        <is>
          <t>DEP204</t>
        </is>
      </c>
      <c r="F46" t="n">
        <v>1</v>
      </c>
      <c r="G46" t="n">
        <v>0</v>
      </c>
      <c r="H46" t="n">
        <v>1</v>
      </c>
      <c r="I46" t="n">
        <v>0</v>
      </c>
      <c r="J46" s="2" t="n">
        <v>23.1</v>
      </c>
      <c r="K46" t="n">
        <v>0</v>
      </c>
      <c r="L46" t="inlineStr">
        <is>
          <t>Maintenance Préventive Extincteur Eau 9 L</t>
        </is>
      </c>
      <c r="M46">
        <f>IFERROR(INDEX('equipements_tunnel'!$C$2:$AK$64,MATCH(L46,'equipements_tunnel'!$B$2:$B$64,0),MATCH(B46,'equipements_tunnel'!$C$1:$AK$1,0)),"")</f>
        <v/>
      </c>
      <c r="N46" t="inlineStr">
        <is>
          <t>préventif extincteur|Saint-Cloud</t>
        </is>
      </c>
    </row>
    <row r="47">
      <c r="A47" t="inlineStr">
        <is>
          <t>Détection</t>
        </is>
      </c>
      <c r="B47" t="inlineStr">
        <is>
          <t>Saint-Cloud</t>
        </is>
      </c>
      <c r="C47" t="inlineStr">
        <is>
          <t>DETPXF204</t>
        </is>
      </c>
      <c r="D47" t="inlineStr">
        <is>
          <t>préventif extincteur</t>
        </is>
      </c>
      <c r="E47" t="inlineStr">
        <is>
          <t>DEP205</t>
        </is>
      </c>
      <c r="F47" t="n">
        <v>1</v>
      </c>
      <c r="G47" t="n">
        <v>0</v>
      </c>
      <c r="H47" t="n">
        <v>1</v>
      </c>
      <c r="I47" t="n">
        <v>1</v>
      </c>
      <c r="J47" s="2" t="n">
        <v>26.25</v>
      </c>
      <c r="K47" t="n">
        <v>26.25</v>
      </c>
      <c r="L47" t="inlineStr">
        <is>
          <t>Maintenance Préventive Extincteur CO2 2 kg</t>
        </is>
      </c>
      <c r="M47">
        <f>IFERROR(INDEX('equipements_tunnel'!$C$2:$AK$64,MATCH(L47,'equipements_tunnel'!$B$2:$B$64,0),MATCH(B47,'equipements_tunnel'!$C$1:$AK$1,0)),"")</f>
        <v/>
      </c>
      <c r="N47" t="inlineStr">
        <is>
          <t>préventif extincteur|Saint-Cloud</t>
        </is>
      </c>
    </row>
    <row r="48">
      <c r="A48" t="inlineStr">
        <is>
          <t>Détection</t>
        </is>
      </c>
      <c r="B48" t="inlineStr">
        <is>
          <t>Saint-Cloud</t>
        </is>
      </c>
      <c r="C48" t="inlineStr">
        <is>
          <t>DETPXG206</t>
        </is>
      </c>
      <c r="D48" t="inlineStr">
        <is>
          <t>préventif extincteur</t>
        </is>
      </c>
      <c r="E48" t="inlineStr">
        <is>
          <t>DEP206</t>
        </is>
      </c>
      <c r="F48" t="n">
        <v>1</v>
      </c>
      <c r="G48" t="n">
        <v>0</v>
      </c>
      <c r="H48" t="n">
        <v>1</v>
      </c>
      <c r="I48" t="n">
        <v>20</v>
      </c>
      <c r="J48" s="2" t="n">
        <v>15.75</v>
      </c>
      <c r="K48" t="n">
        <v>315</v>
      </c>
      <c r="L48" t="inlineStr">
        <is>
          <t>Maintenance Préventive Extincteur CO2 5 kg</t>
        </is>
      </c>
      <c r="M48">
        <f>IFERROR(INDEX('equipements_tunnel'!$C$2:$AK$64,MATCH(L48,'equipements_tunnel'!$B$2:$B$64,0),MATCH(B48,'equipements_tunnel'!$C$1:$AK$1,0)),"")</f>
        <v/>
      </c>
      <c r="N48" t="inlineStr">
        <is>
          <t>préventif extincteur|Saint-Cloud</t>
        </is>
      </c>
    </row>
    <row r="49">
      <c r="A49" t="inlineStr">
        <is>
          <t>Ventilation</t>
        </is>
      </c>
      <c r="B49" t="inlineStr">
        <is>
          <t>Saint-Cloud</t>
        </is>
      </c>
      <c r="C49" t="inlineStr">
        <is>
          <t>VENPEB202</t>
        </is>
      </c>
      <c r="D49" t="inlineStr">
        <is>
          <t>préventif des équipements de ventilation</t>
        </is>
      </c>
      <c r="E49" t="inlineStr">
        <is>
          <t>VPB202</t>
        </is>
      </c>
      <c r="F49" t="n">
        <v>1</v>
      </c>
      <c r="G49" t="n">
        <v>0</v>
      </c>
      <c r="H49" t="n">
        <v>1</v>
      </c>
      <c r="I49" t="n">
        <v>1</v>
      </c>
      <c r="J49" s="2" t="n">
        <v>9393.309999999999</v>
      </c>
      <c r="K49" t="n">
        <v>9393.309999999999</v>
      </c>
      <c r="L49" t="inlineStr"/>
      <c r="M49" t="n">
        <v>1</v>
      </c>
      <c r="N49" t="inlineStr">
        <is>
          <t>préventif des équipements de ventilation|Saint-Cloud</t>
        </is>
      </c>
    </row>
    <row r="50">
      <c r="A50" t="inlineStr">
        <is>
          <t>Ventilation</t>
        </is>
      </c>
      <c r="B50" t="inlineStr">
        <is>
          <t>Saint-Cloud</t>
        </is>
      </c>
      <c r="C50" t="inlineStr">
        <is>
          <t>VENPQA300</t>
        </is>
      </c>
      <c r="D50" t="inlineStr">
        <is>
          <t>maintenance préventive des équipements spécifiques</t>
        </is>
      </c>
      <c r="E50" t="inlineStr">
        <is>
          <t>VPT300</t>
        </is>
      </c>
      <c r="F50" t="n">
        <v>1</v>
      </c>
      <c r="G50" t="n">
        <v>0</v>
      </c>
      <c r="H50" t="n">
        <v>1</v>
      </c>
      <c r="I50" t="n">
        <v>23</v>
      </c>
      <c r="J50" s="2" t="n">
        <v>78.84999999999999</v>
      </c>
      <c r="K50" t="n">
        <v>1813.55</v>
      </c>
      <c r="L50" t="inlineStr">
        <is>
          <t>SURPRESSEUR ET VENTILATEUR LOCAL</t>
        </is>
      </c>
      <c r="M50">
        <f>IFERROR(INDEX('equipements_tunnel'!$C$2:$AK$64,MATCH(L50,'equipements_tunnel'!$B$2:$B$64,0),MATCH(B50,'equipements_tunnel'!$C$1:$AK$1,0)),"")</f>
        <v/>
      </c>
      <c r="N50" t="inlineStr">
        <is>
          <t>maintenance préventive des équipements spécifiques|Saint-Cloud</t>
        </is>
      </c>
    </row>
    <row r="51">
      <c r="A51" t="inlineStr">
        <is>
          <t>Ventilation</t>
        </is>
      </c>
      <c r="B51" t="inlineStr">
        <is>
          <t>Saint-Cloud</t>
        </is>
      </c>
      <c r="C51" t="inlineStr">
        <is>
          <t>VENPQB301</t>
        </is>
      </c>
      <c r="D51" t="inlineStr">
        <is>
          <t>maintenance préventive des équipements spécifiques</t>
        </is>
      </c>
      <c r="E51" t="inlineStr">
        <is>
          <t>VPT301</t>
        </is>
      </c>
      <c r="F51" t="n">
        <v>1</v>
      </c>
      <c r="G51" t="n">
        <v>0</v>
      </c>
      <c r="H51" t="n">
        <v>1</v>
      </c>
      <c r="I51" t="n">
        <v>14</v>
      </c>
      <c r="J51" s="2" t="n">
        <v>128.27</v>
      </c>
      <c r="K51" t="n">
        <v>1795.78</v>
      </c>
      <c r="L51" t="inlineStr">
        <is>
          <t>REGISTRE</t>
        </is>
      </c>
      <c r="M51">
        <f>IFERROR(INDEX('equipements_tunnel'!$C$2:$AK$64,MATCH(L51,'equipements_tunnel'!$B$2:$B$64,0),MATCH(B51,'equipements_tunnel'!$C$1:$AK$1,0)),"")</f>
        <v/>
      </c>
      <c r="N51" t="inlineStr">
        <is>
          <t>maintenance préventive des équipements spécifiques|Saint-Cloud</t>
        </is>
      </c>
    </row>
    <row r="52">
      <c r="A52" t="inlineStr">
        <is>
          <t>Ventilation</t>
        </is>
      </c>
      <c r="B52" t="inlineStr">
        <is>
          <t>Saint-Cloud</t>
        </is>
      </c>
      <c r="C52" t="inlineStr">
        <is>
          <t>VENPQC302</t>
        </is>
      </c>
      <c r="D52" t="inlineStr">
        <is>
          <t>maintenance préventive des équipements spécifiques</t>
        </is>
      </c>
      <c r="E52" t="inlineStr">
        <is>
          <t>VPT302</t>
        </is>
      </c>
      <c r="F52" t="n">
        <v>1</v>
      </c>
      <c r="G52" t="n">
        <v>0</v>
      </c>
      <c r="H52" t="n">
        <v>1</v>
      </c>
      <c r="I52" t="n">
        <v>0</v>
      </c>
      <c r="J52" s="2" t="n">
        <v>449.49</v>
      </c>
      <c r="K52" t="n">
        <v>0</v>
      </c>
      <c r="L52" t="inlineStr"/>
      <c r="M52" t="n">
        <v>0</v>
      </c>
      <c r="N52" t="inlineStr">
        <is>
          <t>maintenance préventive des équipements spécifiques|Saint-Cloud</t>
        </is>
      </c>
    </row>
    <row r="53">
      <c r="A53" t="inlineStr">
        <is>
          <t>Ventilation</t>
        </is>
      </c>
      <c r="B53" t="inlineStr">
        <is>
          <t>Saint-Cloud</t>
        </is>
      </c>
      <c r="C53" t="inlineStr">
        <is>
          <t>VENPQE304</t>
        </is>
      </c>
      <c r="D53" t="inlineStr">
        <is>
          <t>maintenance préventive des équipements spécifiques</t>
        </is>
      </c>
      <c r="E53" t="inlineStr">
        <is>
          <t>VPT304</t>
        </is>
      </c>
      <c r="F53" t="n">
        <v>1</v>
      </c>
      <c r="G53" t="n">
        <v>0</v>
      </c>
      <c r="H53" t="n">
        <v>1</v>
      </c>
      <c r="I53" t="n">
        <v>0</v>
      </c>
      <c r="J53" s="2" t="n">
        <v>12.58</v>
      </c>
      <c r="K53" t="n">
        <v>0</v>
      </c>
      <c r="L53" t="inlineStr"/>
      <c r="M53" t="n">
        <v>0</v>
      </c>
      <c r="N53" t="inlineStr">
        <is>
          <t>maintenance préventive des équipements spécifiques|Saint-Cloud</t>
        </is>
      </c>
    </row>
    <row r="54">
      <c r="A54" t="inlineStr">
        <is>
          <t>Ventilation</t>
        </is>
      </c>
      <c r="B54" t="inlineStr">
        <is>
          <t>Saint-Cloud</t>
        </is>
      </c>
      <c r="C54" t="inlineStr">
        <is>
          <t>VENPQF305</t>
        </is>
      </c>
      <c r="D54" t="inlineStr">
        <is>
          <t>maintenance préventive des équipements spécifiques</t>
        </is>
      </c>
      <c r="E54" t="inlineStr">
        <is>
          <t>VPT305</t>
        </is>
      </c>
      <c r="F54" t="n">
        <v>1</v>
      </c>
      <c r="G54" t="n">
        <v>0</v>
      </c>
      <c r="H54" t="n">
        <v>1</v>
      </c>
      <c r="I54" t="n">
        <v>0</v>
      </c>
      <c r="J54" s="2" t="n">
        <v>12.58</v>
      </c>
      <c r="K54" t="n">
        <v>0</v>
      </c>
      <c r="L54" t="inlineStr"/>
      <c r="M54" t="n">
        <v>0</v>
      </c>
      <c r="N54" t="inlineStr">
        <is>
          <t>maintenance préventive des équipements spécifiques|Saint-Cloud</t>
        </is>
      </c>
    </row>
    <row r="55">
      <c r="A55" t="inlineStr">
        <is>
          <t>Vidéo</t>
        </is>
      </c>
      <c r="B55" t="inlineStr">
        <is>
          <t>Saint-Cloud</t>
        </is>
      </c>
      <c r="C55" t="inlineStr">
        <is>
          <t>VIDDAI126</t>
        </is>
      </c>
      <c r="D55" t="inlineStr">
        <is>
          <t>maintenance préventive de la dai du sens 1</t>
        </is>
      </c>
      <c r="E55" t="inlineStr">
        <is>
          <t>VI MP 126</t>
        </is>
      </c>
      <c r="F55" t="n">
        <v>1</v>
      </c>
      <c r="G55" t="n">
        <v>0</v>
      </c>
      <c r="H55" t="n">
        <v>1</v>
      </c>
      <c r="I55" t="n">
        <v>1</v>
      </c>
      <c r="J55" s="2" t="n">
        <v>2506.23</v>
      </c>
      <c r="K55" t="n">
        <v>2506.23</v>
      </c>
      <c r="L55" t="inlineStr"/>
      <c r="M55" t="n">
        <v>1</v>
      </c>
      <c r="N55" t="inlineStr">
        <is>
          <t>maintenance préventive de la dai du sens 1|Saint-Cloud</t>
        </is>
      </c>
    </row>
    <row r="56">
      <c r="A56" t="inlineStr">
        <is>
          <t>Vidéo</t>
        </is>
      </c>
      <c r="B56" t="inlineStr">
        <is>
          <t>Saint-Cloud</t>
        </is>
      </c>
      <c r="C56" t="inlineStr">
        <is>
          <t>VIDDAI127</t>
        </is>
      </c>
      <c r="D56" t="inlineStr">
        <is>
          <t>maintenance préventive de la dai du sens 2</t>
        </is>
      </c>
      <c r="E56" t="inlineStr">
        <is>
          <t>VI MP 127</t>
        </is>
      </c>
      <c r="F56" t="n">
        <v>1</v>
      </c>
      <c r="G56" t="n">
        <v>0</v>
      </c>
      <c r="H56" t="n">
        <v>1</v>
      </c>
      <c r="I56" t="n">
        <v>1</v>
      </c>
      <c r="J56" s="2" t="n">
        <v>2506.23</v>
      </c>
      <c r="K56" t="n">
        <v>2506.23</v>
      </c>
      <c r="L56" t="inlineStr"/>
      <c r="M56" t="n">
        <v>1</v>
      </c>
      <c r="N56" t="inlineStr">
        <is>
          <t>maintenance préventive de la dai du sens 2|Saint-Cloud</t>
        </is>
      </c>
    </row>
    <row r="57">
      <c r="A57" t="inlineStr">
        <is>
          <t>Vidéo</t>
        </is>
      </c>
      <c r="B57" t="inlineStr">
        <is>
          <t>Saint-Cloud</t>
        </is>
      </c>
      <c r="C57" t="inlineStr">
        <is>
          <t>VIDCAM326</t>
        </is>
      </c>
      <c r="D57" t="inlineStr">
        <is>
          <t>nettoyage des caméras sens intérieur sens 1</t>
        </is>
      </c>
      <c r="E57" t="inlineStr">
        <is>
          <t>VI MP 326</t>
        </is>
      </c>
      <c r="F57" t="n">
        <v>2</v>
      </c>
      <c r="G57" t="n">
        <v>0</v>
      </c>
      <c r="H57" t="n">
        <v>2</v>
      </c>
      <c r="I57" t="n">
        <v>1</v>
      </c>
      <c r="J57" s="2" t="n">
        <v>1696.19</v>
      </c>
      <c r="K57" t="n">
        <v>3392.38</v>
      </c>
      <c r="L57" t="inlineStr"/>
      <c r="M57" t="n">
        <v>1</v>
      </c>
      <c r="N57" t="inlineStr">
        <is>
          <t>nettoyage des caméras sens intérieur sens 1|Saint-Cloud</t>
        </is>
      </c>
    </row>
    <row r="58">
      <c r="A58" t="inlineStr">
        <is>
          <t>Vidéo</t>
        </is>
      </c>
      <c r="B58" t="inlineStr">
        <is>
          <t>Saint-Cloud</t>
        </is>
      </c>
      <c r="C58" t="inlineStr">
        <is>
          <t>VIDCAM327</t>
        </is>
      </c>
      <c r="D58" t="inlineStr">
        <is>
          <t>nettoyage des caméras sens intérieur sens 2</t>
        </is>
      </c>
      <c r="E58" t="inlineStr">
        <is>
          <t>VI MP 327</t>
        </is>
      </c>
      <c r="F58" t="n">
        <v>2</v>
      </c>
      <c r="G58" t="n">
        <v>0</v>
      </c>
      <c r="H58" t="n">
        <v>2</v>
      </c>
      <c r="I58" t="n">
        <v>1</v>
      </c>
      <c r="J58" s="2" t="n">
        <v>1696.19</v>
      </c>
      <c r="K58" t="n">
        <v>3392.38</v>
      </c>
      <c r="L58" t="inlineStr"/>
      <c r="M58" t="n">
        <v>1</v>
      </c>
      <c r="N58" t="inlineStr">
        <is>
          <t>nettoyage des caméras sens intérieur sens 2|Saint-Cloud</t>
        </is>
      </c>
    </row>
    <row r="59">
      <c r="A59" t="inlineStr">
        <is>
          <t>Vidéo</t>
        </is>
      </c>
      <c r="B59" t="inlineStr">
        <is>
          <t>Saint-Cloud</t>
        </is>
      </c>
      <c r="C59" t="inlineStr">
        <is>
          <t>VIDPCI413</t>
        </is>
      </c>
      <c r="D59" t="inlineStr">
        <is>
          <t>maintenance préventive des caméras en issues de secours</t>
        </is>
      </c>
      <c r="E59" t="inlineStr">
        <is>
          <t>VI MP 413</t>
        </is>
      </c>
      <c r="F59" t="n">
        <v>1</v>
      </c>
      <c r="G59" t="n">
        <v>0</v>
      </c>
      <c r="H59" t="n">
        <v>1</v>
      </c>
      <c r="I59" t="n">
        <v>1</v>
      </c>
      <c r="J59" s="2" t="n">
        <v>201.81</v>
      </c>
      <c r="K59" t="n">
        <v>201.81</v>
      </c>
      <c r="L59" t="inlineStr"/>
      <c r="M59" t="n">
        <v>1</v>
      </c>
      <c r="N59" t="inlineStr">
        <is>
          <t>maintenance préventive des caméras en issues de secours|Saint-Cloud</t>
        </is>
      </c>
    </row>
    <row r="60">
      <c r="A60" t="inlineStr">
        <is>
          <t>Pompage</t>
        </is>
      </c>
      <c r="B60" t="inlineStr">
        <is>
          <t>Saint-Cloud</t>
        </is>
      </c>
      <c r="C60" t="inlineStr">
        <is>
          <t>POMIND215</t>
        </is>
      </c>
      <c r="D60" t="inlineStr">
        <is>
          <t>entretien des poteaux incendie</t>
        </is>
      </c>
      <c r="E60" t="inlineStr">
        <is>
          <t>INP310</t>
        </is>
      </c>
      <c r="F60" t="n">
        <v>1</v>
      </c>
      <c r="G60" t="n">
        <v>0</v>
      </c>
      <c r="H60" t="n">
        <v>1</v>
      </c>
      <c r="I60" t="n">
        <v>1</v>
      </c>
      <c r="J60" s="2" t="n">
        <v>1922</v>
      </c>
      <c r="K60" t="n">
        <v>1922</v>
      </c>
      <c r="L60" t="inlineStr"/>
      <c r="M60" t="n">
        <v>1</v>
      </c>
      <c r="N60" t="inlineStr">
        <is>
          <t>entretien des poteaux incendie|Saint-Cloud</t>
        </is>
      </c>
    </row>
    <row r="61">
      <c r="A61" t="inlineStr">
        <is>
          <t>Pompage</t>
        </is>
      </c>
      <c r="B61" t="inlineStr">
        <is>
          <t>Saint-Cloud</t>
        </is>
      </c>
      <c r="C61" t="inlineStr">
        <is>
          <t>POMVSP324</t>
        </is>
      </c>
      <c r="D61" t="inlineStr">
        <is>
          <t>visite des stations de pompage</t>
        </is>
      </c>
      <c r="E61" t="inlineStr">
        <is>
          <t>POP324</t>
        </is>
      </c>
      <c r="F61" t="n">
        <v>3</v>
      </c>
      <c r="G61" t="n">
        <v>0</v>
      </c>
      <c r="H61" t="n">
        <v>3</v>
      </c>
      <c r="I61" t="n">
        <v>1</v>
      </c>
      <c r="J61" s="2" t="n">
        <v>429.61</v>
      </c>
      <c r="K61" t="n">
        <v>1288.83</v>
      </c>
      <c r="L61" t="inlineStr"/>
      <c r="M61" t="n">
        <v>1</v>
      </c>
      <c r="N61" t="inlineStr">
        <is>
          <t>visite des stations de pompage|Saint-Cloud</t>
        </is>
      </c>
    </row>
    <row r="62">
      <c r="A62" t="inlineStr">
        <is>
          <t>Pompage</t>
        </is>
      </c>
      <c r="B62" t="inlineStr">
        <is>
          <t>Saint-Cloud</t>
        </is>
      </c>
      <c r="C62" t="inlineStr">
        <is>
          <t>POMEPO600</t>
        </is>
      </c>
      <c r="D62" t="inlineStr">
        <is>
          <t>entretien d'une pompe</t>
        </is>
      </c>
      <c r="E62" t="inlineStr">
        <is>
          <t>POE600</t>
        </is>
      </c>
      <c r="F62" t="n">
        <v>1</v>
      </c>
      <c r="G62" t="n">
        <v>0</v>
      </c>
      <c r="H62" t="n">
        <v>1</v>
      </c>
      <c r="I62" t="n">
        <v>0</v>
      </c>
      <c r="J62" s="2" t="n">
        <v>572.0599999999999</v>
      </c>
      <c r="K62" t="n">
        <v>0</v>
      </c>
      <c r="L62" t="inlineStr"/>
      <c r="M62" t="n">
        <v>0</v>
      </c>
      <c r="N62" t="inlineStr">
        <is>
          <t>entretien d'une pompe|Saint-Cloud</t>
        </is>
      </c>
    </row>
    <row r="63">
      <c r="A63" t="inlineStr">
        <is>
          <t>Pompage</t>
        </is>
      </c>
      <c r="B63" t="inlineStr">
        <is>
          <t>Saint-Cloud</t>
        </is>
      </c>
      <c r="C63" t="inlineStr">
        <is>
          <t>POMESP324</t>
        </is>
      </c>
      <c r="D63" t="inlineStr">
        <is>
          <t>entretien des stations de pompage</t>
        </is>
      </c>
      <c r="E63" t="inlineStr">
        <is>
          <t>POE324</t>
        </is>
      </c>
      <c r="F63" t="n">
        <v>1</v>
      </c>
      <c r="G63" t="n">
        <v>0</v>
      </c>
      <c r="H63" t="n">
        <v>1</v>
      </c>
      <c r="I63" t="n">
        <v>1</v>
      </c>
      <c r="J63" s="2" t="n">
        <v>858.61</v>
      </c>
      <c r="K63" t="n">
        <v>858.61</v>
      </c>
      <c r="L63" t="inlineStr"/>
      <c r="M63" t="n">
        <v>1</v>
      </c>
      <c r="N63" t="inlineStr">
        <is>
          <t>entretien des stations de pompage|Saint-Cloud</t>
        </is>
      </c>
    </row>
    <row r="64">
      <c r="A64" t="inlineStr">
        <is>
          <t>Pompage</t>
        </is>
      </c>
      <c r="B64" t="inlineStr">
        <is>
          <t>Saint-Cloud</t>
        </is>
      </c>
      <c r="C64" t="inlineStr">
        <is>
          <t>POMERC500</t>
        </is>
      </c>
      <c r="D64" t="inlineStr">
        <is>
          <t>entretien autres systèmes du réseau incendie</t>
        </is>
      </c>
      <c r="E64" t="inlineStr">
        <is>
          <t>INP500</t>
        </is>
      </c>
      <c r="F64" t="n">
        <v>1</v>
      </c>
      <c r="G64" t="n">
        <v>0</v>
      </c>
      <c r="H64" t="n">
        <v>1</v>
      </c>
      <c r="I64" t="n">
        <v>0</v>
      </c>
      <c r="J64" s="2" t="n">
        <v>858.61</v>
      </c>
      <c r="K64" t="n">
        <v>0</v>
      </c>
      <c r="L64" t="inlineStr">
        <is>
          <t>SURPRESSEUR-INCENDIE</t>
        </is>
      </c>
      <c r="M64">
        <f>IFERROR(INDEX('equipements_tunnel'!$C$2:$AK$64,MATCH(L64,'equipements_tunnel'!$B$2:$B$64,0),MATCH(B64,'equipements_tunnel'!$C$1:$AK$1,0)),"")</f>
        <v/>
      </c>
      <c r="N64" t="inlineStr">
        <is>
          <t>entretien autres systèmes du réseau incendie|Saint-Cloud</t>
        </is>
      </c>
    </row>
    <row r="65">
      <c r="A65" t="inlineStr">
        <is>
          <t>Pompage</t>
        </is>
      </c>
      <c r="B65" t="inlineStr">
        <is>
          <t>Saint-Cloud</t>
        </is>
      </c>
      <c r="C65" t="inlineStr">
        <is>
          <t>POMERD600</t>
        </is>
      </c>
      <c r="D65" t="inlineStr">
        <is>
          <t>entretien autres systèmes du réseau incendie</t>
        </is>
      </c>
      <c r="E65" t="inlineStr">
        <is>
          <t>INP600</t>
        </is>
      </c>
      <c r="F65" t="n">
        <v>1</v>
      </c>
      <c r="G65" t="n">
        <v>0</v>
      </c>
      <c r="H65" t="n">
        <v>1</v>
      </c>
      <c r="I65" t="n">
        <v>0</v>
      </c>
      <c r="J65" s="2" t="n">
        <v>858.61</v>
      </c>
      <c r="K65" t="n">
        <v>0</v>
      </c>
      <c r="L65" t="inlineStr"/>
      <c r="M65" t="n">
        <v>0</v>
      </c>
      <c r="N65" t="inlineStr">
        <is>
          <t>entretien autres systèmes du réseau incendie|Saint-Cloud</t>
        </is>
      </c>
    </row>
    <row r="66">
      <c r="A66" t="inlineStr">
        <is>
          <t>Pompage</t>
        </is>
      </c>
      <c r="B66" t="inlineStr">
        <is>
          <t>Saint-Cloud</t>
        </is>
      </c>
      <c r="C66" t="inlineStr">
        <is>
          <t>POMERE700</t>
        </is>
      </c>
      <c r="D66" t="inlineStr">
        <is>
          <t>entretien autres systèmes du réseau incendie</t>
        </is>
      </c>
      <c r="E66" t="inlineStr">
        <is>
          <t>INP700</t>
        </is>
      </c>
      <c r="F66" t="n">
        <v>1</v>
      </c>
      <c r="G66" t="n">
        <v>0</v>
      </c>
      <c r="H66" t="n">
        <v>1</v>
      </c>
      <c r="I66" t="n">
        <v>0</v>
      </c>
      <c r="J66" s="2" t="n">
        <v>214.65</v>
      </c>
      <c r="K66" t="n">
        <v>0</v>
      </c>
      <c r="L66" t="inlineStr"/>
      <c r="M66" t="n">
        <v>0</v>
      </c>
      <c r="N66" t="inlineStr">
        <is>
          <t>entretien autres systèmes du réseau incendie|Saint-Cloud</t>
        </is>
      </c>
    </row>
    <row r="67">
      <c r="A67" t="inlineStr">
        <is>
          <t>Pompage</t>
        </is>
      </c>
      <c r="B67" t="inlineStr">
        <is>
          <t>Saint-Cloud</t>
        </is>
      </c>
      <c r="C67" t="inlineStr">
        <is>
          <t>POMERF800</t>
        </is>
      </c>
      <c r="D67" t="inlineStr">
        <is>
          <t>entretien autres systèmes du réseau incendie</t>
        </is>
      </c>
      <c r="E67" t="inlineStr">
        <is>
          <t>INP800</t>
        </is>
      </c>
      <c r="F67" t="n">
        <v>1</v>
      </c>
      <c r="G67" t="n">
        <v>0</v>
      </c>
      <c r="H67" t="n">
        <v>1</v>
      </c>
      <c r="I67" t="n">
        <v>0</v>
      </c>
      <c r="J67" s="2" t="n">
        <v>214.65</v>
      </c>
      <c r="K67" t="n">
        <v>0</v>
      </c>
      <c r="L67" t="inlineStr"/>
      <c r="M67" t="n">
        <v>0</v>
      </c>
      <c r="N67" t="inlineStr">
        <is>
          <t>entretien autres systèmes du réseau incendie|Saint-Cloud</t>
        </is>
      </c>
    </row>
    <row r="68">
      <c r="A68" t="inlineStr">
        <is>
          <t>Pompage</t>
        </is>
      </c>
      <c r="B68" t="inlineStr">
        <is>
          <t>Saint-Cloud</t>
        </is>
      </c>
      <c r="C68" t="inlineStr">
        <is>
          <t>POMERG900</t>
        </is>
      </c>
      <c r="D68" t="inlineStr">
        <is>
          <t>entretien autres systèmes du réseau incendie</t>
        </is>
      </c>
      <c r="E68" t="inlineStr">
        <is>
          <t>INP900</t>
        </is>
      </c>
      <c r="F68" t="n">
        <v>1</v>
      </c>
      <c r="G68" t="n">
        <v>0</v>
      </c>
      <c r="H68" t="n">
        <v>1</v>
      </c>
      <c r="I68" t="n">
        <v>0</v>
      </c>
      <c r="J68" s="2" t="n">
        <v>208.4</v>
      </c>
      <c r="K68" t="n">
        <v>0</v>
      </c>
      <c r="L68" t="inlineStr"/>
      <c r="M68" t="n">
        <v>0</v>
      </c>
      <c r="N68" t="inlineStr">
        <is>
          <t>entretien autres systèmes du réseau incendie|Saint-Cloud</t>
        </is>
      </c>
    </row>
    <row r="69">
      <c r="A69" t="inlineStr">
        <is>
          <t>Pompage</t>
        </is>
      </c>
      <c r="B69" t="inlineStr">
        <is>
          <t>Saint-Cloud</t>
        </is>
      </c>
      <c r="C69" t="inlineStr">
        <is>
          <t>POMERG901</t>
        </is>
      </c>
      <c r="D69" t="inlineStr">
        <is>
          <t>entretien autres systèmes du réseau incendie</t>
        </is>
      </c>
      <c r="E69" t="inlineStr">
        <is>
          <t>INP901</t>
        </is>
      </c>
      <c r="F69" t="n">
        <v>1</v>
      </c>
      <c r="G69" t="n">
        <v>0</v>
      </c>
      <c r="H69" t="n">
        <v>1</v>
      </c>
      <c r="I69" t="n">
        <v>0</v>
      </c>
      <c r="J69" s="2" t="n">
        <v>714.8099999999999</v>
      </c>
      <c r="K69" t="n">
        <v>0</v>
      </c>
      <c r="L69" t="inlineStr"/>
      <c r="M69" t="n">
        <v>0</v>
      </c>
      <c r="N69" t="inlineStr">
        <is>
          <t>entretien autres systèmes du réseau incendie|Saint-Cloud</t>
        </is>
      </c>
    </row>
    <row r="70">
      <c r="A70" t="inlineStr">
        <is>
          <t>Bâtiment</t>
        </is>
      </c>
      <c r="B70" t="inlineStr">
        <is>
          <t>Boissy</t>
        </is>
      </c>
      <c r="C70" t="inlineStr">
        <is>
          <t>BATCJE001</t>
        </is>
      </c>
      <c r="D70" t="inlineStr">
        <is>
          <t>contrôle des is de jour</t>
        </is>
      </c>
      <c r="E70" t="inlineStr">
        <is>
          <t>VJE001</t>
        </is>
      </c>
      <c r="F70" t="n">
        <v>6</v>
      </c>
      <c r="G70" t="n">
        <v>0</v>
      </c>
      <c r="H70" t="n">
        <v>6</v>
      </c>
      <c r="I70" t="n">
        <v>1</v>
      </c>
      <c r="J70" s="2" t="n">
        <v>507</v>
      </c>
      <c r="K70" t="n">
        <v>3042</v>
      </c>
      <c r="L70" t="inlineStr"/>
      <c r="M70" t="n">
        <v>1</v>
      </c>
      <c r="N70" t="inlineStr">
        <is>
          <t>contrôle des is de jour|Boissy</t>
        </is>
      </c>
    </row>
    <row r="71">
      <c r="A71" t="inlineStr">
        <is>
          <t>Bâtiment</t>
        </is>
      </c>
      <c r="B71" t="inlineStr">
        <is>
          <t>Boissy</t>
        </is>
      </c>
      <c r="C71" t="inlineStr">
        <is>
          <t>BATCJE002</t>
        </is>
      </c>
      <c r="D71" t="inlineStr">
        <is>
          <t>contrôle des is de jour</t>
        </is>
      </c>
      <c r="E71" t="inlineStr">
        <is>
          <t>VJE002</t>
        </is>
      </c>
      <c r="F71" t="n">
        <v>6</v>
      </c>
      <c r="G71" t="n">
        <v>0</v>
      </c>
      <c r="H71" t="n">
        <v>6</v>
      </c>
      <c r="I71" t="n">
        <v>1</v>
      </c>
      <c r="J71" s="2" t="n">
        <v>507</v>
      </c>
      <c r="K71" t="n">
        <v>3042</v>
      </c>
      <c r="L71" t="inlineStr"/>
      <c r="M71" t="n">
        <v>1</v>
      </c>
      <c r="N71" t="inlineStr">
        <is>
          <t>contrôle des is de jour|Boissy</t>
        </is>
      </c>
    </row>
    <row r="72">
      <c r="A72" t="inlineStr">
        <is>
          <t>Bâtiment</t>
        </is>
      </c>
      <c r="B72" t="inlineStr">
        <is>
          <t>Boissy</t>
        </is>
      </c>
      <c r="C72" t="inlineStr">
        <is>
          <t>BATCNE001</t>
        </is>
      </c>
      <c r="D72" t="inlineStr">
        <is>
          <t>contrôle des is + niches de nuit</t>
        </is>
      </c>
      <c r="E72" t="inlineStr">
        <is>
          <t>VNE001</t>
        </is>
      </c>
      <c r="F72" t="n">
        <v>6</v>
      </c>
      <c r="G72" t="n">
        <v>0</v>
      </c>
      <c r="H72" t="n">
        <v>6</v>
      </c>
      <c r="I72" t="n">
        <v>1</v>
      </c>
      <c r="J72" s="2" t="n">
        <v>1306</v>
      </c>
      <c r="K72" t="n">
        <v>7836</v>
      </c>
      <c r="L72" t="inlineStr"/>
      <c r="M72" t="n">
        <v>1</v>
      </c>
      <c r="N72" t="inlineStr">
        <is>
          <t>contrôle des is + niches de nuit|Boissy</t>
        </is>
      </c>
    </row>
    <row r="73">
      <c r="A73" t="inlineStr">
        <is>
          <t>Bâtiment</t>
        </is>
      </c>
      <c r="B73" t="inlineStr">
        <is>
          <t>Boissy</t>
        </is>
      </c>
      <c r="C73" t="inlineStr">
        <is>
          <t>BATCNE002</t>
        </is>
      </c>
      <c r="D73" t="inlineStr">
        <is>
          <t>contrôle des is + niches de nuit</t>
        </is>
      </c>
      <c r="E73" t="inlineStr">
        <is>
          <t>VNE002</t>
        </is>
      </c>
      <c r="F73" t="n">
        <v>6</v>
      </c>
      <c r="G73" t="n">
        <v>0</v>
      </c>
      <c r="H73" t="n">
        <v>6</v>
      </c>
      <c r="I73" t="n">
        <v>1</v>
      </c>
      <c r="J73" s="2" t="n">
        <v>1306</v>
      </c>
      <c r="K73" t="n">
        <v>7836</v>
      </c>
      <c r="L73" t="inlineStr"/>
      <c r="M73" t="n">
        <v>1</v>
      </c>
      <c r="N73" t="inlineStr">
        <is>
          <t>contrôle des is + niches de nuit|Boissy</t>
        </is>
      </c>
    </row>
    <row r="74">
      <c r="A74" t="inlineStr">
        <is>
          <t>Bâtiment</t>
        </is>
      </c>
      <c r="B74" t="inlineStr">
        <is>
          <t>Boissy</t>
        </is>
      </c>
      <c r="C74" t="inlineStr">
        <is>
          <t>BATMPE001</t>
        </is>
      </c>
      <c r="D74" t="inlineStr">
        <is>
          <t>préventif is + niches</t>
        </is>
      </c>
      <c r="E74" t="inlineStr">
        <is>
          <t>MPE001</t>
        </is>
      </c>
      <c r="F74" t="n">
        <v>1</v>
      </c>
      <c r="G74" t="n">
        <v>0</v>
      </c>
      <c r="H74" t="n">
        <v>1</v>
      </c>
      <c r="I74" t="n">
        <v>1</v>
      </c>
      <c r="J74" s="2" t="n">
        <v>1407</v>
      </c>
      <c r="K74" t="n">
        <v>1407</v>
      </c>
      <c r="L74" t="inlineStr"/>
      <c r="M74" t="n">
        <v>1</v>
      </c>
      <c r="N74" t="inlineStr">
        <is>
          <t>préventif is + niches|Boissy</t>
        </is>
      </c>
    </row>
    <row r="75">
      <c r="A75" t="inlineStr">
        <is>
          <t>Bâtiment</t>
        </is>
      </c>
      <c r="B75" t="inlineStr">
        <is>
          <t>Boissy</t>
        </is>
      </c>
      <c r="C75" t="inlineStr">
        <is>
          <t>BATMPE002</t>
        </is>
      </c>
      <c r="D75" t="inlineStr">
        <is>
          <t>préventif is + niches</t>
        </is>
      </c>
      <c r="E75" t="inlineStr">
        <is>
          <t>MPE002</t>
        </is>
      </c>
      <c r="F75" t="n">
        <v>1</v>
      </c>
      <c r="G75" t="n">
        <v>0</v>
      </c>
      <c r="H75" t="n">
        <v>1</v>
      </c>
      <c r="I75" t="n">
        <v>1</v>
      </c>
      <c r="J75" s="2" t="n">
        <v>1407</v>
      </c>
      <c r="K75" t="n">
        <v>1407</v>
      </c>
      <c r="L75" t="inlineStr"/>
      <c r="M75" t="n">
        <v>1</v>
      </c>
      <c r="N75" t="inlineStr">
        <is>
          <t>préventif is + niches|Boissy</t>
        </is>
      </c>
    </row>
    <row r="76">
      <c r="A76" t="inlineStr">
        <is>
          <t>Propreté</t>
        </is>
      </c>
      <c r="B76" t="inlineStr">
        <is>
          <t>Boissy</t>
        </is>
      </c>
      <c r="C76" t="inlineStr">
        <is>
          <t>PRPLTB030</t>
        </is>
      </c>
      <c r="D76" t="inlineStr">
        <is>
          <t>lavage d'un tube</t>
        </is>
      </c>
      <c r="E76" t="inlineStr">
        <is>
          <t>POL030</t>
        </is>
      </c>
      <c r="F76" t="n">
        <v>2</v>
      </c>
      <c r="G76" t="n">
        <v>0</v>
      </c>
      <c r="H76" t="n">
        <v>2</v>
      </c>
      <c r="I76" t="n">
        <v>2</v>
      </c>
      <c r="J76" s="2" t="n">
        <v>8706.5</v>
      </c>
      <c r="K76" t="n">
        <v>34826</v>
      </c>
      <c r="L76" t="inlineStr"/>
      <c r="M76" t="n">
        <v>2</v>
      </c>
      <c r="N76" t="inlineStr">
        <is>
          <t>lavage d'un tube|Boissy</t>
        </is>
      </c>
    </row>
    <row r="77">
      <c r="A77" t="inlineStr">
        <is>
          <t>ContReg</t>
        </is>
      </c>
      <c r="B77" t="inlineStr">
        <is>
          <t>Boissy</t>
        </is>
      </c>
      <c r="C77" t="inlineStr">
        <is>
          <t>CRGVPA106</t>
        </is>
      </c>
      <c r="D77" t="inlineStr">
        <is>
          <t>vérification des installations électriques</t>
        </is>
      </c>
      <c r="E77" t="inlineStr">
        <is>
          <t>CRC 106,00</t>
        </is>
      </c>
      <c r="F77" t="n">
        <v>1</v>
      </c>
      <c r="G77" t="n">
        <v>0</v>
      </c>
      <c r="H77" t="n">
        <v>1</v>
      </c>
      <c r="I77" t="n">
        <v>1</v>
      </c>
      <c r="J77" s="2" t="n">
        <v>486.45</v>
      </c>
      <c r="K77" t="n">
        <v>486.45</v>
      </c>
      <c r="L77" t="inlineStr"/>
      <c r="M77" t="n">
        <v>1</v>
      </c>
      <c r="N77" t="inlineStr">
        <is>
          <t>vérification des installations électriques|Boissy</t>
        </is>
      </c>
    </row>
    <row r="78">
      <c r="A78" t="inlineStr">
        <is>
          <t>ContReg</t>
        </is>
      </c>
      <c r="B78" t="inlineStr">
        <is>
          <t>Boissy</t>
        </is>
      </c>
      <c r="C78" t="inlineStr">
        <is>
          <t>CRGVPA107</t>
        </is>
      </c>
      <c r="D78" t="inlineStr">
        <is>
          <t>vérification des installations électriques</t>
        </is>
      </c>
      <c r="E78" t="inlineStr">
        <is>
          <t>CRC 107,00</t>
        </is>
      </c>
      <c r="F78" t="n">
        <v>1</v>
      </c>
      <c r="G78" t="n">
        <v>0</v>
      </c>
      <c r="H78" t="n">
        <v>1</v>
      </c>
      <c r="I78" t="n">
        <v>1</v>
      </c>
      <c r="J78" s="2" t="n">
        <v>864.8</v>
      </c>
      <c r="K78" t="n">
        <v>864.8</v>
      </c>
      <c r="L78" t="inlineStr"/>
      <c r="M78" t="n">
        <v>1</v>
      </c>
      <c r="N78" t="inlineStr">
        <is>
          <t>vérification des installations électriques|Boissy</t>
        </is>
      </c>
    </row>
    <row r="79">
      <c r="A79" t="inlineStr">
        <is>
          <t>ContReg</t>
        </is>
      </c>
      <c r="B79" t="inlineStr">
        <is>
          <t>Boissy</t>
        </is>
      </c>
      <c r="C79" t="inlineStr">
        <is>
          <t>CRGVIE110</t>
        </is>
      </c>
      <c r="D79" t="inlineStr">
        <is>
          <t>vérification des installations électriques</t>
        </is>
      </c>
      <c r="E79" t="inlineStr">
        <is>
          <t>CRE110</t>
        </is>
      </c>
      <c r="F79" t="n">
        <v>1</v>
      </c>
      <c r="G79" t="n">
        <v>0</v>
      </c>
      <c r="H79" t="n">
        <v>1</v>
      </c>
      <c r="I79" t="n">
        <v>1</v>
      </c>
      <c r="J79" s="2" t="n">
        <v>2594.4</v>
      </c>
      <c r="K79" t="n">
        <v>2594.4</v>
      </c>
      <c r="L79" t="inlineStr"/>
      <c r="M79" t="n">
        <v>1</v>
      </c>
      <c r="N79" t="inlineStr">
        <is>
          <t>vérification des installations électriques|Boissy</t>
        </is>
      </c>
    </row>
    <row r="80">
      <c r="A80" t="inlineStr">
        <is>
          <t>ContReg</t>
        </is>
      </c>
      <c r="B80" t="inlineStr">
        <is>
          <t>Boissy</t>
        </is>
      </c>
      <c r="C80" t="inlineStr">
        <is>
          <t>CRGDLA101</t>
        </is>
      </c>
      <c r="D80" t="inlineStr">
        <is>
          <t>vérification des dispositifs de levage</t>
        </is>
      </c>
      <c r="E80" t="inlineStr">
        <is>
          <t>CRC 101,00</t>
        </is>
      </c>
      <c r="F80" t="n">
        <v>1</v>
      </c>
      <c r="G80" t="n">
        <v>0</v>
      </c>
      <c r="H80" t="n">
        <v>1</v>
      </c>
      <c r="I80" t="n">
        <v>0</v>
      </c>
      <c r="J80" s="2" t="n">
        <v>648.6</v>
      </c>
      <c r="K80" t="n">
        <v>0</v>
      </c>
      <c r="L80" t="inlineStr">
        <is>
          <t>Dispositif de levage inférieur ou égal à 3 tonnes</t>
        </is>
      </c>
      <c r="M80">
        <f>IFERROR(INDEX('equipements_tunnel'!$C$2:$AK$64,MATCH(L80,'equipements_tunnel'!$B$2:$B$64,0),MATCH(B80,'equipements_tunnel'!$C$1:$AK$1,0)),"")</f>
        <v/>
      </c>
      <c r="N80" t="inlineStr">
        <is>
          <t>vérification des dispositifs de levage|Boissy</t>
        </is>
      </c>
    </row>
    <row r="81">
      <c r="A81" t="inlineStr">
        <is>
          <t>ContReg</t>
        </is>
      </c>
      <c r="B81" t="inlineStr">
        <is>
          <t>Boissy</t>
        </is>
      </c>
      <c r="C81" t="inlineStr">
        <is>
          <t>CRGDLB102</t>
        </is>
      </c>
      <c r="D81" t="inlineStr">
        <is>
          <t>vérification des dispositifs de levage</t>
        </is>
      </c>
      <c r="E81" t="inlineStr">
        <is>
          <t>CRC 102,00</t>
        </is>
      </c>
      <c r="F81" t="n">
        <v>1</v>
      </c>
      <c r="G81" t="n">
        <v>0</v>
      </c>
      <c r="H81" t="n">
        <v>1</v>
      </c>
      <c r="I81" t="n">
        <v>0</v>
      </c>
      <c r="J81" s="2" t="n">
        <v>864.8</v>
      </c>
      <c r="K81" t="n">
        <v>0</v>
      </c>
      <c r="L81" t="inlineStr">
        <is>
          <t>Dispositif de levage inférieur compris entre 3 et 6 tonnes</t>
        </is>
      </c>
      <c r="M81">
        <f>IFERROR(INDEX('equipements_tunnel'!$C$2:$AK$64,MATCH(L81,'equipements_tunnel'!$B$2:$B$64,0),MATCH(B81,'equipements_tunnel'!$C$1:$AK$1,0)),"")</f>
        <v/>
      </c>
      <c r="N81" t="inlineStr">
        <is>
          <t>vérification des dispositifs de levage|Boissy</t>
        </is>
      </c>
    </row>
    <row r="82">
      <c r="A82" t="inlineStr">
        <is>
          <t>ContReg</t>
        </is>
      </c>
      <c r="B82" t="inlineStr">
        <is>
          <t>Boissy</t>
        </is>
      </c>
      <c r="C82" t="inlineStr">
        <is>
          <t>CRGDLC103</t>
        </is>
      </c>
      <c r="D82" t="inlineStr">
        <is>
          <t>vérification des dispositifs de levage</t>
        </is>
      </c>
      <c r="E82" t="inlineStr">
        <is>
          <t>CRC 103,00</t>
        </is>
      </c>
      <c r="F82" t="n">
        <v>1</v>
      </c>
      <c r="G82" t="n">
        <v>0</v>
      </c>
      <c r="H82" t="n">
        <v>1</v>
      </c>
      <c r="I82" t="n">
        <v>0</v>
      </c>
      <c r="J82" s="2" t="n">
        <v>1081</v>
      </c>
      <c r="K82" t="n">
        <v>0</v>
      </c>
      <c r="L82" t="inlineStr">
        <is>
          <t>Dispositif de levage inférieur supérieur à 6 tonnes</t>
        </is>
      </c>
      <c r="M82">
        <f>IFERROR(INDEX('equipements_tunnel'!$C$2:$AK$64,MATCH(L82,'equipements_tunnel'!$B$2:$B$64,0),MATCH(B82,'equipements_tunnel'!$C$1:$AK$1,0)),"")</f>
        <v/>
      </c>
      <c r="N82" t="inlineStr">
        <is>
          <t>vérification des dispositifs de levage|Boissy</t>
        </is>
      </c>
    </row>
    <row r="83">
      <c r="A83" t="inlineStr">
        <is>
          <t>Eclairage</t>
        </is>
      </c>
      <c r="B83" t="inlineStr">
        <is>
          <t>Boissy</t>
        </is>
      </c>
      <c r="C83" t="inlineStr">
        <is>
          <t>ECLNPE005</t>
        </is>
      </c>
      <c r="D83" t="inlineStr">
        <is>
          <t>nettoyage des plots de jalonnement pour un sens</t>
        </is>
      </c>
      <c r="E83" t="inlineStr">
        <is>
          <t>ECPE05</t>
        </is>
      </c>
      <c r="F83" t="n">
        <v>2</v>
      </c>
      <c r="G83" t="n">
        <v>0</v>
      </c>
      <c r="H83" t="n">
        <v>2</v>
      </c>
      <c r="I83" t="n">
        <v>2</v>
      </c>
      <c r="J83" s="2" t="n">
        <v>325.8</v>
      </c>
      <c r="K83" t="n">
        <v>1303.2</v>
      </c>
      <c r="L83" t="inlineStr"/>
      <c r="M83" t="n">
        <v>2</v>
      </c>
      <c r="N83" t="inlineStr">
        <is>
          <t>nettoyage des plots de jalonnement pour un sens|Boissy</t>
        </is>
      </c>
    </row>
    <row r="84">
      <c r="A84" t="inlineStr">
        <is>
          <t>Eclairage</t>
        </is>
      </c>
      <c r="B84" t="inlineStr">
        <is>
          <t>Boissy</t>
        </is>
      </c>
      <c r="C84" t="inlineStr">
        <is>
          <t>ECLNEE018</t>
        </is>
      </c>
      <c r="D84" t="inlineStr">
        <is>
          <t>nettoyage de l'éclairage pour un sens</t>
        </is>
      </c>
      <c r="E84" t="inlineStr">
        <is>
          <t>ECPE18</t>
        </is>
      </c>
      <c r="F84" t="n">
        <v>2</v>
      </c>
      <c r="G84" t="n">
        <v>0</v>
      </c>
      <c r="H84" t="n">
        <v>2</v>
      </c>
      <c r="I84" t="n">
        <v>2</v>
      </c>
      <c r="J84" s="2" t="n">
        <v>3286.99</v>
      </c>
      <c r="K84" t="n">
        <v>13147.96</v>
      </c>
      <c r="L84" t="inlineStr"/>
      <c r="M84" t="n">
        <v>2</v>
      </c>
      <c r="N84" t="inlineStr">
        <is>
          <t>nettoyage de l'éclairage pour un sens|Boissy</t>
        </is>
      </c>
    </row>
    <row r="85">
      <c r="A85" t="inlineStr">
        <is>
          <t>Eclairage</t>
        </is>
      </c>
      <c r="B85" t="inlineStr">
        <is>
          <t>Boissy</t>
        </is>
      </c>
      <c r="C85" t="inlineStr">
        <is>
          <t>ECLRSE066</t>
        </is>
      </c>
      <c r="D85" t="inlineStr">
        <is>
          <t>remplacement systématiques des sources</t>
        </is>
      </c>
      <c r="E85" t="inlineStr">
        <is>
          <t>ECPE66</t>
        </is>
      </c>
      <c r="F85" t="n">
        <v>0.4</v>
      </c>
      <c r="G85" t="n">
        <v>0</v>
      </c>
      <c r="H85" t="n">
        <v>0.4</v>
      </c>
      <c r="I85" t="n">
        <v>2</v>
      </c>
      <c r="J85" s="2" t="n">
        <v>1053.36</v>
      </c>
      <c r="K85" t="n">
        <v>842.6900000000001</v>
      </c>
      <c r="L85" t="inlineStr"/>
      <c r="M85" t="n">
        <v>2</v>
      </c>
      <c r="N85" t="inlineStr">
        <is>
          <t>remplacement systématiques des sources|Boissy</t>
        </is>
      </c>
    </row>
    <row r="86">
      <c r="A86" t="inlineStr">
        <is>
          <t>Eclairage</t>
        </is>
      </c>
      <c r="B86" t="inlineStr">
        <is>
          <t>Boissy</t>
        </is>
      </c>
      <c r="C86" t="inlineStr">
        <is>
          <t>ECLRSE068</t>
        </is>
      </c>
      <c r="D86" t="inlineStr">
        <is>
          <t>remplacement systématiques des sources</t>
        </is>
      </c>
      <c r="E86" t="inlineStr">
        <is>
          <t>ECPE68</t>
        </is>
      </c>
      <c r="F86" t="n">
        <v>0.4</v>
      </c>
      <c r="G86" t="n">
        <v>0</v>
      </c>
      <c r="H86" t="n">
        <v>0.4</v>
      </c>
      <c r="I86" t="n">
        <v>2</v>
      </c>
      <c r="J86" s="2" t="n">
        <v>2701.38</v>
      </c>
      <c r="K86" t="n">
        <v>2161.1</v>
      </c>
      <c r="L86" t="inlineStr"/>
      <c r="M86" t="n">
        <v>2</v>
      </c>
      <c r="N86" t="inlineStr">
        <is>
          <t>remplacement systématiques des sources|Boissy</t>
        </is>
      </c>
    </row>
    <row r="87">
      <c r="A87" t="inlineStr">
        <is>
          <t>Eclairage</t>
        </is>
      </c>
      <c r="B87" t="inlineStr">
        <is>
          <t>Boissy</t>
        </is>
      </c>
      <c r="C87" t="inlineStr">
        <is>
          <t>ECLRSE069</t>
        </is>
      </c>
      <c r="D87" t="inlineStr">
        <is>
          <t>remplacement systématiques des sources</t>
        </is>
      </c>
      <c r="E87" t="inlineStr">
        <is>
          <t>ECPE69</t>
        </is>
      </c>
      <c r="F87" t="n">
        <v>0.4</v>
      </c>
      <c r="G87" t="n">
        <v>0</v>
      </c>
      <c r="H87" t="n">
        <v>0.4</v>
      </c>
      <c r="I87" t="n">
        <v>2</v>
      </c>
      <c r="J87" s="2" t="n">
        <v>4247.45</v>
      </c>
      <c r="K87" t="n">
        <v>3397.96</v>
      </c>
      <c r="L87" t="inlineStr"/>
      <c r="M87" t="n">
        <v>2</v>
      </c>
      <c r="N87" t="inlineStr">
        <is>
          <t>remplacement systématiques des sources|Boissy</t>
        </is>
      </c>
    </row>
    <row r="88">
      <c r="A88" t="inlineStr">
        <is>
          <t>AEV</t>
        </is>
      </c>
      <c r="B88" t="inlineStr">
        <is>
          <t>Boissy</t>
        </is>
      </c>
      <c r="C88" t="inlineStr">
        <is>
          <t>AEVEFE016</t>
        </is>
      </c>
      <c r="D88" t="inlineStr">
        <is>
          <t>essais fonctionnels pour un sens</t>
        </is>
      </c>
      <c r="E88" t="inlineStr">
        <is>
          <t>AEFE16</t>
        </is>
      </c>
      <c r="F88" t="n">
        <v>2</v>
      </c>
      <c r="G88" t="n">
        <v>0</v>
      </c>
      <c r="H88" t="n">
        <v>2</v>
      </c>
      <c r="I88" t="n">
        <v>2</v>
      </c>
      <c r="J88" s="2" t="n">
        <v>577.71</v>
      </c>
      <c r="K88" t="n">
        <v>2310.84</v>
      </c>
      <c r="L88" t="inlineStr"/>
      <c r="M88" t="n">
        <v>2</v>
      </c>
      <c r="N88" t="inlineStr">
        <is>
          <t>essais fonctionnels pour un sens|Boissy</t>
        </is>
      </c>
    </row>
    <row r="89">
      <c r="A89" t="inlineStr">
        <is>
          <t>AEV</t>
        </is>
      </c>
      <c r="B89" t="inlineStr">
        <is>
          <t>Boissy</t>
        </is>
      </c>
      <c r="C89" t="inlineStr">
        <is>
          <t>AEVMPE026</t>
        </is>
      </c>
      <c r="D89" t="inlineStr">
        <is>
          <t>maintenance préventive pour un sens</t>
        </is>
      </c>
      <c r="E89" t="inlineStr">
        <is>
          <t>AEPE26</t>
        </is>
      </c>
      <c r="F89" t="n">
        <v>2</v>
      </c>
      <c r="G89" t="n">
        <v>0</v>
      </c>
      <c r="H89" t="n">
        <v>2</v>
      </c>
      <c r="I89" t="n">
        <v>2</v>
      </c>
      <c r="J89" s="2" t="n">
        <v>1090.66</v>
      </c>
      <c r="K89" t="n">
        <v>4362.64</v>
      </c>
      <c r="L89" t="inlineStr"/>
      <c r="M89" t="n">
        <v>2</v>
      </c>
      <c r="N89" t="inlineStr">
        <is>
          <t>maintenance préventive pour un sens|Boissy</t>
        </is>
      </c>
    </row>
    <row r="90">
      <c r="A90" t="inlineStr">
        <is>
          <t>AEV</t>
        </is>
      </c>
      <c r="B90" t="inlineStr">
        <is>
          <t>Boissy</t>
        </is>
      </c>
      <c r="C90" t="inlineStr">
        <is>
          <t>AEVPLV008</t>
        </is>
      </c>
      <c r="D90" t="inlineStr">
        <is>
          <t>maintenance préventive prises/coffret pompier</t>
        </is>
      </c>
      <c r="E90" t="inlineStr">
        <is>
          <t>AEV08</t>
        </is>
      </c>
      <c r="F90" t="n">
        <v>1</v>
      </c>
      <c r="G90" t="n">
        <v>0</v>
      </c>
      <c r="H90" t="n">
        <v>1</v>
      </c>
      <c r="I90" t="n">
        <v>32</v>
      </c>
      <c r="J90" s="2" t="n">
        <v>61.7</v>
      </c>
      <c r="K90" t="n">
        <v>1974.4</v>
      </c>
      <c r="L90" t="inlineStr">
        <is>
          <t>Niche sécurité</t>
        </is>
      </c>
      <c r="M90">
        <f>IFERROR(INDEX('equipements_tunnel'!$C$2:$AK$64,MATCH(L90,'equipements_tunnel'!$B$2:$B$64,0),MATCH(B90,'equipements_tunnel'!$C$1:$AK$1,0)),"")</f>
        <v/>
      </c>
      <c r="N90" t="inlineStr">
        <is>
          <t>maintenance préventive prises/coffret pompier|Boissy</t>
        </is>
      </c>
    </row>
    <row r="91">
      <c r="A91" t="inlineStr">
        <is>
          <t>Automate</t>
        </is>
      </c>
      <c r="B91" t="inlineStr">
        <is>
          <t>Boissy</t>
        </is>
      </c>
      <c r="C91" t="inlineStr">
        <is>
          <t>AUTPAB027</t>
        </is>
      </c>
      <c r="D91" t="inlineStr">
        <is>
          <t>préventif automates principaux et baies mesd (fiche n°3 du cctp)</t>
        </is>
      </c>
      <c r="E91" t="inlineStr">
        <is>
          <t>AUPR27</t>
        </is>
      </c>
      <c r="F91" t="n">
        <v>1</v>
      </c>
      <c r="G91" t="n">
        <v>0</v>
      </c>
      <c r="H91" t="n">
        <v>1</v>
      </c>
      <c r="I91" t="n">
        <v>1</v>
      </c>
      <c r="J91" s="2" t="n">
        <v>320.77594</v>
      </c>
      <c r="K91" t="n">
        <v>320.78</v>
      </c>
      <c r="L91" t="inlineStr"/>
      <c r="M91" t="n">
        <v>1</v>
      </c>
      <c r="N91" t="inlineStr">
        <is>
          <t>préventif automates principaux et baies mesd (fiche n°3 du cctp)|Boissy</t>
        </is>
      </c>
    </row>
    <row r="92">
      <c r="A92" t="inlineStr">
        <is>
          <t>Automate</t>
        </is>
      </c>
      <c r="B92" t="inlineStr">
        <is>
          <t>Boissy</t>
        </is>
      </c>
      <c r="C92" t="inlineStr">
        <is>
          <t>AUTPAR028</t>
        </is>
      </c>
      <c r="D92" t="inlineStr">
        <is>
          <t>préventif armoires mesd (fiche n°4 du cctp)</t>
        </is>
      </c>
      <c r="E92" t="inlineStr">
        <is>
          <t>AUPR28</t>
        </is>
      </c>
      <c r="F92" t="n">
        <v>1</v>
      </c>
      <c r="G92" t="n">
        <v>0</v>
      </c>
      <c r="H92" t="n">
        <v>1</v>
      </c>
      <c r="I92" t="n">
        <v>1</v>
      </c>
      <c r="J92" s="2" t="n">
        <v>1152.14061</v>
      </c>
      <c r="K92" t="n">
        <v>1152.14</v>
      </c>
      <c r="L92" t="inlineStr">
        <is>
          <t>MESD METIER</t>
        </is>
      </c>
      <c r="M92">
        <f>IFERROR(INDEX('equipements_tunnel'!$C$2:$AK$64,MATCH(L92,'equipements_tunnel'!$B$2:$B$64,0),MATCH(B92,'equipements_tunnel'!$C$1:$AK$1,0)),"")</f>
        <v/>
      </c>
      <c r="N92" t="inlineStr">
        <is>
          <t>préventif armoires mesd (fiche n°4 du cctp)|Boissy</t>
        </is>
      </c>
    </row>
    <row r="93">
      <c r="A93" t="inlineStr">
        <is>
          <t>Automate</t>
        </is>
      </c>
      <c r="B93" t="inlineStr">
        <is>
          <t>Boissy</t>
        </is>
      </c>
      <c r="C93" t="inlineStr">
        <is>
          <t>AUTPAM047</t>
        </is>
      </c>
      <c r="D93" t="inlineStr">
        <is>
          <t>préventif automates métier (fiche n°5 du cctp)</t>
        </is>
      </c>
      <c r="E93" t="inlineStr">
        <is>
          <t>AUPR47</t>
        </is>
      </c>
      <c r="F93" t="n">
        <v>1</v>
      </c>
      <c r="G93" t="n">
        <v>0</v>
      </c>
      <c r="H93" t="n">
        <v>1</v>
      </c>
      <c r="I93" t="n">
        <v>3</v>
      </c>
      <c r="J93" s="2" t="n">
        <v>202.4713</v>
      </c>
      <c r="K93" t="n">
        <v>607.41</v>
      </c>
      <c r="L93" t="inlineStr">
        <is>
          <t>AUTOMATE METIER</t>
        </is>
      </c>
      <c r="M93">
        <f>IFERROR(INDEX('equipements_tunnel'!$C$2:$AK$64,MATCH(L93,'equipements_tunnel'!$B$2:$B$64,0),MATCH(B93,'equipements_tunnel'!$C$1:$AK$1,0)),"")</f>
        <v/>
      </c>
      <c r="N93" t="inlineStr">
        <is>
          <t>préventif automates métier (fiche n°5 du cctp)|Boissy</t>
        </is>
      </c>
    </row>
    <row r="94">
      <c r="A94" t="inlineStr">
        <is>
          <t>Automate</t>
        </is>
      </c>
      <c r="B94" t="inlineStr">
        <is>
          <t>Boissy</t>
        </is>
      </c>
      <c r="C94" t="inlineStr">
        <is>
          <t>AUTPAR048</t>
        </is>
      </c>
      <c r="D94" t="inlineStr">
        <is>
          <t>préventif armoires mesd (fiche n°4 du cctp)</t>
        </is>
      </c>
      <c r="E94" t="inlineStr">
        <is>
          <t>AUPR48</t>
        </is>
      </c>
      <c r="F94" t="n">
        <v>1</v>
      </c>
      <c r="G94" t="n">
        <v>0</v>
      </c>
      <c r="H94" t="n">
        <v>1</v>
      </c>
      <c r="I94" t="n">
        <v>9</v>
      </c>
      <c r="J94" s="2" t="n">
        <v>91.39855</v>
      </c>
      <c r="K94" t="n">
        <v>822.59</v>
      </c>
      <c r="L94" t="inlineStr">
        <is>
          <t>MESD METIER</t>
        </is>
      </c>
      <c r="M94">
        <f>IFERROR(INDEX('equipements_tunnel'!$C$2:$AK$64,MATCH(L94,'equipements_tunnel'!$B$2:$B$64,0),MATCH(B94,'equipements_tunnel'!$C$1:$AK$1,0)),"")</f>
        <v/>
      </c>
      <c r="N94" t="inlineStr">
        <is>
          <t>préventif armoires mesd (fiche n°4 du cctp)|Boissy</t>
        </is>
      </c>
    </row>
    <row r="95">
      <c r="A95" t="inlineStr">
        <is>
          <t>PAU/TSE</t>
        </is>
      </c>
      <c r="B95" t="inlineStr">
        <is>
          <t>Boissy</t>
        </is>
      </c>
      <c r="C95" t="inlineStr">
        <is>
          <t>RTSPPE001</t>
        </is>
      </c>
      <c r="D95" t="inlineStr">
        <is>
          <t>maintenance préventive de l'ensemble des pau du tunnel</t>
        </is>
      </c>
      <c r="E95" t="inlineStr">
        <is>
          <t>RAU-PE01</t>
        </is>
      </c>
      <c r="F95" t="n">
        <v>4</v>
      </c>
      <c r="G95" t="n">
        <v>0</v>
      </c>
      <c r="H95" t="n">
        <v>4</v>
      </c>
      <c r="I95" t="n">
        <v>1</v>
      </c>
      <c r="J95" s="2" t="n">
        <v>700.25</v>
      </c>
      <c r="K95" t="n">
        <v>2801</v>
      </c>
      <c r="L95" t="inlineStr"/>
      <c r="M95" t="n">
        <v>1</v>
      </c>
      <c r="N95" t="inlineStr">
        <is>
          <t>maintenance préventive de l'ensemble des pau du tunnel|Boissy</t>
        </is>
      </c>
    </row>
    <row r="96">
      <c r="A96" t="inlineStr">
        <is>
          <t>PAU/TSE</t>
        </is>
      </c>
      <c r="B96" t="inlineStr">
        <is>
          <t>Boissy</t>
        </is>
      </c>
      <c r="C96" t="inlineStr">
        <is>
          <t>RTSPTE001</t>
        </is>
      </c>
      <c r="D96" t="inlineStr">
        <is>
          <t>maintenance préventive de l'ensemble des tse du tunnel</t>
        </is>
      </c>
      <c r="E96" t="inlineStr">
        <is>
          <t>TSE-PE01</t>
        </is>
      </c>
      <c r="F96" t="n">
        <v>4</v>
      </c>
      <c r="G96" t="n">
        <v>0</v>
      </c>
      <c r="H96" t="n">
        <v>4</v>
      </c>
      <c r="I96" t="n">
        <v>1</v>
      </c>
      <c r="J96" s="2" t="n">
        <v>359.87</v>
      </c>
      <c r="K96" t="n">
        <v>1439.48</v>
      </c>
      <c r="L96" t="inlineStr"/>
      <c r="M96" t="n">
        <v>1</v>
      </c>
      <c r="N96" t="inlineStr">
        <is>
          <t>maintenance préventive de l'ensemble des tse du tunnel|Boissy</t>
        </is>
      </c>
    </row>
    <row r="97">
      <c r="A97" t="inlineStr">
        <is>
          <t>Onduleur</t>
        </is>
      </c>
      <c r="B97" t="inlineStr">
        <is>
          <t>Boissy</t>
        </is>
      </c>
      <c r="C97" t="inlineStr">
        <is>
          <t>ONDPOA001</t>
        </is>
      </c>
      <c r="D97" t="inlineStr">
        <is>
          <t>maintenance préventive d'un onduleur</t>
        </is>
      </c>
      <c r="E97" t="inlineStr">
        <is>
          <t>ONP001</t>
        </is>
      </c>
      <c r="F97" t="n">
        <v>1</v>
      </c>
      <c r="G97" t="n">
        <v>0</v>
      </c>
      <c r="H97" t="n">
        <v>1</v>
      </c>
      <c r="I97" t="n">
        <v>0</v>
      </c>
      <c r="J97" s="2" t="n">
        <v>304.01</v>
      </c>
      <c r="K97" t="n">
        <v>0</v>
      </c>
      <c r="L97" t="inlineStr">
        <is>
          <t>Maintenance préventive Onduleur ≤ 60 kVA</t>
        </is>
      </c>
      <c r="M97">
        <f>IFERROR(INDEX('equipements_tunnel'!$C$2:$AK$64,MATCH(L97,'equipements_tunnel'!$B$2:$B$64,0),MATCH(B97,'equipements_tunnel'!$C$1:$AK$1,0)),"")</f>
        <v/>
      </c>
      <c r="N97" t="inlineStr">
        <is>
          <t>maintenance préventive d'un onduleur|Boissy</t>
        </is>
      </c>
    </row>
    <row r="98">
      <c r="A98" t="inlineStr">
        <is>
          <t>Onduleur</t>
        </is>
      </c>
      <c r="B98" t="inlineStr">
        <is>
          <t>Boissy</t>
        </is>
      </c>
      <c r="C98" t="inlineStr">
        <is>
          <t>ONDPOB002</t>
        </is>
      </c>
      <c r="D98" t="inlineStr">
        <is>
          <t>maintenance préventive d'un onduleur</t>
        </is>
      </c>
      <c r="E98" t="inlineStr">
        <is>
          <t>ONP002</t>
        </is>
      </c>
      <c r="F98" t="n">
        <v>1</v>
      </c>
      <c r="G98" t="n">
        <v>0</v>
      </c>
      <c r="H98" t="n">
        <v>1</v>
      </c>
      <c r="I98" t="n">
        <v>0</v>
      </c>
      <c r="J98" s="2" t="n">
        <v>337.95</v>
      </c>
      <c r="K98" t="n">
        <v>0</v>
      </c>
      <c r="L98" t="inlineStr">
        <is>
          <t>Maintenance préventive Onduleur 61 kVA --&gt; 160 kVA</t>
        </is>
      </c>
      <c r="M98">
        <f>IFERROR(INDEX('equipements_tunnel'!$C$2:$AK$64,MATCH(L98,'equipements_tunnel'!$B$2:$B$64,0),MATCH(B98,'equipements_tunnel'!$C$1:$AK$1,0)),"")</f>
        <v/>
      </c>
      <c r="N98" t="inlineStr">
        <is>
          <t>maintenance préventive d'un onduleur|Boissy</t>
        </is>
      </c>
    </row>
    <row r="99">
      <c r="A99" t="inlineStr">
        <is>
          <t>Onduleur</t>
        </is>
      </c>
      <c r="B99" t="inlineStr">
        <is>
          <t>Boissy</t>
        </is>
      </c>
      <c r="C99" t="inlineStr">
        <is>
          <t>ONDPOC003</t>
        </is>
      </c>
      <c r="D99" t="inlineStr">
        <is>
          <t>maintenance préventive d'un onduleur</t>
        </is>
      </c>
      <c r="E99" t="inlineStr">
        <is>
          <t>ONP003</t>
        </is>
      </c>
      <c r="F99" t="n">
        <v>1</v>
      </c>
      <c r="G99" t="n">
        <v>0</v>
      </c>
      <c r="H99" t="n">
        <v>1</v>
      </c>
      <c r="I99" t="n">
        <v>1</v>
      </c>
      <c r="J99" s="2" t="n">
        <v>371.88</v>
      </c>
      <c r="K99" t="n">
        <v>371.88</v>
      </c>
      <c r="L99" t="inlineStr">
        <is>
          <t>Maintenance préventive Onduleur &gt; 160 kVA</t>
        </is>
      </c>
      <c r="M99">
        <f>IFERROR(INDEX('equipements_tunnel'!$C$2:$AK$64,MATCH(L99,'equipements_tunnel'!$B$2:$B$64,0),MATCH(B99,'equipements_tunnel'!$C$1:$AK$1,0)),"")</f>
        <v/>
      </c>
      <c r="N99" t="inlineStr">
        <is>
          <t>maintenance préventive d'un onduleur|Boissy</t>
        </is>
      </c>
    </row>
    <row r="100">
      <c r="A100" t="inlineStr">
        <is>
          <t>Onduleur</t>
        </is>
      </c>
      <c r="B100" t="inlineStr">
        <is>
          <t>Boissy</t>
        </is>
      </c>
      <c r="C100" t="inlineStr">
        <is>
          <t>ONDMPA004</t>
        </is>
      </c>
      <c r="D100" t="inlineStr">
        <is>
          <t>maintenance préventive d'un atelier d'énergie</t>
        </is>
      </c>
      <c r="E100" t="inlineStr">
        <is>
          <t>ONP004</t>
        </is>
      </c>
      <c r="F100" t="n">
        <v>1</v>
      </c>
      <c r="G100" t="n">
        <v>0</v>
      </c>
      <c r="H100" t="n">
        <v>1</v>
      </c>
      <c r="I100" t="n">
        <v>1</v>
      </c>
      <c r="J100" s="2" t="n">
        <v>185.94</v>
      </c>
      <c r="K100" t="n">
        <v>185.94</v>
      </c>
      <c r="L100" t="inlineStr"/>
      <c r="M100" t="n">
        <v>1</v>
      </c>
      <c r="N100" t="inlineStr">
        <is>
          <t>maintenance préventive d'un atelier d'énergie|Boissy</t>
        </is>
      </c>
    </row>
    <row r="101">
      <c r="A101" t="inlineStr">
        <is>
          <t>Onduleur</t>
        </is>
      </c>
      <c r="B101" t="inlineStr">
        <is>
          <t>Boissy</t>
        </is>
      </c>
      <c r="C101" t="inlineStr">
        <is>
          <t>ONDPLV005</t>
        </is>
      </c>
      <c r="D101" t="inlineStr">
        <is>
          <t>plus-value pour dépollution</t>
        </is>
      </c>
      <c r="E101" t="inlineStr">
        <is>
          <t>ONP005</t>
        </is>
      </c>
      <c r="F101" t="n">
        <v>0.5</v>
      </c>
      <c r="G101" t="n">
        <v>0</v>
      </c>
      <c r="H101" t="n">
        <v>0.5</v>
      </c>
      <c r="I101" t="n">
        <v>1</v>
      </c>
      <c r="J101" s="2" t="n">
        <v>414.3</v>
      </c>
      <c r="K101" t="n">
        <v>207.15</v>
      </c>
      <c r="L101" t="inlineStr"/>
      <c r="M101" t="n">
        <v>1</v>
      </c>
      <c r="N101" t="inlineStr">
        <is>
          <t>plus-value pour dépollution|Boissy</t>
        </is>
      </c>
    </row>
    <row r="102">
      <c r="A102" t="inlineStr">
        <is>
          <t>Détection</t>
        </is>
      </c>
      <c r="B102" t="inlineStr">
        <is>
          <t>Boissy</t>
        </is>
      </c>
      <c r="C102" t="inlineStr">
        <is>
          <t>DETPCA017</t>
        </is>
      </c>
      <c r="D102" t="inlineStr">
        <is>
          <t>préventif d'un tube des capteurs atmosphériques (opacimètres, co, no, no², smokecheck, anémomètres)</t>
        </is>
      </c>
      <c r="E102" t="inlineStr">
        <is>
          <t>DEP017</t>
        </is>
      </c>
      <c r="F102" t="n">
        <v>4</v>
      </c>
      <c r="G102" t="n">
        <v>0</v>
      </c>
      <c r="H102" t="n">
        <v>4</v>
      </c>
      <c r="I102" t="n">
        <v>2</v>
      </c>
      <c r="J102" s="2" t="n">
        <v>3034.5</v>
      </c>
      <c r="K102" t="n">
        <v>24276</v>
      </c>
      <c r="L102" t="inlineStr"/>
      <c r="M102" t="n">
        <v>2</v>
      </c>
      <c r="N102" t="inlineStr">
        <is>
          <t>préventif d'un tube des capteurs atmosphériques (opacimètres, co, no, no², smokecheck, anémomètres)|Boissy</t>
        </is>
      </c>
    </row>
    <row r="103">
      <c r="A103" t="inlineStr">
        <is>
          <t>Détection</t>
        </is>
      </c>
      <c r="B103" t="inlineStr">
        <is>
          <t>Boissy</t>
        </is>
      </c>
      <c r="C103" t="inlineStr">
        <is>
          <t>DETPLV027</t>
        </is>
      </c>
      <c r="D103" t="inlineStr">
        <is>
          <t>préventif luminancemètre</t>
        </is>
      </c>
      <c r="E103" t="inlineStr">
        <is>
          <t>DEP027</t>
        </is>
      </c>
      <c r="F103" t="n">
        <v>1</v>
      </c>
      <c r="G103" t="n">
        <v>0</v>
      </c>
      <c r="H103" t="n">
        <v>1</v>
      </c>
      <c r="I103" t="n">
        <v>2</v>
      </c>
      <c r="J103" s="2" t="n">
        <v>24.15</v>
      </c>
      <c r="K103" t="n">
        <v>48.3</v>
      </c>
      <c r="L103" t="inlineStr">
        <is>
          <t>LUMANDAR+LUMINANCEMETRE</t>
        </is>
      </c>
      <c r="M103">
        <f>IFERROR(INDEX('equipements_tunnel'!$C$2:$AK$64,MATCH(L103,'equipements_tunnel'!$B$2:$B$64,0),MATCH(B103,'equipements_tunnel'!$C$1:$AK$1,0)),"")</f>
        <v/>
      </c>
      <c r="N103" t="inlineStr">
        <is>
          <t>préventif luminancemètre|Boissy</t>
        </is>
      </c>
    </row>
    <row r="104">
      <c r="A104" t="inlineStr">
        <is>
          <t>Détection</t>
        </is>
      </c>
      <c r="B104" t="inlineStr">
        <is>
          <t>Boissy</t>
        </is>
      </c>
      <c r="C104" t="inlineStr">
        <is>
          <t>DETPDI100</t>
        </is>
      </c>
      <c r="D104" t="inlineStr">
        <is>
          <t>préventif détection incendie</t>
        </is>
      </c>
      <c r="E104" t="inlineStr">
        <is>
          <t>DEP100</t>
        </is>
      </c>
      <c r="F104" t="n">
        <v>1</v>
      </c>
      <c r="G104" t="n">
        <v>0</v>
      </c>
      <c r="H104" t="n">
        <v>1</v>
      </c>
      <c r="I104" t="n">
        <v>1</v>
      </c>
      <c r="J104" s="2" t="n">
        <v>347.55</v>
      </c>
      <c r="K104" t="n">
        <v>347.55</v>
      </c>
      <c r="L104" t="inlineStr"/>
      <c r="M104" t="n">
        <v>1</v>
      </c>
      <c r="N104" t="inlineStr">
        <is>
          <t>préventif détection incendie|Boissy</t>
        </is>
      </c>
    </row>
    <row r="105">
      <c r="A105" t="inlineStr">
        <is>
          <t>Détection</t>
        </is>
      </c>
      <c r="B105" t="inlineStr">
        <is>
          <t>Boissy</t>
        </is>
      </c>
      <c r="C105" t="inlineStr">
        <is>
          <t>DETPXA200</t>
        </is>
      </c>
      <c r="D105" t="inlineStr">
        <is>
          <t>préventif extincteur</t>
        </is>
      </c>
      <c r="E105" t="inlineStr">
        <is>
          <t>DEP200</t>
        </is>
      </c>
      <c r="F105" t="n">
        <v>1</v>
      </c>
      <c r="G105" t="n">
        <v>0</v>
      </c>
      <c r="H105" t="n">
        <v>1</v>
      </c>
      <c r="I105" t="n">
        <v>0</v>
      </c>
      <c r="J105" s="2" t="n">
        <v>33.6</v>
      </c>
      <c r="K105" t="n">
        <v>0</v>
      </c>
      <c r="L105" t="inlineStr">
        <is>
          <t>Maintenance Préventive Extincteur Poudre 6 kg</t>
        </is>
      </c>
      <c r="M105">
        <f>IFERROR(INDEX('equipements_tunnel'!$C$2:$AK$64,MATCH(L105,'equipements_tunnel'!$B$2:$B$64,0),MATCH(B105,'equipements_tunnel'!$C$1:$AK$1,0)),"")</f>
        <v/>
      </c>
      <c r="N105" t="inlineStr">
        <is>
          <t>préventif extincteur|Boissy</t>
        </is>
      </c>
    </row>
    <row r="106">
      <c r="A106" t="inlineStr">
        <is>
          <t>Détection</t>
        </is>
      </c>
      <c r="B106" t="inlineStr">
        <is>
          <t>Boissy</t>
        </is>
      </c>
      <c r="C106" t="inlineStr">
        <is>
          <t>DETPXB201</t>
        </is>
      </c>
      <c r="D106" t="inlineStr">
        <is>
          <t>préventif extincteur</t>
        </is>
      </c>
      <c r="E106" t="inlineStr">
        <is>
          <t>DEP201</t>
        </is>
      </c>
      <c r="F106" t="n">
        <v>1</v>
      </c>
      <c r="G106" t="n">
        <v>0</v>
      </c>
      <c r="H106" t="n">
        <v>1</v>
      </c>
      <c r="I106" t="n">
        <v>0</v>
      </c>
      <c r="J106" s="2" t="n">
        <v>21</v>
      </c>
      <c r="K106" t="n">
        <v>0</v>
      </c>
      <c r="L106" t="inlineStr">
        <is>
          <t>Maintenance Préventive Extincteur Poudre 9 kg</t>
        </is>
      </c>
      <c r="M106">
        <f>IFERROR(INDEX('equipements_tunnel'!$C$2:$AK$64,MATCH(L106,'equipements_tunnel'!$B$2:$B$64,0),MATCH(B106,'equipements_tunnel'!$C$1:$AK$1,0)),"")</f>
        <v/>
      </c>
      <c r="N106" t="inlineStr">
        <is>
          <t>préventif extincteur|Boissy</t>
        </is>
      </c>
    </row>
    <row r="107">
      <c r="A107" t="inlineStr">
        <is>
          <t>Détection</t>
        </is>
      </c>
      <c r="B107" t="inlineStr">
        <is>
          <t>Boissy</t>
        </is>
      </c>
      <c r="C107" t="inlineStr">
        <is>
          <t>DETPXC202</t>
        </is>
      </c>
      <c r="D107" t="inlineStr">
        <is>
          <t>préventif extincteur</t>
        </is>
      </c>
      <c r="E107" t="inlineStr">
        <is>
          <t>DEP202</t>
        </is>
      </c>
      <c r="F107" t="n">
        <v>1</v>
      </c>
      <c r="G107" t="n">
        <v>0</v>
      </c>
      <c r="H107" t="n">
        <v>1</v>
      </c>
      <c r="I107" t="n">
        <v>0</v>
      </c>
      <c r="J107" s="2" t="n">
        <v>36.75</v>
      </c>
      <c r="K107" t="n">
        <v>0</v>
      </c>
      <c r="L107" t="inlineStr">
        <is>
          <t>Maintenance Préventive Extincteur Poudre 50 kg</t>
        </is>
      </c>
      <c r="M107">
        <f>IFERROR(INDEX('equipements_tunnel'!$C$2:$AK$64,MATCH(L107,'equipements_tunnel'!$B$2:$B$64,0),MATCH(B107,'equipements_tunnel'!$C$1:$AK$1,0)),"")</f>
        <v/>
      </c>
      <c r="N107" t="inlineStr">
        <is>
          <t>préventif extincteur|Boissy</t>
        </is>
      </c>
    </row>
    <row r="108">
      <c r="A108" t="inlineStr">
        <is>
          <t>Détection</t>
        </is>
      </c>
      <c r="B108" t="inlineStr">
        <is>
          <t>Boissy</t>
        </is>
      </c>
      <c r="C108" t="inlineStr">
        <is>
          <t>DETPXD203</t>
        </is>
      </c>
      <c r="D108" t="inlineStr">
        <is>
          <t>préventif extincteur</t>
        </is>
      </c>
      <c r="E108" t="inlineStr">
        <is>
          <t>DEP203</t>
        </is>
      </c>
      <c r="F108" t="n">
        <v>1</v>
      </c>
      <c r="G108" t="n">
        <v>0</v>
      </c>
      <c r="H108" t="n">
        <v>1</v>
      </c>
      <c r="I108" t="n">
        <v>26</v>
      </c>
      <c r="J108" s="2" t="n">
        <v>15.75</v>
      </c>
      <c r="K108" t="n">
        <v>409.5</v>
      </c>
      <c r="L108" t="inlineStr">
        <is>
          <t>Maintenance Préventive Extincteur Eau 6 L</t>
        </is>
      </c>
      <c r="M108">
        <f>IFERROR(INDEX('equipements_tunnel'!$C$2:$AK$64,MATCH(L108,'equipements_tunnel'!$B$2:$B$64,0),MATCH(B108,'equipements_tunnel'!$C$1:$AK$1,0)),"")</f>
        <v/>
      </c>
      <c r="N108" t="inlineStr">
        <is>
          <t>préventif extincteur|Boissy</t>
        </is>
      </c>
    </row>
    <row r="109">
      <c r="A109" t="inlineStr">
        <is>
          <t>Détection</t>
        </is>
      </c>
      <c r="B109" t="inlineStr">
        <is>
          <t>Boissy</t>
        </is>
      </c>
      <c r="C109" t="inlineStr">
        <is>
          <t>DETPXE204</t>
        </is>
      </c>
      <c r="D109" t="inlineStr">
        <is>
          <t>préventif extincteur</t>
        </is>
      </c>
      <c r="E109" t="inlineStr">
        <is>
          <t>DEP204</t>
        </is>
      </c>
      <c r="F109" t="n">
        <v>1</v>
      </c>
      <c r="G109" t="n">
        <v>0</v>
      </c>
      <c r="H109" t="n">
        <v>1</v>
      </c>
      <c r="I109" t="n">
        <v>0</v>
      </c>
      <c r="J109" s="2" t="n">
        <v>23.1</v>
      </c>
      <c r="K109" t="n">
        <v>0</v>
      </c>
      <c r="L109" t="inlineStr">
        <is>
          <t>Maintenance Préventive Extincteur Eau 9 L</t>
        </is>
      </c>
      <c r="M109">
        <f>IFERROR(INDEX('equipements_tunnel'!$C$2:$AK$64,MATCH(L109,'equipements_tunnel'!$B$2:$B$64,0),MATCH(B109,'equipements_tunnel'!$C$1:$AK$1,0)),"")</f>
        <v/>
      </c>
      <c r="N109" t="inlineStr">
        <is>
          <t>préventif extincteur|Boissy</t>
        </is>
      </c>
    </row>
    <row r="110">
      <c r="A110" t="inlineStr">
        <is>
          <t>Détection</t>
        </is>
      </c>
      <c r="B110" t="inlineStr">
        <is>
          <t>Boissy</t>
        </is>
      </c>
      <c r="C110" t="inlineStr">
        <is>
          <t>DETPXF204</t>
        </is>
      </c>
      <c r="D110" t="inlineStr">
        <is>
          <t>préventif extincteur</t>
        </is>
      </c>
      <c r="E110" t="inlineStr">
        <is>
          <t>DEP205</t>
        </is>
      </c>
      <c r="F110" t="n">
        <v>1</v>
      </c>
      <c r="G110" t="n">
        <v>0</v>
      </c>
      <c r="H110" t="n">
        <v>1</v>
      </c>
      <c r="I110" t="n">
        <v>10</v>
      </c>
      <c r="J110" s="2" t="n">
        <v>26.25</v>
      </c>
      <c r="K110" t="n">
        <v>262.5</v>
      </c>
      <c r="L110" t="inlineStr">
        <is>
          <t>Maintenance Préventive Extincteur CO2 2 kg</t>
        </is>
      </c>
      <c r="M110">
        <f>IFERROR(INDEX('equipements_tunnel'!$C$2:$AK$64,MATCH(L110,'equipements_tunnel'!$B$2:$B$64,0),MATCH(B110,'equipements_tunnel'!$C$1:$AK$1,0)),"")</f>
        <v/>
      </c>
      <c r="N110" t="inlineStr">
        <is>
          <t>préventif extincteur|Boissy</t>
        </is>
      </c>
    </row>
    <row r="111">
      <c r="A111" t="inlineStr">
        <is>
          <t>Détection</t>
        </is>
      </c>
      <c r="B111" t="inlineStr">
        <is>
          <t>Boissy</t>
        </is>
      </c>
      <c r="C111" t="inlineStr">
        <is>
          <t>DETPXG206</t>
        </is>
      </c>
      <c r="D111" t="inlineStr">
        <is>
          <t>préventif extincteur</t>
        </is>
      </c>
      <c r="E111" t="inlineStr">
        <is>
          <t>DEP206</t>
        </is>
      </c>
      <c r="F111" t="n">
        <v>1</v>
      </c>
      <c r="G111" t="n">
        <v>0</v>
      </c>
      <c r="H111" t="n">
        <v>1</v>
      </c>
      <c r="I111" t="n">
        <v>0</v>
      </c>
      <c r="J111" s="2" t="n">
        <v>15.75</v>
      </c>
      <c r="K111" t="n">
        <v>0</v>
      </c>
      <c r="L111" t="inlineStr">
        <is>
          <t>Maintenance Préventive Extincteur CO2 5 kg</t>
        </is>
      </c>
      <c r="M111">
        <f>IFERROR(INDEX('equipements_tunnel'!$C$2:$AK$64,MATCH(L111,'equipements_tunnel'!$B$2:$B$64,0),MATCH(B111,'equipements_tunnel'!$C$1:$AK$1,0)),"")</f>
        <v/>
      </c>
      <c r="N111" t="inlineStr">
        <is>
          <t>préventif extincteur|Boissy</t>
        </is>
      </c>
    </row>
    <row r="112">
      <c r="A112" t="inlineStr">
        <is>
          <t>Ventilation</t>
        </is>
      </c>
      <c r="B112" t="inlineStr">
        <is>
          <t>Boissy</t>
        </is>
      </c>
      <c r="C112" t="inlineStr">
        <is>
          <t>VENPEE204</t>
        </is>
      </c>
      <c r="D112" t="inlineStr">
        <is>
          <t>préventif des équipements de ventilation</t>
        </is>
      </c>
      <c r="E112" t="inlineStr">
        <is>
          <t>VPE204</t>
        </is>
      </c>
      <c r="F112" t="n">
        <v>1</v>
      </c>
      <c r="G112" t="n">
        <v>0</v>
      </c>
      <c r="H112" t="n">
        <v>1</v>
      </c>
      <c r="I112" t="n">
        <v>1</v>
      </c>
      <c r="J112" s="2" t="n">
        <v>8421.59</v>
      </c>
      <c r="K112" t="n">
        <v>8421.59</v>
      </c>
      <c r="L112" t="inlineStr"/>
      <c r="M112" t="n">
        <v>1</v>
      </c>
      <c r="N112" t="inlineStr">
        <is>
          <t>préventif des équipements de ventilation|Boissy</t>
        </is>
      </c>
    </row>
    <row r="113">
      <c r="A113" t="inlineStr">
        <is>
          <t>Ventilation</t>
        </is>
      </c>
      <c r="B113" t="inlineStr">
        <is>
          <t>Boissy</t>
        </is>
      </c>
      <c r="C113" t="inlineStr">
        <is>
          <t>VENPQA300</t>
        </is>
      </c>
      <c r="D113" t="inlineStr">
        <is>
          <t>maintenance préventive des équipements spécifiques</t>
        </is>
      </c>
      <c r="E113" t="inlineStr">
        <is>
          <t>VPT300</t>
        </is>
      </c>
      <c r="F113" t="n">
        <v>1</v>
      </c>
      <c r="G113" t="n">
        <v>0</v>
      </c>
      <c r="H113" t="n">
        <v>1</v>
      </c>
      <c r="I113" t="n">
        <v>8</v>
      </c>
      <c r="J113" s="2" t="n">
        <v>78.84999999999999</v>
      </c>
      <c r="K113" t="n">
        <v>630.8</v>
      </c>
      <c r="L113" t="inlineStr">
        <is>
          <t>SURPRESSEUR ET VENTILATEUR LOCAL</t>
        </is>
      </c>
      <c r="M113">
        <f>IFERROR(INDEX('equipements_tunnel'!$C$2:$AK$64,MATCH(L113,'equipements_tunnel'!$B$2:$B$64,0),MATCH(B113,'equipements_tunnel'!$C$1:$AK$1,0)),"")</f>
        <v/>
      </c>
      <c r="N113" t="inlineStr">
        <is>
          <t>maintenance préventive des équipements spécifiques|Boissy</t>
        </is>
      </c>
    </row>
    <row r="114">
      <c r="A114" t="inlineStr">
        <is>
          <t>Ventilation</t>
        </is>
      </c>
      <c r="B114" t="inlineStr">
        <is>
          <t>Boissy</t>
        </is>
      </c>
      <c r="C114" t="inlineStr">
        <is>
          <t>VENPQB301</t>
        </is>
      </c>
      <c r="D114" t="inlineStr">
        <is>
          <t>maintenance préventive des équipements spécifiques</t>
        </is>
      </c>
      <c r="E114" t="inlineStr">
        <is>
          <t>VPT301</t>
        </is>
      </c>
      <c r="F114" t="n">
        <v>1</v>
      </c>
      <c r="G114" t="n">
        <v>0</v>
      </c>
      <c r="H114" t="n">
        <v>1</v>
      </c>
      <c r="I114" t="n">
        <v>0</v>
      </c>
      <c r="J114" s="2" t="n">
        <v>128.27</v>
      </c>
      <c r="K114" t="n">
        <v>0</v>
      </c>
      <c r="L114" t="inlineStr">
        <is>
          <t>REGISTRE</t>
        </is>
      </c>
      <c r="M114">
        <f>IFERROR(INDEX('equipements_tunnel'!$C$2:$AK$64,MATCH(L114,'equipements_tunnel'!$B$2:$B$64,0),MATCH(B114,'equipements_tunnel'!$C$1:$AK$1,0)),"")</f>
        <v/>
      </c>
      <c r="N114" t="inlineStr">
        <is>
          <t>maintenance préventive des équipements spécifiques|Boissy</t>
        </is>
      </c>
    </row>
    <row r="115">
      <c r="A115" t="inlineStr">
        <is>
          <t>Ventilation</t>
        </is>
      </c>
      <c r="B115" t="inlineStr">
        <is>
          <t>Boissy</t>
        </is>
      </c>
      <c r="C115" t="inlineStr">
        <is>
          <t>VENPQC302</t>
        </is>
      </c>
      <c r="D115" t="inlineStr">
        <is>
          <t>maintenance préventive des équipements spécifiques</t>
        </is>
      </c>
      <c r="E115" t="inlineStr">
        <is>
          <t>VPT302</t>
        </is>
      </c>
      <c r="F115" t="n">
        <v>1</v>
      </c>
      <c r="G115" t="n">
        <v>0</v>
      </c>
      <c r="H115" t="n">
        <v>1</v>
      </c>
      <c r="I115" t="n">
        <v>0</v>
      </c>
      <c r="J115" s="2" t="n">
        <v>449.49</v>
      </c>
      <c r="K115" t="n">
        <v>0</v>
      </c>
      <c r="L115" t="inlineStr"/>
      <c r="M115" t="n">
        <v>0</v>
      </c>
      <c r="N115" t="inlineStr">
        <is>
          <t>maintenance préventive des équipements spécifiques|Boissy</t>
        </is>
      </c>
    </row>
    <row r="116">
      <c r="A116" t="inlineStr">
        <is>
          <t>Ventilation</t>
        </is>
      </c>
      <c r="B116" t="inlineStr">
        <is>
          <t>Boissy</t>
        </is>
      </c>
      <c r="C116" t="inlineStr">
        <is>
          <t>VENPQE304</t>
        </is>
      </c>
      <c r="D116" t="inlineStr">
        <is>
          <t>maintenance préventive des équipements spécifiques</t>
        </is>
      </c>
      <c r="E116" t="inlineStr">
        <is>
          <t>VPT304</t>
        </is>
      </c>
      <c r="F116" t="n">
        <v>1</v>
      </c>
      <c r="G116" t="n">
        <v>0</v>
      </c>
      <c r="H116" t="n">
        <v>1</v>
      </c>
      <c r="I116" t="n">
        <v>0</v>
      </c>
      <c r="J116" s="2" t="n">
        <v>12.58</v>
      </c>
      <c r="K116" t="n">
        <v>0</v>
      </c>
      <c r="L116" t="inlineStr"/>
      <c r="M116" t="n">
        <v>0</v>
      </c>
      <c r="N116" t="inlineStr">
        <is>
          <t>maintenance préventive des équipements spécifiques|Boissy</t>
        </is>
      </c>
    </row>
    <row r="117">
      <c r="A117" t="inlineStr">
        <is>
          <t>Ventilation</t>
        </is>
      </c>
      <c r="B117" t="inlineStr">
        <is>
          <t>Boissy</t>
        </is>
      </c>
      <c r="C117" t="inlineStr">
        <is>
          <t>VENPQF305</t>
        </is>
      </c>
      <c r="D117" t="inlineStr">
        <is>
          <t>maintenance préventive des équipements spécifiques</t>
        </is>
      </c>
      <c r="E117" t="inlineStr">
        <is>
          <t>VPT305</t>
        </is>
      </c>
      <c r="F117" t="n">
        <v>1</v>
      </c>
      <c r="G117" t="n">
        <v>0</v>
      </c>
      <c r="H117" t="n">
        <v>1</v>
      </c>
      <c r="I117" t="n">
        <v>0</v>
      </c>
      <c r="J117" s="2" t="n">
        <v>12.58</v>
      </c>
      <c r="K117" t="n">
        <v>0</v>
      </c>
      <c r="L117" t="inlineStr"/>
      <c r="M117" t="n">
        <v>0</v>
      </c>
      <c r="N117" t="inlineStr">
        <is>
          <t>maintenance préventive des équipements spécifiques|Boissy</t>
        </is>
      </c>
    </row>
    <row r="118">
      <c r="A118" t="inlineStr">
        <is>
          <t>Vidéo</t>
        </is>
      </c>
      <c r="B118" t="inlineStr">
        <is>
          <t>Boissy</t>
        </is>
      </c>
      <c r="C118" t="inlineStr"/>
      <c r="D118" t="inlineStr">
        <is>
          <t>maintenance préventive de la dai du sens 1</t>
        </is>
      </c>
      <c r="E118" t="inlineStr">
        <is>
          <t>VI MP 200</t>
        </is>
      </c>
      <c r="F118" t="n">
        <v>1</v>
      </c>
      <c r="G118" t="n">
        <v>0</v>
      </c>
      <c r="H118" t="n">
        <v>1</v>
      </c>
      <c r="I118" t="n">
        <v>1</v>
      </c>
      <c r="J118" s="2" t="n">
        <v>893.87</v>
      </c>
      <c r="K118" t="n">
        <v>893.87</v>
      </c>
      <c r="L118" t="inlineStr"/>
      <c r="M118" t="n">
        <v>1</v>
      </c>
      <c r="N118" t="inlineStr">
        <is>
          <t>maintenance préventive de la dai du sens 1|Boissy</t>
        </is>
      </c>
    </row>
    <row r="119">
      <c r="A119" t="inlineStr">
        <is>
          <t>Vidéo</t>
        </is>
      </c>
      <c r="B119" t="inlineStr">
        <is>
          <t>Boissy</t>
        </is>
      </c>
      <c r="C119" t="inlineStr"/>
      <c r="D119" t="inlineStr">
        <is>
          <t>maintenance préventive de la dai du sens 2</t>
        </is>
      </c>
      <c r="E119" t="inlineStr">
        <is>
          <t>VI MP 201</t>
        </is>
      </c>
      <c r="F119" t="n">
        <v>1</v>
      </c>
      <c r="G119" t="n">
        <v>0</v>
      </c>
      <c r="H119" t="n">
        <v>1</v>
      </c>
      <c r="I119" t="n">
        <v>1</v>
      </c>
      <c r="J119" s="2" t="n">
        <v>1673.01</v>
      </c>
      <c r="K119" t="n">
        <v>1673.01</v>
      </c>
      <c r="L119" t="inlineStr"/>
      <c r="M119" t="n">
        <v>1</v>
      </c>
      <c r="N119" t="inlineStr">
        <is>
          <t>maintenance préventive de la dai du sens 2|Boissy</t>
        </is>
      </c>
    </row>
    <row r="120">
      <c r="A120" t="inlineStr">
        <is>
          <t>Vidéo</t>
        </is>
      </c>
      <c r="B120" t="inlineStr">
        <is>
          <t>Boissy</t>
        </is>
      </c>
      <c r="C120" t="inlineStr">
        <is>
          <t>VIDCAM344</t>
        </is>
      </c>
      <c r="D120" t="inlineStr">
        <is>
          <t>nettoyage des caméras sens intérieur sens 1</t>
        </is>
      </c>
      <c r="E120" t="inlineStr">
        <is>
          <t>VI MP 344</t>
        </is>
      </c>
      <c r="F120" t="n">
        <v>2</v>
      </c>
      <c r="G120" t="n">
        <v>0</v>
      </c>
      <c r="H120" t="n">
        <v>2</v>
      </c>
      <c r="I120" t="n">
        <v>1</v>
      </c>
      <c r="J120" s="2" t="n">
        <v>1696.19</v>
      </c>
      <c r="K120" t="n">
        <v>3392.38</v>
      </c>
      <c r="L120" t="inlineStr"/>
      <c r="M120" t="n">
        <v>1</v>
      </c>
      <c r="N120" t="inlineStr">
        <is>
          <t>nettoyage des caméras sens intérieur sens 1|Boissy</t>
        </is>
      </c>
    </row>
    <row r="121">
      <c r="A121" t="inlineStr">
        <is>
          <t>Vidéo</t>
        </is>
      </c>
      <c r="B121" t="inlineStr">
        <is>
          <t>Boissy</t>
        </is>
      </c>
      <c r="C121" t="inlineStr">
        <is>
          <t>VIDCAM345</t>
        </is>
      </c>
      <c r="D121" t="inlineStr">
        <is>
          <t>nettoyage des caméras sens intérieur sens 2</t>
        </is>
      </c>
      <c r="E121" t="inlineStr">
        <is>
          <t>VI MP 345</t>
        </is>
      </c>
      <c r="F121" t="n">
        <v>2</v>
      </c>
      <c r="G121" t="n">
        <v>0</v>
      </c>
      <c r="H121" t="n">
        <v>2</v>
      </c>
      <c r="I121" t="n">
        <v>1</v>
      </c>
      <c r="J121" s="2" t="n">
        <v>3174.6</v>
      </c>
      <c r="K121" t="n">
        <v>6349.2</v>
      </c>
      <c r="L121" t="inlineStr"/>
      <c r="M121" t="n">
        <v>1</v>
      </c>
      <c r="N121" t="inlineStr">
        <is>
          <t>nettoyage des caméras sens intérieur sens 2|Boissy</t>
        </is>
      </c>
    </row>
    <row r="122">
      <c r="A122" t="inlineStr">
        <is>
          <t>Vidéo</t>
        </is>
      </c>
      <c r="B122" t="inlineStr">
        <is>
          <t>Boissy</t>
        </is>
      </c>
      <c r="C122" t="inlineStr">
        <is>
          <t>VIDPCI422</t>
        </is>
      </c>
      <c r="D122" t="inlineStr">
        <is>
          <t>maintenance préventive des caméras en issues de secours</t>
        </is>
      </c>
      <c r="E122" t="inlineStr">
        <is>
          <t>VI MP 422</t>
        </is>
      </c>
      <c r="F122" t="n">
        <v>1</v>
      </c>
      <c r="G122" t="n">
        <v>0</v>
      </c>
      <c r="H122" t="n">
        <v>1</v>
      </c>
      <c r="I122" t="n">
        <v>1</v>
      </c>
      <c r="J122" s="2" t="n">
        <v>124.24</v>
      </c>
      <c r="K122" t="n">
        <v>124.24</v>
      </c>
      <c r="L122" t="inlineStr"/>
      <c r="M122" t="n">
        <v>1</v>
      </c>
      <c r="N122" t="inlineStr">
        <is>
          <t>maintenance préventive des caméras en issues de secours|Boissy</t>
        </is>
      </c>
    </row>
    <row r="123">
      <c r="A123" t="inlineStr">
        <is>
          <t>Pompage</t>
        </is>
      </c>
      <c r="B123" t="inlineStr">
        <is>
          <t>Boissy</t>
        </is>
      </c>
      <c r="C123" t="inlineStr">
        <is>
          <t>POMIND205</t>
        </is>
      </c>
      <c r="D123" t="inlineStr">
        <is>
          <t>entretien des poteaux incendie</t>
        </is>
      </c>
      <c r="E123" t="inlineStr">
        <is>
          <t>INP205</t>
        </is>
      </c>
      <c r="F123" t="n">
        <v>1</v>
      </c>
      <c r="G123" t="n">
        <v>0</v>
      </c>
      <c r="H123" t="n">
        <v>1</v>
      </c>
      <c r="I123" t="n">
        <v>1</v>
      </c>
      <c r="J123" s="2" t="n">
        <v>2590</v>
      </c>
      <c r="K123" t="n">
        <v>2590</v>
      </c>
      <c r="L123" t="inlineStr"/>
      <c r="M123" t="n">
        <v>1</v>
      </c>
      <c r="N123" t="inlineStr">
        <is>
          <t>entretien des poteaux incendie|Boissy</t>
        </is>
      </c>
    </row>
    <row r="124">
      <c r="A124" t="inlineStr">
        <is>
          <t>Pompage</t>
        </is>
      </c>
      <c r="B124" t="inlineStr">
        <is>
          <t>Boissy</t>
        </is>
      </c>
      <c r="C124" t="inlineStr">
        <is>
          <t>POMVSP208</t>
        </is>
      </c>
      <c r="D124" t="inlineStr">
        <is>
          <t>visite des stations de pompage</t>
        </is>
      </c>
      <c r="E124" t="inlineStr">
        <is>
          <t>POP208</t>
        </is>
      </c>
      <c r="F124" t="n">
        <v>3</v>
      </c>
      <c r="G124" t="n">
        <v>0</v>
      </c>
      <c r="H124" t="n">
        <v>3</v>
      </c>
      <c r="I124" t="n">
        <v>1</v>
      </c>
      <c r="J124" s="2" t="n">
        <v>961.77</v>
      </c>
      <c r="K124" t="n">
        <v>2885.31</v>
      </c>
      <c r="L124" t="inlineStr"/>
      <c r="M124" t="n">
        <v>1</v>
      </c>
      <c r="N124" t="inlineStr">
        <is>
          <t>visite des stations de pompage|Boissy</t>
        </is>
      </c>
    </row>
    <row r="125">
      <c r="A125" t="inlineStr">
        <is>
          <t>Pompage</t>
        </is>
      </c>
      <c r="B125" t="inlineStr">
        <is>
          <t>Boissy</t>
        </is>
      </c>
      <c r="C125" t="inlineStr">
        <is>
          <t>POMEPO600</t>
        </is>
      </c>
      <c r="D125" t="inlineStr">
        <is>
          <t>entretien d'une pompe</t>
        </is>
      </c>
      <c r="E125" t="inlineStr">
        <is>
          <t>POE600</t>
        </is>
      </c>
      <c r="F125" t="n">
        <v>1</v>
      </c>
      <c r="G125" t="n">
        <v>0</v>
      </c>
      <c r="H125" t="n">
        <v>1</v>
      </c>
      <c r="I125" t="n">
        <v>0</v>
      </c>
      <c r="J125" s="2" t="n">
        <v>572.0599999999999</v>
      </c>
      <c r="K125" t="n">
        <v>0</v>
      </c>
      <c r="L125" t="inlineStr"/>
      <c r="M125" t="n">
        <v>0</v>
      </c>
      <c r="N125" t="inlineStr">
        <is>
          <t>entretien d'une pompe|Boissy</t>
        </is>
      </c>
    </row>
    <row r="126">
      <c r="A126" t="inlineStr">
        <is>
          <t>Pompage</t>
        </is>
      </c>
      <c r="B126" t="inlineStr">
        <is>
          <t>Boissy</t>
        </is>
      </c>
      <c r="C126" t="inlineStr">
        <is>
          <t>POMESP208</t>
        </is>
      </c>
      <c r="D126" t="inlineStr">
        <is>
          <t>entretien des stations de pompage</t>
        </is>
      </c>
      <c r="E126" t="inlineStr">
        <is>
          <t>POE208</t>
        </is>
      </c>
      <c r="F126" t="n">
        <v>1</v>
      </c>
      <c r="G126" t="n">
        <v>0</v>
      </c>
      <c r="H126" t="n">
        <v>1</v>
      </c>
      <c r="I126" t="n">
        <v>3</v>
      </c>
      <c r="J126" s="2" t="n">
        <v>1565.08</v>
      </c>
      <c r="K126" t="n">
        <v>4695.24</v>
      </c>
      <c r="L126" t="inlineStr"/>
      <c r="M126" t="n">
        <v>3</v>
      </c>
      <c r="N126" t="inlineStr">
        <is>
          <t>entretien des stations de pompage|Boissy</t>
        </is>
      </c>
    </row>
    <row r="127">
      <c r="A127" t="inlineStr">
        <is>
          <t>Pompage</t>
        </is>
      </c>
      <c r="B127" t="inlineStr">
        <is>
          <t>Boissy</t>
        </is>
      </c>
      <c r="C127" t="inlineStr">
        <is>
          <t>POMERC500</t>
        </is>
      </c>
      <c r="D127" t="inlineStr">
        <is>
          <t>entretien autres systèmes du réseau incendie</t>
        </is>
      </c>
      <c r="E127" t="inlineStr">
        <is>
          <t>INP500</t>
        </is>
      </c>
      <c r="F127" t="n">
        <v>1</v>
      </c>
      <c r="G127" t="n">
        <v>0</v>
      </c>
      <c r="H127" t="n">
        <v>1</v>
      </c>
      <c r="I127" t="n">
        <v>0</v>
      </c>
      <c r="J127" s="2" t="n">
        <v>858.61</v>
      </c>
      <c r="K127" t="n">
        <v>0</v>
      </c>
      <c r="L127" t="inlineStr">
        <is>
          <t>SURPRESSEUR-INCENDIE</t>
        </is>
      </c>
      <c r="M127">
        <f>IFERROR(INDEX('equipements_tunnel'!$C$2:$AK$64,MATCH(L127,'equipements_tunnel'!$B$2:$B$64,0),MATCH(B127,'equipements_tunnel'!$C$1:$AK$1,0)),"")</f>
        <v/>
      </c>
      <c r="N127" t="inlineStr">
        <is>
          <t>entretien autres systèmes du réseau incendie|Boissy</t>
        </is>
      </c>
    </row>
    <row r="128">
      <c r="A128" t="inlineStr">
        <is>
          <t>Pompage</t>
        </is>
      </c>
      <c r="B128" t="inlineStr">
        <is>
          <t>Boissy</t>
        </is>
      </c>
      <c r="C128" t="inlineStr">
        <is>
          <t>POMERD600</t>
        </is>
      </c>
      <c r="D128" t="inlineStr">
        <is>
          <t>entretien autres systèmes du réseau incendie</t>
        </is>
      </c>
      <c r="E128" t="inlineStr">
        <is>
          <t>INP600</t>
        </is>
      </c>
      <c r="F128" t="n">
        <v>1</v>
      </c>
      <c r="G128" t="n">
        <v>0</v>
      </c>
      <c r="H128" t="n">
        <v>1</v>
      </c>
      <c r="I128" t="n">
        <v>0</v>
      </c>
      <c r="J128" s="2" t="n">
        <v>858.61</v>
      </c>
      <c r="K128" t="n">
        <v>0</v>
      </c>
      <c r="L128" t="inlineStr"/>
      <c r="M128" t="n">
        <v>0</v>
      </c>
      <c r="N128" t="inlineStr">
        <is>
          <t>entretien autres systèmes du réseau incendie|Boissy</t>
        </is>
      </c>
    </row>
    <row r="129">
      <c r="A129" t="inlineStr">
        <is>
          <t>Pompage</t>
        </is>
      </c>
      <c r="B129" t="inlineStr">
        <is>
          <t>Boissy</t>
        </is>
      </c>
      <c r="C129" t="inlineStr">
        <is>
          <t>POMERE700</t>
        </is>
      </c>
      <c r="D129" t="inlineStr">
        <is>
          <t>entretien autres systèmes du réseau incendie</t>
        </is>
      </c>
      <c r="E129" t="inlineStr">
        <is>
          <t>INP700</t>
        </is>
      </c>
      <c r="F129" t="n">
        <v>1</v>
      </c>
      <c r="G129" t="n">
        <v>0</v>
      </c>
      <c r="H129" t="n">
        <v>1</v>
      </c>
      <c r="I129" t="n">
        <v>0</v>
      </c>
      <c r="J129" s="2" t="n">
        <v>214.65</v>
      </c>
      <c r="K129" t="n">
        <v>0</v>
      </c>
      <c r="L129" t="inlineStr"/>
      <c r="M129" t="n">
        <v>0</v>
      </c>
      <c r="N129" t="inlineStr">
        <is>
          <t>entretien autres systèmes du réseau incendie|Boissy</t>
        </is>
      </c>
    </row>
    <row r="130">
      <c r="A130" t="inlineStr">
        <is>
          <t>Pompage</t>
        </is>
      </c>
      <c r="B130" t="inlineStr">
        <is>
          <t>Boissy</t>
        </is>
      </c>
      <c r="C130" t="inlineStr">
        <is>
          <t>POMERF800</t>
        </is>
      </c>
      <c r="D130" t="inlineStr">
        <is>
          <t>entretien autres systèmes du réseau incendie</t>
        </is>
      </c>
      <c r="E130" t="inlineStr">
        <is>
          <t>INP800</t>
        </is>
      </c>
      <c r="F130" t="n">
        <v>1</v>
      </c>
      <c r="G130" t="n">
        <v>0</v>
      </c>
      <c r="H130" t="n">
        <v>1</v>
      </c>
      <c r="I130" t="n">
        <v>0</v>
      </c>
      <c r="J130" s="2" t="n">
        <v>214.65</v>
      </c>
      <c r="K130" t="n">
        <v>0</v>
      </c>
      <c r="L130" t="inlineStr"/>
      <c r="M130" t="n">
        <v>0</v>
      </c>
      <c r="N130" t="inlineStr">
        <is>
          <t>entretien autres systèmes du réseau incendie|Boissy</t>
        </is>
      </c>
    </row>
    <row r="131">
      <c r="A131" t="inlineStr">
        <is>
          <t>Pompage</t>
        </is>
      </c>
      <c r="B131" t="inlineStr">
        <is>
          <t>Boissy</t>
        </is>
      </c>
      <c r="C131" t="inlineStr">
        <is>
          <t>POMERG900</t>
        </is>
      </c>
      <c r="D131" t="inlineStr">
        <is>
          <t>entretien autres systèmes du réseau incendie</t>
        </is>
      </c>
      <c r="E131" t="inlineStr">
        <is>
          <t>INP900</t>
        </is>
      </c>
      <c r="F131" t="n">
        <v>1</v>
      </c>
      <c r="G131" t="n">
        <v>0</v>
      </c>
      <c r="H131" t="n">
        <v>1</v>
      </c>
      <c r="I131" t="n">
        <v>0</v>
      </c>
      <c r="J131" s="2" t="n">
        <v>208.4</v>
      </c>
      <c r="K131" t="n">
        <v>0</v>
      </c>
      <c r="L131" t="inlineStr"/>
      <c r="M131" t="n">
        <v>0</v>
      </c>
      <c r="N131" t="inlineStr">
        <is>
          <t>entretien autres systèmes du réseau incendie|Boissy</t>
        </is>
      </c>
    </row>
    <row r="132">
      <c r="A132" t="inlineStr">
        <is>
          <t>Pompage</t>
        </is>
      </c>
      <c r="B132" t="inlineStr">
        <is>
          <t>Boissy</t>
        </is>
      </c>
      <c r="C132" t="inlineStr">
        <is>
          <t>POMERG901</t>
        </is>
      </c>
      <c r="D132" t="inlineStr">
        <is>
          <t>entretien autres systèmes du réseau incendie</t>
        </is>
      </c>
      <c r="E132" t="inlineStr">
        <is>
          <t>INP901</t>
        </is>
      </c>
      <c r="F132" t="n">
        <v>1</v>
      </c>
      <c r="G132" t="n">
        <v>0</v>
      </c>
      <c r="H132" t="n">
        <v>1</v>
      </c>
      <c r="I132" t="n">
        <v>0</v>
      </c>
      <c r="J132" s="2" t="n">
        <v>714.8099999999999</v>
      </c>
      <c r="K132" t="n">
        <v>0</v>
      </c>
      <c r="L132" t="inlineStr"/>
      <c r="M132" t="n">
        <v>0</v>
      </c>
      <c r="N132" t="inlineStr">
        <is>
          <t>entretien autres systèmes du réseau incendie|Boissy</t>
        </is>
      </c>
    </row>
    <row r="133">
      <c r="A133" t="inlineStr">
        <is>
          <t>Bâtiment</t>
        </is>
      </c>
      <c r="B133" t="inlineStr">
        <is>
          <t>Taverny</t>
        </is>
      </c>
      <c r="C133" t="inlineStr">
        <is>
          <t>BATCJN005</t>
        </is>
      </c>
      <c r="D133" t="inlineStr">
        <is>
          <t>contrôle des is de jour</t>
        </is>
      </c>
      <c r="E133" t="inlineStr">
        <is>
          <t>VJN005</t>
        </is>
      </c>
      <c r="F133" t="n">
        <v>6</v>
      </c>
      <c r="G133" t="n">
        <v>0</v>
      </c>
      <c r="H133" t="n">
        <v>6</v>
      </c>
      <c r="I133" t="n">
        <v>2</v>
      </c>
      <c r="J133" s="2" t="n">
        <v>507</v>
      </c>
      <c r="K133" t="n">
        <v>6084</v>
      </c>
      <c r="L133" t="inlineStr"/>
      <c r="M133" t="n">
        <v>2</v>
      </c>
      <c r="N133" t="inlineStr">
        <is>
          <t>contrôle des is de jour|Taverny</t>
        </is>
      </c>
    </row>
    <row r="134">
      <c r="A134" t="inlineStr">
        <is>
          <t>Bâtiment</t>
        </is>
      </c>
      <c r="B134" t="inlineStr">
        <is>
          <t>Taverny</t>
        </is>
      </c>
      <c r="C134" t="inlineStr">
        <is>
          <t>BATCNN005</t>
        </is>
      </c>
      <c r="D134" t="inlineStr">
        <is>
          <t>contrôle des is + niches de nuit</t>
        </is>
      </c>
      <c r="E134" t="inlineStr">
        <is>
          <t>VNN 5,00</t>
        </is>
      </c>
      <c r="F134" t="n">
        <v>6</v>
      </c>
      <c r="G134" t="n">
        <v>0</v>
      </c>
      <c r="H134" t="n">
        <v>6</v>
      </c>
      <c r="I134" t="n">
        <v>2</v>
      </c>
      <c r="J134" s="2" t="n">
        <v>1306</v>
      </c>
      <c r="K134" t="n">
        <v>15672</v>
      </c>
      <c r="L134" t="inlineStr"/>
      <c r="M134" t="n">
        <v>2</v>
      </c>
      <c r="N134" t="inlineStr">
        <is>
          <t>contrôle des is + niches de nuit|Taverny</t>
        </is>
      </c>
    </row>
    <row r="135">
      <c r="A135" t="inlineStr">
        <is>
          <t>Bâtiment</t>
        </is>
      </c>
      <c r="B135" t="inlineStr">
        <is>
          <t>Taverny</t>
        </is>
      </c>
      <c r="C135" t="inlineStr">
        <is>
          <t>BATMPN005</t>
        </is>
      </c>
      <c r="D135" t="inlineStr">
        <is>
          <t>préventif is + niches</t>
        </is>
      </c>
      <c r="E135" t="inlineStr">
        <is>
          <t>MPN005</t>
        </is>
      </c>
      <c r="F135" t="n">
        <v>1</v>
      </c>
      <c r="G135" t="n">
        <v>0</v>
      </c>
      <c r="H135" t="n">
        <v>1</v>
      </c>
      <c r="I135" t="n">
        <v>2</v>
      </c>
      <c r="J135" s="2" t="n">
        <v>1407</v>
      </c>
      <c r="K135" t="n">
        <v>2814</v>
      </c>
      <c r="L135" t="inlineStr"/>
      <c r="M135" t="n">
        <v>2</v>
      </c>
      <c r="N135" t="inlineStr">
        <is>
          <t>préventif is + niches|Taverny</t>
        </is>
      </c>
    </row>
    <row r="136">
      <c r="A136" t="inlineStr">
        <is>
          <t>Propreté</t>
        </is>
      </c>
      <c r="B136" t="inlineStr">
        <is>
          <t>Taverny</t>
        </is>
      </c>
      <c r="C136" t="inlineStr">
        <is>
          <t>PRPLTB010</t>
        </is>
      </c>
      <c r="D136" t="inlineStr">
        <is>
          <t>lavage d'un tube</t>
        </is>
      </c>
      <c r="E136" t="inlineStr">
        <is>
          <t>POL010</t>
        </is>
      </c>
      <c r="F136" t="n">
        <v>2</v>
      </c>
      <c r="G136" t="n">
        <v>0</v>
      </c>
      <c r="H136" t="n">
        <v>2</v>
      </c>
      <c r="I136" t="n">
        <v>2</v>
      </c>
      <c r="J136" s="2" t="n">
        <v>4786.98</v>
      </c>
      <c r="K136" t="n">
        <v>19147.92</v>
      </c>
      <c r="L136" t="inlineStr"/>
      <c r="M136" t="n">
        <v>2</v>
      </c>
      <c r="N136" t="inlineStr">
        <is>
          <t>lavage d'un tube|Taverny</t>
        </is>
      </c>
    </row>
    <row r="137">
      <c r="A137" t="inlineStr">
        <is>
          <t>ContReg</t>
        </is>
      </c>
      <c r="B137" t="inlineStr">
        <is>
          <t>Taverny</t>
        </is>
      </c>
      <c r="C137" t="inlineStr">
        <is>
          <t>CRGVPA106</t>
        </is>
      </c>
      <c r="D137" t="inlineStr">
        <is>
          <t>vérification des installations électriques</t>
        </is>
      </c>
      <c r="E137" t="inlineStr">
        <is>
          <t>CRC 106,00</t>
        </is>
      </c>
      <c r="F137" t="n">
        <v>1</v>
      </c>
      <c r="G137" t="n">
        <v>0</v>
      </c>
      <c r="H137" t="n">
        <v>1</v>
      </c>
      <c r="I137" t="n">
        <v>1</v>
      </c>
      <c r="J137" s="2" t="n">
        <v>486.45</v>
      </c>
      <c r="K137" t="n">
        <v>486.45</v>
      </c>
      <c r="L137" t="inlineStr"/>
      <c r="M137" t="n">
        <v>1</v>
      </c>
      <c r="N137" t="inlineStr">
        <is>
          <t>vérification des installations électriques|Taverny</t>
        </is>
      </c>
    </row>
    <row r="138">
      <c r="A138" t="inlineStr">
        <is>
          <t>ContReg</t>
        </is>
      </c>
      <c r="B138" t="inlineStr">
        <is>
          <t>Taverny</t>
        </is>
      </c>
      <c r="C138" t="inlineStr">
        <is>
          <t>CRGVPA107</t>
        </is>
      </c>
      <c r="D138" t="inlineStr">
        <is>
          <t>vérification des installations électriques</t>
        </is>
      </c>
      <c r="E138" t="inlineStr">
        <is>
          <t>CRC 107,00</t>
        </is>
      </c>
      <c r="F138" t="n">
        <v>1</v>
      </c>
      <c r="G138" t="n">
        <v>0</v>
      </c>
      <c r="H138" t="n">
        <v>1</v>
      </c>
      <c r="I138" t="n">
        <v>1</v>
      </c>
      <c r="J138" s="2" t="n">
        <v>864.8</v>
      </c>
      <c r="K138" t="n">
        <v>864.8</v>
      </c>
      <c r="L138" t="inlineStr"/>
      <c r="M138" t="n">
        <v>1</v>
      </c>
      <c r="N138" t="inlineStr">
        <is>
          <t>vérification des installations électriques|Taverny</t>
        </is>
      </c>
    </row>
    <row r="139">
      <c r="A139" t="inlineStr">
        <is>
          <t>ContReg</t>
        </is>
      </c>
      <c r="B139" t="inlineStr">
        <is>
          <t>Taverny</t>
        </is>
      </c>
      <c r="C139" t="inlineStr">
        <is>
          <t>CRGVIN114</t>
        </is>
      </c>
      <c r="D139" t="inlineStr">
        <is>
          <t>vérification des installations électriques</t>
        </is>
      </c>
      <c r="E139" t="inlineStr">
        <is>
          <t>CRN114</t>
        </is>
      </c>
      <c r="F139" t="n">
        <v>1</v>
      </c>
      <c r="G139" t="n">
        <v>0</v>
      </c>
      <c r="H139" t="n">
        <v>1</v>
      </c>
      <c r="I139" t="n">
        <v>1</v>
      </c>
      <c r="J139" s="2" t="n">
        <v>432.4</v>
      </c>
      <c r="K139" t="n">
        <v>432.4</v>
      </c>
      <c r="L139" t="inlineStr"/>
      <c r="M139" t="n">
        <v>1</v>
      </c>
      <c r="N139" t="inlineStr">
        <is>
          <t>vérification des installations électriques|Taverny</t>
        </is>
      </c>
    </row>
    <row r="140">
      <c r="A140" t="inlineStr">
        <is>
          <t>ContReg</t>
        </is>
      </c>
      <c r="B140" t="inlineStr">
        <is>
          <t>Taverny</t>
        </is>
      </c>
      <c r="C140" t="inlineStr">
        <is>
          <t>CRGDLA101</t>
        </is>
      </c>
      <c r="D140" t="inlineStr">
        <is>
          <t>vérification des dispositifs de levage</t>
        </is>
      </c>
      <c r="E140" t="inlineStr">
        <is>
          <t>CRC 101,00</t>
        </is>
      </c>
      <c r="F140" t="n">
        <v>1</v>
      </c>
      <c r="G140" t="n">
        <v>0</v>
      </c>
      <c r="H140" t="n">
        <v>1</v>
      </c>
      <c r="I140" t="n">
        <v>0</v>
      </c>
      <c r="J140" s="2" t="n">
        <v>648.6</v>
      </c>
      <c r="K140" t="n">
        <v>0</v>
      </c>
      <c r="L140" t="inlineStr">
        <is>
          <t>Dispositif de levage inférieur ou égal à 3 tonnes</t>
        </is>
      </c>
      <c r="M140">
        <f>IFERROR(INDEX('equipements_tunnel'!$C$2:$AK$64,MATCH(L140,'equipements_tunnel'!$B$2:$B$64,0),MATCH(B140,'equipements_tunnel'!$C$1:$AK$1,0)),"")</f>
        <v/>
      </c>
      <c r="N140" t="inlineStr">
        <is>
          <t>vérification des dispositifs de levage|Taverny</t>
        </is>
      </c>
    </row>
    <row r="141">
      <c r="A141" t="inlineStr">
        <is>
          <t>ContReg</t>
        </is>
      </c>
      <c r="B141" t="inlineStr">
        <is>
          <t>Taverny</t>
        </is>
      </c>
      <c r="C141" t="inlineStr">
        <is>
          <t>CRGDLB102</t>
        </is>
      </c>
      <c r="D141" t="inlineStr">
        <is>
          <t>vérification des dispositifs de levage</t>
        </is>
      </c>
      <c r="E141" t="inlineStr">
        <is>
          <t>CRC 102,00</t>
        </is>
      </c>
      <c r="F141" t="n">
        <v>1</v>
      </c>
      <c r="G141" t="n">
        <v>0</v>
      </c>
      <c r="H141" t="n">
        <v>1</v>
      </c>
      <c r="I141" t="n">
        <v>0</v>
      </c>
      <c r="J141" s="2" t="n">
        <v>864.8</v>
      </c>
      <c r="K141" t="n">
        <v>0</v>
      </c>
      <c r="L141" t="inlineStr">
        <is>
          <t>Dispositif de levage inférieur compris entre 3 et 6 tonnes</t>
        </is>
      </c>
      <c r="M141">
        <f>IFERROR(INDEX('equipements_tunnel'!$C$2:$AK$64,MATCH(L141,'equipements_tunnel'!$B$2:$B$64,0),MATCH(B141,'equipements_tunnel'!$C$1:$AK$1,0)),"")</f>
        <v/>
      </c>
      <c r="N141" t="inlineStr">
        <is>
          <t>vérification des dispositifs de levage|Taverny</t>
        </is>
      </c>
    </row>
    <row r="142">
      <c r="A142" t="inlineStr">
        <is>
          <t>ContReg</t>
        </is>
      </c>
      <c r="B142" t="inlineStr">
        <is>
          <t>Taverny</t>
        </is>
      </c>
      <c r="C142" t="inlineStr">
        <is>
          <t>CRGDLC103</t>
        </is>
      </c>
      <c r="D142" t="inlineStr">
        <is>
          <t>vérification des dispositifs de levage</t>
        </is>
      </c>
      <c r="E142" t="inlineStr">
        <is>
          <t>CRC 103,00</t>
        </is>
      </c>
      <c r="F142" t="n">
        <v>1</v>
      </c>
      <c r="G142" t="n">
        <v>0</v>
      </c>
      <c r="H142" t="n">
        <v>1</v>
      </c>
      <c r="I142" t="n">
        <v>0</v>
      </c>
      <c r="J142" s="2" t="n">
        <v>1081</v>
      </c>
      <c r="K142" t="n">
        <v>0</v>
      </c>
      <c r="L142" t="inlineStr">
        <is>
          <t>Dispositif de levage inférieur supérieur à 6 tonnes</t>
        </is>
      </c>
      <c r="M142">
        <f>IFERROR(INDEX('equipements_tunnel'!$C$2:$AK$64,MATCH(L142,'equipements_tunnel'!$B$2:$B$64,0),MATCH(B142,'equipements_tunnel'!$C$1:$AK$1,0)),"")</f>
        <v/>
      </c>
      <c r="N142" t="inlineStr">
        <is>
          <t>vérification des dispositifs de levage|Taverny</t>
        </is>
      </c>
    </row>
    <row r="143">
      <c r="A143" t="inlineStr">
        <is>
          <t>Eclairage</t>
        </is>
      </c>
      <c r="B143" t="inlineStr">
        <is>
          <t>Taverny</t>
        </is>
      </c>
      <c r="C143" t="inlineStr">
        <is>
          <t>ECLNPN006</t>
        </is>
      </c>
      <c r="D143" t="inlineStr">
        <is>
          <t>nettoyage des plots de jalonnement pour un sens</t>
        </is>
      </c>
      <c r="E143" t="inlineStr">
        <is>
          <t>ECPN06</t>
        </is>
      </c>
      <c r="F143" t="n">
        <v>2</v>
      </c>
      <c r="G143" t="n">
        <v>0</v>
      </c>
      <c r="H143" t="n">
        <v>2</v>
      </c>
      <c r="I143" t="n">
        <v>2</v>
      </c>
      <c r="J143" s="2" t="n">
        <v>162.9</v>
      </c>
      <c r="K143" t="n">
        <v>651.6</v>
      </c>
      <c r="L143" t="inlineStr"/>
      <c r="M143" t="n">
        <v>2</v>
      </c>
      <c r="N143" t="inlineStr">
        <is>
          <t>nettoyage des plots de jalonnement pour un sens|Taverny</t>
        </is>
      </c>
    </row>
    <row r="144">
      <c r="A144" t="inlineStr">
        <is>
          <t>Eclairage</t>
        </is>
      </c>
      <c r="B144" t="inlineStr">
        <is>
          <t>Taverny</t>
        </is>
      </c>
      <c r="C144" t="inlineStr">
        <is>
          <t>ECLNEN020</t>
        </is>
      </c>
      <c r="D144" t="inlineStr">
        <is>
          <t>nettoyage de l'éclairage pour un sens</t>
        </is>
      </c>
      <c r="E144" t="inlineStr">
        <is>
          <t>ECPN20</t>
        </is>
      </c>
      <c r="F144" t="n">
        <v>2</v>
      </c>
      <c r="G144" t="n">
        <v>0</v>
      </c>
      <c r="H144" t="n">
        <v>2</v>
      </c>
      <c r="I144" t="n">
        <v>2</v>
      </c>
      <c r="J144" s="2" t="n">
        <v>5444.45</v>
      </c>
      <c r="K144" t="n">
        <v>21777.8</v>
      </c>
      <c r="L144" t="inlineStr"/>
      <c r="M144" t="n">
        <v>2</v>
      </c>
      <c r="N144" t="inlineStr">
        <is>
          <t>nettoyage de l'éclairage pour un sens|Taverny</t>
        </is>
      </c>
    </row>
    <row r="145">
      <c r="A145" t="inlineStr">
        <is>
          <t>Eclairage</t>
        </is>
      </c>
      <c r="B145" t="inlineStr">
        <is>
          <t>Taverny</t>
        </is>
      </c>
      <c r="C145" t="inlineStr">
        <is>
          <t>ECLRSN067</t>
        </is>
      </c>
      <c r="D145" t="inlineStr">
        <is>
          <t>remplacement systématiques des sources</t>
        </is>
      </c>
      <c r="E145" t="inlineStr">
        <is>
          <t>ECPN67</t>
        </is>
      </c>
      <c r="F145" t="n">
        <v>0.4</v>
      </c>
      <c r="G145" t="n">
        <v>0</v>
      </c>
      <c r="H145" t="n">
        <v>0.4</v>
      </c>
      <c r="I145" t="n">
        <v>2</v>
      </c>
      <c r="J145" s="2" t="n">
        <v>10805.52</v>
      </c>
      <c r="K145" t="n">
        <v>8644.42</v>
      </c>
      <c r="L145" t="inlineStr"/>
      <c r="M145" t="n">
        <v>2</v>
      </c>
      <c r="N145" t="inlineStr">
        <is>
          <t>remplacement systématiques des sources|Taverny</t>
        </is>
      </c>
    </row>
    <row r="146">
      <c r="A146" t="inlineStr">
        <is>
          <t>Eclairage</t>
        </is>
      </c>
      <c r="B146" t="inlineStr">
        <is>
          <t>Taverny</t>
        </is>
      </c>
      <c r="C146" t="inlineStr">
        <is>
          <t>ECLRSN068</t>
        </is>
      </c>
      <c r="D146" t="inlineStr">
        <is>
          <t>remplacement systématiques des sources</t>
        </is>
      </c>
      <c r="E146" t="inlineStr">
        <is>
          <t>ECPN68</t>
        </is>
      </c>
      <c r="F146" t="n">
        <v>0.4</v>
      </c>
      <c r="G146" t="n">
        <v>0</v>
      </c>
      <c r="H146" t="n">
        <v>0.4</v>
      </c>
      <c r="I146" t="n">
        <v>2</v>
      </c>
      <c r="J146" s="2" t="n">
        <v>5402.78</v>
      </c>
      <c r="K146" t="n">
        <v>4322.22</v>
      </c>
      <c r="L146" t="inlineStr"/>
      <c r="M146" t="n">
        <v>2</v>
      </c>
      <c r="N146" t="inlineStr">
        <is>
          <t>remplacement systématiques des sources|Taverny</t>
        </is>
      </c>
    </row>
    <row r="147">
      <c r="A147" t="inlineStr">
        <is>
          <t>Eclairage</t>
        </is>
      </c>
      <c r="B147" t="inlineStr">
        <is>
          <t>Taverny</t>
        </is>
      </c>
      <c r="C147" t="inlineStr">
        <is>
          <t>ECLRSN069</t>
        </is>
      </c>
      <c r="D147" t="inlineStr">
        <is>
          <t>remplacement systématiques des sources</t>
        </is>
      </c>
      <c r="E147" t="inlineStr">
        <is>
          <t>ECPN69</t>
        </is>
      </c>
      <c r="F147" t="n">
        <v>0.4</v>
      </c>
      <c r="G147" t="n">
        <v>0</v>
      </c>
      <c r="H147" t="n">
        <v>0.4</v>
      </c>
      <c r="I147" t="n">
        <v>2</v>
      </c>
      <c r="J147" s="2" t="n">
        <v>6863.89</v>
      </c>
      <c r="K147" t="n">
        <v>5491.11</v>
      </c>
      <c r="L147" t="inlineStr"/>
      <c r="M147" t="n">
        <v>2</v>
      </c>
      <c r="N147" t="inlineStr">
        <is>
          <t>remplacement systématiques des sources|Taverny</t>
        </is>
      </c>
    </row>
    <row r="148">
      <c r="A148" t="inlineStr">
        <is>
          <t>AEV</t>
        </is>
      </c>
      <c r="B148" t="inlineStr">
        <is>
          <t>Taverny</t>
        </is>
      </c>
      <c r="C148" t="inlineStr">
        <is>
          <t>AEVEFN014</t>
        </is>
      </c>
      <c r="D148" t="inlineStr">
        <is>
          <t>essais fonctionnels pour un sens</t>
        </is>
      </c>
      <c r="E148" t="inlineStr">
        <is>
          <t>AEFN14</t>
        </is>
      </c>
      <c r="F148" t="n">
        <v>2</v>
      </c>
      <c r="G148" t="n">
        <v>0</v>
      </c>
      <c r="H148" t="n">
        <v>2</v>
      </c>
      <c r="I148" t="n">
        <v>2</v>
      </c>
      <c r="J148" s="2" t="n">
        <v>428.81</v>
      </c>
      <c r="K148" t="n">
        <v>1715.24</v>
      </c>
      <c r="L148" t="inlineStr"/>
      <c r="M148" t="n">
        <v>2</v>
      </c>
      <c r="N148" t="inlineStr">
        <is>
          <t>essais fonctionnels pour un sens|Taverny</t>
        </is>
      </c>
    </row>
    <row r="149">
      <c r="A149" t="inlineStr">
        <is>
          <t>AEV</t>
        </is>
      </c>
      <c r="B149" t="inlineStr">
        <is>
          <t>Taverny</t>
        </is>
      </c>
      <c r="C149" t="inlineStr">
        <is>
          <t>AEVMPN024</t>
        </is>
      </c>
      <c r="D149" t="inlineStr">
        <is>
          <t>maintenance préventive pour un sens</t>
        </is>
      </c>
      <c r="E149" t="inlineStr">
        <is>
          <t>AEPN24</t>
        </is>
      </c>
      <c r="F149" t="n">
        <v>2</v>
      </c>
      <c r="G149" t="n">
        <v>0</v>
      </c>
      <c r="H149" t="n">
        <v>2</v>
      </c>
      <c r="I149" t="n">
        <v>2</v>
      </c>
      <c r="J149" s="2" t="n">
        <v>950.54</v>
      </c>
      <c r="K149" t="n">
        <v>3802.16</v>
      </c>
      <c r="L149" t="inlineStr"/>
      <c r="M149" t="n">
        <v>2</v>
      </c>
      <c r="N149" t="inlineStr">
        <is>
          <t>maintenance préventive pour un sens|Taverny</t>
        </is>
      </c>
    </row>
    <row r="150">
      <c r="A150" t="inlineStr">
        <is>
          <t>AEV</t>
        </is>
      </c>
      <c r="B150" t="inlineStr">
        <is>
          <t>Taverny</t>
        </is>
      </c>
      <c r="C150" t="inlineStr">
        <is>
          <t>AEVPLV008</t>
        </is>
      </c>
      <c r="D150" t="inlineStr">
        <is>
          <t>maintenance préventive prises/coffret pompier</t>
        </is>
      </c>
      <c r="E150" t="inlineStr">
        <is>
          <t>AEV08</t>
        </is>
      </c>
      <c r="F150" t="n">
        <v>1</v>
      </c>
      <c r="G150" t="n">
        <v>0</v>
      </c>
      <c r="H150" t="n">
        <v>1</v>
      </c>
      <c r="I150" t="n">
        <v>8</v>
      </c>
      <c r="J150" s="2" t="n">
        <v>61.7</v>
      </c>
      <c r="K150" t="n">
        <v>493.6</v>
      </c>
      <c r="L150" t="inlineStr">
        <is>
          <t>Niche sécurité</t>
        </is>
      </c>
      <c r="M150">
        <f>IFERROR(INDEX('equipements_tunnel'!$C$2:$AK$64,MATCH(L150,'equipements_tunnel'!$B$2:$B$64,0),MATCH(B150,'equipements_tunnel'!$C$1:$AK$1,0)),"")</f>
        <v/>
      </c>
      <c r="N150" t="inlineStr">
        <is>
          <t>maintenance préventive prises/coffret pompier|Taverny</t>
        </is>
      </c>
    </row>
    <row r="151">
      <c r="A151" t="inlineStr">
        <is>
          <t>Automate</t>
        </is>
      </c>
      <c r="B151" t="inlineStr">
        <is>
          <t>Taverny</t>
        </is>
      </c>
      <c r="C151" t="inlineStr">
        <is>
          <t>AUTPAB041</t>
        </is>
      </c>
      <c r="D151" t="inlineStr">
        <is>
          <t>préventif automates principaux et baies mesd (fiche n°3 du cctp)</t>
        </is>
      </c>
      <c r="E151" t="inlineStr">
        <is>
          <t>AUPR43</t>
        </is>
      </c>
      <c r="F151" t="n">
        <v>1</v>
      </c>
      <c r="G151" t="n">
        <v>0</v>
      </c>
      <c r="H151" t="n">
        <v>1</v>
      </c>
      <c r="I151" t="n">
        <v>1</v>
      </c>
      <c r="J151" s="2" t="n">
        <v>295.3292</v>
      </c>
      <c r="K151" t="n">
        <v>295.33</v>
      </c>
      <c r="L151" t="inlineStr"/>
      <c r="M151" t="n">
        <v>1</v>
      </c>
      <c r="N151" t="inlineStr">
        <is>
          <t>préventif automates principaux et baies mesd (fiche n°3 du cctp)|Taverny</t>
        </is>
      </c>
    </row>
    <row r="152">
      <c r="A152" t="inlineStr">
        <is>
          <t>Automate</t>
        </is>
      </c>
      <c r="B152" t="inlineStr">
        <is>
          <t>Taverny</t>
        </is>
      </c>
      <c r="C152" t="inlineStr">
        <is>
          <t>AUTPAR044</t>
        </is>
      </c>
      <c r="D152" t="inlineStr">
        <is>
          <t>préventif armoires mesd (fiche n°4 du cctp)</t>
        </is>
      </c>
      <c r="E152" t="inlineStr">
        <is>
          <t>AUPR44</t>
        </is>
      </c>
      <c r="F152" t="n">
        <v>1</v>
      </c>
      <c r="G152" t="n">
        <v>0</v>
      </c>
      <c r="H152" t="n">
        <v>1</v>
      </c>
      <c r="I152" t="n">
        <v>1</v>
      </c>
      <c r="J152" s="2" t="n">
        <v>452.30121</v>
      </c>
      <c r="K152" t="n">
        <v>452.3</v>
      </c>
      <c r="L152" t="inlineStr">
        <is>
          <t>MESD METIER</t>
        </is>
      </c>
      <c r="M152">
        <f>IFERROR(INDEX('equipements_tunnel'!$C$2:$AK$64,MATCH(L152,'equipements_tunnel'!$B$2:$B$64,0),MATCH(B152,'equipements_tunnel'!$C$1:$AK$1,0)),"")</f>
        <v/>
      </c>
      <c r="N152" t="inlineStr">
        <is>
          <t>préventif armoires mesd (fiche n°4 du cctp)|Taverny</t>
        </is>
      </c>
    </row>
    <row r="153">
      <c r="A153" t="inlineStr">
        <is>
          <t>Automate</t>
        </is>
      </c>
      <c r="B153" t="inlineStr">
        <is>
          <t>Taverny</t>
        </is>
      </c>
      <c r="C153" t="inlineStr">
        <is>
          <t>AUTPAM047</t>
        </is>
      </c>
      <c r="D153" t="inlineStr">
        <is>
          <t>préventif automates métier (fiche n°5 du cctp)</t>
        </is>
      </c>
      <c r="E153" t="inlineStr">
        <is>
          <t>AUPR47</t>
        </is>
      </c>
      <c r="F153" t="n">
        <v>1</v>
      </c>
      <c r="G153" t="n">
        <v>0</v>
      </c>
      <c r="H153" t="n">
        <v>1</v>
      </c>
      <c r="I153" t="n">
        <v>7</v>
      </c>
      <c r="J153" s="2" t="n">
        <v>202.4713</v>
      </c>
      <c r="K153" t="n">
        <v>1417.3</v>
      </c>
      <c r="L153" t="inlineStr">
        <is>
          <t>AUTOMATE METIER</t>
        </is>
      </c>
      <c r="M153">
        <f>IFERROR(INDEX('equipements_tunnel'!$C$2:$AK$64,MATCH(L153,'equipements_tunnel'!$B$2:$B$64,0),MATCH(B153,'equipements_tunnel'!$C$1:$AK$1,0)),"")</f>
        <v/>
      </c>
      <c r="N153" t="inlineStr">
        <is>
          <t>préventif automates métier (fiche n°5 du cctp)|Taverny</t>
        </is>
      </c>
    </row>
    <row r="154">
      <c r="A154" t="inlineStr">
        <is>
          <t>Automate</t>
        </is>
      </c>
      <c r="B154" t="inlineStr">
        <is>
          <t>Taverny</t>
        </is>
      </c>
      <c r="C154" t="inlineStr">
        <is>
          <t>AUTPAR048</t>
        </is>
      </c>
      <c r="D154" t="inlineStr">
        <is>
          <t>préventif armoires mesd (fiche n°4 du cctp)</t>
        </is>
      </c>
      <c r="E154" t="inlineStr">
        <is>
          <t>AUPR48</t>
        </is>
      </c>
      <c r="F154" t="n">
        <v>1</v>
      </c>
      <c r="G154" t="n">
        <v>0</v>
      </c>
      <c r="H154" t="n">
        <v>1</v>
      </c>
      <c r="I154" t="n">
        <v>0</v>
      </c>
      <c r="J154" s="2" t="n">
        <v>91.39855</v>
      </c>
      <c r="K154" t="n">
        <v>0</v>
      </c>
      <c r="L154" t="inlineStr">
        <is>
          <t>MESD METIER</t>
        </is>
      </c>
      <c r="M154">
        <f>IFERROR(INDEX('equipements_tunnel'!$C$2:$AK$64,MATCH(L154,'equipements_tunnel'!$B$2:$B$64,0),MATCH(B154,'equipements_tunnel'!$C$1:$AK$1,0)),"")</f>
        <v/>
      </c>
      <c r="N154" t="inlineStr">
        <is>
          <t>préventif armoires mesd (fiche n°4 du cctp)|Taverny</t>
        </is>
      </c>
    </row>
    <row r="155">
      <c r="A155" t="inlineStr">
        <is>
          <t>PAU/TSE</t>
        </is>
      </c>
      <c r="B155" t="inlineStr">
        <is>
          <t>Taverny</t>
        </is>
      </c>
      <c r="C155" t="inlineStr">
        <is>
          <t>RTSPPN002</t>
        </is>
      </c>
      <c r="D155" t="inlineStr">
        <is>
          <t>maintenance préventive de l'ensemble des pau du tunnel</t>
        </is>
      </c>
      <c r="E155" t="inlineStr">
        <is>
          <t>RAU-PN02</t>
        </is>
      </c>
      <c r="F155" t="n">
        <v>4</v>
      </c>
      <c r="G155" t="n">
        <v>0</v>
      </c>
      <c r="H155" t="n">
        <v>4</v>
      </c>
      <c r="I155" t="n">
        <v>1</v>
      </c>
      <c r="J155" s="2" t="n">
        <v>466.84</v>
      </c>
      <c r="K155" t="n">
        <v>1867.36</v>
      </c>
      <c r="L155" t="inlineStr"/>
      <c r="M155" t="n">
        <v>1</v>
      </c>
      <c r="N155" t="inlineStr">
        <is>
          <t>maintenance préventive de l'ensemble des pau du tunnel|Taverny</t>
        </is>
      </c>
    </row>
    <row r="156">
      <c r="A156" t="inlineStr">
        <is>
          <t>PAU/TSE</t>
        </is>
      </c>
      <c r="B156" t="inlineStr">
        <is>
          <t>Taverny</t>
        </is>
      </c>
      <c r="C156" t="inlineStr">
        <is>
          <t>RTSPTN002</t>
        </is>
      </c>
      <c r="D156" t="inlineStr">
        <is>
          <t>maintenance préventive de l'ensemble des tse du tunnel</t>
        </is>
      </c>
      <c r="E156" t="inlineStr">
        <is>
          <t>TSE-PN02</t>
        </is>
      </c>
      <c r="F156" t="n">
        <v>4</v>
      </c>
      <c r="G156" t="n">
        <v>0</v>
      </c>
      <c r="H156" t="n">
        <v>4</v>
      </c>
      <c r="I156" t="n">
        <v>1</v>
      </c>
      <c r="J156" s="2" t="n">
        <v>179.94</v>
      </c>
      <c r="K156" t="n">
        <v>719.76</v>
      </c>
      <c r="L156" t="inlineStr"/>
      <c r="M156" t="n">
        <v>1</v>
      </c>
      <c r="N156" t="inlineStr">
        <is>
          <t>maintenance préventive de l'ensemble des tse du tunnel|Taverny</t>
        </is>
      </c>
    </row>
    <row r="157">
      <c r="A157" t="inlineStr">
        <is>
          <t>Onduleur</t>
        </is>
      </c>
      <c r="B157" t="inlineStr">
        <is>
          <t>Taverny</t>
        </is>
      </c>
      <c r="C157" t="inlineStr">
        <is>
          <t>ONDPOA001</t>
        </is>
      </c>
      <c r="D157" t="inlineStr">
        <is>
          <t>maintenance préventive d'un onduleur</t>
        </is>
      </c>
      <c r="E157" t="inlineStr">
        <is>
          <t>ONP001</t>
        </is>
      </c>
      <c r="F157" t="n">
        <v>1</v>
      </c>
      <c r="G157" t="n">
        <v>0</v>
      </c>
      <c r="H157" t="n">
        <v>1</v>
      </c>
      <c r="I157" t="n">
        <v>1</v>
      </c>
      <c r="J157" s="2" t="n">
        <v>304.01</v>
      </c>
      <c r="K157" t="n">
        <v>304.01</v>
      </c>
      <c r="L157" t="inlineStr">
        <is>
          <t>Maintenance préventive Onduleur ≤ 60 kVA</t>
        </is>
      </c>
      <c r="M157">
        <f>IFERROR(INDEX('equipements_tunnel'!$C$2:$AK$64,MATCH(L157,'equipements_tunnel'!$B$2:$B$64,0),MATCH(B157,'equipements_tunnel'!$C$1:$AK$1,0)),"")</f>
        <v/>
      </c>
      <c r="N157" t="inlineStr">
        <is>
          <t>maintenance préventive d'un onduleur|Taverny</t>
        </is>
      </c>
    </row>
    <row r="158">
      <c r="A158" t="inlineStr">
        <is>
          <t>Onduleur</t>
        </is>
      </c>
      <c r="B158" t="inlineStr">
        <is>
          <t>Taverny</t>
        </is>
      </c>
      <c r="C158" t="inlineStr">
        <is>
          <t>ONDPOB002</t>
        </is>
      </c>
      <c r="D158" t="inlineStr">
        <is>
          <t>maintenance préventive d'un onduleur</t>
        </is>
      </c>
      <c r="E158" t="inlineStr">
        <is>
          <t>ONP002</t>
        </is>
      </c>
      <c r="F158" t="n">
        <v>1</v>
      </c>
      <c r="G158" t="n">
        <v>0</v>
      </c>
      <c r="H158" t="n">
        <v>1</v>
      </c>
      <c r="I158" t="n">
        <v>0</v>
      </c>
      <c r="J158" s="2" t="n">
        <v>337.95</v>
      </c>
      <c r="K158" t="n">
        <v>0</v>
      </c>
      <c r="L158" t="inlineStr">
        <is>
          <t>Maintenance préventive Onduleur 61 kVA --&gt; 160 kVA</t>
        </is>
      </c>
      <c r="M158">
        <f>IFERROR(INDEX('equipements_tunnel'!$C$2:$AK$64,MATCH(L158,'equipements_tunnel'!$B$2:$B$64,0),MATCH(B158,'equipements_tunnel'!$C$1:$AK$1,0)),"")</f>
        <v/>
      </c>
      <c r="N158" t="inlineStr">
        <is>
          <t>maintenance préventive d'un onduleur|Taverny</t>
        </is>
      </c>
    </row>
    <row r="159">
      <c r="A159" t="inlineStr">
        <is>
          <t>Onduleur</t>
        </is>
      </c>
      <c r="B159" t="inlineStr">
        <is>
          <t>Taverny</t>
        </is>
      </c>
      <c r="C159" t="inlineStr">
        <is>
          <t>ONDPOC003</t>
        </is>
      </c>
      <c r="D159" t="inlineStr">
        <is>
          <t>maintenance préventive d'un onduleur</t>
        </is>
      </c>
      <c r="E159" t="inlineStr">
        <is>
          <t>ONP003</t>
        </is>
      </c>
      <c r="F159" t="n">
        <v>1</v>
      </c>
      <c r="G159" t="n">
        <v>0</v>
      </c>
      <c r="H159" t="n">
        <v>1</v>
      </c>
      <c r="I159" t="n">
        <v>0</v>
      </c>
      <c r="J159" s="2" t="n">
        <v>371.88</v>
      </c>
      <c r="K159" t="n">
        <v>0</v>
      </c>
      <c r="L159" t="inlineStr">
        <is>
          <t>Maintenance préventive Onduleur &gt; 160 kVA</t>
        </is>
      </c>
      <c r="M159">
        <f>IFERROR(INDEX('equipements_tunnel'!$C$2:$AK$64,MATCH(L159,'equipements_tunnel'!$B$2:$B$64,0),MATCH(B159,'equipements_tunnel'!$C$1:$AK$1,0)),"")</f>
        <v/>
      </c>
      <c r="N159" t="inlineStr">
        <is>
          <t>maintenance préventive d'un onduleur|Taverny</t>
        </is>
      </c>
    </row>
    <row r="160">
      <c r="A160" t="inlineStr">
        <is>
          <t>Onduleur</t>
        </is>
      </c>
      <c r="B160" t="inlineStr">
        <is>
          <t>Taverny</t>
        </is>
      </c>
      <c r="C160" t="inlineStr">
        <is>
          <t>ONDMPA004</t>
        </is>
      </c>
      <c r="D160" t="inlineStr">
        <is>
          <t>maintenance préventive d'un atelier d'énergie</t>
        </is>
      </c>
      <c r="E160" t="inlineStr">
        <is>
          <t>ONP004</t>
        </is>
      </c>
      <c r="F160" t="n">
        <v>1</v>
      </c>
      <c r="G160" t="n">
        <v>0</v>
      </c>
      <c r="H160" t="n">
        <v>1</v>
      </c>
      <c r="I160" t="n">
        <v>0</v>
      </c>
      <c r="J160" s="2" t="n">
        <v>185.94</v>
      </c>
      <c r="K160" t="n">
        <v>0</v>
      </c>
      <c r="L160" t="inlineStr"/>
      <c r="M160" t="n">
        <v>0</v>
      </c>
      <c r="N160" t="inlineStr">
        <is>
          <t>maintenance préventive d'un atelier d'énergie|Taverny</t>
        </is>
      </c>
    </row>
    <row r="161">
      <c r="A161" t="inlineStr">
        <is>
          <t>Onduleur</t>
        </is>
      </c>
      <c r="B161" t="inlineStr">
        <is>
          <t>Taverny</t>
        </is>
      </c>
      <c r="C161" t="inlineStr">
        <is>
          <t>ONDPLV005</t>
        </is>
      </c>
      <c r="D161" t="inlineStr">
        <is>
          <t>plus-value pour dépollution</t>
        </is>
      </c>
      <c r="E161" t="inlineStr">
        <is>
          <t>ONP005</t>
        </is>
      </c>
      <c r="F161" t="n">
        <v>0.5</v>
      </c>
      <c r="G161" t="n">
        <v>0</v>
      </c>
      <c r="H161" t="n">
        <v>0.5</v>
      </c>
      <c r="I161" t="n">
        <v>1</v>
      </c>
      <c r="J161" s="2" t="n">
        <v>414.3</v>
      </c>
      <c r="K161" t="n">
        <v>207.15</v>
      </c>
      <c r="L161" t="inlineStr"/>
      <c r="M161" t="n">
        <v>1</v>
      </c>
      <c r="N161" t="inlineStr">
        <is>
          <t>plus-value pour dépollution|Taverny</t>
        </is>
      </c>
    </row>
    <row r="162">
      <c r="A162" t="inlineStr">
        <is>
          <t>Détection</t>
        </is>
      </c>
      <c r="B162" t="inlineStr">
        <is>
          <t>Taverny</t>
        </is>
      </c>
      <c r="C162" t="inlineStr">
        <is>
          <t>DETPCA011</t>
        </is>
      </c>
      <c r="D162" t="inlineStr">
        <is>
          <t>préventif d'un tube des capteurs atmosphériques (opacimètres, co, no, no², smokecheck, anémomètres)</t>
        </is>
      </c>
      <c r="E162" t="inlineStr">
        <is>
          <t>DEP011</t>
        </is>
      </c>
      <c r="F162" t="n">
        <v>4</v>
      </c>
      <c r="G162" t="n">
        <v>0</v>
      </c>
      <c r="H162" t="n">
        <v>4</v>
      </c>
      <c r="I162" t="n">
        <v>2</v>
      </c>
      <c r="J162" s="2" t="n">
        <v>2859.15</v>
      </c>
      <c r="K162" t="n">
        <v>22873.2</v>
      </c>
      <c r="L162" t="inlineStr"/>
      <c r="M162" t="n">
        <v>2</v>
      </c>
      <c r="N162" t="inlineStr">
        <is>
          <t>préventif d'un tube des capteurs atmosphériques (opacimètres, co, no, no², smokecheck, anémomètres)|Taverny</t>
        </is>
      </c>
    </row>
    <row r="163">
      <c r="A163" t="inlineStr">
        <is>
          <t>Détection</t>
        </is>
      </c>
      <c r="B163" t="inlineStr">
        <is>
          <t>Taverny</t>
        </is>
      </c>
      <c r="C163" t="inlineStr">
        <is>
          <t>DETPLV027</t>
        </is>
      </c>
      <c r="D163" t="inlineStr">
        <is>
          <t>préventif luminancemètre</t>
        </is>
      </c>
      <c r="E163" t="inlineStr">
        <is>
          <t>DEP027</t>
        </is>
      </c>
      <c r="F163" t="n">
        <v>1</v>
      </c>
      <c r="G163" t="n">
        <v>0</v>
      </c>
      <c r="H163" t="n">
        <v>1</v>
      </c>
      <c r="I163" t="n">
        <v>2</v>
      </c>
      <c r="J163" s="2" t="n">
        <v>24.15</v>
      </c>
      <c r="K163" t="n">
        <v>48.3</v>
      </c>
      <c r="L163" t="inlineStr">
        <is>
          <t>LUMANDAR+LUMINANCEMETRE</t>
        </is>
      </c>
      <c r="M163">
        <f>IFERROR(INDEX('equipements_tunnel'!$C$2:$AK$64,MATCH(L163,'equipements_tunnel'!$B$2:$B$64,0),MATCH(B163,'equipements_tunnel'!$C$1:$AK$1,0)),"")</f>
        <v/>
      </c>
      <c r="N163" t="inlineStr">
        <is>
          <t>préventif luminancemètre|Taverny</t>
        </is>
      </c>
    </row>
    <row r="164">
      <c r="A164" t="inlineStr">
        <is>
          <t>Détection</t>
        </is>
      </c>
      <c r="B164" t="inlineStr">
        <is>
          <t>Taverny</t>
        </is>
      </c>
      <c r="C164" t="inlineStr">
        <is>
          <t>DETPDI100</t>
        </is>
      </c>
      <c r="D164" t="inlineStr">
        <is>
          <t>préventif détection incendie</t>
        </is>
      </c>
      <c r="E164" t="inlineStr">
        <is>
          <t>DEP100</t>
        </is>
      </c>
      <c r="F164" t="n">
        <v>1</v>
      </c>
      <c r="G164" t="n">
        <v>0</v>
      </c>
      <c r="H164" t="n">
        <v>1</v>
      </c>
      <c r="I164" t="n">
        <v>1</v>
      </c>
      <c r="J164" s="2" t="n">
        <v>347.55</v>
      </c>
      <c r="K164" t="n">
        <v>347.55</v>
      </c>
      <c r="L164" t="inlineStr"/>
      <c r="M164" t="n">
        <v>1</v>
      </c>
      <c r="N164" t="inlineStr">
        <is>
          <t>préventif détection incendie|Taverny</t>
        </is>
      </c>
    </row>
    <row r="165">
      <c r="A165" t="inlineStr">
        <is>
          <t>Détection</t>
        </is>
      </c>
      <c r="B165" t="inlineStr">
        <is>
          <t>Taverny</t>
        </is>
      </c>
      <c r="C165" t="inlineStr">
        <is>
          <t>DETPXA200</t>
        </is>
      </c>
      <c r="D165" t="inlineStr">
        <is>
          <t>préventif extincteur</t>
        </is>
      </c>
      <c r="E165" t="inlineStr">
        <is>
          <t>DEP200</t>
        </is>
      </c>
      <c r="F165" t="n">
        <v>1</v>
      </c>
      <c r="G165" t="n">
        <v>0</v>
      </c>
      <c r="H165" t="n">
        <v>1</v>
      </c>
      <c r="I165" t="n">
        <v>16</v>
      </c>
      <c r="J165" s="2" t="n">
        <v>33.6</v>
      </c>
      <c r="K165" t="n">
        <v>537.6</v>
      </c>
      <c r="L165" t="inlineStr">
        <is>
          <t>Maintenance Préventive Extincteur Poudre 6 kg</t>
        </is>
      </c>
      <c r="M165">
        <f>IFERROR(INDEX('equipements_tunnel'!$C$2:$AK$64,MATCH(L165,'equipements_tunnel'!$B$2:$B$64,0),MATCH(B165,'equipements_tunnel'!$C$1:$AK$1,0)),"")</f>
        <v/>
      </c>
      <c r="N165" t="inlineStr">
        <is>
          <t>préventif extincteur|Taverny</t>
        </is>
      </c>
    </row>
    <row r="166">
      <c r="A166" t="inlineStr">
        <is>
          <t>Détection</t>
        </is>
      </c>
      <c r="B166" t="inlineStr">
        <is>
          <t>Taverny</t>
        </is>
      </c>
      <c r="C166" t="inlineStr">
        <is>
          <t>DETPXB201</t>
        </is>
      </c>
      <c r="D166" t="inlineStr">
        <is>
          <t>préventif extincteur</t>
        </is>
      </c>
      <c r="E166" t="inlineStr">
        <is>
          <t>DEP201</t>
        </is>
      </c>
      <c r="F166" t="n">
        <v>1</v>
      </c>
      <c r="G166" t="n">
        <v>0</v>
      </c>
      <c r="H166" t="n">
        <v>1</v>
      </c>
      <c r="I166" t="n">
        <v>0</v>
      </c>
      <c r="J166" s="2" t="n">
        <v>21</v>
      </c>
      <c r="K166" t="n">
        <v>0</v>
      </c>
      <c r="L166" t="inlineStr">
        <is>
          <t>Maintenance Préventive Extincteur Poudre 9 kg</t>
        </is>
      </c>
      <c r="M166">
        <f>IFERROR(INDEX('equipements_tunnel'!$C$2:$AK$64,MATCH(L166,'equipements_tunnel'!$B$2:$B$64,0),MATCH(B166,'equipements_tunnel'!$C$1:$AK$1,0)),"")</f>
        <v/>
      </c>
      <c r="N166" t="inlineStr">
        <is>
          <t>préventif extincteur|Taverny</t>
        </is>
      </c>
    </row>
    <row r="167">
      <c r="A167" t="inlineStr">
        <is>
          <t>Détection</t>
        </is>
      </c>
      <c r="B167" t="inlineStr">
        <is>
          <t>Taverny</t>
        </is>
      </c>
      <c r="C167" t="inlineStr">
        <is>
          <t>DETPXC202</t>
        </is>
      </c>
      <c r="D167" t="inlineStr">
        <is>
          <t>préventif extincteur</t>
        </is>
      </c>
      <c r="E167" t="inlineStr">
        <is>
          <t>DEP202</t>
        </is>
      </c>
      <c r="F167" t="n">
        <v>1</v>
      </c>
      <c r="G167" t="n">
        <v>0</v>
      </c>
      <c r="H167" t="n">
        <v>1</v>
      </c>
      <c r="I167" t="n">
        <v>0</v>
      </c>
      <c r="J167" s="2" t="n">
        <v>36.75</v>
      </c>
      <c r="K167" t="n">
        <v>0</v>
      </c>
      <c r="L167" t="inlineStr">
        <is>
          <t>Maintenance Préventive Extincteur Poudre 50 kg</t>
        </is>
      </c>
      <c r="M167">
        <f>IFERROR(INDEX('equipements_tunnel'!$C$2:$AK$64,MATCH(L167,'equipements_tunnel'!$B$2:$B$64,0),MATCH(B167,'equipements_tunnel'!$C$1:$AK$1,0)),"")</f>
        <v/>
      </c>
      <c r="N167" t="inlineStr">
        <is>
          <t>préventif extincteur|Taverny</t>
        </is>
      </c>
    </row>
    <row r="168">
      <c r="A168" t="inlineStr">
        <is>
          <t>Détection</t>
        </is>
      </c>
      <c r="B168" t="inlineStr">
        <is>
          <t>Taverny</t>
        </is>
      </c>
      <c r="C168" t="inlineStr">
        <is>
          <t>DETPXD203</t>
        </is>
      </c>
      <c r="D168" t="inlineStr">
        <is>
          <t>préventif extincteur</t>
        </is>
      </c>
      <c r="E168" t="inlineStr">
        <is>
          <t>DEP203</t>
        </is>
      </c>
      <c r="F168" t="n">
        <v>1</v>
      </c>
      <c r="G168" t="n">
        <v>0</v>
      </c>
      <c r="H168" t="n">
        <v>1</v>
      </c>
      <c r="I168" t="n">
        <v>0</v>
      </c>
      <c r="J168" s="2" t="n">
        <v>15.75</v>
      </c>
      <c r="K168" t="n">
        <v>0</v>
      </c>
      <c r="L168" t="inlineStr">
        <is>
          <t>Maintenance Préventive Extincteur Eau 6 L</t>
        </is>
      </c>
      <c r="M168">
        <f>IFERROR(INDEX('equipements_tunnel'!$C$2:$AK$64,MATCH(L168,'equipements_tunnel'!$B$2:$B$64,0),MATCH(B168,'equipements_tunnel'!$C$1:$AK$1,0)),"")</f>
        <v/>
      </c>
      <c r="N168" t="inlineStr">
        <is>
          <t>préventif extincteur|Taverny</t>
        </is>
      </c>
    </row>
    <row r="169">
      <c r="A169" t="inlineStr">
        <is>
          <t>Détection</t>
        </is>
      </c>
      <c r="B169" t="inlineStr">
        <is>
          <t>Taverny</t>
        </is>
      </c>
      <c r="C169" t="inlineStr">
        <is>
          <t>DETPXE204</t>
        </is>
      </c>
      <c r="D169" t="inlineStr">
        <is>
          <t>préventif extincteur</t>
        </is>
      </c>
      <c r="E169" t="inlineStr">
        <is>
          <t>DEP204</t>
        </is>
      </c>
      <c r="F169" t="n">
        <v>1</v>
      </c>
      <c r="G169" t="n">
        <v>0</v>
      </c>
      <c r="H169" t="n">
        <v>1</v>
      </c>
      <c r="I169" t="n">
        <v>0</v>
      </c>
      <c r="J169" s="2" t="n">
        <v>23.1</v>
      </c>
      <c r="K169" t="n">
        <v>0</v>
      </c>
      <c r="L169" t="inlineStr">
        <is>
          <t>Maintenance Préventive Extincteur Eau 9 L</t>
        </is>
      </c>
      <c r="M169">
        <f>IFERROR(INDEX('equipements_tunnel'!$C$2:$AK$64,MATCH(L169,'equipements_tunnel'!$B$2:$B$64,0),MATCH(B169,'equipements_tunnel'!$C$1:$AK$1,0)),"")</f>
        <v/>
      </c>
      <c r="N169" t="inlineStr">
        <is>
          <t>préventif extincteur|Taverny</t>
        </is>
      </c>
    </row>
    <row r="170">
      <c r="A170" t="inlineStr">
        <is>
          <t>Détection</t>
        </is>
      </c>
      <c r="B170" t="inlineStr">
        <is>
          <t>Taverny</t>
        </is>
      </c>
      <c r="C170" t="inlineStr">
        <is>
          <t>DETPXF204</t>
        </is>
      </c>
      <c r="D170" t="inlineStr">
        <is>
          <t>préventif extincteur</t>
        </is>
      </c>
      <c r="E170" t="inlineStr">
        <is>
          <t>DEP205</t>
        </is>
      </c>
      <c r="F170" t="n">
        <v>1</v>
      </c>
      <c r="G170" t="n">
        <v>0</v>
      </c>
      <c r="H170" t="n">
        <v>1</v>
      </c>
      <c r="I170" t="n">
        <v>8</v>
      </c>
      <c r="J170" s="2" t="n">
        <v>26.25</v>
      </c>
      <c r="K170" t="n">
        <v>210</v>
      </c>
      <c r="L170" t="inlineStr">
        <is>
          <t>Maintenance Préventive Extincteur CO2 2 kg</t>
        </is>
      </c>
      <c r="M170">
        <f>IFERROR(INDEX('equipements_tunnel'!$C$2:$AK$64,MATCH(L170,'equipements_tunnel'!$B$2:$B$64,0),MATCH(B170,'equipements_tunnel'!$C$1:$AK$1,0)),"")</f>
        <v/>
      </c>
      <c r="N170" t="inlineStr">
        <is>
          <t>préventif extincteur|Taverny</t>
        </is>
      </c>
    </row>
    <row r="171">
      <c r="A171" t="inlineStr">
        <is>
          <t>Détection</t>
        </is>
      </c>
      <c r="B171" t="inlineStr">
        <is>
          <t>Taverny</t>
        </is>
      </c>
      <c r="C171" t="inlineStr">
        <is>
          <t>DETPXG206</t>
        </is>
      </c>
      <c r="D171" t="inlineStr">
        <is>
          <t>préventif extincteur</t>
        </is>
      </c>
      <c r="E171" t="inlineStr">
        <is>
          <t>DEP206</t>
        </is>
      </c>
      <c r="F171" t="n">
        <v>1</v>
      </c>
      <c r="G171" t="n">
        <v>0</v>
      </c>
      <c r="H171" t="n">
        <v>1</v>
      </c>
      <c r="I171" t="n">
        <v>0</v>
      </c>
      <c r="J171" s="2" t="n">
        <v>15.75</v>
      </c>
      <c r="K171" t="n">
        <v>0</v>
      </c>
      <c r="L171" t="inlineStr">
        <is>
          <t>Maintenance Préventive Extincteur CO2 5 kg</t>
        </is>
      </c>
      <c r="M171">
        <f>IFERROR(INDEX('equipements_tunnel'!$C$2:$AK$64,MATCH(L171,'equipements_tunnel'!$B$2:$B$64,0),MATCH(B171,'equipements_tunnel'!$C$1:$AK$1,0)),"")</f>
        <v/>
      </c>
      <c r="N171" t="inlineStr">
        <is>
          <t>préventif extincteur|Taverny</t>
        </is>
      </c>
    </row>
    <row r="172">
      <c r="A172" t="inlineStr">
        <is>
          <t>Ventilation</t>
        </is>
      </c>
      <c r="B172" t="inlineStr">
        <is>
          <t>Taverny</t>
        </is>
      </c>
      <c r="C172" t="inlineStr">
        <is>
          <t>VENPEN202</t>
        </is>
      </c>
      <c r="D172" t="inlineStr">
        <is>
          <t>préventif des équipements de ventilation</t>
        </is>
      </c>
      <c r="E172" t="inlineStr">
        <is>
          <t>VPN202</t>
        </is>
      </c>
      <c r="F172" t="n">
        <v>1</v>
      </c>
      <c r="G172" t="n">
        <v>0</v>
      </c>
      <c r="H172" t="n">
        <v>1</v>
      </c>
      <c r="I172" t="n">
        <v>1</v>
      </c>
      <c r="J172" s="2" t="n">
        <v>5181.02</v>
      </c>
      <c r="K172" t="n">
        <v>5181.02</v>
      </c>
      <c r="L172" t="inlineStr"/>
      <c r="M172" t="n">
        <v>1</v>
      </c>
      <c r="N172" t="inlineStr">
        <is>
          <t>préventif des équipements de ventilation|Taverny</t>
        </is>
      </c>
    </row>
    <row r="173">
      <c r="A173" t="inlineStr">
        <is>
          <t>Ventilation</t>
        </is>
      </c>
      <c r="B173" t="inlineStr">
        <is>
          <t>Taverny</t>
        </is>
      </c>
      <c r="C173" t="inlineStr">
        <is>
          <t>VENPQA300</t>
        </is>
      </c>
      <c r="D173" t="inlineStr">
        <is>
          <t>maintenance préventive des équipements spécifiques</t>
        </is>
      </c>
      <c r="E173" t="inlineStr">
        <is>
          <t>VPT300</t>
        </is>
      </c>
      <c r="F173" t="n">
        <v>1</v>
      </c>
      <c r="G173" t="n">
        <v>0</v>
      </c>
      <c r="H173" t="n">
        <v>1</v>
      </c>
      <c r="I173" t="n">
        <v>4</v>
      </c>
      <c r="J173" s="2" t="n">
        <v>78.84999999999999</v>
      </c>
      <c r="K173" t="n">
        <v>315.4</v>
      </c>
      <c r="L173" t="inlineStr">
        <is>
          <t>SURPRESSEUR ET VENTILATEUR LOCAL</t>
        </is>
      </c>
      <c r="M173">
        <f>IFERROR(INDEX('equipements_tunnel'!$C$2:$AK$64,MATCH(L173,'equipements_tunnel'!$B$2:$B$64,0),MATCH(B173,'equipements_tunnel'!$C$1:$AK$1,0)),"")</f>
        <v/>
      </c>
      <c r="N173" t="inlineStr">
        <is>
          <t>maintenance préventive des équipements spécifiques|Taverny</t>
        </is>
      </c>
    </row>
    <row r="174">
      <c r="A174" t="inlineStr">
        <is>
          <t>Ventilation</t>
        </is>
      </c>
      <c r="B174" t="inlineStr">
        <is>
          <t>Taverny</t>
        </is>
      </c>
      <c r="C174" t="inlineStr">
        <is>
          <t>VENPQB301</t>
        </is>
      </c>
      <c r="D174" t="inlineStr">
        <is>
          <t>maintenance préventive des équipements spécifiques</t>
        </is>
      </c>
      <c r="E174" t="inlineStr">
        <is>
          <t>VPT301</t>
        </is>
      </c>
      <c r="F174" t="n">
        <v>1</v>
      </c>
      <c r="G174" t="n">
        <v>0</v>
      </c>
      <c r="H174" t="n">
        <v>1</v>
      </c>
      <c r="I174" t="n">
        <v>0</v>
      </c>
      <c r="J174" s="2" t="n">
        <v>128.27</v>
      </c>
      <c r="K174" t="n">
        <v>0</v>
      </c>
      <c r="L174" t="inlineStr">
        <is>
          <t>REGISTRE</t>
        </is>
      </c>
      <c r="M174">
        <f>IFERROR(INDEX('equipements_tunnel'!$C$2:$AK$64,MATCH(L174,'equipements_tunnel'!$B$2:$B$64,0),MATCH(B174,'equipements_tunnel'!$C$1:$AK$1,0)),"")</f>
        <v/>
      </c>
      <c r="N174" t="inlineStr">
        <is>
          <t>maintenance préventive des équipements spécifiques|Taverny</t>
        </is>
      </c>
    </row>
    <row r="175">
      <c r="A175" t="inlineStr">
        <is>
          <t>Ventilation</t>
        </is>
      </c>
      <c r="B175" t="inlineStr">
        <is>
          <t>Taverny</t>
        </is>
      </c>
      <c r="C175" t="inlineStr">
        <is>
          <t>VENPQC302</t>
        </is>
      </c>
      <c r="D175" t="inlineStr">
        <is>
          <t>maintenance préventive des équipements spécifiques</t>
        </is>
      </c>
      <c r="E175" t="inlineStr">
        <is>
          <t>VPT302</t>
        </is>
      </c>
      <c r="F175" t="n">
        <v>1</v>
      </c>
      <c r="G175" t="n">
        <v>0</v>
      </c>
      <c r="H175" t="n">
        <v>1</v>
      </c>
      <c r="I175" t="n">
        <v>0</v>
      </c>
      <c r="J175" s="2" t="n">
        <v>449.49</v>
      </c>
      <c r="K175" t="n">
        <v>0</v>
      </c>
      <c r="L175" t="inlineStr"/>
      <c r="M175" t="n">
        <v>0</v>
      </c>
      <c r="N175" t="inlineStr">
        <is>
          <t>maintenance préventive des équipements spécifiques|Taverny</t>
        </is>
      </c>
    </row>
    <row r="176">
      <c r="A176" t="inlineStr">
        <is>
          <t>Ventilation</t>
        </is>
      </c>
      <c r="B176" t="inlineStr">
        <is>
          <t>Taverny</t>
        </is>
      </c>
      <c r="C176" t="inlineStr">
        <is>
          <t>VENPQE304</t>
        </is>
      </c>
      <c r="D176" t="inlineStr">
        <is>
          <t>maintenance préventive des équipements spécifiques</t>
        </is>
      </c>
      <c r="E176" t="inlineStr">
        <is>
          <t>VPT304</t>
        </is>
      </c>
      <c r="F176" t="n">
        <v>1</v>
      </c>
      <c r="G176" t="n">
        <v>0</v>
      </c>
      <c r="H176" t="n">
        <v>1</v>
      </c>
      <c r="I176" t="n">
        <v>0</v>
      </c>
      <c r="J176" s="2" t="n">
        <v>12.58</v>
      </c>
      <c r="K176" t="n">
        <v>0</v>
      </c>
      <c r="L176" t="inlineStr"/>
      <c r="M176" t="n">
        <v>0</v>
      </c>
      <c r="N176" t="inlineStr">
        <is>
          <t>maintenance préventive des équipements spécifiques|Taverny</t>
        </is>
      </c>
    </row>
    <row r="177">
      <c r="A177" t="inlineStr">
        <is>
          <t>Ventilation</t>
        </is>
      </c>
      <c r="B177" t="inlineStr">
        <is>
          <t>Taverny</t>
        </is>
      </c>
      <c r="C177" t="inlineStr">
        <is>
          <t>VENPQF305</t>
        </is>
      </c>
      <c r="D177" t="inlineStr">
        <is>
          <t>maintenance préventive des équipements spécifiques</t>
        </is>
      </c>
      <c r="E177" t="inlineStr">
        <is>
          <t>VPT305</t>
        </is>
      </c>
      <c r="F177" t="n">
        <v>1</v>
      </c>
      <c r="G177" t="n">
        <v>0</v>
      </c>
      <c r="H177" t="n">
        <v>1</v>
      </c>
      <c r="I177" t="n">
        <v>0</v>
      </c>
      <c r="J177" s="2" t="n">
        <v>12.58</v>
      </c>
      <c r="K177" t="n">
        <v>0</v>
      </c>
      <c r="L177" t="inlineStr"/>
      <c r="M177" t="n">
        <v>0</v>
      </c>
      <c r="N177" t="inlineStr">
        <is>
          <t>maintenance préventive des équipements spécifiques|Taverny</t>
        </is>
      </c>
    </row>
    <row r="178">
      <c r="A178" t="inlineStr">
        <is>
          <t>Vidéo</t>
        </is>
      </c>
      <c r="B178" t="inlineStr">
        <is>
          <t>Taverny</t>
        </is>
      </c>
      <c r="C178" t="inlineStr">
        <is>
          <t>VIDDAI114</t>
        </is>
      </c>
      <c r="D178" t="inlineStr">
        <is>
          <t>maintenance préventive de la dai du sens 1</t>
        </is>
      </c>
      <c r="E178" t="inlineStr">
        <is>
          <t>VI MP 114</t>
        </is>
      </c>
      <c r="F178" t="n">
        <v>1</v>
      </c>
      <c r="G178" t="n">
        <v>0</v>
      </c>
      <c r="H178" t="n">
        <v>1</v>
      </c>
      <c r="I178" t="n">
        <v>1</v>
      </c>
      <c r="J178" s="2" t="n">
        <v>1785.45</v>
      </c>
      <c r="K178" t="n">
        <v>1785.45</v>
      </c>
      <c r="L178" t="inlineStr"/>
      <c r="M178" t="n">
        <v>1</v>
      </c>
      <c r="N178" t="inlineStr">
        <is>
          <t>maintenance préventive de la dai du sens 1|Taverny</t>
        </is>
      </c>
    </row>
    <row r="179">
      <c r="A179" t="inlineStr">
        <is>
          <t>Vidéo</t>
        </is>
      </c>
      <c r="B179" t="inlineStr">
        <is>
          <t>Taverny</t>
        </is>
      </c>
      <c r="C179" t="inlineStr">
        <is>
          <t>VIDDAI115</t>
        </is>
      </c>
      <c r="D179" t="inlineStr">
        <is>
          <t>maintenance préventive de la dai du sens 2</t>
        </is>
      </c>
      <c r="E179" t="inlineStr">
        <is>
          <t>VI MP 115</t>
        </is>
      </c>
      <c r="F179" t="n">
        <v>1</v>
      </c>
      <c r="G179" t="n">
        <v>0</v>
      </c>
      <c r="H179" t="n">
        <v>1</v>
      </c>
      <c r="I179" t="n">
        <v>1</v>
      </c>
      <c r="J179" s="2" t="n">
        <v>1785.45</v>
      </c>
      <c r="K179" t="n">
        <v>1785.45</v>
      </c>
      <c r="L179" t="inlineStr"/>
      <c r="M179" t="n">
        <v>1</v>
      </c>
      <c r="N179" t="inlineStr">
        <is>
          <t>maintenance préventive de la dai du sens 2|Taverny</t>
        </is>
      </c>
    </row>
    <row r="180">
      <c r="A180" t="inlineStr">
        <is>
          <t>Vidéo</t>
        </is>
      </c>
      <c r="B180" t="inlineStr">
        <is>
          <t>Taverny</t>
        </is>
      </c>
      <c r="C180" t="inlineStr">
        <is>
          <t>VIDCAM314</t>
        </is>
      </c>
      <c r="D180" t="inlineStr">
        <is>
          <t>nettoyage des caméras sens intérieur sens 1</t>
        </is>
      </c>
      <c r="E180" t="inlineStr">
        <is>
          <t>VI MP 314</t>
        </is>
      </c>
      <c r="F180" t="n">
        <v>2</v>
      </c>
      <c r="G180" t="n">
        <v>0</v>
      </c>
      <c r="H180" t="n">
        <v>2</v>
      </c>
      <c r="I180" t="n">
        <v>1</v>
      </c>
      <c r="J180" s="2" t="n">
        <v>848.15</v>
      </c>
      <c r="K180" t="n">
        <v>1696.3</v>
      </c>
      <c r="L180" t="inlineStr"/>
      <c r="M180" t="n">
        <v>1</v>
      </c>
      <c r="N180" t="inlineStr">
        <is>
          <t>nettoyage des caméras sens intérieur sens 1|Taverny</t>
        </is>
      </c>
    </row>
    <row r="181">
      <c r="A181" t="inlineStr">
        <is>
          <t>Vidéo</t>
        </is>
      </c>
      <c r="B181" t="inlineStr">
        <is>
          <t>Taverny</t>
        </is>
      </c>
      <c r="C181" t="inlineStr">
        <is>
          <t>VIDCAM315</t>
        </is>
      </c>
      <c r="D181" t="inlineStr">
        <is>
          <t>nettoyage des caméras sens intérieur sens 2</t>
        </is>
      </c>
      <c r="E181" t="inlineStr">
        <is>
          <t>VI MP 315</t>
        </is>
      </c>
      <c r="F181" t="n">
        <v>2</v>
      </c>
      <c r="G181" t="n">
        <v>0</v>
      </c>
      <c r="H181" t="n">
        <v>2</v>
      </c>
      <c r="I181" t="n">
        <v>1</v>
      </c>
      <c r="J181" s="2" t="n">
        <v>848.15</v>
      </c>
      <c r="K181" t="n">
        <v>1696.3</v>
      </c>
      <c r="L181" t="inlineStr"/>
      <c r="M181" t="n">
        <v>1</v>
      </c>
      <c r="N181" t="inlineStr">
        <is>
          <t>nettoyage des caméras sens intérieur sens 2|Taverny</t>
        </is>
      </c>
    </row>
    <row r="182">
      <c r="A182" t="inlineStr">
        <is>
          <t>Vidéo</t>
        </is>
      </c>
      <c r="B182" t="inlineStr">
        <is>
          <t>Taverny</t>
        </is>
      </c>
      <c r="C182" t="inlineStr">
        <is>
          <t>VIDPCI407</t>
        </is>
      </c>
      <c r="D182" t="inlineStr">
        <is>
          <t>maintenance préventive des caméras en issues de secours</t>
        </is>
      </c>
      <c r="E182" t="inlineStr">
        <is>
          <t>VI MP 407</t>
        </is>
      </c>
      <c r="F182" t="n">
        <v>1</v>
      </c>
      <c r="G182" t="n">
        <v>0</v>
      </c>
      <c r="H182" t="n">
        <v>1</v>
      </c>
      <c r="I182" t="n">
        <v>1</v>
      </c>
      <c r="J182" s="2" t="n">
        <v>62.12</v>
      </c>
      <c r="K182" t="n">
        <v>62.12</v>
      </c>
      <c r="L182" t="inlineStr"/>
      <c r="M182" t="n">
        <v>1</v>
      </c>
      <c r="N182" t="inlineStr">
        <is>
          <t>maintenance préventive des caméras en issues de secours|Taverny</t>
        </is>
      </c>
    </row>
    <row r="183">
      <c r="A183" t="inlineStr">
        <is>
          <t>Pompage</t>
        </is>
      </c>
      <c r="B183" t="inlineStr">
        <is>
          <t>Taverny</t>
        </is>
      </c>
      <c r="C183" t="inlineStr">
        <is>
          <t>POMIND104</t>
        </is>
      </c>
      <c r="D183" t="inlineStr">
        <is>
          <t>entretien des poteaux incendie</t>
        </is>
      </c>
      <c r="E183" t="inlineStr">
        <is>
          <t>INP104</t>
        </is>
      </c>
      <c r="F183" t="n">
        <v>1</v>
      </c>
      <c r="G183" t="n">
        <v>0</v>
      </c>
      <c r="H183" t="n">
        <v>1</v>
      </c>
      <c r="I183" t="n">
        <v>1</v>
      </c>
      <c r="J183" s="2" t="n">
        <v>1164</v>
      </c>
      <c r="K183" t="n">
        <v>1164</v>
      </c>
      <c r="L183" t="inlineStr"/>
      <c r="M183" t="n">
        <v>1</v>
      </c>
      <c r="N183" t="inlineStr">
        <is>
          <t>entretien des poteaux incendie|Taverny</t>
        </is>
      </c>
    </row>
    <row r="184">
      <c r="A184" t="inlineStr">
        <is>
          <t>Pompage</t>
        </is>
      </c>
      <c r="B184" t="inlineStr">
        <is>
          <t>Taverny</t>
        </is>
      </c>
      <c r="C184" t="inlineStr">
        <is>
          <t>POMEPO600</t>
        </is>
      </c>
      <c r="D184" t="inlineStr">
        <is>
          <t>entretien d'une pompe</t>
        </is>
      </c>
      <c r="E184" t="inlineStr">
        <is>
          <t>POE600</t>
        </is>
      </c>
      <c r="F184" t="n">
        <v>1</v>
      </c>
      <c r="G184" t="n">
        <v>0</v>
      </c>
      <c r="H184" t="n">
        <v>1</v>
      </c>
      <c r="I184" t="n">
        <v>0</v>
      </c>
      <c r="J184" s="2" t="n">
        <v>572.0599999999999</v>
      </c>
      <c r="K184" t="n">
        <v>0</v>
      </c>
      <c r="L184" t="inlineStr"/>
      <c r="M184" t="n">
        <v>0</v>
      </c>
      <c r="N184" t="inlineStr">
        <is>
          <t>entretien d'une pompe|Taverny</t>
        </is>
      </c>
    </row>
    <row r="185">
      <c r="A185" t="inlineStr">
        <is>
          <t>Pompage</t>
        </is>
      </c>
      <c r="B185" t="inlineStr">
        <is>
          <t>Taverny</t>
        </is>
      </c>
      <c r="C185" t="inlineStr">
        <is>
          <t>POMESP701</t>
        </is>
      </c>
      <c r="D185" t="inlineStr">
        <is>
          <t>entretien des stations de pompage</t>
        </is>
      </c>
      <c r="E185" t="inlineStr">
        <is>
          <t>POE701</t>
        </is>
      </c>
      <c r="F185" t="n">
        <v>1</v>
      </c>
      <c r="G185" t="n">
        <v>0</v>
      </c>
      <c r="H185" t="n">
        <v>1</v>
      </c>
      <c r="I185" t="n">
        <v>0</v>
      </c>
      <c r="J185" s="2" t="n">
        <v>0</v>
      </c>
      <c r="K185" t="n">
        <v>0</v>
      </c>
      <c r="L185" t="inlineStr">
        <is>
          <t>LOCAL-SP</t>
        </is>
      </c>
      <c r="M185">
        <f>IFERROR(INDEX('equipements_tunnel'!$C$2:$AK$64,MATCH(L185,'equipements_tunnel'!$B$2:$B$64,0),MATCH(B185,'equipements_tunnel'!$C$1:$AK$1,0)),"")</f>
        <v/>
      </c>
      <c r="N185" t="inlineStr">
        <is>
          <t>entretien des stations de pompage|Taverny</t>
        </is>
      </c>
    </row>
    <row r="186">
      <c r="A186" t="inlineStr">
        <is>
          <t>Pompage</t>
        </is>
      </c>
      <c r="B186" t="inlineStr">
        <is>
          <t>Taverny</t>
        </is>
      </c>
      <c r="C186" t="inlineStr">
        <is>
          <t>POMERC500</t>
        </is>
      </c>
      <c r="D186" t="inlineStr">
        <is>
          <t>entretien autres systèmes du réseau incendie</t>
        </is>
      </c>
      <c r="E186" t="inlineStr">
        <is>
          <t>INP500</t>
        </is>
      </c>
      <c r="F186" t="n">
        <v>1</v>
      </c>
      <c r="G186" t="n">
        <v>0</v>
      </c>
      <c r="H186" t="n">
        <v>1</v>
      </c>
      <c r="I186" t="n">
        <v>0</v>
      </c>
      <c r="J186" s="2" t="n">
        <v>858.61</v>
      </c>
      <c r="K186" t="n">
        <v>0</v>
      </c>
      <c r="L186" t="inlineStr">
        <is>
          <t>SURPRESSEUR-INCENDIE</t>
        </is>
      </c>
      <c r="M186">
        <f>IFERROR(INDEX('equipements_tunnel'!$C$2:$AK$64,MATCH(L186,'equipements_tunnel'!$B$2:$B$64,0),MATCH(B186,'equipements_tunnel'!$C$1:$AK$1,0)),"")</f>
        <v/>
      </c>
      <c r="N186" t="inlineStr">
        <is>
          <t>entretien autres systèmes du réseau incendie|Taverny</t>
        </is>
      </c>
    </row>
    <row r="187">
      <c r="A187" t="inlineStr">
        <is>
          <t>Pompage</t>
        </is>
      </c>
      <c r="B187" t="inlineStr">
        <is>
          <t>Taverny</t>
        </is>
      </c>
      <c r="C187" t="inlineStr">
        <is>
          <t>POMERD600</t>
        </is>
      </c>
      <c r="D187" t="inlineStr">
        <is>
          <t>entretien autres systèmes du réseau incendie</t>
        </is>
      </c>
      <c r="E187" t="inlineStr">
        <is>
          <t>INP600</t>
        </is>
      </c>
      <c r="F187" t="n">
        <v>1</v>
      </c>
      <c r="G187" t="n">
        <v>0</v>
      </c>
      <c r="H187" t="n">
        <v>1</v>
      </c>
      <c r="I187" t="n">
        <v>0</v>
      </c>
      <c r="J187" s="2" t="n">
        <v>858.61</v>
      </c>
      <c r="K187" t="n">
        <v>0</v>
      </c>
      <c r="L187" t="inlineStr"/>
      <c r="M187" t="n">
        <v>0</v>
      </c>
      <c r="N187" t="inlineStr">
        <is>
          <t>entretien autres systèmes du réseau incendie|Taverny</t>
        </is>
      </c>
    </row>
    <row r="188">
      <c r="A188" t="inlineStr">
        <is>
          <t>Pompage</t>
        </is>
      </c>
      <c r="B188" t="inlineStr">
        <is>
          <t>Taverny</t>
        </is>
      </c>
      <c r="C188" t="inlineStr">
        <is>
          <t>POMERE700</t>
        </is>
      </c>
      <c r="D188" t="inlineStr">
        <is>
          <t>entretien autres systèmes du réseau incendie</t>
        </is>
      </c>
      <c r="E188" t="inlineStr">
        <is>
          <t>INP700</t>
        </is>
      </c>
      <c r="F188" t="n">
        <v>1</v>
      </c>
      <c r="G188" t="n">
        <v>0</v>
      </c>
      <c r="H188" t="n">
        <v>1</v>
      </c>
      <c r="I188" t="n">
        <v>0</v>
      </c>
      <c r="J188" s="2" t="n">
        <v>214.65</v>
      </c>
      <c r="K188" t="n">
        <v>0</v>
      </c>
      <c r="L188" t="inlineStr"/>
      <c r="M188" t="n">
        <v>0</v>
      </c>
      <c r="N188" t="inlineStr">
        <is>
          <t>entretien autres systèmes du réseau incendie|Taverny</t>
        </is>
      </c>
    </row>
    <row r="189">
      <c r="A189" t="inlineStr">
        <is>
          <t>Pompage</t>
        </is>
      </c>
      <c r="B189" t="inlineStr">
        <is>
          <t>Taverny</t>
        </is>
      </c>
      <c r="C189" t="inlineStr">
        <is>
          <t>POMERF800</t>
        </is>
      </c>
      <c r="D189" t="inlineStr">
        <is>
          <t>entretien autres systèmes du réseau incendie</t>
        </is>
      </c>
      <c r="E189" t="inlineStr">
        <is>
          <t>INP800</t>
        </is>
      </c>
      <c r="F189" t="n">
        <v>1</v>
      </c>
      <c r="G189" t="n">
        <v>0</v>
      </c>
      <c r="H189" t="n">
        <v>1</v>
      </c>
      <c r="I189" t="n">
        <v>0</v>
      </c>
      <c r="J189" s="2" t="n">
        <v>214.65</v>
      </c>
      <c r="K189" t="n">
        <v>0</v>
      </c>
      <c r="L189" t="inlineStr"/>
      <c r="M189" t="n">
        <v>0</v>
      </c>
      <c r="N189" t="inlineStr">
        <is>
          <t>entretien autres systèmes du réseau incendie|Taverny</t>
        </is>
      </c>
    </row>
    <row r="190">
      <c r="A190" t="inlineStr">
        <is>
          <t>Pompage</t>
        </is>
      </c>
      <c r="B190" t="inlineStr">
        <is>
          <t>Taverny</t>
        </is>
      </c>
      <c r="C190" t="inlineStr">
        <is>
          <t>POMERG900</t>
        </is>
      </c>
      <c r="D190" t="inlineStr">
        <is>
          <t>entretien autres systèmes du réseau incendie</t>
        </is>
      </c>
      <c r="E190" t="inlineStr">
        <is>
          <t>INP900</t>
        </is>
      </c>
      <c r="F190" t="n">
        <v>1</v>
      </c>
      <c r="G190" t="n">
        <v>0</v>
      </c>
      <c r="H190" t="n">
        <v>1</v>
      </c>
      <c r="I190" t="n">
        <v>0</v>
      </c>
      <c r="J190" s="2" t="n">
        <v>208.4</v>
      </c>
      <c r="K190" t="n">
        <v>0</v>
      </c>
      <c r="L190" t="inlineStr"/>
      <c r="M190" t="n">
        <v>0</v>
      </c>
      <c r="N190" t="inlineStr">
        <is>
          <t>entretien autres systèmes du réseau incendie|Taverny</t>
        </is>
      </c>
    </row>
    <row r="191">
      <c r="A191" t="inlineStr">
        <is>
          <t>Pompage</t>
        </is>
      </c>
      <c r="B191" t="inlineStr">
        <is>
          <t>Taverny</t>
        </is>
      </c>
      <c r="C191" t="inlineStr">
        <is>
          <t>POMERG901</t>
        </is>
      </c>
      <c r="D191" t="inlineStr">
        <is>
          <t>entretien autres systèmes du réseau incendie</t>
        </is>
      </c>
      <c r="E191" t="inlineStr">
        <is>
          <t>INP901</t>
        </is>
      </c>
      <c r="F191" t="n">
        <v>1</v>
      </c>
      <c r="G191" t="n">
        <v>0</v>
      </c>
      <c r="H191" t="n">
        <v>1</v>
      </c>
      <c r="I191" t="n">
        <v>0</v>
      </c>
      <c r="J191" s="2" t="n">
        <v>714.8099999999999</v>
      </c>
      <c r="K191" t="n">
        <v>0</v>
      </c>
      <c r="L191" t="inlineStr"/>
      <c r="M191" t="n">
        <v>0</v>
      </c>
      <c r="N191" t="inlineStr">
        <is>
          <t>entretien autres systèmes du réseau incendie|Taverny</t>
        </is>
      </c>
    </row>
    <row r="192">
      <c r="A192" t="inlineStr">
        <is>
          <t>Bâtiment</t>
        </is>
      </c>
      <c r="B192" t="inlineStr">
        <is>
          <t>La Courneuve</t>
        </is>
      </c>
      <c r="C192" t="inlineStr">
        <is>
          <t>BATCJN001</t>
        </is>
      </c>
      <c r="D192" t="inlineStr">
        <is>
          <t>contrôle des is de jour</t>
        </is>
      </c>
      <c r="E192" t="inlineStr">
        <is>
          <t>VJN001</t>
        </is>
      </c>
      <c r="F192" t="n">
        <v>6</v>
      </c>
      <c r="G192" t="n">
        <v>0</v>
      </c>
      <c r="H192" t="n">
        <v>6</v>
      </c>
      <c r="I192" t="n">
        <v>0.3333333333333333</v>
      </c>
      <c r="J192" s="2" t="n">
        <v>2029</v>
      </c>
      <c r="K192" t="n">
        <v>4058</v>
      </c>
      <c r="L192" t="inlineStr"/>
      <c r="M192" t="n">
        <v>0.3333333333333333</v>
      </c>
      <c r="N192" t="inlineStr">
        <is>
          <t>contrôle des is de jour|La Courneuve</t>
        </is>
      </c>
    </row>
    <row r="193">
      <c r="A193" t="inlineStr">
        <is>
          <t>Bâtiment</t>
        </is>
      </c>
      <c r="B193" t="inlineStr">
        <is>
          <t>La Courneuve</t>
        </is>
      </c>
      <c r="C193" t="inlineStr">
        <is>
          <t>BATCJN002</t>
        </is>
      </c>
      <c r="D193" t="inlineStr">
        <is>
          <t>contrôle des is de jour</t>
        </is>
      </c>
      <c r="E193" t="inlineStr">
        <is>
          <t>VJN002</t>
        </is>
      </c>
      <c r="F193" t="n">
        <v>6</v>
      </c>
      <c r="G193" t="n">
        <v>0</v>
      </c>
      <c r="H193" t="n">
        <v>6</v>
      </c>
      <c r="I193" t="n">
        <v>0.3333333333333333</v>
      </c>
      <c r="J193" s="2" t="n">
        <v>2029</v>
      </c>
      <c r="K193" t="n">
        <v>4058</v>
      </c>
      <c r="L193" t="inlineStr"/>
      <c r="M193" t="n">
        <v>0.3333333333333333</v>
      </c>
      <c r="N193" t="inlineStr">
        <is>
          <t>contrôle des is de jour|La Courneuve</t>
        </is>
      </c>
    </row>
    <row r="194">
      <c r="A194" t="inlineStr">
        <is>
          <t>Bâtiment</t>
        </is>
      </c>
      <c r="B194" t="inlineStr">
        <is>
          <t>La Courneuve</t>
        </is>
      </c>
      <c r="C194" t="inlineStr">
        <is>
          <t>BATCNN001</t>
        </is>
      </c>
      <c r="D194" t="inlineStr">
        <is>
          <t>contrôle des is + niches de nuit</t>
        </is>
      </c>
      <c r="E194" t="inlineStr">
        <is>
          <t>VNN 1,00</t>
        </is>
      </c>
      <c r="F194" t="n">
        <v>6</v>
      </c>
      <c r="G194" t="n">
        <v>0</v>
      </c>
      <c r="H194" t="n">
        <v>6</v>
      </c>
      <c r="I194" t="n">
        <v>0.3333333333333333</v>
      </c>
      <c r="J194" s="2" t="n">
        <v>3264</v>
      </c>
      <c r="K194" t="n">
        <v>6528</v>
      </c>
      <c r="L194" t="inlineStr"/>
      <c r="M194" t="n">
        <v>0.3333333333333333</v>
      </c>
      <c r="N194" t="inlineStr">
        <is>
          <t>contrôle des is + niches de nuit|La Courneuve</t>
        </is>
      </c>
    </row>
    <row r="195">
      <c r="A195" t="inlineStr">
        <is>
          <t>Bâtiment</t>
        </is>
      </c>
      <c r="B195" t="inlineStr">
        <is>
          <t>La Courneuve</t>
        </is>
      </c>
      <c r="C195" t="inlineStr">
        <is>
          <t>BATCNN002</t>
        </is>
      </c>
      <c r="D195" t="inlineStr">
        <is>
          <t>contrôle des is + niches de nuit</t>
        </is>
      </c>
      <c r="E195" t="inlineStr">
        <is>
          <t>VNN 2,00</t>
        </is>
      </c>
      <c r="F195" t="n">
        <v>6</v>
      </c>
      <c r="G195" t="n">
        <v>0</v>
      </c>
      <c r="H195" t="n">
        <v>6</v>
      </c>
      <c r="I195" t="n">
        <v>0.3333333333333333</v>
      </c>
      <c r="J195" s="2" t="n">
        <v>3264</v>
      </c>
      <c r="K195" t="n">
        <v>6528</v>
      </c>
      <c r="L195" t="inlineStr"/>
      <c r="M195" t="n">
        <v>0.3333333333333333</v>
      </c>
      <c r="N195" t="inlineStr">
        <is>
          <t>contrôle des is + niches de nuit|La Courneuve</t>
        </is>
      </c>
    </row>
    <row r="196">
      <c r="A196" t="inlineStr">
        <is>
          <t>Bâtiment</t>
        </is>
      </c>
      <c r="B196" t="inlineStr">
        <is>
          <t>La Courneuve</t>
        </is>
      </c>
      <c r="C196" t="inlineStr">
        <is>
          <t>BATMPN001</t>
        </is>
      </c>
      <c r="D196" t="inlineStr">
        <is>
          <t>préventif is + niches</t>
        </is>
      </c>
      <c r="E196" t="inlineStr">
        <is>
          <t>MPN001</t>
        </is>
      </c>
      <c r="F196" t="n">
        <v>1</v>
      </c>
      <c r="G196" t="n">
        <v>0</v>
      </c>
      <c r="H196" t="n">
        <v>1</v>
      </c>
      <c r="I196" t="n">
        <v>0.3333333333333333</v>
      </c>
      <c r="J196" s="2" t="n">
        <v>3519</v>
      </c>
      <c r="K196" t="n">
        <v>1173</v>
      </c>
      <c r="L196" t="inlineStr"/>
      <c r="M196" t="n">
        <v>0.3333333333333333</v>
      </c>
      <c r="N196" t="inlineStr">
        <is>
          <t>préventif is + niches|La Courneuve</t>
        </is>
      </c>
    </row>
    <row r="197">
      <c r="A197" t="inlineStr">
        <is>
          <t>Bâtiment</t>
        </is>
      </c>
      <c r="B197" t="inlineStr">
        <is>
          <t>La Courneuve</t>
        </is>
      </c>
      <c r="C197" t="inlineStr">
        <is>
          <t>BATMPN002</t>
        </is>
      </c>
      <c r="D197" t="inlineStr">
        <is>
          <t>préventif is + niches</t>
        </is>
      </c>
      <c r="E197" t="inlineStr">
        <is>
          <t>MPN002</t>
        </is>
      </c>
      <c r="F197" t="n">
        <v>1</v>
      </c>
      <c r="G197" t="n">
        <v>0</v>
      </c>
      <c r="H197" t="n">
        <v>1</v>
      </c>
      <c r="I197" t="n">
        <v>0.3333333333333333</v>
      </c>
      <c r="J197" s="2" t="n">
        <v>3519</v>
      </c>
      <c r="K197" t="n">
        <v>1173</v>
      </c>
      <c r="L197" t="inlineStr"/>
      <c r="M197" t="n">
        <v>0.3333333333333333</v>
      </c>
      <c r="N197" t="inlineStr">
        <is>
          <t>préventif is + niches|La Courneuve</t>
        </is>
      </c>
    </row>
    <row r="198">
      <c r="A198" t="inlineStr">
        <is>
          <t>Propreté</t>
        </is>
      </c>
      <c r="B198" t="inlineStr">
        <is>
          <t>La Courneuve</t>
        </is>
      </c>
      <c r="C198" t="inlineStr">
        <is>
          <t>PRPLTB013</t>
        </is>
      </c>
      <c r="D198" t="inlineStr">
        <is>
          <t>lavage d'un tube</t>
        </is>
      </c>
      <c r="E198" t="inlineStr">
        <is>
          <t>POL013</t>
        </is>
      </c>
      <c r="F198" t="n">
        <v>2</v>
      </c>
      <c r="G198" t="n">
        <v>0</v>
      </c>
      <c r="H198" t="n">
        <v>2</v>
      </c>
      <c r="I198" t="n">
        <v>2</v>
      </c>
      <c r="J198" s="2" t="n">
        <v>6922.2</v>
      </c>
      <c r="K198" t="n">
        <v>27688.8</v>
      </c>
      <c r="L198" t="inlineStr"/>
      <c r="M198" t="n">
        <v>2</v>
      </c>
      <c r="N198" t="inlineStr">
        <is>
          <t>lavage d'un tube|La Courneuve</t>
        </is>
      </c>
    </row>
    <row r="199">
      <c r="A199" t="inlineStr">
        <is>
          <t>ContReg</t>
        </is>
      </c>
      <c r="B199" t="inlineStr">
        <is>
          <t>La Courneuve</t>
        </is>
      </c>
      <c r="C199" t="inlineStr">
        <is>
          <t>CRGVPA106</t>
        </is>
      </c>
      <c r="D199" t="inlineStr">
        <is>
          <t>vérification des installations électriques</t>
        </is>
      </c>
      <c r="E199" t="inlineStr">
        <is>
          <t>CRC 106,00</t>
        </is>
      </c>
      <c r="F199" t="n">
        <v>1</v>
      </c>
      <c r="G199" t="n">
        <v>0</v>
      </c>
      <c r="H199" t="n">
        <v>1</v>
      </c>
      <c r="I199" t="n">
        <v>1</v>
      </c>
      <c r="J199" s="2" t="n">
        <v>486.45</v>
      </c>
      <c r="K199" t="n">
        <v>486.45</v>
      </c>
      <c r="L199" t="inlineStr"/>
      <c r="M199" t="n">
        <v>1</v>
      </c>
      <c r="N199" t="inlineStr">
        <is>
          <t>vérification des installations électriques|La Courneuve</t>
        </is>
      </c>
    </row>
    <row r="200">
      <c r="A200" t="inlineStr">
        <is>
          <t>ContReg</t>
        </is>
      </c>
      <c r="B200" t="inlineStr">
        <is>
          <t>La Courneuve</t>
        </is>
      </c>
      <c r="C200" t="inlineStr">
        <is>
          <t>CRGVPA107</t>
        </is>
      </c>
      <c r="D200" t="inlineStr">
        <is>
          <t>vérification des installations électriques</t>
        </is>
      </c>
      <c r="E200" t="inlineStr">
        <is>
          <t>CRC 107,00</t>
        </is>
      </c>
      <c r="F200" t="n">
        <v>1</v>
      </c>
      <c r="G200" t="n">
        <v>0</v>
      </c>
      <c r="H200" t="n">
        <v>1</v>
      </c>
      <c r="I200" t="n">
        <v>1</v>
      </c>
      <c r="J200" s="2" t="n">
        <v>864.8</v>
      </c>
      <c r="K200" t="n">
        <v>864.8</v>
      </c>
      <c r="L200" t="inlineStr"/>
      <c r="M200" t="n">
        <v>1</v>
      </c>
      <c r="N200" t="inlineStr">
        <is>
          <t>vérification des installations électriques|La Courneuve</t>
        </is>
      </c>
    </row>
    <row r="201">
      <c r="A201" t="inlineStr">
        <is>
          <t>ContReg</t>
        </is>
      </c>
      <c r="B201" t="inlineStr">
        <is>
          <t>La Courneuve</t>
        </is>
      </c>
      <c r="C201" t="inlineStr">
        <is>
          <t>CRGVIN106</t>
        </is>
      </c>
      <c r="D201" t="inlineStr">
        <is>
          <t>vérification des installations électriques</t>
        </is>
      </c>
      <c r="E201" t="inlineStr">
        <is>
          <t>CRN106</t>
        </is>
      </c>
      <c r="F201" t="n">
        <v>1</v>
      </c>
      <c r="G201" t="n">
        <v>0</v>
      </c>
      <c r="H201" t="n">
        <v>1</v>
      </c>
      <c r="I201" t="n">
        <v>1</v>
      </c>
      <c r="J201" s="2" t="n">
        <v>324.3</v>
      </c>
      <c r="K201" t="n">
        <v>324.3</v>
      </c>
      <c r="L201" t="inlineStr"/>
      <c r="M201" t="n">
        <v>1</v>
      </c>
      <c r="N201" t="inlineStr">
        <is>
          <t>vérification des installations électriques|La Courneuve</t>
        </is>
      </c>
    </row>
    <row r="202">
      <c r="A202" t="inlineStr">
        <is>
          <t>ContReg</t>
        </is>
      </c>
      <c r="B202" t="inlineStr">
        <is>
          <t>La Courneuve</t>
        </is>
      </c>
      <c r="C202" t="inlineStr">
        <is>
          <t>CRGDLA101</t>
        </is>
      </c>
      <c r="D202" t="inlineStr">
        <is>
          <t>vérification des dispositifs de levage</t>
        </is>
      </c>
      <c r="E202" t="inlineStr">
        <is>
          <t>CRC 101,00</t>
        </is>
      </c>
      <c r="F202" t="n">
        <v>1</v>
      </c>
      <c r="G202" t="n">
        <v>0</v>
      </c>
      <c r="H202" t="n">
        <v>1</v>
      </c>
      <c r="I202" t="n">
        <v>0</v>
      </c>
      <c r="J202" s="2" t="n">
        <v>648.6</v>
      </c>
      <c r="K202" t="n">
        <v>0</v>
      </c>
      <c r="L202" t="inlineStr">
        <is>
          <t>Dispositif de levage inférieur ou égal à 3 tonnes</t>
        </is>
      </c>
      <c r="M202">
        <f>IFERROR(INDEX('equipements_tunnel'!$C$2:$AK$64,MATCH(L202,'equipements_tunnel'!$B$2:$B$64,0),MATCH(B202,'equipements_tunnel'!$C$1:$AK$1,0)),"")</f>
        <v/>
      </c>
      <c r="N202" t="inlineStr">
        <is>
          <t>vérification des dispositifs de levage|La Courneuve</t>
        </is>
      </c>
    </row>
    <row r="203">
      <c r="A203" t="inlineStr">
        <is>
          <t>ContReg</t>
        </is>
      </c>
      <c r="B203" t="inlineStr">
        <is>
          <t>La Courneuve</t>
        </is>
      </c>
      <c r="C203" t="inlineStr">
        <is>
          <t>CRGDLB102</t>
        </is>
      </c>
      <c r="D203" t="inlineStr">
        <is>
          <t>vérification des dispositifs de levage</t>
        </is>
      </c>
      <c r="E203" t="inlineStr">
        <is>
          <t>CRC 102,00</t>
        </is>
      </c>
      <c r="F203" t="n">
        <v>1</v>
      </c>
      <c r="G203" t="n">
        <v>0</v>
      </c>
      <c r="H203" t="n">
        <v>1</v>
      </c>
      <c r="I203" t="n">
        <v>0</v>
      </c>
      <c r="J203" s="2" t="n">
        <v>864.8</v>
      </c>
      <c r="K203" t="n">
        <v>0</v>
      </c>
      <c r="L203" t="inlineStr">
        <is>
          <t>Dispositif de levage inférieur compris entre 3 et 6 tonnes</t>
        </is>
      </c>
      <c r="M203">
        <f>IFERROR(INDEX('equipements_tunnel'!$C$2:$AK$64,MATCH(L203,'equipements_tunnel'!$B$2:$B$64,0),MATCH(B203,'equipements_tunnel'!$C$1:$AK$1,0)),"")</f>
        <v/>
      </c>
      <c r="N203" t="inlineStr">
        <is>
          <t>vérification des dispositifs de levage|La Courneuve</t>
        </is>
      </c>
    </row>
    <row r="204">
      <c r="A204" t="inlineStr">
        <is>
          <t>ContReg</t>
        </is>
      </c>
      <c r="B204" t="inlineStr">
        <is>
          <t>La Courneuve</t>
        </is>
      </c>
      <c r="C204" t="inlineStr">
        <is>
          <t>CRGDLC103</t>
        </is>
      </c>
      <c r="D204" t="inlineStr">
        <is>
          <t>vérification des dispositifs de levage</t>
        </is>
      </c>
      <c r="E204" t="inlineStr">
        <is>
          <t>CRC 103,00</t>
        </is>
      </c>
      <c r="F204" t="n">
        <v>1</v>
      </c>
      <c r="G204" t="n">
        <v>0</v>
      </c>
      <c r="H204" t="n">
        <v>1</v>
      </c>
      <c r="I204" t="n">
        <v>0</v>
      </c>
      <c r="J204" s="2" t="n">
        <v>1081</v>
      </c>
      <c r="K204" t="n">
        <v>0</v>
      </c>
      <c r="L204" t="inlineStr">
        <is>
          <t>Dispositif de levage inférieur supérieur à 6 tonnes</t>
        </is>
      </c>
      <c r="M204">
        <f>IFERROR(INDEX('equipements_tunnel'!$C$2:$AK$64,MATCH(L204,'equipements_tunnel'!$B$2:$B$64,0),MATCH(B204,'equipements_tunnel'!$C$1:$AK$1,0)),"")</f>
        <v/>
      </c>
      <c r="N204" t="inlineStr">
        <is>
          <t>vérification des dispositifs de levage|La Courneuve</t>
        </is>
      </c>
    </row>
    <row r="205">
      <c r="A205" t="inlineStr">
        <is>
          <t>Eclairage</t>
        </is>
      </c>
      <c r="B205" t="inlineStr">
        <is>
          <t>La Courneuve</t>
        </is>
      </c>
      <c r="C205" t="inlineStr">
        <is>
          <t>ECLNPN004</t>
        </is>
      </c>
      <c r="D205" t="inlineStr">
        <is>
          <t>nettoyage des plots de jalonnement pour un sens</t>
        </is>
      </c>
      <c r="E205" t="inlineStr">
        <is>
          <t>ECPN04</t>
        </is>
      </c>
      <c r="F205" t="n">
        <v>2</v>
      </c>
      <c r="G205" t="n">
        <v>0</v>
      </c>
      <c r="H205" t="n">
        <v>2</v>
      </c>
      <c r="I205" t="n">
        <v>2</v>
      </c>
      <c r="J205" s="2" t="n">
        <v>162.9</v>
      </c>
      <c r="K205" t="n">
        <v>651.6</v>
      </c>
      <c r="L205" t="inlineStr"/>
      <c r="M205" t="n">
        <v>2</v>
      </c>
      <c r="N205" t="inlineStr">
        <is>
          <t>nettoyage des plots de jalonnement pour un sens|La Courneuve</t>
        </is>
      </c>
    </row>
    <row r="206">
      <c r="A206" t="inlineStr">
        <is>
          <t>Eclairage</t>
        </is>
      </c>
      <c r="B206" t="inlineStr">
        <is>
          <t>La Courneuve</t>
        </is>
      </c>
      <c r="C206" t="inlineStr">
        <is>
          <t>ECLNEN016</t>
        </is>
      </c>
      <c r="D206" t="inlineStr">
        <is>
          <t>nettoyage de l'éclairage pour un sens</t>
        </is>
      </c>
      <c r="E206" t="inlineStr">
        <is>
          <t>ECPN16</t>
        </is>
      </c>
      <c r="F206" t="n">
        <v>2</v>
      </c>
      <c r="G206" t="n">
        <v>0</v>
      </c>
      <c r="H206" t="n">
        <v>2</v>
      </c>
      <c r="I206" t="n">
        <v>2</v>
      </c>
      <c r="J206" s="2" t="n">
        <v>3459.49</v>
      </c>
      <c r="K206" t="n">
        <v>13837.96</v>
      </c>
      <c r="L206" t="inlineStr"/>
      <c r="M206" t="n">
        <v>2</v>
      </c>
      <c r="N206" t="inlineStr">
        <is>
          <t>nettoyage de l'éclairage pour un sens|La Courneuve</t>
        </is>
      </c>
    </row>
    <row r="207">
      <c r="A207" t="inlineStr">
        <is>
          <t>Eclairage</t>
        </is>
      </c>
      <c r="B207" t="inlineStr">
        <is>
          <t>La Courneuve</t>
        </is>
      </c>
      <c r="C207" t="inlineStr">
        <is>
          <t>ECLRSN061</t>
        </is>
      </c>
      <c r="D207" t="inlineStr">
        <is>
          <t>remplacement systématiques des sources</t>
        </is>
      </c>
      <c r="E207" t="inlineStr">
        <is>
          <t>ECPN61</t>
        </is>
      </c>
      <c r="F207" t="n">
        <v>0.4</v>
      </c>
      <c r="G207" t="n">
        <v>0</v>
      </c>
      <c r="H207" t="n">
        <v>0.4</v>
      </c>
      <c r="I207" t="n">
        <v>2</v>
      </c>
      <c r="J207" s="2" t="n">
        <v>9242.469999999999</v>
      </c>
      <c r="K207" t="n">
        <v>7393.98</v>
      </c>
      <c r="L207" t="inlineStr"/>
      <c r="M207" t="n">
        <v>2</v>
      </c>
      <c r="N207" t="inlineStr">
        <is>
          <t>remplacement systématiques des sources|La Courneuve</t>
        </is>
      </c>
    </row>
    <row r="208">
      <c r="A208" t="inlineStr">
        <is>
          <t>Eclairage</t>
        </is>
      </c>
      <c r="B208" t="inlineStr">
        <is>
          <t>La Courneuve</t>
        </is>
      </c>
      <c r="C208" t="inlineStr">
        <is>
          <t>ECLRSN062</t>
        </is>
      </c>
      <c r="D208" t="inlineStr">
        <is>
          <t>remplacement systématiques des sources</t>
        </is>
      </c>
      <c r="E208" t="inlineStr">
        <is>
          <t>ECPN62</t>
        </is>
      </c>
      <c r="F208" t="n">
        <v>0.4</v>
      </c>
      <c r="G208" t="n">
        <v>0</v>
      </c>
      <c r="H208" t="n">
        <v>0.4</v>
      </c>
      <c r="I208" t="n">
        <v>2</v>
      </c>
      <c r="J208" s="2" t="n">
        <v>2378.58</v>
      </c>
      <c r="K208" t="n">
        <v>1902.86</v>
      </c>
      <c r="L208" t="inlineStr"/>
      <c r="M208" t="n">
        <v>2</v>
      </c>
      <c r="N208" t="inlineStr">
        <is>
          <t>remplacement systématiques des sources|La Courneuve</t>
        </is>
      </c>
    </row>
    <row r="209">
      <c r="A209" t="inlineStr">
        <is>
          <t>Eclairage</t>
        </is>
      </c>
      <c r="B209" t="inlineStr">
        <is>
          <t>La Courneuve</t>
        </is>
      </c>
      <c r="C209" t="inlineStr">
        <is>
          <t>ECLRSN063</t>
        </is>
      </c>
      <c r="D209" t="inlineStr">
        <is>
          <t>remplacement systématiques des sources</t>
        </is>
      </c>
      <c r="E209" t="inlineStr">
        <is>
          <t>ECPN63</t>
        </is>
      </c>
      <c r="F209" t="n">
        <v>0.4</v>
      </c>
      <c r="G209" t="n">
        <v>0</v>
      </c>
      <c r="H209" t="n">
        <v>0.4</v>
      </c>
      <c r="I209" t="n">
        <v>2</v>
      </c>
      <c r="J209" s="2" t="n">
        <v>5436.75</v>
      </c>
      <c r="K209" t="n">
        <v>4349.4</v>
      </c>
      <c r="L209" t="inlineStr"/>
      <c r="M209" t="n">
        <v>2</v>
      </c>
      <c r="N209" t="inlineStr">
        <is>
          <t>remplacement systématiques des sources|La Courneuve</t>
        </is>
      </c>
    </row>
    <row r="210">
      <c r="A210" t="inlineStr">
        <is>
          <t>AEV</t>
        </is>
      </c>
      <c r="B210" t="inlineStr">
        <is>
          <t>La Courneuve</t>
        </is>
      </c>
      <c r="C210" t="inlineStr">
        <is>
          <t>AEVEFN012</t>
        </is>
      </c>
      <c r="D210" t="inlineStr">
        <is>
          <t>essais fonctionnels pour un sens</t>
        </is>
      </c>
      <c r="E210" t="inlineStr">
        <is>
          <t>AEFN12</t>
        </is>
      </c>
      <c r="F210" t="n">
        <v>2</v>
      </c>
      <c r="G210" t="n">
        <v>0</v>
      </c>
      <c r="H210" t="n">
        <v>2</v>
      </c>
      <c r="I210" t="n">
        <v>2</v>
      </c>
      <c r="J210" s="2" t="n">
        <v>397.62</v>
      </c>
      <c r="K210" t="n">
        <v>1590.48</v>
      </c>
      <c r="L210" t="inlineStr"/>
      <c r="M210" t="n">
        <v>2</v>
      </c>
      <c r="N210" t="inlineStr">
        <is>
          <t>essais fonctionnels pour un sens|La Courneuve</t>
        </is>
      </c>
    </row>
    <row r="211">
      <c r="A211" t="inlineStr">
        <is>
          <t>AEV</t>
        </is>
      </c>
      <c r="B211" t="inlineStr">
        <is>
          <t>La Courneuve</t>
        </is>
      </c>
      <c r="C211" t="inlineStr">
        <is>
          <t>AEVMPN022</t>
        </is>
      </c>
      <c r="D211" t="inlineStr">
        <is>
          <t>maintenance préventive pour un sens</t>
        </is>
      </c>
      <c r="E211" t="inlineStr">
        <is>
          <t>AEPN22</t>
        </is>
      </c>
      <c r="F211" t="n">
        <v>2</v>
      </c>
      <c r="G211" t="n">
        <v>0</v>
      </c>
      <c r="H211" t="n">
        <v>2</v>
      </c>
      <c r="I211" t="n">
        <v>2</v>
      </c>
      <c r="J211" s="2" t="n">
        <v>810.41</v>
      </c>
      <c r="K211" t="n">
        <v>3241.64</v>
      </c>
      <c r="L211" t="inlineStr"/>
      <c r="M211" t="n">
        <v>2</v>
      </c>
      <c r="N211" t="inlineStr">
        <is>
          <t>maintenance préventive pour un sens|La Courneuve</t>
        </is>
      </c>
    </row>
    <row r="212">
      <c r="A212" t="inlineStr">
        <is>
          <t>AEV</t>
        </is>
      </c>
      <c r="B212" t="inlineStr">
        <is>
          <t>La Courneuve</t>
        </is>
      </c>
      <c r="C212" t="inlineStr">
        <is>
          <t>AEVPLV008</t>
        </is>
      </c>
      <c r="D212" t="inlineStr">
        <is>
          <t>maintenance préventive prises/coffret pompier</t>
        </is>
      </c>
      <c r="E212" t="inlineStr">
        <is>
          <t>AEV08</t>
        </is>
      </c>
      <c r="F212" t="n">
        <v>1</v>
      </c>
      <c r="G212" t="n">
        <v>0</v>
      </c>
      <c r="H212" t="n">
        <v>1</v>
      </c>
      <c r="I212" t="n">
        <v>4</v>
      </c>
      <c r="J212" s="2" t="n">
        <v>61.7</v>
      </c>
      <c r="K212" t="n">
        <v>246.8</v>
      </c>
      <c r="L212" t="inlineStr">
        <is>
          <t>Niche sécurité</t>
        </is>
      </c>
      <c r="M212">
        <f>IFERROR(INDEX('equipements_tunnel'!$C$2:$AK$64,MATCH(L212,'equipements_tunnel'!$B$2:$B$64,0),MATCH(B212,'equipements_tunnel'!$C$1:$AK$1,0)),"")</f>
        <v/>
      </c>
      <c r="N212" t="inlineStr">
        <is>
          <t>maintenance préventive prises/coffret pompier|La Courneuve</t>
        </is>
      </c>
    </row>
    <row r="213">
      <c r="A213" t="inlineStr">
        <is>
          <t>Automate</t>
        </is>
      </c>
      <c r="B213" t="inlineStr">
        <is>
          <t>La Courneuve</t>
        </is>
      </c>
      <c r="C213" t="inlineStr">
        <is>
          <t>AUTPAB041</t>
        </is>
      </c>
      <c r="D213" t="inlineStr">
        <is>
          <t>préventif automates principaux et baies mesd (fiche n°3 du cctp)</t>
        </is>
      </c>
      <c r="E213" t="inlineStr">
        <is>
          <t>AUPR41</t>
        </is>
      </c>
      <c r="F213" t="n">
        <v>1</v>
      </c>
      <c r="G213" t="n">
        <v>0</v>
      </c>
      <c r="H213" t="n">
        <v>1</v>
      </c>
      <c r="I213" t="n">
        <v>1</v>
      </c>
      <c r="J213" s="2" t="n">
        <v>320.77594</v>
      </c>
      <c r="K213" t="n">
        <v>320.78</v>
      </c>
      <c r="L213" t="inlineStr"/>
      <c r="M213" t="n">
        <v>1</v>
      </c>
      <c r="N213" t="inlineStr">
        <is>
          <t>préventif automates principaux et baies mesd (fiche n°3 du cctp)|La Courneuve</t>
        </is>
      </c>
    </row>
    <row r="214">
      <c r="A214" t="inlineStr">
        <is>
          <t>Automate</t>
        </is>
      </c>
      <c r="B214" t="inlineStr">
        <is>
          <t>La Courneuve</t>
        </is>
      </c>
      <c r="C214" t="inlineStr">
        <is>
          <t>AUTPAR042</t>
        </is>
      </c>
      <c r="D214" t="inlineStr">
        <is>
          <t>préventif armoires mesd (fiche n°4 du cctp)</t>
        </is>
      </c>
      <c r="E214" t="inlineStr">
        <is>
          <t>AUPR42</t>
        </is>
      </c>
      <c r="F214" t="n">
        <v>1</v>
      </c>
      <c r="G214" t="n">
        <v>0</v>
      </c>
      <c r="H214" t="n">
        <v>1</v>
      </c>
      <c r="I214" t="n">
        <v>1</v>
      </c>
      <c r="J214" s="2" t="n">
        <v>346.69832</v>
      </c>
      <c r="K214" t="n">
        <v>346.7</v>
      </c>
      <c r="L214" t="inlineStr">
        <is>
          <t>MESD METIER</t>
        </is>
      </c>
      <c r="M214">
        <f>IFERROR(INDEX('equipements_tunnel'!$C$2:$AK$64,MATCH(L214,'equipements_tunnel'!$B$2:$B$64,0),MATCH(B214,'equipements_tunnel'!$C$1:$AK$1,0)),"")</f>
        <v/>
      </c>
      <c r="N214" t="inlineStr">
        <is>
          <t>préventif armoires mesd (fiche n°4 du cctp)|La Courneuve</t>
        </is>
      </c>
    </row>
    <row r="215">
      <c r="A215" t="inlineStr">
        <is>
          <t>Automate</t>
        </is>
      </c>
      <c r="B215" t="inlineStr">
        <is>
          <t>La Courneuve</t>
        </is>
      </c>
      <c r="C215" t="inlineStr">
        <is>
          <t>AUTPAM047</t>
        </is>
      </c>
      <c r="D215" t="inlineStr">
        <is>
          <t>préventif automates métier (fiche n°5 du cctp)</t>
        </is>
      </c>
      <c r="E215" t="inlineStr">
        <is>
          <t>AUPR47</t>
        </is>
      </c>
      <c r="F215" t="n">
        <v>1</v>
      </c>
      <c r="G215" t="n">
        <v>0</v>
      </c>
      <c r="H215" t="n">
        <v>1</v>
      </c>
      <c r="I215" t="n">
        <v>0</v>
      </c>
      <c r="J215" s="2" t="n">
        <v>202.4713</v>
      </c>
      <c r="K215" t="n">
        <v>0</v>
      </c>
      <c r="L215" t="inlineStr">
        <is>
          <t>AUTOMATE METIER</t>
        </is>
      </c>
      <c r="M215">
        <f>IFERROR(INDEX('equipements_tunnel'!$C$2:$AK$64,MATCH(L215,'equipements_tunnel'!$B$2:$B$64,0),MATCH(B215,'equipements_tunnel'!$C$1:$AK$1,0)),"")</f>
        <v/>
      </c>
      <c r="N215" t="inlineStr">
        <is>
          <t>préventif automates métier (fiche n°5 du cctp)|La Courneuve</t>
        </is>
      </c>
    </row>
    <row r="216">
      <c r="A216" t="inlineStr">
        <is>
          <t>Automate</t>
        </is>
      </c>
      <c r="B216" t="inlineStr">
        <is>
          <t>La Courneuve</t>
        </is>
      </c>
      <c r="C216" t="inlineStr">
        <is>
          <t>AUTPAR048</t>
        </is>
      </c>
      <c r="D216" t="inlineStr">
        <is>
          <t>préventif armoires mesd (fiche n°4 du cctp)</t>
        </is>
      </c>
      <c r="E216" t="inlineStr">
        <is>
          <t>AUPR48</t>
        </is>
      </c>
      <c r="F216" t="n">
        <v>1</v>
      </c>
      <c r="G216" t="n">
        <v>0</v>
      </c>
      <c r="H216" t="n">
        <v>1</v>
      </c>
      <c r="I216" t="n">
        <v>0</v>
      </c>
      <c r="J216" s="2" t="n">
        <v>91.39855</v>
      </c>
      <c r="K216" t="n">
        <v>0</v>
      </c>
      <c r="L216" t="inlineStr">
        <is>
          <t>MESD METIER</t>
        </is>
      </c>
      <c r="M216">
        <f>IFERROR(INDEX('equipements_tunnel'!$C$2:$AK$64,MATCH(L216,'equipements_tunnel'!$B$2:$B$64,0),MATCH(B216,'equipements_tunnel'!$C$1:$AK$1,0)),"")</f>
        <v/>
      </c>
      <c r="N216" t="inlineStr">
        <is>
          <t>préventif armoires mesd (fiche n°4 du cctp)|La Courneuve</t>
        </is>
      </c>
    </row>
    <row r="217">
      <c r="A217" t="inlineStr">
        <is>
          <t>PAU/TSE</t>
        </is>
      </c>
      <c r="B217" t="inlineStr">
        <is>
          <t>La Courneuve</t>
        </is>
      </c>
      <c r="C217" t="inlineStr">
        <is>
          <t>RTSPPN004</t>
        </is>
      </c>
      <c r="D217" t="inlineStr">
        <is>
          <t>maintenance préventive de l'ensemble des pau du tunnel</t>
        </is>
      </c>
      <c r="E217" t="inlineStr">
        <is>
          <t>RAU-PN04</t>
        </is>
      </c>
      <c r="F217" t="n">
        <v>4</v>
      </c>
      <c r="G217" t="n">
        <v>0</v>
      </c>
      <c r="H217" t="n">
        <v>4</v>
      </c>
      <c r="I217" t="n">
        <v>1</v>
      </c>
      <c r="J217" s="2" t="n">
        <v>337.92</v>
      </c>
      <c r="K217" t="n">
        <v>1351.68</v>
      </c>
      <c r="L217" t="inlineStr"/>
      <c r="M217" t="n">
        <v>1</v>
      </c>
      <c r="N217" t="inlineStr">
        <is>
          <t>maintenance préventive de l'ensemble des pau du tunnel|La Courneuve</t>
        </is>
      </c>
    </row>
    <row r="218">
      <c r="A218" t="inlineStr">
        <is>
          <t>PAU/TSE</t>
        </is>
      </c>
      <c r="B218" t="inlineStr">
        <is>
          <t>La Courneuve</t>
        </is>
      </c>
      <c r="C218" t="inlineStr">
        <is>
          <t>RTSPTN004</t>
        </is>
      </c>
      <c r="D218" t="inlineStr">
        <is>
          <t>maintenance préventive de l'ensemble des tse du tunnel</t>
        </is>
      </c>
      <c r="E218" t="inlineStr">
        <is>
          <t>TSE-PN04</t>
        </is>
      </c>
      <c r="F218" t="n">
        <v>4</v>
      </c>
      <c r="G218" t="n">
        <v>0</v>
      </c>
      <c r="H218" t="n">
        <v>4</v>
      </c>
      <c r="I218" t="n">
        <v>1</v>
      </c>
      <c r="J218" s="2" t="n">
        <v>134.95</v>
      </c>
      <c r="K218" t="n">
        <v>539.8</v>
      </c>
      <c r="L218" t="inlineStr"/>
      <c r="M218" t="n">
        <v>1</v>
      </c>
      <c r="N218" t="inlineStr">
        <is>
          <t>maintenance préventive de l'ensemble des tse du tunnel|La Courneuve</t>
        </is>
      </c>
    </row>
    <row r="219">
      <c r="A219" t="inlineStr">
        <is>
          <t>Onduleur</t>
        </is>
      </c>
      <c r="B219" t="inlineStr">
        <is>
          <t>La Courneuve</t>
        </is>
      </c>
      <c r="C219" t="inlineStr">
        <is>
          <t>ONDPOA001</t>
        </is>
      </c>
      <c r="D219" t="inlineStr">
        <is>
          <t>maintenance préventive d'un onduleur</t>
        </is>
      </c>
      <c r="E219" t="inlineStr">
        <is>
          <t>ONP001</t>
        </is>
      </c>
      <c r="F219" t="n">
        <v>1</v>
      </c>
      <c r="G219" t="n">
        <v>0</v>
      </c>
      <c r="H219" t="n">
        <v>1</v>
      </c>
      <c r="I219" t="n">
        <v>1</v>
      </c>
      <c r="J219" s="2" t="n">
        <v>304.01</v>
      </c>
      <c r="K219" t="n">
        <v>304.01</v>
      </c>
      <c r="L219" t="inlineStr">
        <is>
          <t>Maintenance préventive Onduleur ≤ 60 kVA</t>
        </is>
      </c>
      <c r="M219">
        <f>IFERROR(INDEX('equipements_tunnel'!$C$2:$AK$64,MATCH(L219,'equipements_tunnel'!$B$2:$B$64,0),MATCH(B219,'equipements_tunnel'!$C$1:$AK$1,0)),"")</f>
        <v/>
      </c>
      <c r="N219" t="inlineStr">
        <is>
          <t>maintenance préventive d'un onduleur|La Courneuve</t>
        </is>
      </c>
    </row>
    <row r="220">
      <c r="A220" t="inlineStr">
        <is>
          <t>Onduleur</t>
        </is>
      </c>
      <c r="B220" t="inlineStr">
        <is>
          <t>La Courneuve</t>
        </is>
      </c>
      <c r="C220" t="inlineStr">
        <is>
          <t>ONDPOB002</t>
        </is>
      </c>
      <c r="D220" t="inlineStr">
        <is>
          <t>maintenance préventive d'un onduleur</t>
        </is>
      </c>
      <c r="E220" t="inlineStr">
        <is>
          <t>ONP002</t>
        </is>
      </c>
      <c r="F220" t="n">
        <v>1</v>
      </c>
      <c r="G220" t="n">
        <v>0</v>
      </c>
      <c r="H220" t="n">
        <v>1</v>
      </c>
      <c r="I220" t="n">
        <v>0</v>
      </c>
      <c r="J220" s="2" t="n">
        <v>337.95</v>
      </c>
      <c r="K220" t="n">
        <v>0</v>
      </c>
      <c r="L220" t="inlineStr">
        <is>
          <t>Maintenance préventive Onduleur 61 kVA --&gt; 160 kVA</t>
        </is>
      </c>
      <c r="M220">
        <f>IFERROR(INDEX('equipements_tunnel'!$C$2:$AK$64,MATCH(L220,'equipements_tunnel'!$B$2:$B$64,0),MATCH(B220,'equipements_tunnel'!$C$1:$AK$1,0)),"")</f>
        <v/>
      </c>
      <c r="N220" t="inlineStr">
        <is>
          <t>maintenance préventive d'un onduleur|La Courneuve</t>
        </is>
      </c>
    </row>
    <row r="221">
      <c r="A221" t="inlineStr">
        <is>
          <t>Onduleur</t>
        </is>
      </c>
      <c r="B221" t="inlineStr">
        <is>
          <t>La Courneuve</t>
        </is>
      </c>
      <c r="C221" t="inlineStr">
        <is>
          <t>ONDPOC003</t>
        </is>
      </c>
      <c r="D221" t="inlineStr">
        <is>
          <t>maintenance préventive d'un onduleur</t>
        </is>
      </c>
      <c r="E221" t="inlineStr">
        <is>
          <t>ONP003</t>
        </is>
      </c>
      <c r="F221" t="n">
        <v>1</v>
      </c>
      <c r="G221" t="n">
        <v>0</v>
      </c>
      <c r="H221" t="n">
        <v>1</v>
      </c>
      <c r="I221" t="n">
        <v>0</v>
      </c>
      <c r="J221" s="2" t="n">
        <v>371.88</v>
      </c>
      <c r="K221" t="n">
        <v>0</v>
      </c>
      <c r="L221" t="inlineStr">
        <is>
          <t>Maintenance préventive Onduleur &gt; 160 kVA</t>
        </is>
      </c>
      <c r="M221">
        <f>IFERROR(INDEX('equipements_tunnel'!$C$2:$AK$64,MATCH(L221,'equipements_tunnel'!$B$2:$B$64,0),MATCH(B221,'equipements_tunnel'!$C$1:$AK$1,0)),"")</f>
        <v/>
      </c>
      <c r="N221" t="inlineStr">
        <is>
          <t>maintenance préventive d'un onduleur|La Courneuve</t>
        </is>
      </c>
    </row>
    <row r="222">
      <c r="A222" t="inlineStr">
        <is>
          <t>Onduleur</t>
        </is>
      </c>
      <c r="B222" t="inlineStr">
        <is>
          <t>La Courneuve</t>
        </is>
      </c>
      <c r="C222" t="inlineStr">
        <is>
          <t>ONDMPA004</t>
        </is>
      </c>
      <c r="D222" t="inlineStr">
        <is>
          <t>maintenance préventive d'un atelier d'énergie</t>
        </is>
      </c>
      <c r="E222" t="inlineStr">
        <is>
          <t>ONP004</t>
        </is>
      </c>
      <c r="F222" t="n">
        <v>1</v>
      </c>
      <c r="G222" t="n">
        <v>0</v>
      </c>
      <c r="H222" t="n">
        <v>1</v>
      </c>
      <c r="I222" t="n">
        <v>0</v>
      </c>
      <c r="J222" s="2" t="n">
        <v>185.94</v>
      </c>
      <c r="K222" t="n">
        <v>0</v>
      </c>
      <c r="L222" t="inlineStr"/>
      <c r="M222" t="n">
        <v>0</v>
      </c>
      <c r="N222" t="inlineStr">
        <is>
          <t>maintenance préventive d'un atelier d'énergie|La Courneuve</t>
        </is>
      </c>
    </row>
    <row r="223">
      <c r="A223" t="inlineStr">
        <is>
          <t>Onduleur</t>
        </is>
      </c>
      <c r="B223" t="inlineStr">
        <is>
          <t>La Courneuve</t>
        </is>
      </c>
      <c r="C223" t="inlineStr">
        <is>
          <t>ONDPLV005</t>
        </is>
      </c>
      <c r="D223" t="inlineStr">
        <is>
          <t>plus-value pour dépollution</t>
        </is>
      </c>
      <c r="E223" t="inlineStr">
        <is>
          <t>ONP005</t>
        </is>
      </c>
      <c r="F223" t="n">
        <v>0.5</v>
      </c>
      <c r="G223" t="n">
        <v>0</v>
      </c>
      <c r="H223" t="n">
        <v>0.5</v>
      </c>
      <c r="I223" t="n">
        <v>1</v>
      </c>
      <c r="J223" s="2" t="n">
        <v>414.3</v>
      </c>
      <c r="K223" t="n">
        <v>207.15</v>
      </c>
      <c r="L223" t="inlineStr"/>
      <c r="M223" t="n">
        <v>1</v>
      </c>
      <c r="N223" t="inlineStr">
        <is>
          <t>plus-value pour dépollution|La Courneuve</t>
        </is>
      </c>
    </row>
    <row r="224">
      <c r="A224" t="inlineStr">
        <is>
          <t>Détection</t>
        </is>
      </c>
      <c r="B224" t="inlineStr">
        <is>
          <t>La Courneuve</t>
        </is>
      </c>
      <c r="C224" t="inlineStr">
        <is>
          <t>DETPLV027</t>
        </is>
      </c>
      <c r="D224" t="inlineStr">
        <is>
          <t>préventif luminancemètre</t>
        </is>
      </c>
      <c r="E224" t="inlineStr">
        <is>
          <t>DEP027</t>
        </is>
      </c>
      <c r="F224" t="n">
        <v>1</v>
      </c>
      <c r="G224" t="n">
        <v>0</v>
      </c>
      <c r="H224" t="n">
        <v>1</v>
      </c>
      <c r="I224" t="n">
        <v>3</v>
      </c>
      <c r="J224" s="2" t="n">
        <v>24.15</v>
      </c>
      <c r="K224" t="n">
        <v>72.45</v>
      </c>
      <c r="L224" t="inlineStr">
        <is>
          <t>LUMANDAR+LUMINANCEMETRE</t>
        </is>
      </c>
      <c r="M224">
        <f>IFERROR(INDEX('equipements_tunnel'!$C$2:$AK$64,MATCH(L224,'equipements_tunnel'!$B$2:$B$64,0),MATCH(B224,'equipements_tunnel'!$C$1:$AK$1,0)),"")</f>
        <v/>
      </c>
      <c r="N224" t="inlineStr">
        <is>
          <t>préventif luminancemètre|La Courneuve</t>
        </is>
      </c>
    </row>
    <row r="225">
      <c r="A225" t="inlineStr">
        <is>
          <t>Détection</t>
        </is>
      </c>
      <c r="B225" t="inlineStr">
        <is>
          <t>La Courneuve</t>
        </is>
      </c>
      <c r="C225" t="inlineStr">
        <is>
          <t>DETPDI100</t>
        </is>
      </c>
      <c r="D225" t="inlineStr">
        <is>
          <t>préventif détection incendie</t>
        </is>
      </c>
      <c r="E225" t="inlineStr">
        <is>
          <t>DEP100</t>
        </is>
      </c>
      <c r="F225" t="n">
        <v>1</v>
      </c>
      <c r="G225" t="n">
        <v>0</v>
      </c>
      <c r="H225" t="n">
        <v>1</v>
      </c>
      <c r="I225" t="n">
        <v>1</v>
      </c>
      <c r="J225" s="2" t="n">
        <v>347.55</v>
      </c>
      <c r="K225" t="n">
        <v>347.55</v>
      </c>
      <c r="L225" t="inlineStr"/>
      <c r="M225" t="n">
        <v>1</v>
      </c>
      <c r="N225" t="inlineStr">
        <is>
          <t>préventif détection incendie|La Courneuve</t>
        </is>
      </c>
    </row>
    <row r="226">
      <c r="A226" t="inlineStr">
        <is>
          <t>Détection</t>
        </is>
      </c>
      <c r="B226" t="inlineStr">
        <is>
          <t>La Courneuve</t>
        </is>
      </c>
      <c r="C226" t="inlineStr">
        <is>
          <t>DETPXA200</t>
        </is>
      </c>
      <c r="D226" t="inlineStr">
        <is>
          <t>préventif extincteur</t>
        </is>
      </c>
      <c r="E226" t="inlineStr">
        <is>
          <t>DEP200</t>
        </is>
      </c>
      <c r="F226" t="n">
        <v>1</v>
      </c>
      <c r="G226" t="n">
        <v>0</v>
      </c>
      <c r="H226" t="n">
        <v>1</v>
      </c>
      <c r="I226" t="n">
        <v>9</v>
      </c>
      <c r="J226" s="2" t="n">
        <v>33.6</v>
      </c>
      <c r="K226" t="n">
        <v>302.4</v>
      </c>
      <c r="L226" t="inlineStr">
        <is>
          <t>Maintenance Préventive Extincteur Poudre 6 kg</t>
        </is>
      </c>
      <c r="M226">
        <f>IFERROR(INDEX('equipements_tunnel'!$C$2:$AK$64,MATCH(L226,'equipements_tunnel'!$B$2:$B$64,0),MATCH(B226,'equipements_tunnel'!$C$1:$AK$1,0)),"")</f>
        <v/>
      </c>
      <c r="N226" t="inlineStr">
        <is>
          <t>préventif extincteur|La Courneuve</t>
        </is>
      </c>
    </row>
    <row r="227">
      <c r="A227" t="inlineStr">
        <is>
          <t>Détection</t>
        </is>
      </c>
      <c r="B227" t="inlineStr">
        <is>
          <t>La Courneuve</t>
        </is>
      </c>
      <c r="C227" t="inlineStr">
        <is>
          <t>DETPXB201</t>
        </is>
      </c>
      <c r="D227" t="inlineStr">
        <is>
          <t>préventif extincteur</t>
        </is>
      </c>
      <c r="E227" t="inlineStr">
        <is>
          <t>DEP201</t>
        </is>
      </c>
      <c r="F227" t="n">
        <v>1</v>
      </c>
      <c r="G227" t="n">
        <v>0</v>
      </c>
      <c r="H227" t="n">
        <v>1</v>
      </c>
      <c r="I227" t="n">
        <v>0</v>
      </c>
      <c r="J227" s="2" t="n">
        <v>21</v>
      </c>
      <c r="K227" t="n">
        <v>0</v>
      </c>
      <c r="L227" t="inlineStr">
        <is>
          <t>Maintenance Préventive Extincteur Poudre 9 kg</t>
        </is>
      </c>
      <c r="M227">
        <f>IFERROR(INDEX('equipements_tunnel'!$C$2:$AK$64,MATCH(L227,'equipements_tunnel'!$B$2:$B$64,0),MATCH(B227,'equipements_tunnel'!$C$1:$AK$1,0)),"")</f>
        <v/>
      </c>
      <c r="N227" t="inlineStr">
        <is>
          <t>préventif extincteur|La Courneuve</t>
        </is>
      </c>
    </row>
    <row r="228">
      <c r="A228" t="inlineStr">
        <is>
          <t>Détection</t>
        </is>
      </c>
      <c r="B228" t="inlineStr">
        <is>
          <t>La Courneuve</t>
        </is>
      </c>
      <c r="C228" t="inlineStr">
        <is>
          <t>DETPXC202</t>
        </is>
      </c>
      <c r="D228" t="inlineStr">
        <is>
          <t>préventif extincteur</t>
        </is>
      </c>
      <c r="E228" t="inlineStr">
        <is>
          <t>DEP202</t>
        </is>
      </c>
      <c r="F228" t="n">
        <v>1</v>
      </c>
      <c r="G228" t="n">
        <v>0</v>
      </c>
      <c r="H228" t="n">
        <v>1</v>
      </c>
      <c r="I228" t="n">
        <v>0</v>
      </c>
      <c r="J228" s="2" t="n">
        <v>36.75</v>
      </c>
      <c r="K228" t="n">
        <v>0</v>
      </c>
      <c r="L228" t="inlineStr">
        <is>
          <t>Maintenance Préventive Extincteur Poudre 50 kg</t>
        </is>
      </c>
      <c r="M228">
        <f>IFERROR(INDEX('equipements_tunnel'!$C$2:$AK$64,MATCH(L228,'equipements_tunnel'!$B$2:$B$64,0),MATCH(B228,'equipements_tunnel'!$C$1:$AK$1,0)),"")</f>
        <v/>
      </c>
      <c r="N228" t="inlineStr">
        <is>
          <t>préventif extincteur|La Courneuve</t>
        </is>
      </c>
    </row>
    <row r="229">
      <c r="A229" t="inlineStr">
        <is>
          <t>Détection</t>
        </is>
      </c>
      <c r="B229" t="inlineStr">
        <is>
          <t>La Courneuve</t>
        </is>
      </c>
      <c r="C229" t="inlineStr">
        <is>
          <t>DETPXD203</t>
        </is>
      </c>
      <c r="D229" t="inlineStr">
        <is>
          <t>préventif extincteur</t>
        </is>
      </c>
      <c r="E229" t="inlineStr">
        <is>
          <t>DEP203</t>
        </is>
      </c>
      <c r="F229" t="n">
        <v>1</v>
      </c>
      <c r="G229" t="n">
        <v>0</v>
      </c>
      <c r="H229" t="n">
        <v>1</v>
      </c>
      <c r="I229" t="n">
        <v>0</v>
      </c>
      <c r="J229" s="2" t="n">
        <v>15.75</v>
      </c>
      <c r="K229" t="n">
        <v>0</v>
      </c>
      <c r="L229" t="inlineStr">
        <is>
          <t>Maintenance Préventive Extincteur Eau 6 L</t>
        </is>
      </c>
      <c r="M229">
        <f>IFERROR(INDEX('equipements_tunnel'!$C$2:$AK$64,MATCH(L229,'equipements_tunnel'!$B$2:$B$64,0),MATCH(B229,'equipements_tunnel'!$C$1:$AK$1,0)),"")</f>
        <v/>
      </c>
      <c r="N229" t="inlineStr">
        <is>
          <t>préventif extincteur|La Courneuve</t>
        </is>
      </c>
    </row>
    <row r="230">
      <c r="A230" t="inlineStr">
        <is>
          <t>Détection</t>
        </is>
      </c>
      <c r="B230" t="inlineStr">
        <is>
          <t>La Courneuve</t>
        </is>
      </c>
      <c r="C230" t="inlineStr">
        <is>
          <t>DETPXE204</t>
        </is>
      </c>
      <c r="D230" t="inlineStr">
        <is>
          <t>préventif extincteur</t>
        </is>
      </c>
      <c r="E230" t="inlineStr">
        <is>
          <t>DEP204</t>
        </is>
      </c>
      <c r="F230" t="n">
        <v>1</v>
      </c>
      <c r="G230" t="n">
        <v>0</v>
      </c>
      <c r="H230" t="n">
        <v>1</v>
      </c>
      <c r="I230" t="n">
        <v>0</v>
      </c>
      <c r="J230" s="2" t="n">
        <v>23.1</v>
      </c>
      <c r="K230" t="n">
        <v>0</v>
      </c>
      <c r="L230" t="inlineStr">
        <is>
          <t>Maintenance Préventive Extincteur Eau 9 L</t>
        </is>
      </c>
      <c r="M230">
        <f>IFERROR(INDEX('equipements_tunnel'!$C$2:$AK$64,MATCH(L230,'equipements_tunnel'!$B$2:$B$64,0),MATCH(B230,'equipements_tunnel'!$C$1:$AK$1,0)),"")</f>
        <v/>
      </c>
      <c r="N230" t="inlineStr">
        <is>
          <t>préventif extincteur|La Courneuve</t>
        </is>
      </c>
    </row>
    <row r="231">
      <c r="A231" t="inlineStr">
        <is>
          <t>Détection</t>
        </is>
      </c>
      <c r="B231" t="inlineStr">
        <is>
          <t>La Courneuve</t>
        </is>
      </c>
      <c r="C231" t="inlineStr">
        <is>
          <t>DETPXF204</t>
        </is>
      </c>
      <c r="D231" t="inlineStr">
        <is>
          <t>préventif extincteur</t>
        </is>
      </c>
      <c r="E231" t="inlineStr">
        <is>
          <t>DEP205</t>
        </is>
      </c>
      <c r="F231" t="n">
        <v>1</v>
      </c>
      <c r="G231" t="n">
        <v>0</v>
      </c>
      <c r="H231" t="n">
        <v>1</v>
      </c>
      <c r="I231" t="n">
        <v>3</v>
      </c>
      <c r="J231" s="2" t="n">
        <v>26.25</v>
      </c>
      <c r="K231" t="n">
        <v>78.75</v>
      </c>
      <c r="L231" t="inlineStr">
        <is>
          <t>Maintenance Préventive Extincteur CO2 2 kg</t>
        </is>
      </c>
      <c r="M231">
        <f>IFERROR(INDEX('equipements_tunnel'!$C$2:$AK$64,MATCH(L231,'equipements_tunnel'!$B$2:$B$64,0),MATCH(B231,'equipements_tunnel'!$C$1:$AK$1,0)),"")</f>
        <v/>
      </c>
      <c r="N231" t="inlineStr">
        <is>
          <t>préventif extincteur|La Courneuve</t>
        </is>
      </c>
    </row>
    <row r="232">
      <c r="A232" t="inlineStr">
        <is>
          <t>Détection</t>
        </is>
      </c>
      <c r="B232" t="inlineStr">
        <is>
          <t>La Courneuve</t>
        </is>
      </c>
      <c r="C232" t="inlineStr">
        <is>
          <t>DETPXG206</t>
        </is>
      </c>
      <c r="D232" t="inlineStr">
        <is>
          <t>préventif extincteur</t>
        </is>
      </c>
      <c r="E232" t="inlineStr">
        <is>
          <t>DEP206</t>
        </is>
      </c>
      <c r="F232" t="n">
        <v>1</v>
      </c>
      <c r="G232" t="n">
        <v>0</v>
      </c>
      <c r="H232" t="n">
        <v>1</v>
      </c>
      <c r="I232" t="n">
        <v>2</v>
      </c>
      <c r="J232" s="2" t="n">
        <v>15.75</v>
      </c>
      <c r="K232" t="n">
        <v>31.5</v>
      </c>
      <c r="L232" t="inlineStr">
        <is>
          <t>Maintenance Préventive Extincteur CO2 5 kg</t>
        </is>
      </c>
      <c r="M232">
        <f>IFERROR(INDEX('equipements_tunnel'!$C$2:$AK$64,MATCH(L232,'equipements_tunnel'!$B$2:$B$64,0),MATCH(B232,'equipements_tunnel'!$C$1:$AK$1,0)),"")</f>
        <v/>
      </c>
      <c r="N232" t="inlineStr">
        <is>
          <t>préventif extincteur|La Courneuve</t>
        </is>
      </c>
    </row>
    <row r="233">
      <c r="A233" t="inlineStr">
        <is>
          <t>Ventilation</t>
        </is>
      </c>
      <c r="B233" t="inlineStr">
        <is>
          <t>La Courneuve</t>
        </is>
      </c>
      <c r="C233" t="inlineStr">
        <is>
          <t>VENPQA300</t>
        </is>
      </c>
      <c r="D233" t="inlineStr">
        <is>
          <t>maintenance préventive des équipements spécifiques</t>
        </is>
      </c>
      <c r="E233" t="inlineStr">
        <is>
          <t>VPT300</t>
        </is>
      </c>
      <c r="F233" t="n">
        <v>1</v>
      </c>
      <c r="G233" t="n">
        <v>0</v>
      </c>
      <c r="H233" t="n">
        <v>1</v>
      </c>
      <c r="I233" t="n">
        <v>0</v>
      </c>
      <c r="J233" s="2" t="n">
        <v>78.84999999999999</v>
      </c>
      <c r="K233" t="n">
        <v>0</v>
      </c>
      <c r="L233" t="inlineStr">
        <is>
          <t>SURPRESSEUR ET VENTILATEUR LOCAL</t>
        </is>
      </c>
      <c r="M233">
        <f>IFERROR(INDEX('equipements_tunnel'!$C$2:$AK$64,MATCH(L233,'equipements_tunnel'!$B$2:$B$64,0),MATCH(B233,'equipements_tunnel'!$C$1:$AK$1,0)),"")</f>
        <v/>
      </c>
      <c r="N233" t="inlineStr">
        <is>
          <t>maintenance préventive des équipements spécifiques|La Courneuve</t>
        </is>
      </c>
    </row>
    <row r="234">
      <c r="A234" t="inlineStr">
        <is>
          <t>Ventilation</t>
        </is>
      </c>
      <c r="B234" t="inlineStr">
        <is>
          <t>La Courneuve</t>
        </is>
      </c>
      <c r="C234" t="inlineStr">
        <is>
          <t>VENPQB301</t>
        </is>
      </c>
      <c r="D234" t="inlineStr">
        <is>
          <t>maintenance préventive des équipements spécifiques</t>
        </is>
      </c>
      <c r="E234" t="inlineStr">
        <is>
          <t>VPT301</t>
        </is>
      </c>
      <c r="F234" t="n">
        <v>1</v>
      </c>
      <c r="G234" t="n">
        <v>0</v>
      </c>
      <c r="H234" t="n">
        <v>1</v>
      </c>
      <c r="I234" t="n">
        <v>0</v>
      </c>
      <c r="J234" s="2" t="n">
        <v>128.27</v>
      </c>
      <c r="K234" t="n">
        <v>0</v>
      </c>
      <c r="L234" t="inlineStr">
        <is>
          <t>REGISTRE</t>
        </is>
      </c>
      <c r="M234">
        <f>IFERROR(INDEX('equipements_tunnel'!$C$2:$AK$64,MATCH(L234,'equipements_tunnel'!$B$2:$B$64,0),MATCH(B234,'equipements_tunnel'!$C$1:$AK$1,0)),"")</f>
        <v/>
      </c>
      <c r="N234" t="inlineStr">
        <is>
          <t>maintenance préventive des équipements spécifiques|La Courneuve</t>
        </is>
      </c>
    </row>
    <row r="235">
      <c r="A235" t="inlineStr">
        <is>
          <t>Ventilation</t>
        </is>
      </c>
      <c r="B235" t="inlineStr">
        <is>
          <t>La Courneuve</t>
        </is>
      </c>
      <c r="C235" t="inlineStr">
        <is>
          <t>VENPQC302</t>
        </is>
      </c>
      <c r="D235" t="inlineStr">
        <is>
          <t>maintenance préventive des équipements spécifiques</t>
        </is>
      </c>
      <c r="E235" t="inlineStr">
        <is>
          <t>VPT302</t>
        </is>
      </c>
      <c r="F235" t="n">
        <v>1</v>
      </c>
      <c r="G235" t="n">
        <v>0</v>
      </c>
      <c r="H235" t="n">
        <v>1</v>
      </c>
      <c r="I235" t="n">
        <v>0</v>
      </c>
      <c r="J235" s="2" t="n">
        <v>449.49</v>
      </c>
      <c r="K235" t="n">
        <v>0</v>
      </c>
      <c r="L235" t="inlineStr"/>
      <c r="M235" t="n">
        <v>0</v>
      </c>
      <c r="N235" t="inlineStr">
        <is>
          <t>maintenance préventive des équipements spécifiques|La Courneuve</t>
        </is>
      </c>
    </row>
    <row r="236">
      <c r="A236" t="inlineStr">
        <is>
          <t>Ventilation</t>
        </is>
      </c>
      <c r="B236" t="inlineStr">
        <is>
          <t>La Courneuve</t>
        </is>
      </c>
      <c r="C236" t="inlineStr">
        <is>
          <t>VENPQE304</t>
        </is>
      </c>
      <c r="D236" t="inlineStr">
        <is>
          <t>maintenance préventive des équipements spécifiques</t>
        </is>
      </c>
      <c r="E236" t="inlineStr">
        <is>
          <t>VPT304</t>
        </is>
      </c>
      <c r="F236" t="n">
        <v>1</v>
      </c>
      <c r="G236" t="n">
        <v>0</v>
      </c>
      <c r="H236" t="n">
        <v>1</v>
      </c>
      <c r="I236" t="n">
        <v>0</v>
      </c>
      <c r="J236" s="2" t="n">
        <v>12.58</v>
      </c>
      <c r="K236" t="n">
        <v>0</v>
      </c>
      <c r="L236" t="inlineStr"/>
      <c r="M236" t="n">
        <v>0</v>
      </c>
      <c r="N236" t="inlineStr">
        <is>
          <t>maintenance préventive des équipements spécifiques|La Courneuve</t>
        </is>
      </c>
    </row>
    <row r="237">
      <c r="A237" t="inlineStr">
        <is>
          <t>Ventilation</t>
        </is>
      </c>
      <c r="B237" t="inlineStr">
        <is>
          <t>La Courneuve</t>
        </is>
      </c>
      <c r="C237" t="inlineStr">
        <is>
          <t>VENPQF305</t>
        </is>
      </c>
      <c r="D237" t="inlineStr">
        <is>
          <t>maintenance préventive des équipements spécifiques</t>
        </is>
      </c>
      <c r="E237" t="inlineStr">
        <is>
          <t>VPT305</t>
        </is>
      </c>
      <c r="F237" t="n">
        <v>1</v>
      </c>
      <c r="G237" t="n">
        <v>0</v>
      </c>
      <c r="H237" t="n">
        <v>1</v>
      </c>
      <c r="I237" t="n">
        <v>0</v>
      </c>
      <c r="J237" s="2" t="n">
        <v>12.58</v>
      </c>
      <c r="K237" t="n">
        <v>0</v>
      </c>
      <c r="L237" t="inlineStr"/>
      <c r="M237" t="n">
        <v>0</v>
      </c>
      <c r="N237" t="inlineStr">
        <is>
          <t>maintenance préventive des équipements spécifiques|La Courneuve</t>
        </is>
      </c>
    </row>
    <row r="238">
      <c r="A238" t="inlineStr">
        <is>
          <t>Vidéo</t>
        </is>
      </c>
      <c r="B238" t="inlineStr">
        <is>
          <t>La Courneuve</t>
        </is>
      </c>
      <c r="C238" t="inlineStr">
        <is>
          <t>VIDDAI112</t>
        </is>
      </c>
      <c r="D238" t="inlineStr">
        <is>
          <t>maintenance préventive de la dai du sens 1</t>
        </is>
      </c>
      <c r="E238" t="inlineStr">
        <is>
          <t>VI MP 112</t>
        </is>
      </c>
      <c r="F238" t="n">
        <v>1</v>
      </c>
      <c r="G238" t="n">
        <v>0</v>
      </c>
      <c r="H238" t="n">
        <v>1</v>
      </c>
      <c r="I238" t="n">
        <v>1</v>
      </c>
      <c r="J238" s="2" t="n">
        <v>1785.45</v>
      </c>
      <c r="K238" t="n">
        <v>1785.45</v>
      </c>
      <c r="L238" t="inlineStr"/>
      <c r="M238" t="n">
        <v>1</v>
      </c>
      <c r="N238" t="inlineStr">
        <is>
          <t>maintenance préventive de la dai du sens 1|La Courneuve</t>
        </is>
      </c>
    </row>
    <row r="239">
      <c r="A239" t="inlineStr">
        <is>
          <t>Vidéo</t>
        </is>
      </c>
      <c r="B239" t="inlineStr">
        <is>
          <t>La Courneuve</t>
        </is>
      </c>
      <c r="C239" t="inlineStr">
        <is>
          <t>VIDDAI113</t>
        </is>
      </c>
      <c r="D239" t="inlineStr">
        <is>
          <t>maintenance préventive de la dai du sens 2</t>
        </is>
      </c>
      <c r="E239" t="inlineStr">
        <is>
          <t>VI MP 113</t>
        </is>
      </c>
      <c r="F239" t="n">
        <v>1</v>
      </c>
      <c r="G239" t="n">
        <v>0</v>
      </c>
      <c r="H239" t="n">
        <v>1</v>
      </c>
      <c r="I239" t="n">
        <v>1</v>
      </c>
      <c r="J239" s="2" t="n">
        <v>1785.45</v>
      </c>
      <c r="K239" t="n">
        <v>1785.45</v>
      </c>
      <c r="L239" t="inlineStr"/>
      <c r="M239" t="n">
        <v>1</v>
      </c>
      <c r="N239" t="inlineStr">
        <is>
          <t>maintenance préventive de la dai du sens 2|La Courneuve</t>
        </is>
      </c>
    </row>
    <row r="240">
      <c r="A240" t="inlineStr">
        <is>
          <t>Vidéo</t>
        </is>
      </c>
      <c r="B240" t="inlineStr">
        <is>
          <t>La Courneuve</t>
        </is>
      </c>
      <c r="C240" t="inlineStr">
        <is>
          <t>VIDCAM312</t>
        </is>
      </c>
      <c r="D240" t="inlineStr">
        <is>
          <t>nettoyage des caméras sens intérieur sens 1</t>
        </is>
      </c>
      <c r="E240" t="inlineStr">
        <is>
          <t>VI MP 312</t>
        </is>
      </c>
      <c r="F240" t="n">
        <v>2</v>
      </c>
      <c r="G240" t="n">
        <v>0</v>
      </c>
      <c r="H240" t="n">
        <v>2</v>
      </c>
      <c r="I240" t="n">
        <v>1</v>
      </c>
      <c r="J240" s="2" t="n">
        <v>1696.19</v>
      </c>
      <c r="K240" t="n">
        <v>3392.38</v>
      </c>
      <c r="L240" t="inlineStr"/>
      <c r="M240" t="n">
        <v>1</v>
      </c>
      <c r="N240" t="inlineStr">
        <is>
          <t>nettoyage des caméras sens intérieur sens 1|La Courneuve</t>
        </is>
      </c>
    </row>
    <row r="241">
      <c r="A241" t="inlineStr">
        <is>
          <t>Vidéo</t>
        </is>
      </c>
      <c r="B241" t="inlineStr">
        <is>
          <t>La Courneuve</t>
        </is>
      </c>
      <c r="C241" t="inlineStr">
        <is>
          <t>VIDCAM313</t>
        </is>
      </c>
      <c r="D241" t="inlineStr">
        <is>
          <t>nettoyage des caméras sens intérieur sens 2</t>
        </is>
      </c>
      <c r="E241" t="inlineStr">
        <is>
          <t>VI MP 313</t>
        </is>
      </c>
      <c r="F241" t="n">
        <v>2</v>
      </c>
      <c r="G241" t="n">
        <v>0</v>
      </c>
      <c r="H241" t="n">
        <v>2</v>
      </c>
      <c r="I241" t="n">
        <v>1</v>
      </c>
      <c r="J241" s="2" t="n">
        <v>1696.19</v>
      </c>
      <c r="K241" t="n">
        <v>3392.38</v>
      </c>
      <c r="L241" t="inlineStr"/>
      <c r="M241" t="n">
        <v>1</v>
      </c>
      <c r="N241" t="inlineStr">
        <is>
          <t>nettoyage des caméras sens intérieur sens 2|La Courneuve</t>
        </is>
      </c>
    </row>
    <row r="242">
      <c r="A242" t="inlineStr">
        <is>
          <t>Vidéo</t>
        </is>
      </c>
      <c r="B242" t="inlineStr">
        <is>
          <t>La Courneuve</t>
        </is>
      </c>
      <c r="C242" t="inlineStr">
        <is>
          <t>VIDPCI406</t>
        </is>
      </c>
      <c r="D242" t="inlineStr">
        <is>
          <t>maintenance préventive des caméras en issues de secours</t>
        </is>
      </c>
      <c r="E242" t="inlineStr">
        <is>
          <t>VI MP 406</t>
        </is>
      </c>
      <c r="F242" t="n">
        <v>1</v>
      </c>
      <c r="G242" t="n">
        <v>0</v>
      </c>
      <c r="H242" t="n">
        <v>1</v>
      </c>
      <c r="I242" t="n">
        <v>1</v>
      </c>
      <c r="J242" s="2" t="n">
        <v>46.56</v>
      </c>
      <c r="K242" t="n">
        <v>46.56</v>
      </c>
      <c r="L242" t="inlineStr"/>
      <c r="M242" t="n">
        <v>1</v>
      </c>
      <c r="N242" t="inlineStr">
        <is>
          <t>maintenance préventive des caméras en issues de secours|La Courneuve</t>
        </is>
      </c>
    </row>
    <row r="243">
      <c r="A243" t="inlineStr">
        <is>
          <t>Pompage</t>
        </is>
      </c>
      <c r="B243" t="inlineStr">
        <is>
          <t>La Courneuve</t>
        </is>
      </c>
      <c r="C243" t="inlineStr">
        <is>
          <t>POMIND102</t>
        </is>
      </c>
      <c r="D243" t="inlineStr">
        <is>
          <t>entretien des poteaux incendie</t>
        </is>
      </c>
      <c r="E243" t="inlineStr">
        <is>
          <t>INP102</t>
        </is>
      </c>
      <c r="F243" t="n">
        <v>1</v>
      </c>
      <c r="G243" t="n">
        <v>0</v>
      </c>
      <c r="H243" t="n">
        <v>1</v>
      </c>
      <c r="I243" t="n">
        <v>1</v>
      </c>
      <c r="J243" s="2" t="n">
        <v>613</v>
      </c>
      <c r="K243" t="n">
        <v>613</v>
      </c>
      <c r="L243" t="inlineStr"/>
      <c r="M243" t="n">
        <v>1</v>
      </c>
      <c r="N243" t="inlineStr">
        <is>
          <t>entretien des poteaux incendie|La Courneuve</t>
        </is>
      </c>
    </row>
    <row r="244">
      <c r="A244" t="inlineStr">
        <is>
          <t>Pompage</t>
        </is>
      </c>
      <c r="B244" t="inlineStr">
        <is>
          <t>La Courneuve</t>
        </is>
      </c>
      <c r="C244" t="inlineStr">
        <is>
          <t>POMEPO600</t>
        </is>
      </c>
      <c r="D244" t="inlineStr">
        <is>
          <t>entretien d'une pompe</t>
        </is>
      </c>
      <c r="E244" t="inlineStr">
        <is>
          <t>POE600</t>
        </is>
      </c>
      <c r="F244" t="n">
        <v>1</v>
      </c>
      <c r="G244" t="n">
        <v>0</v>
      </c>
      <c r="H244" t="n">
        <v>1</v>
      </c>
      <c r="I244" t="n">
        <v>0</v>
      </c>
      <c r="J244" s="2" t="n">
        <v>572.0599999999999</v>
      </c>
      <c r="K244" t="n">
        <v>0</v>
      </c>
      <c r="L244" t="inlineStr"/>
      <c r="M244" t="n">
        <v>0</v>
      </c>
      <c r="N244" t="inlineStr">
        <is>
          <t>entretien d'une pompe|La Courneuve</t>
        </is>
      </c>
    </row>
    <row r="245">
      <c r="A245" t="inlineStr">
        <is>
          <t>Pompage</t>
        </is>
      </c>
      <c r="B245" t="inlineStr">
        <is>
          <t>La Courneuve</t>
        </is>
      </c>
      <c r="C245" t="inlineStr">
        <is>
          <t>POMESP701</t>
        </is>
      </c>
      <c r="D245" t="inlineStr">
        <is>
          <t>entretien des stations de pompage</t>
        </is>
      </c>
      <c r="E245" t="inlineStr">
        <is>
          <t>POE701</t>
        </is>
      </c>
      <c r="F245" t="n">
        <v>1</v>
      </c>
      <c r="G245" t="n">
        <v>0</v>
      </c>
      <c r="H245" t="n">
        <v>1</v>
      </c>
      <c r="I245" t="n">
        <v>0</v>
      </c>
      <c r="J245" s="2" t="n">
        <v>0</v>
      </c>
      <c r="K245" t="n">
        <v>0</v>
      </c>
      <c r="L245" t="inlineStr">
        <is>
          <t>LOCAL-SP</t>
        </is>
      </c>
      <c r="M245">
        <f>IFERROR(INDEX('equipements_tunnel'!$C$2:$AK$64,MATCH(L245,'equipements_tunnel'!$B$2:$B$64,0),MATCH(B245,'equipements_tunnel'!$C$1:$AK$1,0)),"")</f>
        <v/>
      </c>
      <c r="N245" t="inlineStr">
        <is>
          <t>entretien des stations de pompage|La Courneuve</t>
        </is>
      </c>
    </row>
    <row r="246">
      <c r="A246" t="inlineStr">
        <is>
          <t>Pompage</t>
        </is>
      </c>
      <c r="B246" t="inlineStr">
        <is>
          <t>La Courneuve</t>
        </is>
      </c>
      <c r="C246" t="inlineStr">
        <is>
          <t>POMERC500</t>
        </is>
      </c>
      <c r="D246" t="inlineStr">
        <is>
          <t>entretien autres systèmes du réseau incendie</t>
        </is>
      </c>
      <c r="E246" t="inlineStr">
        <is>
          <t>INP500</t>
        </is>
      </c>
      <c r="F246" t="n">
        <v>1</v>
      </c>
      <c r="G246" t="n">
        <v>0</v>
      </c>
      <c r="H246" t="n">
        <v>1</v>
      </c>
      <c r="I246" t="n">
        <v>0</v>
      </c>
      <c r="J246" s="2" t="n">
        <v>858.61</v>
      </c>
      <c r="K246" t="n">
        <v>0</v>
      </c>
      <c r="L246" t="inlineStr">
        <is>
          <t>SURPRESSEUR-INCENDIE</t>
        </is>
      </c>
      <c r="M246">
        <f>IFERROR(INDEX('equipements_tunnel'!$C$2:$AK$64,MATCH(L246,'equipements_tunnel'!$B$2:$B$64,0),MATCH(B246,'equipements_tunnel'!$C$1:$AK$1,0)),"")</f>
        <v/>
      </c>
      <c r="N246" t="inlineStr">
        <is>
          <t>entretien autres systèmes du réseau incendie|La Courneuve</t>
        </is>
      </c>
    </row>
    <row r="247">
      <c r="A247" t="inlineStr">
        <is>
          <t>Pompage</t>
        </is>
      </c>
      <c r="B247" t="inlineStr">
        <is>
          <t>La Courneuve</t>
        </is>
      </c>
      <c r="C247" t="inlineStr">
        <is>
          <t>POMERD600</t>
        </is>
      </c>
      <c r="D247" t="inlineStr">
        <is>
          <t>entretien autres systèmes du réseau incendie</t>
        </is>
      </c>
      <c r="E247" t="inlineStr">
        <is>
          <t>INP600</t>
        </is>
      </c>
      <c r="F247" t="n">
        <v>1</v>
      </c>
      <c r="G247" t="n">
        <v>0</v>
      </c>
      <c r="H247" t="n">
        <v>1</v>
      </c>
      <c r="I247" t="n">
        <v>0</v>
      </c>
      <c r="J247" s="2" t="n">
        <v>858.61</v>
      </c>
      <c r="K247" t="n">
        <v>0</v>
      </c>
      <c r="L247" t="inlineStr"/>
      <c r="M247" t="n">
        <v>0</v>
      </c>
      <c r="N247" t="inlineStr">
        <is>
          <t>entretien autres systèmes du réseau incendie|La Courneuve</t>
        </is>
      </c>
    </row>
    <row r="248">
      <c r="A248" t="inlineStr">
        <is>
          <t>Pompage</t>
        </is>
      </c>
      <c r="B248" t="inlineStr">
        <is>
          <t>La Courneuve</t>
        </is>
      </c>
      <c r="C248" t="inlineStr">
        <is>
          <t>POMERE700</t>
        </is>
      </c>
      <c r="D248" t="inlineStr">
        <is>
          <t>entretien autres systèmes du réseau incendie</t>
        </is>
      </c>
      <c r="E248" t="inlineStr">
        <is>
          <t>INP700</t>
        </is>
      </c>
      <c r="F248" t="n">
        <v>1</v>
      </c>
      <c r="G248" t="n">
        <v>0</v>
      </c>
      <c r="H248" t="n">
        <v>1</v>
      </c>
      <c r="I248" t="n">
        <v>0</v>
      </c>
      <c r="J248" s="2" t="n">
        <v>214.65</v>
      </c>
      <c r="K248" t="n">
        <v>0</v>
      </c>
      <c r="L248" t="inlineStr"/>
      <c r="M248" t="n">
        <v>0</v>
      </c>
      <c r="N248" t="inlineStr">
        <is>
          <t>entretien autres systèmes du réseau incendie|La Courneuve</t>
        </is>
      </c>
    </row>
    <row r="249">
      <c r="A249" t="inlineStr">
        <is>
          <t>Pompage</t>
        </is>
      </c>
      <c r="B249" t="inlineStr">
        <is>
          <t>La Courneuve</t>
        </is>
      </c>
      <c r="C249" t="inlineStr">
        <is>
          <t>POMERF800</t>
        </is>
      </c>
      <c r="D249" t="inlineStr">
        <is>
          <t>entretien autres systèmes du réseau incendie</t>
        </is>
      </c>
      <c r="E249" t="inlineStr">
        <is>
          <t>INP800</t>
        </is>
      </c>
      <c r="F249" t="n">
        <v>1</v>
      </c>
      <c r="G249" t="n">
        <v>0</v>
      </c>
      <c r="H249" t="n">
        <v>1</v>
      </c>
      <c r="I249" t="n">
        <v>0</v>
      </c>
      <c r="J249" s="2" t="n">
        <v>214.65</v>
      </c>
      <c r="K249" t="n">
        <v>0</v>
      </c>
      <c r="L249" t="inlineStr"/>
      <c r="M249" t="n">
        <v>0</v>
      </c>
      <c r="N249" t="inlineStr">
        <is>
          <t>entretien autres systèmes du réseau incendie|La Courneuve</t>
        </is>
      </c>
    </row>
    <row r="250">
      <c r="A250" t="inlineStr">
        <is>
          <t>Pompage</t>
        </is>
      </c>
      <c r="B250" t="inlineStr">
        <is>
          <t>La Courneuve</t>
        </is>
      </c>
      <c r="C250" t="inlineStr">
        <is>
          <t>POMERG900</t>
        </is>
      </c>
      <c r="D250" t="inlineStr">
        <is>
          <t>entretien autres systèmes du réseau incendie</t>
        </is>
      </c>
      <c r="E250" t="inlineStr">
        <is>
          <t>INP900</t>
        </is>
      </c>
      <c r="F250" t="n">
        <v>1</v>
      </c>
      <c r="G250" t="n">
        <v>0</v>
      </c>
      <c r="H250" t="n">
        <v>1</v>
      </c>
      <c r="I250" t="n">
        <v>0</v>
      </c>
      <c r="J250" s="2" t="n">
        <v>208.4</v>
      </c>
      <c r="K250" t="n">
        <v>0</v>
      </c>
      <c r="L250" t="inlineStr"/>
      <c r="M250" t="n">
        <v>0</v>
      </c>
      <c r="N250" t="inlineStr">
        <is>
          <t>entretien autres systèmes du réseau incendie|La Courneuve</t>
        </is>
      </c>
    </row>
    <row r="251">
      <c r="A251" t="inlineStr">
        <is>
          <t>Pompage</t>
        </is>
      </c>
      <c r="B251" t="inlineStr">
        <is>
          <t>La Courneuve</t>
        </is>
      </c>
      <c r="C251" t="inlineStr">
        <is>
          <t>POMERG901</t>
        </is>
      </c>
      <c r="D251" t="inlineStr">
        <is>
          <t>entretien autres systèmes du réseau incendie</t>
        </is>
      </c>
      <c r="E251" t="inlineStr">
        <is>
          <t>INP901</t>
        </is>
      </c>
      <c r="F251" t="n">
        <v>1</v>
      </c>
      <c r="G251" t="n">
        <v>0</v>
      </c>
      <c r="H251" t="n">
        <v>1</v>
      </c>
      <c r="I251" t="n">
        <v>0</v>
      </c>
      <c r="J251" s="2" t="n">
        <v>714.8099999999999</v>
      </c>
      <c r="K251" t="n">
        <v>0</v>
      </c>
      <c r="L251" t="inlineStr"/>
      <c r="M251" t="n">
        <v>0</v>
      </c>
      <c r="N251" t="inlineStr">
        <is>
          <t>entretien autres systèmes du réseau incendie|La Courneuve</t>
        </is>
      </c>
    </row>
    <row r="252">
      <c r="A252" t="inlineStr">
        <is>
          <t>Bâtiment</t>
        </is>
      </c>
      <c r="B252" t="inlineStr">
        <is>
          <t>Neuilly</t>
        </is>
      </c>
      <c r="C252" t="inlineStr">
        <is>
          <t>BATCJN010</t>
        </is>
      </c>
      <c r="D252" t="inlineStr">
        <is>
          <t>contrôle des is de jour</t>
        </is>
      </c>
      <c r="E252" t="inlineStr">
        <is>
          <t>VJO010</t>
        </is>
      </c>
      <c r="F252" t="n">
        <v>6</v>
      </c>
      <c r="G252" t="n">
        <v>0</v>
      </c>
      <c r="H252" t="n">
        <v>6</v>
      </c>
      <c r="I252" t="n">
        <v>0.3333333333333333</v>
      </c>
      <c r="J252" s="2" t="n">
        <v>3043</v>
      </c>
      <c r="K252" t="n">
        <v>6086</v>
      </c>
      <c r="L252" t="inlineStr"/>
      <c r="M252" t="n">
        <v>0.3333333333333333</v>
      </c>
      <c r="N252" t="inlineStr">
        <is>
          <t>contrôle des is de jour|Neuilly</t>
        </is>
      </c>
    </row>
    <row r="253">
      <c r="A253" t="inlineStr">
        <is>
          <t>Bâtiment</t>
        </is>
      </c>
      <c r="B253" t="inlineStr">
        <is>
          <t>Neuilly</t>
        </is>
      </c>
      <c r="C253" t="inlineStr">
        <is>
          <t>BATCJN011</t>
        </is>
      </c>
      <c r="D253" t="inlineStr">
        <is>
          <t>contrôle des is de jour</t>
        </is>
      </c>
      <c r="E253" t="inlineStr">
        <is>
          <t>VJO011</t>
        </is>
      </c>
      <c r="F253" t="n">
        <v>6</v>
      </c>
      <c r="G253" t="n">
        <v>0</v>
      </c>
      <c r="H253" t="n">
        <v>6</v>
      </c>
      <c r="I253" t="n">
        <v>0.3333333333333333</v>
      </c>
      <c r="J253" s="2" t="n">
        <v>3043</v>
      </c>
      <c r="K253" t="n">
        <v>6086</v>
      </c>
      <c r="L253" t="inlineStr"/>
      <c r="M253" t="n">
        <v>0.3333333333333333</v>
      </c>
      <c r="N253" t="inlineStr">
        <is>
          <t>contrôle des is de jour|Neuilly</t>
        </is>
      </c>
    </row>
    <row r="254">
      <c r="A254" t="inlineStr">
        <is>
          <t>Bâtiment</t>
        </is>
      </c>
      <c r="B254" t="inlineStr">
        <is>
          <t>Neuilly</t>
        </is>
      </c>
      <c r="C254" t="inlineStr">
        <is>
          <t>BATCNO010</t>
        </is>
      </c>
      <c r="D254" t="inlineStr">
        <is>
          <t>contrôle des is + niches de nuit</t>
        </is>
      </c>
      <c r="E254" t="inlineStr">
        <is>
          <t>VNO010</t>
        </is>
      </c>
      <c r="F254" t="n">
        <v>6</v>
      </c>
      <c r="G254" t="n">
        <v>0</v>
      </c>
      <c r="H254" t="n">
        <v>6</v>
      </c>
      <c r="I254" t="n">
        <v>0.3333333333333333</v>
      </c>
      <c r="J254" s="2" t="n">
        <v>4570</v>
      </c>
      <c r="K254" t="n">
        <v>9140</v>
      </c>
      <c r="L254" t="inlineStr"/>
      <c r="M254" t="n">
        <v>0.3333333333333333</v>
      </c>
      <c r="N254" t="inlineStr">
        <is>
          <t>contrôle des is + niches de nuit|Neuilly</t>
        </is>
      </c>
    </row>
    <row r="255">
      <c r="A255" t="inlineStr">
        <is>
          <t>Bâtiment</t>
        </is>
      </c>
      <c r="B255" t="inlineStr">
        <is>
          <t>Neuilly</t>
        </is>
      </c>
      <c r="C255" t="inlineStr">
        <is>
          <t>BATCNO011</t>
        </is>
      </c>
      <c r="D255" t="inlineStr">
        <is>
          <t>contrôle des is + niches de nuit</t>
        </is>
      </c>
      <c r="E255" t="inlineStr">
        <is>
          <t>VNO011</t>
        </is>
      </c>
      <c r="F255" t="n">
        <v>6</v>
      </c>
      <c r="G255" t="n">
        <v>0</v>
      </c>
      <c r="H255" t="n">
        <v>6</v>
      </c>
      <c r="I255" t="n">
        <v>0.3333333333333333</v>
      </c>
      <c r="J255" s="2" t="n">
        <v>4570</v>
      </c>
      <c r="K255" t="n">
        <v>9140</v>
      </c>
      <c r="L255" t="inlineStr"/>
      <c r="M255" t="n">
        <v>0.3333333333333333</v>
      </c>
      <c r="N255" t="inlineStr">
        <is>
          <t>contrôle des is + niches de nuit|Neuilly</t>
        </is>
      </c>
    </row>
    <row r="256">
      <c r="A256" t="inlineStr">
        <is>
          <t>Bâtiment</t>
        </is>
      </c>
      <c r="B256" t="inlineStr">
        <is>
          <t>Neuilly</t>
        </is>
      </c>
      <c r="C256" t="inlineStr">
        <is>
          <t>BATMPO010</t>
        </is>
      </c>
      <c r="D256" t="inlineStr">
        <is>
          <t>préventif is + niches</t>
        </is>
      </c>
      <c r="E256" t="inlineStr">
        <is>
          <t>MPO010</t>
        </is>
      </c>
      <c r="F256" t="n">
        <v>1</v>
      </c>
      <c r="G256" t="n">
        <v>0</v>
      </c>
      <c r="H256" t="n">
        <v>1</v>
      </c>
      <c r="I256" t="n">
        <v>0.3333333333333333</v>
      </c>
      <c r="J256" s="2" t="n">
        <v>4926</v>
      </c>
      <c r="K256" t="n">
        <v>1642</v>
      </c>
      <c r="L256" t="inlineStr"/>
      <c r="M256" t="n">
        <v>0.3333333333333333</v>
      </c>
      <c r="N256" t="inlineStr">
        <is>
          <t>préventif is + niches|Neuilly</t>
        </is>
      </c>
    </row>
    <row r="257">
      <c r="A257" t="inlineStr">
        <is>
          <t>Bâtiment</t>
        </is>
      </c>
      <c r="B257" t="inlineStr">
        <is>
          <t>Neuilly</t>
        </is>
      </c>
      <c r="C257" t="inlineStr">
        <is>
          <t>BATMPO011</t>
        </is>
      </c>
      <c r="D257" t="inlineStr">
        <is>
          <t>préventif is + niches</t>
        </is>
      </c>
      <c r="E257" t="inlineStr">
        <is>
          <t>MPO011</t>
        </is>
      </c>
      <c r="F257" t="n">
        <v>1</v>
      </c>
      <c r="G257" t="n">
        <v>0</v>
      </c>
      <c r="H257" t="n">
        <v>1</v>
      </c>
      <c r="I257" t="n">
        <v>0.3333333333333333</v>
      </c>
      <c r="J257" s="2" t="n">
        <v>4926</v>
      </c>
      <c r="K257" t="n">
        <v>1642</v>
      </c>
      <c r="L257" t="inlineStr"/>
      <c r="M257" t="n">
        <v>0.3333333333333333</v>
      </c>
      <c r="N257" t="inlineStr">
        <is>
          <t>préventif is + niches|Neuilly</t>
        </is>
      </c>
    </row>
    <row r="258">
      <c r="A258" t="inlineStr">
        <is>
          <t>Propreté</t>
        </is>
      </c>
      <c r="B258" t="inlineStr">
        <is>
          <t>Neuilly</t>
        </is>
      </c>
      <c r="C258" t="inlineStr">
        <is>
          <t>PRPLTB008</t>
        </is>
      </c>
      <c r="D258" t="inlineStr">
        <is>
          <t>lavage d'un tube</t>
        </is>
      </c>
      <c r="E258" t="inlineStr">
        <is>
          <t>POL008</t>
        </is>
      </c>
      <c r="F258" t="n">
        <v>2</v>
      </c>
      <c r="G258" t="n">
        <v>0</v>
      </c>
      <c r="H258" t="n">
        <v>2</v>
      </c>
      <c r="I258" t="n">
        <v>2</v>
      </c>
      <c r="J258" s="2" t="n">
        <v>4786.98</v>
      </c>
      <c r="K258" t="n">
        <v>19147.92</v>
      </c>
      <c r="L258" t="inlineStr"/>
      <c r="M258" t="n">
        <v>2</v>
      </c>
      <c r="N258" t="inlineStr">
        <is>
          <t>lavage d'un tube|Neuilly</t>
        </is>
      </c>
    </row>
    <row r="259">
      <c r="A259" t="inlineStr">
        <is>
          <t>ContReg</t>
        </is>
      </c>
      <c r="B259" t="inlineStr">
        <is>
          <t>Neuilly</t>
        </is>
      </c>
      <c r="C259" t="inlineStr">
        <is>
          <t>CRGVPA106</t>
        </is>
      </c>
      <c r="D259" t="inlineStr">
        <is>
          <t>vérification des installations électriques</t>
        </is>
      </c>
      <c r="E259" t="inlineStr">
        <is>
          <t>CRC 106,00</t>
        </is>
      </c>
      <c r="F259" t="n">
        <v>1</v>
      </c>
      <c r="G259" t="n">
        <v>0</v>
      </c>
      <c r="H259" t="n">
        <v>1</v>
      </c>
      <c r="I259" t="n">
        <v>1</v>
      </c>
      <c r="J259" s="2" t="n">
        <v>486.45</v>
      </c>
      <c r="K259" t="n">
        <v>486.45</v>
      </c>
      <c r="L259" t="inlineStr"/>
      <c r="M259" t="n">
        <v>1</v>
      </c>
      <c r="N259" t="inlineStr">
        <is>
          <t>vérification des installations électriques|Neuilly</t>
        </is>
      </c>
    </row>
    <row r="260">
      <c r="A260" t="inlineStr">
        <is>
          <t>ContReg</t>
        </is>
      </c>
      <c r="B260" t="inlineStr">
        <is>
          <t>Neuilly</t>
        </is>
      </c>
      <c r="C260" t="inlineStr">
        <is>
          <t>CRGVPA107</t>
        </is>
      </c>
      <c r="D260" t="inlineStr">
        <is>
          <t>vérification des installations électriques</t>
        </is>
      </c>
      <c r="E260" t="inlineStr">
        <is>
          <t>CRC 107,00</t>
        </is>
      </c>
      <c r="F260" t="n">
        <v>1</v>
      </c>
      <c r="G260" t="n">
        <v>0</v>
      </c>
      <c r="H260" t="n">
        <v>1</v>
      </c>
      <c r="I260" t="n">
        <v>1</v>
      </c>
      <c r="J260" s="2" t="n">
        <v>864.8</v>
      </c>
      <c r="K260" t="n">
        <v>864.8</v>
      </c>
      <c r="L260" t="inlineStr"/>
      <c r="M260" t="n">
        <v>1</v>
      </c>
      <c r="N260" t="inlineStr">
        <is>
          <t>vérification des installations électriques|Neuilly</t>
        </is>
      </c>
    </row>
    <row r="261">
      <c r="A261" t="inlineStr">
        <is>
          <t>ContReg</t>
        </is>
      </c>
      <c r="B261" t="inlineStr">
        <is>
          <t>Neuilly</t>
        </is>
      </c>
      <c r="C261" t="inlineStr">
        <is>
          <t>CRGVIO102</t>
        </is>
      </c>
      <c r="D261" t="inlineStr">
        <is>
          <t>vérification des installations électriques</t>
        </is>
      </c>
      <c r="E261" t="inlineStr">
        <is>
          <t>CRO102</t>
        </is>
      </c>
      <c r="F261" t="n">
        <v>1</v>
      </c>
      <c r="G261" t="n">
        <v>0</v>
      </c>
      <c r="H261" t="n">
        <v>1</v>
      </c>
      <c r="I261" t="n">
        <v>2</v>
      </c>
      <c r="J261" s="2" t="n">
        <v>648.6</v>
      </c>
      <c r="K261" t="n">
        <v>1297.2</v>
      </c>
      <c r="L261" t="inlineStr"/>
      <c r="M261" t="n">
        <v>2</v>
      </c>
      <c r="N261" t="inlineStr">
        <is>
          <t>vérification des installations électriques|Neuilly</t>
        </is>
      </c>
    </row>
    <row r="262">
      <c r="A262" t="inlineStr">
        <is>
          <t>ContReg</t>
        </is>
      </c>
      <c r="B262" t="inlineStr">
        <is>
          <t>Neuilly</t>
        </is>
      </c>
      <c r="C262" t="inlineStr">
        <is>
          <t>CRGDLA101</t>
        </is>
      </c>
      <c r="D262" t="inlineStr">
        <is>
          <t>vérification des dispositifs de levage</t>
        </is>
      </c>
      <c r="E262" t="inlineStr">
        <is>
          <t>CRC 101,00</t>
        </is>
      </c>
      <c r="F262" t="n">
        <v>1</v>
      </c>
      <c r="G262" t="n">
        <v>0</v>
      </c>
      <c r="H262" t="n">
        <v>1</v>
      </c>
      <c r="I262" t="n">
        <v>0</v>
      </c>
      <c r="J262" s="2" t="n">
        <v>648.6</v>
      </c>
      <c r="K262" t="n">
        <v>0</v>
      </c>
      <c r="L262" t="inlineStr">
        <is>
          <t>Dispositif de levage inférieur ou égal à 3 tonnes</t>
        </is>
      </c>
      <c r="M262">
        <f>IFERROR(INDEX('equipements_tunnel'!$C$2:$AK$64,MATCH(L262,'equipements_tunnel'!$B$2:$B$64,0),MATCH(B262,'equipements_tunnel'!$C$1:$AK$1,0)),"")</f>
        <v/>
      </c>
      <c r="N262" t="inlineStr">
        <is>
          <t>vérification des dispositifs de levage|Neuilly</t>
        </is>
      </c>
    </row>
    <row r="263">
      <c r="A263" t="inlineStr">
        <is>
          <t>ContReg</t>
        </is>
      </c>
      <c r="B263" t="inlineStr">
        <is>
          <t>Neuilly</t>
        </is>
      </c>
      <c r="C263" t="inlineStr">
        <is>
          <t>CRGDLB102</t>
        </is>
      </c>
      <c r="D263" t="inlineStr">
        <is>
          <t>vérification des dispositifs de levage</t>
        </is>
      </c>
      <c r="E263" t="inlineStr">
        <is>
          <t>CRC 102,00</t>
        </is>
      </c>
      <c r="F263" t="n">
        <v>1</v>
      </c>
      <c r="G263" t="n">
        <v>0</v>
      </c>
      <c r="H263" t="n">
        <v>1</v>
      </c>
      <c r="I263" t="n">
        <v>2</v>
      </c>
      <c r="J263" s="2" t="n">
        <v>864.8</v>
      </c>
      <c r="K263" t="n">
        <v>1729.6</v>
      </c>
      <c r="L263" t="inlineStr">
        <is>
          <t>Dispositif de levage inférieur compris entre 3 et 6 tonnes</t>
        </is>
      </c>
      <c r="M263">
        <f>IFERROR(INDEX('equipements_tunnel'!$C$2:$AK$64,MATCH(L263,'equipements_tunnel'!$B$2:$B$64,0),MATCH(B263,'equipements_tunnel'!$C$1:$AK$1,0)),"")</f>
        <v/>
      </c>
      <c r="N263" t="inlineStr">
        <is>
          <t>vérification des dispositifs de levage|Neuilly</t>
        </is>
      </c>
    </row>
    <row r="264">
      <c r="A264" t="inlineStr">
        <is>
          <t>ContReg</t>
        </is>
      </c>
      <c r="B264" t="inlineStr">
        <is>
          <t>Neuilly</t>
        </is>
      </c>
      <c r="C264" t="inlineStr">
        <is>
          <t>CRGDLC103</t>
        </is>
      </c>
      <c r="D264" t="inlineStr">
        <is>
          <t>vérification des dispositifs de levage</t>
        </is>
      </c>
      <c r="E264" t="inlineStr">
        <is>
          <t>CRC 103,00</t>
        </is>
      </c>
      <c r="F264" t="n">
        <v>1</v>
      </c>
      <c r="G264" t="n">
        <v>0</v>
      </c>
      <c r="H264" t="n">
        <v>1</v>
      </c>
      <c r="I264" t="n">
        <v>0</v>
      </c>
      <c r="J264" s="2" t="n">
        <v>1081</v>
      </c>
      <c r="K264" t="n">
        <v>0</v>
      </c>
      <c r="L264" t="inlineStr">
        <is>
          <t>Dispositif de levage inférieur supérieur à 6 tonnes</t>
        </is>
      </c>
      <c r="M264">
        <f>IFERROR(INDEX('equipements_tunnel'!$C$2:$AK$64,MATCH(L264,'equipements_tunnel'!$B$2:$B$64,0),MATCH(B264,'equipements_tunnel'!$C$1:$AK$1,0)),"")</f>
        <v/>
      </c>
      <c r="N264" t="inlineStr">
        <is>
          <t>vérification des dispositifs de levage|Neuilly</t>
        </is>
      </c>
    </row>
    <row r="265">
      <c r="A265" t="inlineStr">
        <is>
          <t>Eclairage</t>
        </is>
      </c>
      <c r="B265" t="inlineStr">
        <is>
          <t>Neuilly</t>
        </is>
      </c>
      <c r="C265" t="inlineStr">
        <is>
          <t>ECLNPO006</t>
        </is>
      </c>
      <c r="D265" t="inlineStr">
        <is>
          <t>nettoyage des plots de jalonnement pour un sens</t>
        </is>
      </c>
      <c r="E265" t="inlineStr">
        <is>
          <t>ECPO06</t>
        </is>
      </c>
      <c r="F265" t="n">
        <v>2</v>
      </c>
      <c r="G265" t="n">
        <v>0</v>
      </c>
      <c r="H265" t="n">
        <v>2</v>
      </c>
      <c r="I265" t="n">
        <v>2</v>
      </c>
      <c r="J265" s="2" t="n">
        <v>350.41</v>
      </c>
      <c r="K265" t="n">
        <v>1401.64</v>
      </c>
      <c r="L265" t="inlineStr"/>
      <c r="M265" t="n">
        <v>2</v>
      </c>
      <c r="N265" t="inlineStr">
        <is>
          <t>nettoyage des plots de jalonnement pour un sens|Neuilly</t>
        </is>
      </c>
    </row>
    <row r="266">
      <c r="A266" t="inlineStr">
        <is>
          <t>Eclairage</t>
        </is>
      </c>
      <c r="B266" t="inlineStr">
        <is>
          <t>Neuilly</t>
        </is>
      </c>
      <c r="C266" t="inlineStr">
        <is>
          <t>ECLNEO020</t>
        </is>
      </c>
      <c r="D266" t="inlineStr">
        <is>
          <t>nettoyage de l'éclairage pour un sens</t>
        </is>
      </c>
      <c r="E266" t="inlineStr">
        <is>
          <t>ECPO20</t>
        </is>
      </c>
      <c r="F266" t="n">
        <v>2</v>
      </c>
      <c r="G266" t="n">
        <v>0</v>
      </c>
      <c r="H266" t="n">
        <v>2</v>
      </c>
      <c r="I266" t="n">
        <v>2</v>
      </c>
      <c r="J266" s="2" t="n">
        <v>1833.72</v>
      </c>
      <c r="K266" t="n">
        <v>7334.88</v>
      </c>
      <c r="L266" t="inlineStr"/>
      <c r="M266" t="n">
        <v>2</v>
      </c>
      <c r="N266" t="inlineStr">
        <is>
          <t>nettoyage de l'éclairage pour un sens|Neuilly</t>
        </is>
      </c>
    </row>
    <row r="267">
      <c r="A267" t="inlineStr">
        <is>
          <t>Eclairage</t>
        </is>
      </c>
      <c r="B267" t="inlineStr">
        <is>
          <t>Neuilly</t>
        </is>
      </c>
      <c r="C267" t="inlineStr">
        <is>
          <t>ECLRSO059</t>
        </is>
      </c>
      <c r="D267" t="inlineStr">
        <is>
          <t>remplacement systématiques des sources</t>
        </is>
      </c>
      <c r="E267" t="inlineStr">
        <is>
          <t>ECPO59</t>
        </is>
      </c>
      <c r="F267" t="n">
        <v>0.4</v>
      </c>
      <c r="G267" t="n">
        <v>0</v>
      </c>
      <c r="H267" t="n">
        <v>0.4</v>
      </c>
      <c r="I267" t="n">
        <v>2</v>
      </c>
      <c r="J267" s="2" t="n">
        <v>3262.03</v>
      </c>
      <c r="K267" t="n">
        <v>2609.62</v>
      </c>
      <c r="L267" t="inlineStr"/>
      <c r="M267" t="n">
        <v>2</v>
      </c>
      <c r="N267" t="inlineStr">
        <is>
          <t>remplacement systématiques des sources|Neuilly</t>
        </is>
      </c>
    </row>
    <row r="268">
      <c r="A268" t="inlineStr">
        <is>
          <t>Eclairage</t>
        </is>
      </c>
      <c r="B268" t="inlineStr">
        <is>
          <t>Neuilly</t>
        </is>
      </c>
      <c r="C268" t="inlineStr">
        <is>
          <t>ECLRSO060</t>
        </is>
      </c>
      <c r="D268" t="inlineStr">
        <is>
          <t>remplacement systématiques des sources</t>
        </is>
      </c>
      <c r="E268" t="inlineStr">
        <is>
          <t>ECPO60</t>
        </is>
      </c>
      <c r="F268" t="n">
        <v>0.4</v>
      </c>
      <c r="G268" t="n">
        <v>0</v>
      </c>
      <c r="H268" t="n">
        <v>0.4</v>
      </c>
      <c r="I268" t="n">
        <v>2</v>
      </c>
      <c r="J268" s="2" t="n">
        <v>3262.03</v>
      </c>
      <c r="K268" t="n">
        <v>2609.62</v>
      </c>
      <c r="L268" t="inlineStr"/>
      <c r="M268" t="n">
        <v>2</v>
      </c>
      <c r="N268" t="inlineStr">
        <is>
          <t>remplacement systématiques des sources|Neuilly</t>
        </is>
      </c>
    </row>
    <row r="269">
      <c r="A269" t="inlineStr">
        <is>
          <t>Eclairage</t>
        </is>
      </c>
      <c r="B269" t="inlineStr">
        <is>
          <t>Neuilly</t>
        </is>
      </c>
      <c r="C269" t="inlineStr">
        <is>
          <t>ECLRSO061</t>
        </is>
      </c>
      <c r="D269" t="inlineStr">
        <is>
          <t>remplacement systématiques des sources</t>
        </is>
      </c>
      <c r="E269" t="inlineStr">
        <is>
          <t>ECPO61</t>
        </is>
      </c>
      <c r="F269" t="n">
        <v>0.4</v>
      </c>
      <c r="G269" t="n">
        <v>0</v>
      </c>
      <c r="H269" t="n">
        <v>0.4</v>
      </c>
      <c r="I269" t="n">
        <v>2</v>
      </c>
      <c r="J269" s="2" t="n">
        <v>6660</v>
      </c>
      <c r="K269" t="n">
        <v>5328</v>
      </c>
      <c r="L269" t="inlineStr"/>
      <c r="M269" t="n">
        <v>2</v>
      </c>
      <c r="N269" t="inlineStr">
        <is>
          <t>remplacement systématiques des sources|Neuilly</t>
        </is>
      </c>
    </row>
    <row r="270">
      <c r="A270" t="inlineStr">
        <is>
          <t>AEV</t>
        </is>
      </c>
      <c r="B270" t="inlineStr">
        <is>
          <t>Neuilly</t>
        </is>
      </c>
      <c r="C270" t="inlineStr">
        <is>
          <t>AEVEFO016</t>
        </is>
      </c>
      <c r="D270" t="inlineStr">
        <is>
          <t>essais fonctionnels pour un sens</t>
        </is>
      </c>
      <c r="E270" t="inlineStr">
        <is>
          <t>AEFO16</t>
        </is>
      </c>
      <c r="F270" t="n">
        <v>2</v>
      </c>
      <c r="G270" t="n">
        <v>0</v>
      </c>
      <c r="H270" t="n">
        <v>2</v>
      </c>
      <c r="I270" t="n">
        <v>2</v>
      </c>
      <c r="J270" s="2" t="n">
        <v>472.07</v>
      </c>
      <c r="K270" t="n">
        <v>1888.28</v>
      </c>
      <c r="L270" t="inlineStr"/>
      <c r="M270" t="n">
        <v>2</v>
      </c>
      <c r="N270" t="inlineStr">
        <is>
          <t>essais fonctionnels pour un sens|Neuilly</t>
        </is>
      </c>
    </row>
    <row r="271">
      <c r="A271" t="inlineStr">
        <is>
          <t>AEV</t>
        </is>
      </c>
      <c r="B271" t="inlineStr">
        <is>
          <t>Neuilly</t>
        </is>
      </c>
      <c r="C271" t="inlineStr">
        <is>
          <t>AEVMPO016</t>
        </is>
      </c>
      <c r="D271" t="inlineStr">
        <is>
          <t>maintenance préventive pour un sens</t>
        </is>
      </c>
      <c r="E271" t="inlineStr">
        <is>
          <t>AEPO16</t>
        </is>
      </c>
      <c r="F271" t="n">
        <v>2</v>
      </c>
      <c r="G271" t="n">
        <v>0</v>
      </c>
      <c r="H271" t="n">
        <v>2</v>
      </c>
      <c r="I271" t="n">
        <v>2</v>
      </c>
      <c r="J271" s="2" t="n">
        <v>1067.31</v>
      </c>
      <c r="K271" t="n">
        <v>4269.24</v>
      </c>
      <c r="L271" t="inlineStr"/>
      <c r="M271" t="n">
        <v>2</v>
      </c>
      <c r="N271" t="inlineStr">
        <is>
          <t>maintenance préventive pour un sens|Neuilly</t>
        </is>
      </c>
    </row>
    <row r="272">
      <c r="A272" t="inlineStr">
        <is>
          <t>AEV</t>
        </is>
      </c>
      <c r="B272" t="inlineStr">
        <is>
          <t>Neuilly</t>
        </is>
      </c>
      <c r="C272" t="inlineStr">
        <is>
          <t>AEVPLV008</t>
        </is>
      </c>
      <c r="D272" t="inlineStr">
        <is>
          <t>maintenance préventive prises/coffret pompier</t>
        </is>
      </c>
      <c r="E272" t="inlineStr">
        <is>
          <t>AEV08</t>
        </is>
      </c>
      <c r="F272" t="n">
        <v>1</v>
      </c>
      <c r="G272" t="n">
        <v>0</v>
      </c>
      <c r="H272" t="n">
        <v>1</v>
      </c>
      <c r="I272" t="n">
        <v>6</v>
      </c>
      <c r="J272" s="2" t="n">
        <v>61.7</v>
      </c>
      <c r="K272" t="n">
        <v>370.2</v>
      </c>
      <c r="L272" t="inlineStr">
        <is>
          <t>Niche sécurité</t>
        </is>
      </c>
      <c r="M272">
        <f>IFERROR(INDEX('equipements_tunnel'!$C$2:$AK$64,MATCH(L272,'equipements_tunnel'!$B$2:$B$64,0),MATCH(B272,'equipements_tunnel'!$C$1:$AK$1,0)),"")</f>
        <v/>
      </c>
      <c r="N272" t="inlineStr">
        <is>
          <t>maintenance préventive prises/coffret pompier|Neuilly</t>
        </is>
      </c>
    </row>
    <row r="273">
      <c r="A273" t="inlineStr">
        <is>
          <t>Automate</t>
        </is>
      </c>
      <c r="B273" t="inlineStr">
        <is>
          <t>Neuilly</t>
        </is>
      </c>
      <c r="C273" t="inlineStr">
        <is>
          <t>AUTPAB001</t>
        </is>
      </c>
      <c r="D273" t="inlineStr">
        <is>
          <t>préventif automates principaux et baies mesd (fiche n°3 du cctp)</t>
        </is>
      </c>
      <c r="E273" t="inlineStr">
        <is>
          <t>AUPR01</t>
        </is>
      </c>
      <c r="F273" t="n">
        <v>1</v>
      </c>
      <c r="G273" t="n">
        <v>0</v>
      </c>
      <c r="H273" t="n">
        <v>1</v>
      </c>
      <c r="I273" t="n">
        <v>1</v>
      </c>
      <c r="J273" s="2" t="n">
        <v>298.86</v>
      </c>
      <c r="K273" t="n">
        <v>298.86</v>
      </c>
      <c r="L273" t="inlineStr"/>
      <c r="M273" t="n">
        <v>1</v>
      </c>
      <c r="N273" t="inlineStr">
        <is>
          <t>préventif automates principaux et baies mesd (fiche n°3 du cctp)|Neuilly</t>
        </is>
      </c>
    </row>
    <row r="274">
      <c r="A274" t="inlineStr">
        <is>
          <t>Automate</t>
        </is>
      </c>
      <c r="B274" t="inlineStr">
        <is>
          <t>Neuilly</t>
        </is>
      </c>
      <c r="C274" t="inlineStr">
        <is>
          <t>AUTPAR002</t>
        </is>
      </c>
      <c r="D274" t="inlineStr">
        <is>
          <t>préventif armoires mesd (fiche n°4 du cctp)</t>
        </is>
      </c>
      <c r="E274" t="inlineStr">
        <is>
          <t>AUPR02</t>
        </is>
      </c>
      <c r="F274" t="n">
        <v>1</v>
      </c>
      <c r="G274" t="n">
        <v>0</v>
      </c>
      <c r="H274" t="n">
        <v>1</v>
      </c>
      <c r="I274" t="n">
        <v>1</v>
      </c>
      <c r="J274" s="2" t="n">
        <v>360.05948</v>
      </c>
      <c r="K274" t="n">
        <v>360.06</v>
      </c>
      <c r="L274" t="inlineStr">
        <is>
          <t>MESD METIER</t>
        </is>
      </c>
      <c r="M274">
        <f>IFERROR(INDEX('equipements_tunnel'!$C$2:$AK$64,MATCH(L274,'equipements_tunnel'!$B$2:$B$64,0),MATCH(B274,'equipements_tunnel'!$C$1:$AK$1,0)),"")</f>
        <v/>
      </c>
      <c r="N274" t="inlineStr">
        <is>
          <t>préventif armoires mesd (fiche n°4 du cctp)|Neuilly</t>
        </is>
      </c>
    </row>
    <row r="275">
      <c r="A275" t="inlineStr">
        <is>
          <t>Automate</t>
        </is>
      </c>
      <c r="B275" t="inlineStr">
        <is>
          <t>Neuilly</t>
        </is>
      </c>
      <c r="C275" t="inlineStr">
        <is>
          <t>AUTPAM047</t>
        </is>
      </c>
      <c r="D275" t="inlineStr">
        <is>
          <t>préventif automates métier (fiche n°5 du cctp)</t>
        </is>
      </c>
      <c r="E275" t="inlineStr">
        <is>
          <t>AUPR47</t>
        </is>
      </c>
      <c r="F275" t="n">
        <v>1</v>
      </c>
      <c r="G275" t="n">
        <v>0</v>
      </c>
      <c r="H275" t="n">
        <v>1</v>
      </c>
      <c r="I275" t="n">
        <v>0</v>
      </c>
      <c r="J275" s="2" t="n">
        <v>202.4713</v>
      </c>
      <c r="K275" t="n">
        <v>0</v>
      </c>
      <c r="L275" t="inlineStr">
        <is>
          <t>AUTOMATE METIER</t>
        </is>
      </c>
      <c r="M275">
        <f>IFERROR(INDEX('equipements_tunnel'!$C$2:$AK$64,MATCH(L275,'equipements_tunnel'!$B$2:$B$64,0),MATCH(B275,'equipements_tunnel'!$C$1:$AK$1,0)),"")</f>
        <v/>
      </c>
      <c r="N275" t="inlineStr">
        <is>
          <t>préventif automates métier (fiche n°5 du cctp)|Neuilly</t>
        </is>
      </c>
    </row>
    <row r="276">
      <c r="A276" t="inlineStr">
        <is>
          <t>Automate</t>
        </is>
      </c>
      <c r="B276" t="inlineStr">
        <is>
          <t>Neuilly</t>
        </is>
      </c>
      <c r="C276" t="inlineStr">
        <is>
          <t>AUTPAR048</t>
        </is>
      </c>
      <c r="D276" t="inlineStr">
        <is>
          <t>préventif armoires mesd (fiche n°4 du cctp)</t>
        </is>
      </c>
      <c r="E276" t="inlineStr">
        <is>
          <t>AUPR48</t>
        </is>
      </c>
      <c r="F276" t="n">
        <v>1</v>
      </c>
      <c r="G276" t="n">
        <v>0</v>
      </c>
      <c r="H276" t="n">
        <v>1</v>
      </c>
      <c r="I276" t="n">
        <v>0</v>
      </c>
      <c r="J276" s="2" t="n">
        <v>91.39855</v>
      </c>
      <c r="K276" t="n">
        <v>0</v>
      </c>
      <c r="L276" t="inlineStr">
        <is>
          <t>MESD METIER</t>
        </is>
      </c>
      <c r="M276">
        <f>IFERROR(INDEX('equipements_tunnel'!$C$2:$AK$64,MATCH(L276,'equipements_tunnel'!$B$2:$B$64,0),MATCH(B276,'equipements_tunnel'!$C$1:$AK$1,0)),"")</f>
        <v/>
      </c>
      <c r="N276" t="inlineStr">
        <is>
          <t>préventif armoires mesd (fiche n°4 du cctp)|Neuilly</t>
        </is>
      </c>
    </row>
    <row r="277">
      <c r="A277" t="inlineStr">
        <is>
          <t>PAU/TSE</t>
        </is>
      </c>
      <c r="B277" t="inlineStr">
        <is>
          <t>Neuilly</t>
        </is>
      </c>
      <c r="C277" t="inlineStr">
        <is>
          <t>RTSPPO004</t>
        </is>
      </c>
      <c r="D277" t="inlineStr">
        <is>
          <t>maintenance préventive de l'ensemble des pau du tunnel</t>
        </is>
      </c>
      <c r="E277" t="inlineStr">
        <is>
          <t>RAU-PO04</t>
        </is>
      </c>
      <c r="F277" t="n">
        <v>4</v>
      </c>
      <c r="G277" t="n">
        <v>0</v>
      </c>
      <c r="H277" t="n">
        <v>4</v>
      </c>
      <c r="I277" t="n">
        <v>1</v>
      </c>
      <c r="J277" s="2" t="n">
        <v>350.13</v>
      </c>
      <c r="K277" t="n">
        <v>1400.52</v>
      </c>
      <c r="L277" t="inlineStr"/>
      <c r="M277" t="n">
        <v>1</v>
      </c>
      <c r="N277" t="inlineStr">
        <is>
          <t>maintenance préventive de l'ensemble des pau du tunnel|Neuilly</t>
        </is>
      </c>
    </row>
    <row r="278">
      <c r="A278" t="inlineStr">
        <is>
          <t>PAU/TSE</t>
        </is>
      </c>
      <c r="B278" t="inlineStr">
        <is>
          <t>Neuilly</t>
        </is>
      </c>
      <c r="C278" t="inlineStr">
        <is>
          <t>RTSPTO004</t>
        </is>
      </c>
      <c r="D278" t="inlineStr">
        <is>
          <t>maintenance préventive de l'ensemble des tse du tunnel</t>
        </is>
      </c>
      <c r="E278" t="inlineStr">
        <is>
          <t>TSE-PO04</t>
        </is>
      </c>
      <c r="F278" t="n">
        <v>4</v>
      </c>
      <c r="G278" t="n">
        <v>0</v>
      </c>
      <c r="H278" t="n">
        <v>4</v>
      </c>
      <c r="I278" t="n">
        <v>1</v>
      </c>
      <c r="J278" s="2" t="n">
        <v>179.94</v>
      </c>
      <c r="K278" t="n">
        <v>719.76</v>
      </c>
      <c r="L278" t="inlineStr"/>
      <c r="M278" t="n">
        <v>1</v>
      </c>
      <c r="N278" t="inlineStr">
        <is>
          <t>maintenance préventive de l'ensemble des tse du tunnel|Neuilly</t>
        </is>
      </c>
    </row>
    <row r="279">
      <c r="A279" t="inlineStr">
        <is>
          <t>Onduleur</t>
        </is>
      </c>
      <c r="B279" t="inlineStr">
        <is>
          <t>Neuilly</t>
        </is>
      </c>
      <c r="C279" t="inlineStr">
        <is>
          <t>ONDPOA001</t>
        </is>
      </c>
      <c r="D279" t="inlineStr">
        <is>
          <t>maintenance préventive d'un onduleur</t>
        </is>
      </c>
      <c r="E279" t="inlineStr">
        <is>
          <t>ONP001</t>
        </is>
      </c>
      <c r="F279" t="n">
        <v>1</v>
      </c>
      <c r="G279" t="n">
        <v>0</v>
      </c>
      <c r="H279" t="n">
        <v>1</v>
      </c>
      <c r="I279" t="n">
        <v>0</v>
      </c>
      <c r="J279" s="2" t="n">
        <v>304.01</v>
      </c>
      <c r="K279" t="n">
        <v>0</v>
      </c>
      <c r="L279" t="inlineStr">
        <is>
          <t>Maintenance préventive Onduleur ≤ 60 kVA</t>
        </is>
      </c>
      <c r="M279">
        <f>IFERROR(INDEX('equipements_tunnel'!$C$2:$AK$64,MATCH(L279,'equipements_tunnel'!$B$2:$B$64,0),MATCH(B279,'equipements_tunnel'!$C$1:$AK$1,0)),"")</f>
        <v/>
      </c>
      <c r="N279" t="inlineStr">
        <is>
          <t>maintenance préventive d'un onduleur|Neuilly</t>
        </is>
      </c>
    </row>
    <row r="280">
      <c r="A280" t="inlineStr">
        <is>
          <t>Onduleur</t>
        </is>
      </c>
      <c r="B280" t="inlineStr">
        <is>
          <t>Neuilly</t>
        </is>
      </c>
      <c r="C280" t="inlineStr">
        <is>
          <t>ONDPOB002</t>
        </is>
      </c>
      <c r="D280" t="inlineStr">
        <is>
          <t>maintenance préventive d'un onduleur</t>
        </is>
      </c>
      <c r="E280" t="inlineStr">
        <is>
          <t>ONP002</t>
        </is>
      </c>
      <c r="F280" t="n">
        <v>1</v>
      </c>
      <c r="G280" t="n">
        <v>0</v>
      </c>
      <c r="H280" t="n">
        <v>1</v>
      </c>
      <c r="I280" t="n">
        <v>2</v>
      </c>
      <c r="J280" s="2" t="n">
        <v>337.95</v>
      </c>
      <c r="K280" t="n">
        <v>675.9</v>
      </c>
      <c r="L280" t="inlineStr">
        <is>
          <t>Maintenance préventive Onduleur 61 kVA --&gt; 160 kVA</t>
        </is>
      </c>
      <c r="M280">
        <f>IFERROR(INDEX('equipements_tunnel'!$C$2:$AK$64,MATCH(L280,'equipements_tunnel'!$B$2:$B$64,0),MATCH(B280,'equipements_tunnel'!$C$1:$AK$1,0)),"")</f>
        <v/>
      </c>
      <c r="N280" t="inlineStr">
        <is>
          <t>maintenance préventive d'un onduleur|Neuilly</t>
        </is>
      </c>
    </row>
    <row r="281">
      <c r="A281" t="inlineStr">
        <is>
          <t>Onduleur</t>
        </is>
      </c>
      <c r="B281" t="inlineStr">
        <is>
          <t>Neuilly</t>
        </is>
      </c>
      <c r="C281" t="inlineStr">
        <is>
          <t>ONDPOC003</t>
        </is>
      </c>
      <c r="D281" t="inlineStr">
        <is>
          <t>maintenance préventive d'un onduleur</t>
        </is>
      </c>
      <c r="E281" t="inlineStr">
        <is>
          <t>ONP003</t>
        </is>
      </c>
      <c r="F281" t="n">
        <v>1</v>
      </c>
      <c r="G281" t="n">
        <v>0</v>
      </c>
      <c r="H281" t="n">
        <v>1</v>
      </c>
      <c r="I281" t="n">
        <v>0</v>
      </c>
      <c r="J281" s="2" t="n">
        <v>371.88</v>
      </c>
      <c r="K281" t="n">
        <v>0</v>
      </c>
      <c r="L281" t="inlineStr">
        <is>
          <t>Maintenance préventive Onduleur &gt; 160 kVA</t>
        </is>
      </c>
      <c r="M281">
        <f>IFERROR(INDEX('equipements_tunnel'!$C$2:$AK$64,MATCH(L281,'equipements_tunnel'!$B$2:$B$64,0),MATCH(B281,'equipements_tunnel'!$C$1:$AK$1,0)),"")</f>
        <v/>
      </c>
      <c r="N281" t="inlineStr">
        <is>
          <t>maintenance préventive d'un onduleur|Neuilly</t>
        </is>
      </c>
    </row>
    <row r="282">
      <c r="A282" t="inlineStr">
        <is>
          <t>Onduleur</t>
        </is>
      </c>
      <c r="B282" t="inlineStr">
        <is>
          <t>Neuilly</t>
        </is>
      </c>
      <c r="C282" t="inlineStr">
        <is>
          <t>ONDMPA004</t>
        </is>
      </c>
      <c r="D282" t="inlineStr">
        <is>
          <t>maintenance préventive d'un atelier d'énergie</t>
        </is>
      </c>
      <c r="E282" t="inlineStr">
        <is>
          <t>ONP004</t>
        </is>
      </c>
      <c r="F282" t="n">
        <v>1</v>
      </c>
      <c r="G282" t="n">
        <v>0</v>
      </c>
      <c r="H282" t="n">
        <v>1</v>
      </c>
      <c r="I282" t="n">
        <v>0</v>
      </c>
      <c r="J282" s="2" t="n">
        <v>185.94</v>
      </c>
      <c r="K282" t="n">
        <v>0</v>
      </c>
      <c r="L282" t="inlineStr"/>
      <c r="M282" t="n">
        <v>0</v>
      </c>
      <c r="N282" t="inlineStr">
        <is>
          <t>maintenance préventive d'un atelier d'énergie|Neuilly</t>
        </is>
      </c>
    </row>
    <row r="283">
      <c r="A283" t="inlineStr">
        <is>
          <t>Onduleur</t>
        </is>
      </c>
      <c r="B283" t="inlineStr">
        <is>
          <t>Neuilly</t>
        </is>
      </c>
      <c r="C283" t="inlineStr">
        <is>
          <t>ONDPLV005</t>
        </is>
      </c>
      <c r="D283" t="inlineStr">
        <is>
          <t>plus-value pour dépollution</t>
        </is>
      </c>
      <c r="E283" t="inlineStr">
        <is>
          <t>ONP005</t>
        </is>
      </c>
      <c r="F283" t="n">
        <v>0.5</v>
      </c>
      <c r="G283" t="n">
        <v>0</v>
      </c>
      <c r="H283" t="n">
        <v>0.5</v>
      </c>
      <c r="I283" t="n">
        <v>0</v>
      </c>
      <c r="J283" s="2" t="n">
        <v>414.3</v>
      </c>
      <c r="K283" t="n">
        <v>0</v>
      </c>
      <c r="L283" t="inlineStr"/>
      <c r="M283" t="n">
        <v>0</v>
      </c>
      <c r="N283" t="inlineStr">
        <is>
          <t>plus-value pour dépollution|Neuilly</t>
        </is>
      </c>
    </row>
    <row r="284">
      <c r="A284" t="inlineStr">
        <is>
          <t>Détection</t>
        </is>
      </c>
      <c r="B284" t="inlineStr">
        <is>
          <t>Neuilly</t>
        </is>
      </c>
      <c r="C284" t="inlineStr">
        <is>
          <t>DETPCA009</t>
        </is>
      </c>
      <c r="D284" t="inlineStr">
        <is>
          <t>préventif d'un tube des capteurs atmosphériques (opacimètres, co, no, no², smokecheck, anémomètres)</t>
        </is>
      </c>
      <c r="E284" t="inlineStr">
        <is>
          <t>DEP009</t>
        </is>
      </c>
      <c r="F284" t="n">
        <v>4</v>
      </c>
      <c r="G284" t="n">
        <v>0</v>
      </c>
      <c r="H284" t="n">
        <v>4</v>
      </c>
      <c r="I284" t="n">
        <v>2</v>
      </c>
      <c r="J284" s="2" t="n">
        <v>2803.5</v>
      </c>
      <c r="K284" t="n">
        <v>22428</v>
      </c>
      <c r="L284" t="inlineStr"/>
      <c r="M284" t="n">
        <v>2</v>
      </c>
      <c r="N284" t="inlineStr">
        <is>
          <t>préventif d'un tube des capteurs atmosphériques (opacimètres, co, no, no², smokecheck, anémomètres)|Neuilly</t>
        </is>
      </c>
    </row>
    <row r="285">
      <c r="A285" t="inlineStr">
        <is>
          <t>Détection</t>
        </is>
      </c>
      <c r="B285" t="inlineStr">
        <is>
          <t>Neuilly</t>
        </is>
      </c>
      <c r="C285" t="inlineStr">
        <is>
          <t>DETPLV027</t>
        </is>
      </c>
      <c r="D285" t="inlineStr">
        <is>
          <t>préventif luminancemètre</t>
        </is>
      </c>
      <c r="E285" t="inlineStr">
        <is>
          <t>DEP027</t>
        </is>
      </c>
      <c r="F285" t="n">
        <v>1</v>
      </c>
      <c r="G285" t="n">
        <v>0</v>
      </c>
      <c r="H285" t="n">
        <v>1</v>
      </c>
      <c r="I285" t="n">
        <v>0</v>
      </c>
      <c r="J285" s="2" t="n">
        <v>24.15</v>
      </c>
      <c r="K285" t="n">
        <v>0</v>
      </c>
      <c r="L285" t="inlineStr">
        <is>
          <t>LUMANDAR+LUMINANCEMETRE</t>
        </is>
      </c>
      <c r="M285">
        <f>IFERROR(INDEX('equipements_tunnel'!$C$2:$AK$64,MATCH(L285,'equipements_tunnel'!$B$2:$B$64,0),MATCH(B285,'equipements_tunnel'!$C$1:$AK$1,0)),"")</f>
        <v/>
      </c>
      <c r="N285" t="inlineStr">
        <is>
          <t>préventif luminancemètre|Neuilly</t>
        </is>
      </c>
    </row>
    <row r="286">
      <c r="A286" t="inlineStr">
        <is>
          <t>Détection</t>
        </is>
      </c>
      <c r="B286" t="inlineStr">
        <is>
          <t>Neuilly</t>
        </is>
      </c>
      <c r="C286" t="inlineStr">
        <is>
          <t>DETPDI100</t>
        </is>
      </c>
      <c r="D286" t="inlineStr">
        <is>
          <t>préventif détection incendie</t>
        </is>
      </c>
      <c r="E286" t="inlineStr">
        <is>
          <t>DEP100</t>
        </is>
      </c>
      <c r="F286" t="n">
        <v>1</v>
      </c>
      <c r="G286" t="n">
        <v>0</v>
      </c>
      <c r="H286" t="n">
        <v>1</v>
      </c>
      <c r="I286" t="n">
        <v>1</v>
      </c>
      <c r="J286" s="2" t="n">
        <v>347.55</v>
      </c>
      <c r="K286" t="n">
        <v>347.55</v>
      </c>
      <c r="L286" t="inlineStr"/>
      <c r="M286" t="n">
        <v>1</v>
      </c>
      <c r="N286" t="inlineStr">
        <is>
          <t>préventif détection incendie|Neuilly</t>
        </is>
      </c>
    </row>
    <row r="287">
      <c r="A287" t="inlineStr">
        <is>
          <t>Détection</t>
        </is>
      </c>
      <c r="B287" t="inlineStr">
        <is>
          <t>Neuilly</t>
        </is>
      </c>
      <c r="C287" t="inlineStr">
        <is>
          <t>DETPXA200</t>
        </is>
      </c>
      <c r="D287" t="inlineStr">
        <is>
          <t>préventif extincteur</t>
        </is>
      </c>
      <c r="E287" t="inlineStr">
        <is>
          <t>DEP200</t>
        </is>
      </c>
      <c r="F287" t="n">
        <v>1</v>
      </c>
      <c r="G287" t="n">
        <v>0</v>
      </c>
      <c r="H287" t="n">
        <v>1</v>
      </c>
      <c r="I287" t="n">
        <v>20</v>
      </c>
      <c r="J287" s="2" t="n">
        <v>33.6</v>
      </c>
      <c r="K287" t="n">
        <v>672</v>
      </c>
      <c r="L287" t="inlineStr">
        <is>
          <t>Maintenance Préventive Extincteur Poudre 6 kg</t>
        </is>
      </c>
      <c r="M287">
        <f>IFERROR(INDEX('equipements_tunnel'!$C$2:$AK$64,MATCH(L287,'equipements_tunnel'!$B$2:$B$64,0),MATCH(B287,'equipements_tunnel'!$C$1:$AK$1,0)),"")</f>
        <v/>
      </c>
      <c r="N287" t="inlineStr">
        <is>
          <t>préventif extincteur|Neuilly</t>
        </is>
      </c>
    </row>
    <row r="288">
      <c r="A288" t="inlineStr">
        <is>
          <t>Détection</t>
        </is>
      </c>
      <c r="B288" t="inlineStr">
        <is>
          <t>Neuilly</t>
        </is>
      </c>
      <c r="C288" t="inlineStr">
        <is>
          <t>DETPXB201</t>
        </is>
      </c>
      <c r="D288" t="inlineStr">
        <is>
          <t>préventif extincteur</t>
        </is>
      </c>
      <c r="E288" t="inlineStr">
        <is>
          <t>DEP201</t>
        </is>
      </c>
      <c r="F288" t="n">
        <v>1</v>
      </c>
      <c r="G288" t="n">
        <v>0</v>
      </c>
      <c r="H288" t="n">
        <v>1</v>
      </c>
      <c r="I288" t="n">
        <v>1</v>
      </c>
      <c r="J288" s="2" t="n">
        <v>21</v>
      </c>
      <c r="K288" t="n">
        <v>21</v>
      </c>
      <c r="L288" t="inlineStr">
        <is>
          <t>Maintenance Préventive Extincteur Poudre 9 kg</t>
        </is>
      </c>
      <c r="M288">
        <f>IFERROR(INDEX('equipements_tunnel'!$C$2:$AK$64,MATCH(L288,'equipements_tunnel'!$B$2:$B$64,0),MATCH(B288,'equipements_tunnel'!$C$1:$AK$1,0)),"")</f>
        <v/>
      </c>
      <c r="N288" t="inlineStr">
        <is>
          <t>préventif extincteur|Neuilly</t>
        </is>
      </c>
    </row>
    <row r="289">
      <c r="A289" t="inlineStr">
        <is>
          <t>Détection</t>
        </is>
      </c>
      <c r="B289" t="inlineStr">
        <is>
          <t>Neuilly</t>
        </is>
      </c>
      <c r="C289" t="inlineStr">
        <is>
          <t>DETPXC202</t>
        </is>
      </c>
      <c r="D289" t="inlineStr">
        <is>
          <t>préventif extincteur</t>
        </is>
      </c>
      <c r="E289" t="inlineStr">
        <is>
          <t>DEP202</t>
        </is>
      </c>
      <c r="F289" t="n">
        <v>1</v>
      </c>
      <c r="G289" t="n">
        <v>0</v>
      </c>
      <c r="H289" t="n">
        <v>1</v>
      </c>
      <c r="I289" t="n">
        <v>0</v>
      </c>
      <c r="J289" s="2" t="n">
        <v>36.75</v>
      </c>
      <c r="K289" t="n">
        <v>0</v>
      </c>
      <c r="L289" t="inlineStr">
        <is>
          <t>Maintenance Préventive Extincteur Poudre 50 kg</t>
        </is>
      </c>
      <c r="M289">
        <f>IFERROR(INDEX('equipements_tunnel'!$C$2:$AK$64,MATCH(L289,'equipements_tunnel'!$B$2:$B$64,0),MATCH(B289,'equipements_tunnel'!$C$1:$AK$1,0)),"")</f>
        <v/>
      </c>
      <c r="N289" t="inlineStr">
        <is>
          <t>préventif extincteur|Neuilly</t>
        </is>
      </c>
    </row>
    <row r="290">
      <c r="A290" t="inlineStr">
        <is>
          <t>Détection</t>
        </is>
      </c>
      <c r="B290" t="inlineStr">
        <is>
          <t>Neuilly</t>
        </is>
      </c>
      <c r="C290" t="inlineStr">
        <is>
          <t>DETPXD203</t>
        </is>
      </c>
      <c r="D290" t="inlineStr">
        <is>
          <t>préventif extincteur</t>
        </is>
      </c>
      <c r="E290" t="inlineStr">
        <is>
          <t>DEP203</t>
        </is>
      </c>
      <c r="F290" t="n">
        <v>1</v>
      </c>
      <c r="G290" t="n">
        <v>0</v>
      </c>
      <c r="H290" t="n">
        <v>1</v>
      </c>
      <c r="I290" t="n">
        <v>1</v>
      </c>
      <c r="J290" s="2" t="n">
        <v>15.75</v>
      </c>
      <c r="K290" t="n">
        <v>15.75</v>
      </c>
      <c r="L290" t="inlineStr">
        <is>
          <t>Maintenance Préventive Extincteur Eau 6 L</t>
        </is>
      </c>
      <c r="M290">
        <f>IFERROR(INDEX('equipements_tunnel'!$C$2:$AK$64,MATCH(L290,'equipements_tunnel'!$B$2:$B$64,0),MATCH(B290,'equipements_tunnel'!$C$1:$AK$1,0)),"")</f>
        <v/>
      </c>
      <c r="N290" t="inlineStr">
        <is>
          <t>préventif extincteur|Neuilly</t>
        </is>
      </c>
    </row>
    <row r="291">
      <c r="A291" t="inlineStr">
        <is>
          <t>Détection</t>
        </is>
      </c>
      <c r="B291" t="inlineStr">
        <is>
          <t>Neuilly</t>
        </is>
      </c>
      <c r="C291" t="inlineStr">
        <is>
          <t>DETPXE204</t>
        </is>
      </c>
      <c r="D291" t="inlineStr">
        <is>
          <t>préventif extincteur</t>
        </is>
      </c>
      <c r="E291" t="inlineStr">
        <is>
          <t>DEP204</t>
        </is>
      </c>
      <c r="F291" t="n">
        <v>1</v>
      </c>
      <c r="G291" t="n">
        <v>0</v>
      </c>
      <c r="H291" t="n">
        <v>1</v>
      </c>
      <c r="I291" t="n">
        <v>0</v>
      </c>
      <c r="J291" s="2" t="n">
        <v>23.1</v>
      </c>
      <c r="K291" t="n">
        <v>0</v>
      </c>
      <c r="L291" t="inlineStr">
        <is>
          <t>Maintenance Préventive Extincteur Eau 9 L</t>
        </is>
      </c>
      <c r="M291">
        <f>IFERROR(INDEX('equipements_tunnel'!$C$2:$AK$64,MATCH(L291,'equipements_tunnel'!$B$2:$B$64,0),MATCH(B291,'equipements_tunnel'!$C$1:$AK$1,0)),"")</f>
        <v/>
      </c>
      <c r="N291" t="inlineStr">
        <is>
          <t>préventif extincteur|Neuilly</t>
        </is>
      </c>
    </row>
    <row r="292">
      <c r="A292" t="inlineStr">
        <is>
          <t>Détection</t>
        </is>
      </c>
      <c r="B292" t="inlineStr">
        <is>
          <t>Neuilly</t>
        </is>
      </c>
      <c r="C292" t="inlineStr">
        <is>
          <t>DETPXF204</t>
        </is>
      </c>
      <c r="D292" t="inlineStr">
        <is>
          <t>préventif extincteur</t>
        </is>
      </c>
      <c r="E292" t="inlineStr">
        <is>
          <t>DEP205</t>
        </is>
      </c>
      <c r="F292" t="n">
        <v>1</v>
      </c>
      <c r="G292" t="n">
        <v>0</v>
      </c>
      <c r="H292" t="n">
        <v>1</v>
      </c>
      <c r="I292" t="n">
        <v>0</v>
      </c>
      <c r="J292" s="2" t="n">
        <v>26.25</v>
      </c>
      <c r="K292" t="n">
        <v>0</v>
      </c>
      <c r="L292" t="inlineStr">
        <is>
          <t>Maintenance Préventive Extincteur CO2 2 kg</t>
        </is>
      </c>
      <c r="M292">
        <f>IFERROR(INDEX('equipements_tunnel'!$C$2:$AK$64,MATCH(L292,'equipements_tunnel'!$B$2:$B$64,0),MATCH(B292,'equipements_tunnel'!$C$1:$AK$1,0)),"")</f>
        <v/>
      </c>
      <c r="N292" t="inlineStr">
        <is>
          <t>préventif extincteur|Neuilly</t>
        </is>
      </c>
    </row>
    <row r="293">
      <c r="A293" t="inlineStr">
        <is>
          <t>Détection</t>
        </is>
      </c>
      <c r="B293" t="inlineStr">
        <is>
          <t>Neuilly</t>
        </is>
      </c>
      <c r="C293" t="inlineStr">
        <is>
          <t>DETPXG206</t>
        </is>
      </c>
      <c r="D293" t="inlineStr">
        <is>
          <t>préventif extincteur</t>
        </is>
      </c>
      <c r="E293" t="inlineStr">
        <is>
          <t>DEP206</t>
        </is>
      </c>
      <c r="F293" t="n">
        <v>1</v>
      </c>
      <c r="G293" t="n">
        <v>0</v>
      </c>
      <c r="H293" t="n">
        <v>1</v>
      </c>
      <c r="I293" t="n">
        <v>8</v>
      </c>
      <c r="J293" s="2" t="n">
        <v>15.75</v>
      </c>
      <c r="K293" t="n">
        <v>126</v>
      </c>
      <c r="L293" t="inlineStr">
        <is>
          <t>Maintenance Préventive Extincteur CO2 5 kg</t>
        </is>
      </c>
      <c r="M293">
        <f>IFERROR(INDEX('equipements_tunnel'!$C$2:$AK$64,MATCH(L293,'equipements_tunnel'!$B$2:$B$64,0),MATCH(B293,'equipements_tunnel'!$C$1:$AK$1,0)),"")</f>
        <v/>
      </c>
      <c r="N293" t="inlineStr">
        <is>
          <t>préventif extincteur|Neuilly</t>
        </is>
      </c>
    </row>
    <row r="294">
      <c r="A294" t="inlineStr">
        <is>
          <t>Ventilation</t>
        </is>
      </c>
      <c r="B294" t="inlineStr">
        <is>
          <t>Neuilly</t>
        </is>
      </c>
      <c r="C294" t="inlineStr">
        <is>
          <t>VENPEO202</t>
        </is>
      </c>
      <c r="D294" t="inlineStr">
        <is>
          <t>préventif des équipements de ventilation</t>
        </is>
      </c>
      <c r="E294" t="inlineStr">
        <is>
          <t>VPO202</t>
        </is>
      </c>
      <c r="F294" t="n">
        <v>1</v>
      </c>
      <c r="G294" t="n">
        <v>0</v>
      </c>
      <c r="H294" t="n">
        <v>1</v>
      </c>
      <c r="I294" t="n">
        <v>1</v>
      </c>
      <c r="J294" s="2" t="n">
        <v>1678.55</v>
      </c>
      <c r="K294" t="n">
        <v>1678.55</v>
      </c>
      <c r="L294" t="inlineStr"/>
      <c r="M294" t="n">
        <v>1</v>
      </c>
      <c r="N294" t="inlineStr">
        <is>
          <t>préventif des équipements de ventilation|Neuilly</t>
        </is>
      </c>
    </row>
    <row r="295">
      <c r="A295" t="inlineStr">
        <is>
          <t>Ventilation</t>
        </is>
      </c>
      <c r="B295" t="inlineStr">
        <is>
          <t>Neuilly</t>
        </is>
      </c>
      <c r="C295" t="inlineStr">
        <is>
          <t>VENPQA300</t>
        </is>
      </c>
      <c r="D295" t="inlineStr">
        <is>
          <t>maintenance préventive des équipements spécifiques</t>
        </is>
      </c>
      <c r="E295" t="inlineStr">
        <is>
          <t>VPT300</t>
        </is>
      </c>
      <c r="F295" t="n">
        <v>1</v>
      </c>
      <c r="G295" t="n">
        <v>0</v>
      </c>
      <c r="H295" t="n">
        <v>1</v>
      </c>
      <c r="I295" t="n">
        <v>2</v>
      </c>
      <c r="J295" s="2" t="n">
        <v>78.84999999999999</v>
      </c>
      <c r="K295" t="n">
        <v>157.7</v>
      </c>
      <c r="L295" t="inlineStr">
        <is>
          <t>SURPRESSEUR ET VENTILATEUR LOCAL</t>
        </is>
      </c>
      <c r="M295">
        <f>IFERROR(INDEX('equipements_tunnel'!$C$2:$AK$64,MATCH(L295,'equipements_tunnel'!$B$2:$B$64,0),MATCH(B295,'equipements_tunnel'!$C$1:$AK$1,0)),"")</f>
        <v/>
      </c>
      <c r="N295" t="inlineStr">
        <is>
          <t>maintenance préventive des équipements spécifiques|Neuilly</t>
        </is>
      </c>
    </row>
    <row r="296">
      <c r="A296" t="inlineStr">
        <is>
          <t>Ventilation</t>
        </is>
      </c>
      <c r="B296" t="inlineStr">
        <is>
          <t>Neuilly</t>
        </is>
      </c>
      <c r="C296" t="inlineStr">
        <is>
          <t>VENPQB301</t>
        </is>
      </c>
      <c r="D296" t="inlineStr">
        <is>
          <t>maintenance préventive des équipements spécifiques</t>
        </is>
      </c>
      <c r="E296" t="inlineStr">
        <is>
          <t>VPT301</t>
        </is>
      </c>
      <c r="F296" t="n">
        <v>1</v>
      </c>
      <c r="G296" t="n">
        <v>0</v>
      </c>
      <c r="H296" t="n">
        <v>1</v>
      </c>
      <c r="I296" t="n">
        <v>4</v>
      </c>
      <c r="J296" s="2" t="n">
        <v>128.27</v>
      </c>
      <c r="K296" t="n">
        <v>513.08</v>
      </c>
      <c r="L296" t="inlineStr">
        <is>
          <t>REGISTRE</t>
        </is>
      </c>
      <c r="M296">
        <f>IFERROR(INDEX('equipements_tunnel'!$C$2:$AK$64,MATCH(L296,'equipements_tunnel'!$B$2:$B$64,0),MATCH(B296,'equipements_tunnel'!$C$1:$AK$1,0)),"")</f>
        <v/>
      </c>
      <c r="N296" t="inlineStr">
        <is>
          <t>maintenance préventive des équipements spécifiques|Neuilly</t>
        </is>
      </c>
    </row>
    <row r="297">
      <c r="A297" t="inlineStr">
        <is>
          <t>Ventilation</t>
        </is>
      </c>
      <c r="B297" t="inlineStr">
        <is>
          <t>Neuilly</t>
        </is>
      </c>
      <c r="C297" t="inlineStr">
        <is>
          <t>VENPQC302</t>
        </is>
      </c>
      <c r="D297" t="inlineStr">
        <is>
          <t>maintenance préventive des équipements spécifiques</t>
        </is>
      </c>
      <c r="E297" t="inlineStr">
        <is>
          <t>VPT302</t>
        </is>
      </c>
      <c r="F297" t="n">
        <v>1</v>
      </c>
      <c r="G297" t="n">
        <v>0</v>
      </c>
      <c r="H297" t="n">
        <v>1</v>
      </c>
      <c r="I297" t="n">
        <v>0</v>
      </c>
      <c r="J297" s="2" t="n">
        <v>449.49</v>
      </c>
      <c r="K297" t="n">
        <v>0</v>
      </c>
      <c r="L297" t="inlineStr"/>
      <c r="M297" t="n">
        <v>0</v>
      </c>
      <c r="N297" t="inlineStr">
        <is>
          <t>maintenance préventive des équipements spécifiques|Neuilly</t>
        </is>
      </c>
    </row>
    <row r="298">
      <c r="A298" t="inlineStr">
        <is>
          <t>Ventilation</t>
        </is>
      </c>
      <c r="B298" t="inlineStr">
        <is>
          <t>Neuilly</t>
        </is>
      </c>
      <c r="C298" t="inlineStr">
        <is>
          <t>VENPQE304</t>
        </is>
      </c>
      <c r="D298" t="inlineStr">
        <is>
          <t>maintenance préventive des équipements spécifiques</t>
        </is>
      </c>
      <c r="E298" t="inlineStr">
        <is>
          <t>VPT304</t>
        </is>
      </c>
      <c r="F298" t="n">
        <v>1</v>
      </c>
      <c r="G298" t="n">
        <v>0</v>
      </c>
      <c r="H298" t="n">
        <v>1</v>
      </c>
      <c r="I298" t="n">
        <v>0</v>
      </c>
      <c r="J298" s="2" t="n">
        <v>12.58</v>
      </c>
      <c r="K298" t="n">
        <v>0</v>
      </c>
      <c r="L298" t="inlineStr"/>
      <c r="M298" t="n">
        <v>0</v>
      </c>
      <c r="N298" t="inlineStr">
        <is>
          <t>maintenance préventive des équipements spécifiques|Neuilly</t>
        </is>
      </c>
    </row>
    <row r="299">
      <c r="A299" t="inlineStr">
        <is>
          <t>Ventilation</t>
        </is>
      </c>
      <c r="B299" t="inlineStr">
        <is>
          <t>Neuilly</t>
        </is>
      </c>
      <c r="C299" t="inlineStr">
        <is>
          <t>VENPQF305</t>
        </is>
      </c>
      <c r="D299" t="inlineStr">
        <is>
          <t>maintenance préventive des équipements spécifiques</t>
        </is>
      </c>
      <c r="E299" t="inlineStr">
        <is>
          <t>VPT305</t>
        </is>
      </c>
      <c r="F299" t="n">
        <v>1</v>
      </c>
      <c r="G299" t="n">
        <v>0</v>
      </c>
      <c r="H299" t="n">
        <v>1</v>
      </c>
      <c r="I299" t="n">
        <v>0</v>
      </c>
      <c r="J299" s="2" t="n">
        <v>12.58</v>
      </c>
      <c r="K299" t="n">
        <v>0</v>
      </c>
      <c r="L299" t="inlineStr"/>
      <c r="M299" t="n">
        <v>0</v>
      </c>
      <c r="N299" t="inlineStr">
        <is>
          <t>maintenance préventive des équipements spécifiques|Neuilly</t>
        </is>
      </c>
    </row>
    <row r="300">
      <c r="A300" t="inlineStr">
        <is>
          <t>Vidéo</t>
        </is>
      </c>
      <c r="B300" t="inlineStr">
        <is>
          <t>Neuilly</t>
        </is>
      </c>
      <c r="C300" t="inlineStr">
        <is>
          <t>VIDDAI116</t>
        </is>
      </c>
      <c r="D300" t="inlineStr">
        <is>
          <t>maintenance préventive de la dai du sens 1</t>
        </is>
      </c>
      <c r="E300" t="inlineStr">
        <is>
          <t>VI MP 116</t>
        </is>
      </c>
      <c r="F300" t="n">
        <v>1</v>
      </c>
      <c r="G300" t="n">
        <v>0</v>
      </c>
      <c r="H300" t="n">
        <v>1</v>
      </c>
      <c r="I300" t="n">
        <v>1</v>
      </c>
      <c r="J300" s="2" t="n">
        <v>1785.45</v>
      </c>
      <c r="K300" t="n">
        <v>1785.45</v>
      </c>
      <c r="L300" t="inlineStr"/>
      <c r="M300" t="n">
        <v>1</v>
      </c>
      <c r="N300" t="inlineStr">
        <is>
          <t>maintenance préventive de la dai du sens 1|Neuilly</t>
        </is>
      </c>
    </row>
    <row r="301">
      <c r="A301" t="inlineStr">
        <is>
          <t>Vidéo</t>
        </is>
      </c>
      <c r="B301" t="inlineStr">
        <is>
          <t>Neuilly</t>
        </is>
      </c>
      <c r="C301" t="inlineStr">
        <is>
          <t>VIDDAI117</t>
        </is>
      </c>
      <c r="D301" t="inlineStr">
        <is>
          <t>maintenance préventive de la dai du sens 2</t>
        </is>
      </c>
      <c r="E301" t="inlineStr">
        <is>
          <t>VI MP 117</t>
        </is>
      </c>
      <c r="F301" t="n">
        <v>1</v>
      </c>
      <c r="G301" t="n">
        <v>0</v>
      </c>
      <c r="H301" t="n">
        <v>1</v>
      </c>
      <c r="I301" t="n">
        <v>1</v>
      </c>
      <c r="J301" s="2" t="n">
        <v>1785.45</v>
      </c>
      <c r="K301" t="n">
        <v>1785.45</v>
      </c>
      <c r="L301" t="inlineStr"/>
      <c r="M301" t="n">
        <v>1</v>
      </c>
      <c r="N301" t="inlineStr">
        <is>
          <t>maintenance préventive de la dai du sens 2|Neuilly</t>
        </is>
      </c>
    </row>
    <row r="302">
      <c r="A302" t="inlineStr">
        <is>
          <t>Vidéo</t>
        </is>
      </c>
      <c r="B302" t="inlineStr">
        <is>
          <t>Neuilly</t>
        </is>
      </c>
      <c r="C302" t="inlineStr">
        <is>
          <t>VIDCAM316</t>
        </is>
      </c>
      <c r="D302" t="inlineStr">
        <is>
          <t>nettoyage des caméras sens intérieur sens 1</t>
        </is>
      </c>
      <c r="E302" t="inlineStr">
        <is>
          <t>VI MP 316</t>
        </is>
      </c>
      <c r="F302" t="n">
        <v>2</v>
      </c>
      <c r="G302" t="n">
        <v>0</v>
      </c>
      <c r="H302" t="n">
        <v>2</v>
      </c>
      <c r="I302" t="n">
        <v>1</v>
      </c>
      <c r="J302" s="2" t="n">
        <v>1696.19</v>
      </c>
      <c r="K302" t="n">
        <v>3392.38</v>
      </c>
      <c r="L302" t="inlineStr"/>
      <c r="M302" t="n">
        <v>1</v>
      </c>
      <c r="N302" t="inlineStr">
        <is>
          <t>nettoyage des caméras sens intérieur sens 1|Neuilly</t>
        </is>
      </c>
    </row>
    <row r="303">
      <c r="A303" t="inlineStr">
        <is>
          <t>Vidéo</t>
        </is>
      </c>
      <c r="B303" t="inlineStr">
        <is>
          <t>Neuilly</t>
        </is>
      </c>
      <c r="C303" t="inlineStr">
        <is>
          <t>VIDCAM317</t>
        </is>
      </c>
      <c r="D303" t="inlineStr">
        <is>
          <t>nettoyage des caméras sens intérieur sens 2</t>
        </is>
      </c>
      <c r="E303" t="inlineStr">
        <is>
          <t>VI MP 317</t>
        </is>
      </c>
      <c r="F303" t="n">
        <v>2</v>
      </c>
      <c r="G303" t="n">
        <v>0</v>
      </c>
      <c r="H303" t="n">
        <v>2</v>
      </c>
      <c r="I303" t="n">
        <v>1</v>
      </c>
      <c r="J303" s="2" t="n">
        <v>1696.19</v>
      </c>
      <c r="K303" t="n">
        <v>3392.38</v>
      </c>
      <c r="L303" t="inlineStr"/>
      <c r="M303" t="n">
        <v>1</v>
      </c>
      <c r="N303" t="inlineStr">
        <is>
          <t>nettoyage des caméras sens intérieur sens 2|Neuilly</t>
        </is>
      </c>
    </row>
    <row r="304">
      <c r="A304" t="inlineStr">
        <is>
          <t>Vidéo</t>
        </is>
      </c>
      <c r="B304" t="inlineStr">
        <is>
          <t>Neuilly</t>
        </is>
      </c>
      <c r="C304" t="inlineStr">
        <is>
          <t>VIDPCI408</t>
        </is>
      </c>
      <c r="D304" t="inlineStr">
        <is>
          <t>maintenance préventive des caméras en issues de secours</t>
        </is>
      </c>
      <c r="E304" t="inlineStr">
        <is>
          <t>VI MP 408</t>
        </is>
      </c>
      <c r="F304" t="n">
        <v>1</v>
      </c>
      <c r="G304" t="n">
        <v>0</v>
      </c>
      <c r="H304" t="n">
        <v>1</v>
      </c>
      <c r="I304" t="n">
        <v>1</v>
      </c>
      <c r="J304" s="2" t="n">
        <v>62.12</v>
      </c>
      <c r="K304" t="n">
        <v>62.12</v>
      </c>
      <c r="L304" t="inlineStr"/>
      <c r="M304" t="n">
        <v>1</v>
      </c>
      <c r="N304" t="inlineStr">
        <is>
          <t>maintenance préventive des caméras en issues de secours|Neuilly</t>
        </is>
      </c>
    </row>
    <row r="305">
      <c r="A305" t="inlineStr">
        <is>
          <t>Pompage</t>
        </is>
      </c>
      <c r="B305" t="inlineStr">
        <is>
          <t>Neuilly</t>
        </is>
      </c>
      <c r="C305" t="inlineStr">
        <is>
          <t>POMEPO600</t>
        </is>
      </c>
      <c r="D305" t="inlineStr">
        <is>
          <t>entretien d'une pompe</t>
        </is>
      </c>
      <c r="E305" t="inlineStr">
        <is>
          <t>POE600</t>
        </is>
      </c>
      <c r="F305" t="n">
        <v>1</v>
      </c>
      <c r="G305" t="n">
        <v>0</v>
      </c>
      <c r="H305" t="n">
        <v>1</v>
      </c>
      <c r="I305" t="n">
        <v>0</v>
      </c>
      <c r="J305" s="2" t="n">
        <v>572.0599999999999</v>
      </c>
      <c r="K305" t="n">
        <v>0</v>
      </c>
      <c r="L305" t="inlineStr"/>
      <c r="M305" t="n">
        <v>0</v>
      </c>
      <c r="N305" t="inlineStr">
        <is>
          <t>entretien d'une pompe|Neuilly</t>
        </is>
      </c>
    </row>
    <row r="306">
      <c r="A306" t="inlineStr">
        <is>
          <t>Pompage</t>
        </is>
      </c>
      <c r="B306" t="inlineStr">
        <is>
          <t>Neuilly</t>
        </is>
      </c>
      <c r="C306" t="inlineStr">
        <is>
          <t>POMERC500</t>
        </is>
      </c>
      <c r="D306" t="inlineStr">
        <is>
          <t>entretien autres systèmes du réseau incendie</t>
        </is>
      </c>
      <c r="E306" t="inlineStr">
        <is>
          <t>INP500</t>
        </is>
      </c>
      <c r="F306" t="n">
        <v>1</v>
      </c>
      <c r="G306" t="n">
        <v>0</v>
      </c>
      <c r="H306" t="n">
        <v>1</v>
      </c>
      <c r="I306" t="n">
        <v>0</v>
      </c>
      <c r="J306" s="2" t="n">
        <v>858.61</v>
      </c>
      <c r="K306" t="n">
        <v>0</v>
      </c>
      <c r="L306" t="inlineStr">
        <is>
          <t>SURPRESSEUR-INCENDIE</t>
        </is>
      </c>
      <c r="M306">
        <f>IFERROR(INDEX('equipements_tunnel'!$C$2:$AK$64,MATCH(L306,'equipements_tunnel'!$B$2:$B$64,0),MATCH(B306,'equipements_tunnel'!$C$1:$AK$1,0)),"")</f>
        <v/>
      </c>
      <c r="N306" t="inlineStr">
        <is>
          <t>entretien autres systèmes du réseau incendie|Neuilly</t>
        </is>
      </c>
    </row>
    <row r="307">
      <c r="A307" t="inlineStr">
        <is>
          <t>Pompage</t>
        </is>
      </c>
      <c r="B307" t="inlineStr">
        <is>
          <t>Neuilly</t>
        </is>
      </c>
      <c r="C307" t="inlineStr">
        <is>
          <t>POMERD600</t>
        </is>
      </c>
      <c r="D307" t="inlineStr">
        <is>
          <t>entretien autres systèmes du réseau incendie</t>
        </is>
      </c>
      <c r="E307" t="inlineStr">
        <is>
          <t>INP600</t>
        </is>
      </c>
      <c r="F307" t="n">
        <v>1</v>
      </c>
      <c r="G307" t="n">
        <v>0</v>
      </c>
      <c r="H307" t="n">
        <v>1</v>
      </c>
      <c r="I307" t="n">
        <v>0</v>
      </c>
      <c r="J307" s="2" t="n">
        <v>858.61</v>
      </c>
      <c r="K307" t="n">
        <v>0</v>
      </c>
      <c r="L307" t="inlineStr"/>
      <c r="M307" t="n">
        <v>0</v>
      </c>
      <c r="N307" t="inlineStr">
        <is>
          <t>entretien autres systèmes du réseau incendie|Neuilly</t>
        </is>
      </c>
    </row>
    <row r="308">
      <c r="A308" t="inlineStr">
        <is>
          <t>Pompage</t>
        </is>
      </c>
      <c r="B308" t="inlineStr">
        <is>
          <t>Neuilly</t>
        </is>
      </c>
      <c r="C308" t="inlineStr">
        <is>
          <t>POMERE700</t>
        </is>
      </c>
      <c r="D308" t="inlineStr">
        <is>
          <t>entretien autres systèmes du réseau incendie</t>
        </is>
      </c>
      <c r="E308" t="inlineStr">
        <is>
          <t>INP700</t>
        </is>
      </c>
      <c r="F308" t="n">
        <v>1</v>
      </c>
      <c r="G308" t="n">
        <v>0</v>
      </c>
      <c r="H308" t="n">
        <v>1</v>
      </c>
      <c r="I308" t="n">
        <v>0</v>
      </c>
      <c r="J308" s="2" t="n">
        <v>214.65</v>
      </c>
      <c r="K308" t="n">
        <v>0</v>
      </c>
      <c r="L308" t="inlineStr"/>
      <c r="M308" t="n">
        <v>0</v>
      </c>
      <c r="N308" t="inlineStr">
        <is>
          <t>entretien autres systèmes du réseau incendie|Neuilly</t>
        </is>
      </c>
    </row>
    <row r="309">
      <c r="A309" t="inlineStr">
        <is>
          <t>Pompage</t>
        </is>
      </c>
      <c r="B309" t="inlineStr">
        <is>
          <t>Neuilly</t>
        </is>
      </c>
      <c r="C309" t="inlineStr">
        <is>
          <t>POMERF800</t>
        </is>
      </c>
      <c r="D309" t="inlineStr">
        <is>
          <t>entretien autres systèmes du réseau incendie</t>
        </is>
      </c>
      <c r="E309" t="inlineStr">
        <is>
          <t>INP800</t>
        </is>
      </c>
      <c r="F309" t="n">
        <v>1</v>
      </c>
      <c r="G309" t="n">
        <v>0</v>
      </c>
      <c r="H309" t="n">
        <v>1</v>
      </c>
      <c r="I309" t="n">
        <v>0</v>
      </c>
      <c r="J309" s="2" t="n">
        <v>214.65</v>
      </c>
      <c r="K309" t="n">
        <v>0</v>
      </c>
      <c r="L309" t="inlineStr"/>
      <c r="M309" t="n">
        <v>0</v>
      </c>
      <c r="N309" t="inlineStr">
        <is>
          <t>entretien autres systèmes du réseau incendie|Neuilly</t>
        </is>
      </c>
    </row>
    <row r="310">
      <c r="A310" t="inlineStr">
        <is>
          <t>Pompage</t>
        </is>
      </c>
      <c r="B310" t="inlineStr">
        <is>
          <t>Neuilly</t>
        </is>
      </c>
      <c r="C310" t="inlineStr">
        <is>
          <t>POMERG900</t>
        </is>
      </c>
      <c r="D310" t="inlineStr">
        <is>
          <t>entretien autres systèmes du réseau incendie</t>
        </is>
      </c>
      <c r="E310" t="inlineStr">
        <is>
          <t>INP900</t>
        </is>
      </c>
      <c r="F310" t="n">
        <v>1</v>
      </c>
      <c r="G310" t="n">
        <v>0</v>
      </c>
      <c r="H310" t="n">
        <v>1</v>
      </c>
      <c r="I310" t="n">
        <v>0</v>
      </c>
      <c r="J310" s="2" t="n">
        <v>208.4</v>
      </c>
      <c r="K310" t="n">
        <v>0</v>
      </c>
      <c r="L310" t="inlineStr"/>
      <c r="M310" t="n">
        <v>0</v>
      </c>
      <c r="N310" t="inlineStr">
        <is>
          <t>entretien autres systèmes du réseau incendie|Neuilly</t>
        </is>
      </c>
    </row>
    <row r="311">
      <c r="A311" t="inlineStr">
        <is>
          <t>Pompage</t>
        </is>
      </c>
      <c r="B311" t="inlineStr">
        <is>
          <t>Neuilly</t>
        </is>
      </c>
      <c r="C311" t="inlineStr">
        <is>
          <t>POMERG901</t>
        </is>
      </c>
      <c r="D311" t="inlineStr">
        <is>
          <t>entretien autres systèmes du réseau incendie</t>
        </is>
      </c>
      <c r="E311" t="inlineStr">
        <is>
          <t>INP901</t>
        </is>
      </c>
      <c r="F311" t="n">
        <v>1</v>
      </c>
      <c r="G311" t="n">
        <v>0</v>
      </c>
      <c r="H311" t="n">
        <v>1</v>
      </c>
      <c r="I311" t="n">
        <v>2</v>
      </c>
      <c r="J311" s="2" t="n">
        <v>714.8099999999999</v>
      </c>
      <c r="K311" t="n">
        <v>1429.62</v>
      </c>
      <c r="L311" t="inlineStr"/>
      <c r="M311" t="n">
        <v>2</v>
      </c>
      <c r="N311" t="inlineStr">
        <is>
          <t>entretien autres systèmes du réseau incendie|Neuilly</t>
        </is>
      </c>
    </row>
    <row r="312">
      <c r="A312" t="inlineStr">
        <is>
          <t>Bâtiment</t>
        </is>
      </c>
      <c r="B312" t="inlineStr">
        <is>
          <t>Fontenay</t>
        </is>
      </c>
      <c r="C312" t="inlineStr">
        <is>
          <t>BATCJN004</t>
        </is>
      </c>
      <c r="D312" t="inlineStr">
        <is>
          <t>contrôle des is de jour</t>
        </is>
      </c>
      <c r="E312" t="inlineStr">
        <is>
          <t>VJO004</t>
        </is>
      </c>
      <c r="F312" t="n">
        <v>6</v>
      </c>
      <c r="G312" t="n">
        <v>0</v>
      </c>
      <c r="H312" t="n">
        <v>6</v>
      </c>
      <c r="I312" t="n">
        <v>2</v>
      </c>
      <c r="J312" s="2" t="n">
        <v>507</v>
      </c>
      <c r="K312" t="n">
        <v>6084</v>
      </c>
      <c r="L312" t="inlineStr"/>
      <c r="M312" t="n">
        <v>2</v>
      </c>
      <c r="N312" t="inlineStr">
        <is>
          <t>contrôle des is de jour|Fontenay</t>
        </is>
      </c>
    </row>
    <row r="313">
      <c r="A313" t="inlineStr">
        <is>
          <t>Bâtiment</t>
        </is>
      </c>
      <c r="B313" t="inlineStr">
        <is>
          <t>Fontenay</t>
        </is>
      </c>
      <c r="C313" t="inlineStr">
        <is>
          <t>BATCJN005</t>
        </is>
      </c>
      <c r="D313" t="inlineStr">
        <is>
          <t>contrôle des is de jour</t>
        </is>
      </c>
      <c r="E313" t="inlineStr">
        <is>
          <t>VJO005</t>
        </is>
      </c>
      <c r="F313" t="n">
        <v>6</v>
      </c>
      <c r="G313" t="n">
        <v>0</v>
      </c>
      <c r="H313" t="n">
        <v>6</v>
      </c>
      <c r="I313" t="n">
        <v>2</v>
      </c>
      <c r="J313" s="2" t="n">
        <v>507</v>
      </c>
      <c r="K313" t="n">
        <v>6084</v>
      </c>
      <c r="L313" t="inlineStr"/>
      <c r="M313" t="n">
        <v>2</v>
      </c>
      <c r="N313" t="inlineStr">
        <is>
          <t>contrôle des is de jour|Fontenay</t>
        </is>
      </c>
    </row>
    <row r="314">
      <c r="A314" t="inlineStr">
        <is>
          <t>Bâtiment</t>
        </is>
      </c>
      <c r="B314" t="inlineStr">
        <is>
          <t>Fontenay</t>
        </is>
      </c>
      <c r="C314" t="inlineStr">
        <is>
          <t>BATCNO004</t>
        </is>
      </c>
      <c r="D314" t="inlineStr">
        <is>
          <t>contrôle des is + niches de nuit</t>
        </is>
      </c>
      <c r="E314" t="inlineStr">
        <is>
          <t>VNO004</t>
        </is>
      </c>
      <c r="F314" t="n">
        <v>6</v>
      </c>
      <c r="G314" t="n">
        <v>0</v>
      </c>
      <c r="H314" t="n">
        <v>6</v>
      </c>
      <c r="I314" t="n">
        <v>2</v>
      </c>
      <c r="J314" s="2" t="n">
        <v>1306</v>
      </c>
      <c r="K314" t="n">
        <v>15672</v>
      </c>
      <c r="L314" t="inlineStr"/>
      <c r="M314" t="n">
        <v>2</v>
      </c>
      <c r="N314" t="inlineStr">
        <is>
          <t>contrôle des is + niches de nuit|Fontenay</t>
        </is>
      </c>
    </row>
    <row r="315">
      <c r="A315" t="inlineStr">
        <is>
          <t>Bâtiment</t>
        </is>
      </c>
      <c r="B315" t="inlineStr">
        <is>
          <t>Fontenay</t>
        </is>
      </c>
      <c r="C315" t="inlineStr">
        <is>
          <t>BATCNO005</t>
        </is>
      </c>
      <c r="D315" t="inlineStr">
        <is>
          <t>contrôle des is + niches de nuit</t>
        </is>
      </c>
      <c r="E315" t="inlineStr">
        <is>
          <t>VNO005</t>
        </is>
      </c>
      <c r="F315" t="n">
        <v>6</v>
      </c>
      <c r="G315" t="n">
        <v>0</v>
      </c>
      <c r="H315" t="n">
        <v>6</v>
      </c>
      <c r="I315" t="n">
        <v>2</v>
      </c>
      <c r="J315" s="2" t="n">
        <v>1306</v>
      </c>
      <c r="K315" t="n">
        <v>15672</v>
      </c>
      <c r="L315" t="inlineStr"/>
      <c r="M315" t="n">
        <v>2</v>
      </c>
      <c r="N315" t="inlineStr">
        <is>
          <t>contrôle des is + niches de nuit|Fontenay</t>
        </is>
      </c>
    </row>
    <row r="316">
      <c r="A316" t="inlineStr">
        <is>
          <t>Bâtiment</t>
        </is>
      </c>
      <c r="B316" t="inlineStr">
        <is>
          <t>Fontenay</t>
        </is>
      </c>
      <c r="C316" t="inlineStr">
        <is>
          <t>BATMPO004</t>
        </is>
      </c>
      <c r="D316" t="inlineStr">
        <is>
          <t>préventif is + niches</t>
        </is>
      </c>
      <c r="E316" t="inlineStr">
        <is>
          <t>MPO004</t>
        </is>
      </c>
      <c r="F316" t="n">
        <v>1</v>
      </c>
      <c r="G316" t="n">
        <v>0</v>
      </c>
      <c r="H316" t="n">
        <v>1</v>
      </c>
      <c r="I316" t="n">
        <v>2</v>
      </c>
      <c r="J316" s="2" t="n">
        <v>1407</v>
      </c>
      <c r="K316" t="n">
        <v>2814</v>
      </c>
      <c r="L316" t="inlineStr"/>
      <c r="M316" t="n">
        <v>2</v>
      </c>
      <c r="N316" t="inlineStr">
        <is>
          <t>préventif is + niches|Fontenay</t>
        </is>
      </c>
    </row>
    <row r="317">
      <c r="A317" t="inlineStr">
        <is>
          <t>Bâtiment</t>
        </is>
      </c>
      <c r="B317" t="inlineStr">
        <is>
          <t>Fontenay</t>
        </is>
      </c>
      <c r="C317" t="inlineStr">
        <is>
          <t>BATMPO005</t>
        </is>
      </c>
      <c r="D317" t="inlineStr">
        <is>
          <t>préventif is + niches</t>
        </is>
      </c>
      <c r="E317" t="inlineStr">
        <is>
          <t>MPO005</t>
        </is>
      </c>
      <c r="F317" t="n">
        <v>1</v>
      </c>
      <c r="G317" t="n">
        <v>0</v>
      </c>
      <c r="H317" t="n">
        <v>1</v>
      </c>
      <c r="I317" t="n">
        <v>2</v>
      </c>
      <c r="J317" s="2" t="n">
        <v>1407</v>
      </c>
      <c r="K317" t="n">
        <v>2814</v>
      </c>
      <c r="L317" t="inlineStr"/>
      <c r="M317" t="n">
        <v>2</v>
      </c>
      <c r="N317" t="inlineStr">
        <is>
          <t>préventif is + niches|Fontenay</t>
        </is>
      </c>
    </row>
    <row r="318">
      <c r="A318" t="inlineStr">
        <is>
          <t>Propreté</t>
        </is>
      </c>
      <c r="B318" t="inlineStr">
        <is>
          <t>Fontenay</t>
        </is>
      </c>
      <c r="C318" t="inlineStr">
        <is>
          <t>PRPLTB002</t>
        </is>
      </c>
      <c r="D318" t="inlineStr">
        <is>
          <t>lavage d'un tube</t>
        </is>
      </c>
      <c r="E318" t="inlineStr">
        <is>
          <t>POL002</t>
        </is>
      </c>
      <c r="F318" t="n">
        <v>2</v>
      </c>
      <c r="G318" t="n">
        <v>0</v>
      </c>
      <c r="H318" t="n">
        <v>2</v>
      </c>
      <c r="I318" t="n">
        <v>2</v>
      </c>
      <c r="J318" s="2" t="n">
        <v>7700.59</v>
      </c>
      <c r="K318" t="n">
        <v>30802.36</v>
      </c>
      <c r="L318" t="inlineStr"/>
      <c r="M318" t="n">
        <v>2</v>
      </c>
      <c r="N318" t="inlineStr">
        <is>
          <t>lavage d'un tube|Fontenay</t>
        </is>
      </c>
    </row>
    <row r="319">
      <c r="A319" t="inlineStr">
        <is>
          <t>ContReg</t>
        </is>
      </c>
      <c r="B319" t="inlineStr">
        <is>
          <t>Fontenay</t>
        </is>
      </c>
      <c r="C319" t="inlineStr">
        <is>
          <t>CRGVPA106</t>
        </is>
      </c>
      <c r="D319" t="inlineStr">
        <is>
          <t>vérification des installations électriques</t>
        </is>
      </c>
      <c r="E319" t="inlineStr">
        <is>
          <t>CRC 106,00</t>
        </is>
      </c>
      <c r="F319" t="n">
        <v>1</v>
      </c>
      <c r="G319" t="n">
        <v>0</v>
      </c>
      <c r="H319" t="n">
        <v>1</v>
      </c>
      <c r="I319" t="n">
        <v>1</v>
      </c>
      <c r="J319" s="2" t="n">
        <v>486.45</v>
      </c>
      <c r="K319" t="n">
        <v>486.45</v>
      </c>
      <c r="L319" t="inlineStr"/>
      <c r="M319" t="n">
        <v>1</v>
      </c>
      <c r="N319" t="inlineStr">
        <is>
          <t>vérification des installations électriques|Fontenay</t>
        </is>
      </c>
    </row>
    <row r="320">
      <c r="A320" t="inlineStr">
        <is>
          <t>ContReg</t>
        </is>
      </c>
      <c r="B320" t="inlineStr">
        <is>
          <t>Fontenay</t>
        </is>
      </c>
      <c r="C320" t="inlineStr">
        <is>
          <t>CRGVPA107</t>
        </is>
      </c>
      <c r="D320" t="inlineStr">
        <is>
          <t>vérification des installations électriques</t>
        </is>
      </c>
      <c r="E320" t="inlineStr">
        <is>
          <t>CRC 107,00</t>
        </is>
      </c>
      <c r="F320" t="n">
        <v>1</v>
      </c>
      <c r="G320" t="n">
        <v>0</v>
      </c>
      <c r="H320" t="n">
        <v>1</v>
      </c>
      <c r="I320" t="n">
        <v>1</v>
      </c>
      <c r="J320" s="2" t="n">
        <v>864.8</v>
      </c>
      <c r="K320" t="n">
        <v>864.8</v>
      </c>
      <c r="L320" t="inlineStr"/>
      <c r="M320" t="n">
        <v>1</v>
      </c>
      <c r="N320" t="inlineStr">
        <is>
          <t>vérification des installations électriques|Fontenay</t>
        </is>
      </c>
    </row>
    <row r="321">
      <c r="A321" t="inlineStr">
        <is>
          <t>ContReg</t>
        </is>
      </c>
      <c r="B321" t="inlineStr">
        <is>
          <t>Fontenay</t>
        </is>
      </c>
      <c r="C321" t="inlineStr">
        <is>
          <t>CRGVIO122</t>
        </is>
      </c>
      <c r="D321" t="inlineStr">
        <is>
          <t>vérification des installations électriques</t>
        </is>
      </c>
      <c r="E321" t="inlineStr">
        <is>
          <t>CRO122</t>
        </is>
      </c>
      <c r="F321" t="n">
        <v>1</v>
      </c>
      <c r="G321" t="n">
        <v>0</v>
      </c>
      <c r="H321" t="n">
        <v>1</v>
      </c>
      <c r="I321" t="n">
        <v>1</v>
      </c>
      <c r="J321" s="2" t="n">
        <v>432.4</v>
      </c>
      <c r="K321" t="n">
        <v>432.4</v>
      </c>
      <c r="L321" t="inlineStr"/>
      <c r="M321" t="n">
        <v>1</v>
      </c>
      <c r="N321" t="inlineStr">
        <is>
          <t>vérification des installations électriques|Fontenay</t>
        </is>
      </c>
    </row>
    <row r="322">
      <c r="A322" t="inlineStr">
        <is>
          <t>ContReg</t>
        </is>
      </c>
      <c r="B322" t="inlineStr">
        <is>
          <t>Fontenay</t>
        </is>
      </c>
      <c r="C322" t="inlineStr">
        <is>
          <t>CRGDLA101</t>
        </is>
      </c>
      <c r="D322" t="inlineStr">
        <is>
          <t>vérification des dispositifs de levage</t>
        </is>
      </c>
      <c r="E322" t="inlineStr">
        <is>
          <t>CRC 101,00</t>
        </is>
      </c>
      <c r="F322" t="n">
        <v>1</v>
      </c>
      <c r="G322" t="n">
        <v>0</v>
      </c>
      <c r="H322" t="n">
        <v>1</v>
      </c>
      <c r="I322" t="n">
        <v>0</v>
      </c>
      <c r="J322" s="2" t="n">
        <v>648.6</v>
      </c>
      <c r="K322" t="n">
        <v>0</v>
      </c>
      <c r="L322" t="inlineStr">
        <is>
          <t>Dispositif de levage inférieur ou égal à 3 tonnes</t>
        </is>
      </c>
      <c r="M322">
        <f>IFERROR(INDEX('equipements_tunnel'!$C$2:$AK$64,MATCH(L322,'equipements_tunnel'!$B$2:$B$64,0),MATCH(B322,'equipements_tunnel'!$C$1:$AK$1,0)),"")</f>
        <v/>
      </c>
      <c r="N322" t="inlineStr">
        <is>
          <t>vérification des dispositifs de levage|Fontenay</t>
        </is>
      </c>
    </row>
    <row r="323">
      <c r="A323" t="inlineStr">
        <is>
          <t>ContReg</t>
        </is>
      </c>
      <c r="B323" t="inlineStr">
        <is>
          <t>Fontenay</t>
        </is>
      </c>
      <c r="C323" t="inlineStr">
        <is>
          <t>CRGDLB102</t>
        </is>
      </c>
      <c r="D323" t="inlineStr">
        <is>
          <t>vérification des dispositifs de levage</t>
        </is>
      </c>
      <c r="E323" t="inlineStr">
        <is>
          <t>CRC 102,00</t>
        </is>
      </c>
      <c r="F323" t="n">
        <v>1</v>
      </c>
      <c r="G323" t="n">
        <v>0</v>
      </c>
      <c r="H323" t="n">
        <v>1</v>
      </c>
      <c r="I323" t="n">
        <v>0</v>
      </c>
      <c r="J323" s="2" t="n">
        <v>864.8</v>
      </c>
      <c r="K323" t="n">
        <v>0</v>
      </c>
      <c r="L323" t="inlineStr">
        <is>
          <t>Dispositif de levage inférieur compris entre 3 et 6 tonnes</t>
        </is>
      </c>
      <c r="M323">
        <f>IFERROR(INDEX('equipements_tunnel'!$C$2:$AK$64,MATCH(L323,'equipements_tunnel'!$B$2:$B$64,0),MATCH(B323,'equipements_tunnel'!$C$1:$AK$1,0)),"")</f>
        <v/>
      </c>
      <c r="N323" t="inlineStr">
        <is>
          <t>vérification des dispositifs de levage|Fontenay</t>
        </is>
      </c>
    </row>
    <row r="324">
      <c r="A324" t="inlineStr">
        <is>
          <t>ContReg</t>
        </is>
      </c>
      <c r="B324" t="inlineStr">
        <is>
          <t>Fontenay</t>
        </is>
      </c>
      <c r="C324" t="inlineStr">
        <is>
          <t>CRGDLC103</t>
        </is>
      </c>
      <c r="D324" t="inlineStr">
        <is>
          <t>vérification des dispositifs de levage</t>
        </is>
      </c>
      <c r="E324" t="inlineStr">
        <is>
          <t>CRC 103,00</t>
        </is>
      </c>
      <c r="F324" t="n">
        <v>1</v>
      </c>
      <c r="G324" t="n">
        <v>0</v>
      </c>
      <c r="H324" t="n">
        <v>1</v>
      </c>
      <c r="I324" t="n">
        <v>0</v>
      </c>
      <c r="J324" s="2" t="n">
        <v>1081</v>
      </c>
      <c r="K324" t="n">
        <v>0</v>
      </c>
      <c r="L324" t="inlineStr">
        <is>
          <t>Dispositif de levage inférieur supérieur à 6 tonnes</t>
        </is>
      </c>
      <c r="M324">
        <f>IFERROR(INDEX('equipements_tunnel'!$C$2:$AK$64,MATCH(L324,'equipements_tunnel'!$B$2:$B$64,0),MATCH(B324,'equipements_tunnel'!$C$1:$AK$1,0)),"")</f>
        <v/>
      </c>
      <c r="N324" t="inlineStr">
        <is>
          <t>vérification des dispositifs de levage|Fontenay</t>
        </is>
      </c>
    </row>
    <row r="325">
      <c r="A325" t="inlineStr">
        <is>
          <t>Eclairage</t>
        </is>
      </c>
      <c r="B325" t="inlineStr">
        <is>
          <t>Fontenay</t>
        </is>
      </c>
      <c r="C325" t="inlineStr">
        <is>
          <t>ECLNPB003</t>
        </is>
      </c>
      <c r="D325" t="inlineStr">
        <is>
          <t>nettoyage des plots de jalonnement pour un sens</t>
        </is>
      </c>
      <c r="E325" t="inlineStr">
        <is>
          <t>ECPB03</t>
        </is>
      </c>
      <c r="F325" t="n">
        <v>2</v>
      </c>
      <c r="G325" t="n">
        <v>0</v>
      </c>
      <c r="H325" t="n">
        <v>2</v>
      </c>
      <c r="I325" t="n">
        <v>2</v>
      </c>
      <c r="J325" s="2" t="n">
        <v>162.9</v>
      </c>
      <c r="K325" t="n">
        <v>651.6</v>
      </c>
      <c r="L325" t="inlineStr"/>
      <c r="M325" t="n">
        <v>2</v>
      </c>
      <c r="N325" t="inlineStr">
        <is>
          <t>nettoyage des plots de jalonnement pour un sens|Fontenay</t>
        </is>
      </c>
    </row>
    <row r="326">
      <c r="A326" t="inlineStr">
        <is>
          <t>Eclairage</t>
        </is>
      </c>
      <c r="B326" t="inlineStr">
        <is>
          <t>Fontenay</t>
        </is>
      </c>
      <c r="C326" t="inlineStr">
        <is>
          <t>ECLNEB014</t>
        </is>
      </c>
      <c r="D326" t="inlineStr">
        <is>
          <t>nettoyage de l'éclairage pour un sens</t>
        </is>
      </c>
      <c r="E326" t="inlineStr">
        <is>
          <t>ECPB14</t>
        </is>
      </c>
      <c r="F326" t="n">
        <v>2</v>
      </c>
      <c r="G326" t="n">
        <v>0</v>
      </c>
      <c r="H326" t="n">
        <v>2</v>
      </c>
      <c r="I326" t="n">
        <v>2</v>
      </c>
      <c r="J326" s="2" t="n">
        <v>3265.72</v>
      </c>
      <c r="K326" t="n">
        <v>13062.88</v>
      </c>
      <c r="L326" t="inlineStr"/>
      <c r="M326" t="n">
        <v>2</v>
      </c>
      <c r="N326" t="inlineStr">
        <is>
          <t>nettoyage de l'éclairage pour un sens|Fontenay</t>
        </is>
      </c>
    </row>
    <row r="327">
      <c r="A327" t="inlineStr">
        <is>
          <t>Eclairage</t>
        </is>
      </c>
      <c r="B327" t="inlineStr">
        <is>
          <t>Fontenay</t>
        </is>
      </c>
      <c r="C327" t="inlineStr">
        <is>
          <t>ECLRSB057</t>
        </is>
      </c>
      <c r="D327" t="inlineStr">
        <is>
          <t>remplacement systématiques des sources</t>
        </is>
      </c>
      <c r="E327" t="inlineStr">
        <is>
          <t>ECPB57</t>
        </is>
      </c>
      <c r="F327" t="n">
        <v>0.4</v>
      </c>
      <c r="G327" t="n">
        <v>0</v>
      </c>
      <c r="H327" t="n">
        <v>0.4</v>
      </c>
      <c r="I327" t="n">
        <v>2</v>
      </c>
      <c r="J327" s="2" t="n">
        <v>3058.17</v>
      </c>
      <c r="K327" t="n">
        <v>2446.54</v>
      </c>
      <c r="L327" t="inlineStr"/>
      <c r="M327" t="n">
        <v>2</v>
      </c>
      <c r="N327" t="inlineStr">
        <is>
          <t>remplacement systématiques des sources|Fontenay</t>
        </is>
      </c>
    </row>
    <row r="328">
      <c r="A328" t="inlineStr">
        <is>
          <t>Eclairage</t>
        </is>
      </c>
      <c r="B328" t="inlineStr">
        <is>
          <t>Fontenay</t>
        </is>
      </c>
      <c r="C328" t="inlineStr">
        <is>
          <t>ECLRSB058</t>
        </is>
      </c>
      <c r="D328" t="inlineStr">
        <is>
          <t>remplacement systématiques des sources</t>
        </is>
      </c>
      <c r="E328" t="inlineStr">
        <is>
          <t>ECPB58</t>
        </is>
      </c>
      <c r="F328" t="n">
        <v>0.4</v>
      </c>
      <c r="G328" t="n">
        <v>0</v>
      </c>
      <c r="H328" t="n">
        <v>0.4</v>
      </c>
      <c r="I328" t="n">
        <v>2</v>
      </c>
      <c r="J328" s="2" t="n">
        <v>3024.2</v>
      </c>
      <c r="K328" t="n">
        <v>2419.36</v>
      </c>
      <c r="L328" t="inlineStr"/>
      <c r="M328" t="n">
        <v>2</v>
      </c>
      <c r="N328" t="inlineStr">
        <is>
          <t>remplacement systématiques des sources|Fontenay</t>
        </is>
      </c>
    </row>
    <row r="329">
      <c r="A329" t="inlineStr">
        <is>
          <t>Eclairage</t>
        </is>
      </c>
      <c r="B329" t="inlineStr">
        <is>
          <t>Fontenay</t>
        </is>
      </c>
      <c r="C329" t="inlineStr">
        <is>
          <t>ECLRSB059</t>
        </is>
      </c>
      <c r="D329" t="inlineStr">
        <is>
          <t>remplacement systématiques des sources</t>
        </is>
      </c>
      <c r="E329" t="inlineStr">
        <is>
          <t>ECPB59</t>
        </is>
      </c>
      <c r="F329" t="n">
        <v>0.4</v>
      </c>
      <c r="G329" t="n">
        <v>0</v>
      </c>
      <c r="H329" t="n">
        <v>0.4</v>
      </c>
      <c r="I329" t="n">
        <v>2</v>
      </c>
      <c r="J329" s="2" t="n">
        <v>5657.62</v>
      </c>
      <c r="K329" t="n">
        <v>4526.1</v>
      </c>
      <c r="L329" t="inlineStr"/>
      <c r="M329" t="n">
        <v>2</v>
      </c>
      <c r="N329" t="inlineStr">
        <is>
          <t>remplacement systématiques des sources|Fontenay</t>
        </is>
      </c>
    </row>
    <row r="330">
      <c r="A330" t="inlineStr">
        <is>
          <t>AEV</t>
        </is>
      </c>
      <c r="B330" t="inlineStr">
        <is>
          <t>Fontenay</t>
        </is>
      </c>
      <c r="C330" t="inlineStr">
        <is>
          <t>AEVEFB012</t>
        </is>
      </c>
      <c r="D330" t="inlineStr">
        <is>
          <t>essais fonctionnels pour un sens</t>
        </is>
      </c>
      <c r="E330" t="inlineStr">
        <is>
          <t>AEFB12</t>
        </is>
      </c>
      <c r="F330" t="n">
        <v>2</v>
      </c>
      <c r="G330" t="n">
        <v>0</v>
      </c>
      <c r="H330" t="n">
        <v>2</v>
      </c>
      <c r="I330" t="n">
        <v>2</v>
      </c>
      <c r="J330" s="2" t="n">
        <v>397.62</v>
      </c>
      <c r="K330" t="n">
        <v>1590.48</v>
      </c>
      <c r="L330" t="inlineStr"/>
      <c r="M330" t="n">
        <v>2</v>
      </c>
      <c r="N330" t="inlineStr">
        <is>
          <t>essais fonctionnels pour un sens|Fontenay</t>
        </is>
      </c>
    </row>
    <row r="331">
      <c r="A331" t="inlineStr">
        <is>
          <t>AEV</t>
        </is>
      </c>
      <c r="B331" t="inlineStr">
        <is>
          <t>Fontenay</t>
        </is>
      </c>
      <c r="C331" t="inlineStr">
        <is>
          <t>AEVMPB012</t>
        </is>
      </c>
      <c r="D331" t="inlineStr">
        <is>
          <t>maintenance préventive pour un sens</t>
        </is>
      </c>
      <c r="E331" t="inlineStr">
        <is>
          <t>AEPB12</t>
        </is>
      </c>
      <c r="F331" t="n">
        <v>2</v>
      </c>
      <c r="G331" t="n">
        <v>0</v>
      </c>
      <c r="H331" t="n">
        <v>2</v>
      </c>
      <c r="I331" t="n">
        <v>2</v>
      </c>
      <c r="J331" s="2" t="n">
        <v>794.03</v>
      </c>
      <c r="K331" t="n">
        <v>3176.12</v>
      </c>
      <c r="L331" t="inlineStr"/>
      <c r="M331" t="n">
        <v>2</v>
      </c>
      <c r="N331" t="inlineStr">
        <is>
          <t>maintenance préventive pour un sens|Fontenay</t>
        </is>
      </c>
    </row>
    <row r="332">
      <c r="A332" t="inlineStr">
        <is>
          <t>AEV</t>
        </is>
      </c>
      <c r="B332" t="inlineStr">
        <is>
          <t>Fontenay</t>
        </is>
      </c>
      <c r="C332" t="inlineStr">
        <is>
          <t>AEVPLV008</t>
        </is>
      </c>
      <c r="D332" t="inlineStr">
        <is>
          <t>maintenance préventive prises/coffret pompier</t>
        </is>
      </c>
      <c r="E332" t="inlineStr">
        <is>
          <t>AEV08</t>
        </is>
      </c>
      <c r="F332" t="n">
        <v>1</v>
      </c>
      <c r="G332" t="n">
        <v>0</v>
      </c>
      <c r="H332" t="n">
        <v>1</v>
      </c>
      <c r="I332" t="n">
        <v>16</v>
      </c>
      <c r="J332" s="2" t="n">
        <v>61.7</v>
      </c>
      <c r="K332" t="n">
        <v>987.2</v>
      </c>
      <c r="L332" t="inlineStr">
        <is>
          <t>Niche sécurité</t>
        </is>
      </c>
      <c r="M332">
        <f>IFERROR(INDEX('equipements_tunnel'!$C$2:$AK$64,MATCH(L332,'equipements_tunnel'!$B$2:$B$64,0),MATCH(B332,'equipements_tunnel'!$C$1:$AK$1,0)),"")</f>
        <v/>
      </c>
      <c r="N332" t="inlineStr">
        <is>
          <t>maintenance préventive prises/coffret pompier|Fontenay</t>
        </is>
      </c>
    </row>
    <row r="333">
      <c r="A333" t="inlineStr">
        <is>
          <t>Automate</t>
        </is>
      </c>
      <c r="B333" t="inlineStr">
        <is>
          <t>Fontenay</t>
        </is>
      </c>
      <c r="C333" t="inlineStr">
        <is>
          <t>AUTPAB017</t>
        </is>
      </c>
      <c r="D333" t="inlineStr">
        <is>
          <t>préventif automates principaux et baies mesd (fiche n°3 du cctp)</t>
        </is>
      </c>
      <c r="E333" t="inlineStr">
        <is>
          <t>AUPR17</t>
        </is>
      </c>
      <c r="F333" t="n">
        <v>1</v>
      </c>
      <c r="G333" t="n">
        <v>0</v>
      </c>
      <c r="H333" t="n">
        <v>1</v>
      </c>
      <c r="I333" t="n">
        <v>1</v>
      </c>
      <c r="J333" s="2" t="n">
        <v>320.77594</v>
      </c>
      <c r="K333" t="n">
        <v>320.78</v>
      </c>
      <c r="L333" t="inlineStr"/>
      <c r="M333" t="n">
        <v>1</v>
      </c>
      <c r="N333" t="inlineStr">
        <is>
          <t>préventif automates principaux et baies mesd (fiche n°3 du cctp)|Fontenay</t>
        </is>
      </c>
    </row>
    <row r="334">
      <c r="A334" t="inlineStr">
        <is>
          <t>Automate</t>
        </is>
      </c>
      <c r="B334" t="inlineStr">
        <is>
          <t>Fontenay</t>
        </is>
      </c>
      <c r="C334" t="inlineStr">
        <is>
          <t>AUTPAR018</t>
        </is>
      </c>
      <c r="D334" t="inlineStr">
        <is>
          <t>préventif armoires mesd (fiche n°4 du cctp)</t>
        </is>
      </c>
      <c r="E334" t="inlineStr">
        <is>
          <t>AUPR18</t>
        </is>
      </c>
      <c r="F334" t="n">
        <v>1</v>
      </c>
      <c r="G334" t="n">
        <v>0</v>
      </c>
      <c r="H334" t="n">
        <v>1</v>
      </c>
      <c r="I334" t="n">
        <v>1</v>
      </c>
      <c r="J334" s="2" t="n">
        <v>711.42772</v>
      </c>
      <c r="K334" t="n">
        <v>711.4299999999999</v>
      </c>
      <c r="L334" t="inlineStr">
        <is>
          <t>MESD METIER</t>
        </is>
      </c>
      <c r="M334">
        <f>IFERROR(INDEX('equipements_tunnel'!$C$2:$AK$64,MATCH(L334,'equipements_tunnel'!$B$2:$B$64,0),MATCH(B334,'equipements_tunnel'!$C$1:$AK$1,0)),"")</f>
        <v/>
      </c>
      <c r="N334" t="inlineStr">
        <is>
          <t>préventif armoires mesd (fiche n°4 du cctp)|Fontenay</t>
        </is>
      </c>
    </row>
    <row r="335">
      <c r="A335" t="inlineStr">
        <is>
          <t>Automate</t>
        </is>
      </c>
      <c r="B335" t="inlineStr">
        <is>
          <t>Fontenay</t>
        </is>
      </c>
      <c r="C335" t="inlineStr">
        <is>
          <t>AUTPAM047</t>
        </is>
      </c>
      <c r="D335" t="inlineStr">
        <is>
          <t>préventif automates métier (fiche n°5 du cctp)</t>
        </is>
      </c>
      <c r="E335" t="inlineStr">
        <is>
          <t>AUPR47</t>
        </is>
      </c>
      <c r="F335" t="n">
        <v>1</v>
      </c>
      <c r="G335" t="n">
        <v>0</v>
      </c>
      <c r="H335" t="n">
        <v>1</v>
      </c>
      <c r="I335" t="n">
        <v>1</v>
      </c>
      <c r="J335" s="2" t="n">
        <v>202.4713</v>
      </c>
      <c r="K335" t="n">
        <v>202.47</v>
      </c>
      <c r="L335" t="inlineStr">
        <is>
          <t>AUTOMATE METIER</t>
        </is>
      </c>
      <c r="M335">
        <f>IFERROR(INDEX('equipements_tunnel'!$C$2:$AK$64,MATCH(L335,'equipements_tunnel'!$B$2:$B$64,0),MATCH(B335,'equipements_tunnel'!$C$1:$AK$1,0)),"")</f>
        <v/>
      </c>
      <c r="N335" t="inlineStr">
        <is>
          <t>préventif automates métier (fiche n°5 du cctp)|Fontenay</t>
        </is>
      </c>
    </row>
    <row r="336">
      <c r="A336" t="inlineStr">
        <is>
          <t>Automate</t>
        </is>
      </c>
      <c r="B336" t="inlineStr">
        <is>
          <t>Fontenay</t>
        </is>
      </c>
      <c r="C336" t="inlineStr">
        <is>
          <t>AUTPAR048</t>
        </is>
      </c>
      <c r="D336" t="inlineStr">
        <is>
          <t>préventif armoires mesd (fiche n°4 du cctp)</t>
        </is>
      </c>
      <c r="E336" t="inlineStr">
        <is>
          <t>AUPR48</t>
        </is>
      </c>
      <c r="F336" t="n">
        <v>1</v>
      </c>
      <c r="G336" t="n">
        <v>0</v>
      </c>
      <c r="H336" t="n">
        <v>1</v>
      </c>
      <c r="I336" t="n">
        <v>0</v>
      </c>
      <c r="J336" s="2" t="n">
        <v>91.39855</v>
      </c>
      <c r="K336" t="n">
        <v>0</v>
      </c>
      <c r="L336" t="inlineStr">
        <is>
          <t>MESD METIER</t>
        </is>
      </c>
      <c r="M336">
        <f>IFERROR(INDEX('equipements_tunnel'!$C$2:$AK$64,MATCH(L336,'equipements_tunnel'!$B$2:$B$64,0),MATCH(B336,'equipements_tunnel'!$C$1:$AK$1,0)),"")</f>
        <v/>
      </c>
      <c r="N336" t="inlineStr">
        <is>
          <t>préventif armoires mesd (fiche n°4 du cctp)|Fontenay</t>
        </is>
      </c>
    </row>
    <row r="337">
      <c r="A337" t="inlineStr">
        <is>
          <t>PAU/TSE</t>
        </is>
      </c>
      <c r="B337" t="inlineStr">
        <is>
          <t>Fontenay</t>
        </is>
      </c>
      <c r="C337" t="inlineStr">
        <is>
          <t>RTSPPO007</t>
        </is>
      </c>
      <c r="D337" t="inlineStr">
        <is>
          <t>maintenance préventive de l'ensemble des pau du tunnel</t>
        </is>
      </c>
      <c r="E337" t="inlineStr">
        <is>
          <t>RAU-PO07</t>
        </is>
      </c>
      <c r="F337" t="n">
        <v>4</v>
      </c>
      <c r="G337" t="n">
        <v>0</v>
      </c>
      <c r="H337" t="n">
        <v>4</v>
      </c>
      <c r="I337" t="n">
        <v>1</v>
      </c>
      <c r="J337" s="2" t="n">
        <v>700.25</v>
      </c>
      <c r="K337" t="n">
        <v>2801</v>
      </c>
      <c r="L337" t="inlineStr"/>
      <c r="M337" t="n">
        <v>1</v>
      </c>
      <c r="N337" t="inlineStr">
        <is>
          <t>maintenance préventive de l'ensemble des pau du tunnel|Fontenay</t>
        </is>
      </c>
    </row>
    <row r="338">
      <c r="A338" t="inlineStr">
        <is>
          <t>PAU/TSE</t>
        </is>
      </c>
      <c r="B338" t="inlineStr">
        <is>
          <t>Fontenay</t>
        </is>
      </c>
      <c r="C338" t="inlineStr">
        <is>
          <t>RTSPTO007</t>
        </is>
      </c>
      <c r="D338" t="inlineStr">
        <is>
          <t>maintenance préventive de l'ensemble des tse du tunnel</t>
        </is>
      </c>
      <c r="E338" t="inlineStr">
        <is>
          <t>TSE-PO07</t>
        </is>
      </c>
      <c r="F338" t="n">
        <v>4</v>
      </c>
      <c r="G338" t="n">
        <v>0</v>
      </c>
      <c r="H338" t="n">
        <v>4</v>
      </c>
      <c r="I338" t="n">
        <v>1</v>
      </c>
      <c r="J338" s="2" t="n">
        <v>179.94</v>
      </c>
      <c r="K338" t="n">
        <v>719.76</v>
      </c>
      <c r="L338" t="inlineStr"/>
      <c r="M338" t="n">
        <v>1</v>
      </c>
      <c r="N338" t="inlineStr">
        <is>
          <t>maintenance préventive de l'ensemble des tse du tunnel|Fontenay</t>
        </is>
      </c>
    </row>
    <row r="339">
      <c r="A339" t="inlineStr">
        <is>
          <t>Onduleur</t>
        </is>
      </c>
      <c r="B339" t="inlineStr">
        <is>
          <t>Fontenay</t>
        </is>
      </c>
      <c r="C339" t="inlineStr">
        <is>
          <t>ONDPOA001</t>
        </is>
      </c>
      <c r="D339" t="inlineStr">
        <is>
          <t>maintenance préventive d'un onduleur</t>
        </is>
      </c>
      <c r="E339" t="inlineStr">
        <is>
          <t>ONP001</t>
        </is>
      </c>
      <c r="F339" t="n">
        <v>1</v>
      </c>
      <c r="G339" t="n">
        <v>0</v>
      </c>
      <c r="H339" t="n">
        <v>1</v>
      </c>
      <c r="I339" t="n">
        <v>1</v>
      </c>
      <c r="J339" s="2" t="n">
        <v>304.01</v>
      </c>
      <c r="K339" t="n">
        <v>304.01</v>
      </c>
      <c r="L339" t="inlineStr">
        <is>
          <t>Maintenance préventive Onduleur ≤ 60 kVA</t>
        </is>
      </c>
      <c r="M339">
        <f>IFERROR(INDEX('equipements_tunnel'!$C$2:$AK$64,MATCH(L339,'equipements_tunnel'!$B$2:$B$64,0),MATCH(B339,'equipements_tunnel'!$C$1:$AK$1,0)),"")</f>
        <v/>
      </c>
      <c r="N339" t="inlineStr">
        <is>
          <t>maintenance préventive d'un onduleur|Fontenay</t>
        </is>
      </c>
    </row>
    <row r="340">
      <c r="A340" t="inlineStr">
        <is>
          <t>Onduleur</t>
        </is>
      </c>
      <c r="B340" t="inlineStr">
        <is>
          <t>Fontenay</t>
        </is>
      </c>
      <c r="C340" t="inlineStr">
        <is>
          <t>ONDPOB002</t>
        </is>
      </c>
      <c r="D340" t="inlineStr">
        <is>
          <t>maintenance préventive d'un onduleur</t>
        </is>
      </c>
      <c r="E340" t="inlineStr">
        <is>
          <t>ONP002</t>
        </is>
      </c>
      <c r="F340" t="n">
        <v>1</v>
      </c>
      <c r="G340" t="n">
        <v>0</v>
      </c>
      <c r="H340" t="n">
        <v>1</v>
      </c>
      <c r="I340" t="n">
        <v>0</v>
      </c>
      <c r="J340" s="2" t="n">
        <v>337.95</v>
      </c>
      <c r="K340" t="n">
        <v>0</v>
      </c>
      <c r="L340" t="inlineStr">
        <is>
          <t>Maintenance préventive Onduleur 61 kVA --&gt; 160 kVA</t>
        </is>
      </c>
      <c r="M340">
        <f>IFERROR(INDEX('equipements_tunnel'!$C$2:$AK$64,MATCH(L340,'equipements_tunnel'!$B$2:$B$64,0),MATCH(B340,'equipements_tunnel'!$C$1:$AK$1,0)),"")</f>
        <v/>
      </c>
      <c r="N340" t="inlineStr">
        <is>
          <t>maintenance préventive d'un onduleur|Fontenay</t>
        </is>
      </c>
    </row>
    <row r="341">
      <c r="A341" t="inlineStr">
        <is>
          <t>Onduleur</t>
        </is>
      </c>
      <c r="B341" t="inlineStr">
        <is>
          <t>Fontenay</t>
        </is>
      </c>
      <c r="C341" t="inlineStr">
        <is>
          <t>ONDPOC003</t>
        </is>
      </c>
      <c r="D341" t="inlineStr">
        <is>
          <t>maintenance préventive d'un onduleur</t>
        </is>
      </c>
      <c r="E341" t="inlineStr">
        <is>
          <t>ONP003</t>
        </is>
      </c>
      <c r="F341" t="n">
        <v>1</v>
      </c>
      <c r="G341" t="n">
        <v>0</v>
      </c>
      <c r="H341" t="n">
        <v>1</v>
      </c>
      <c r="I341" t="n">
        <v>0</v>
      </c>
      <c r="J341" s="2" t="n">
        <v>371.88</v>
      </c>
      <c r="K341" t="n">
        <v>0</v>
      </c>
      <c r="L341" t="inlineStr">
        <is>
          <t>Maintenance préventive Onduleur &gt; 160 kVA</t>
        </is>
      </c>
      <c r="M341">
        <f>IFERROR(INDEX('equipements_tunnel'!$C$2:$AK$64,MATCH(L341,'equipements_tunnel'!$B$2:$B$64,0),MATCH(B341,'equipements_tunnel'!$C$1:$AK$1,0)),"")</f>
        <v/>
      </c>
      <c r="N341" t="inlineStr">
        <is>
          <t>maintenance préventive d'un onduleur|Fontenay</t>
        </is>
      </c>
    </row>
    <row r="342">
      <c r="A342" t="inlineStr">
        <is>
          <t>Onduleur</t>
        </is>
      </c>
      <c r="B342" t="inlineStr">
        <is>
          <t>Fontenay</t>
        </is>
      </c>
      <c r="C342" t="inlineStr">
        <is>
          <t>ONDMPA004</t>
        </is>
      </c>
      <c r="D342" t="inlineStr">
        <is>
          <t>maintenance préventive d'un atelier d'énergie</t>
        </is>
      </c>
      <c r="E342" t="inlineStr">
        <is>
          <t>ONP004</t>
        </is>
      </c>
      <c r="F342" t="n">
        <v>1</v>
      </c>
      <c r="G342" t="n">
        <v>0</v>
      </c>
      <c r="H342" t="n">
        <v>1</v>
      </c>
      <c r="I342" t="n">
        <v>0</v>
      </c>
      <c r="J342" s="2" t="n">
        <v>185.94</v>
      </c>
      <c r="K342" t="n">
        <v>0</v>
      </c>
      <c r="L342" t="inlineStr"/>
      <c r="M342" t="n">
        <v>0</v>
      </c>
      <c r="N342" t="inlineStr">
        <is>
          <t>maintenance préventive d'un atelier d'énergie|Fontenay</t>
        </is>
      </c>
    </row>
    <row r="343">
      <c r="A343" t="inlineStr">
        <is>
          <t>Onduleur</t>
        </is>
      </c>
      <c r="B343" t="inlineStr">
        <is>
          <t>Fontenay</t>
        </is>
      </c>
      <c r="C343" t="inlineStr">
        <is>
          <t>ONDPLV005</t>
        </is>
      </c>
      <c r="D343" t="inlineStr">
        <is>
          <t>plus-value pour dépollution</t>
        </is>
      </c>
      <c r="E343" t="inlineStr">
        <is>
          <t>ONP005</t>
        </is>
      </c>
      <c r="F343" t="n">
        <v>0.5</v>
      </c>
      <c r="G343" t="n">
        <v>0</v>
      </c>
      <c r="H343" t="n">
        <v>0.5</v>
      </c>
      <c r="I343" t="n">
        <v>1</v>
      </c>
      <c r="J343" s="2" t="n">
        <v>414.3</v>
      </c>
      <c r="K343" t="n">
        <v>207.15</v>
      </c>
      <c r="L343" t="inlineStr"/>
      <c r="M343" t="n">
        <v>1</v>
      </c>
      <c r="N343" t="inlineStr">
        <is>
          <t>plus-value pour dépollution|Fontenay</t>
        </is>
      </c>
    </row>
    <row r="344">
      <c r="A344" t="inlineStr">
        <is>
          <t>Détection</t>
        </is>
      </c>
      <c r="B344" t="inlineStr">
        <is>
          <t>Fontenay</t>
        </is>
      </c>
      <c r="C344" t="inlineStr">
        <is>
          <t>DETPCA002</t>
        </is>
      </c>
      <c r="D344" t="inlineStr">
        <is>
          <t>préventif d'un tube des capteurs atmosphériques (opacimètres, co, no, no², smokecheck, anémomètres)</t>
        </is>
      </c>
      <c r="E344" t="inlineStr">
        <is>
          <t>DEP002</t>
        </is>
      </c>
      <c r="F344" t="n">
        <v>4</v>
      </c>
      <c r="G344" t="n">
        <v>0</v>
      </c>
      <c r="H344" t="n">
        <v>4</v>
      </c>
      <c r="I344" t="n">
        <v>2</v>
      </c>
      <c r="J344" s="2" t="n">
        <v>2929.5</v>
      </c>
      <c r="K344" t="n">
        <v>23436</v>
      </c>
      <c r="L344" t="inlineStr"/>
      <c r="M344" t="n">
        <v>2</v>
      </c>
      <c r="N344" t="inlineStr">
        <is>
          <t>préventif d'un tube des capteurs atmosphériques (opacimètres, co, no, no², smokecheck, anémomètres)|Fontenay</t>
        </is>
      </c>
    </row>
    <row r="345">
      <c r="A345" t="inlineStr">
        <is>
          <t>Détection</t>
        </is>
      </c>
      <c r="B345" t="inlineStr">
        <is>
          <t>Fontenay</t>
        </is>
      </c>
      <c r="C345" t="inlineStr">
        <is>
          <t>DETPLV027</t>
        </is>
      </c>
      <c r="D345" t="inlineStr">
        <is>
          <t>préventif luminancemètre</t>
        </is>
      </c>
      <c r="E345" t="inlineStr">
        <is>
          <t>DEP027</t>
        </is>
      </c>
      <c r="F345" t="n">
        <v>1</v>
      </c>
      <c r="G345" t="n">
        <v>0</v>
      </c>
      <c r="H345" t="n">
        <v>1</v>
      </c>
      <c r="I345" t="n">
        <v>2</v>
      </c>
      <c r="J345" s="2" t="n">
        <v>24.15</v>
      </c>
      <c r="K345" t="n">
        <v>48.3</v>
      </c>
      <c r="L345" t="inlineStr">
        <is>
          <t>LUMANDAR+LUMINANCEMETRE</t>
        </is>
      </c>
      <c r="M345">
        <f>IFERROR(INDEX('equipements_tunnel'!$C$2:$AK$64,MATCH(L345,'equipements_tunnel'!$B$2:$B$64,0),MATCH(B345,'equipements_tunnel'!$C$1:$AK$1,0)),"")</f>
        <v/>
      </c>
      <c r="N345" t="inlineStr">
        <is>
          <t>préventif luminancemètre|Fontenay</t>
        </is>
      </c>
    </row>
    <row r="346">
      <c r="A346" t="inlineStr">
        <is>
          <t>Détection</t>
        </is>
      </c>
      <c r="B346" t="inlineStr">
        <is>
          <t>Fontenay</t>
        </is>
      </c>
      <c r="C346" t="inlineStr">
        <is>
          <t>DETPDI100</t>
        </is>
      </c>
      <c r="D346" t="inlineStr">
        <is>
          <t>préventif détection incendie</t>
        </is>
      </c>
      <c r="E346" t="inlineStr">
        <is>
          <t>DEP100</t>
        </is>
      </c>
      <c r="F346" t="n">
        <v>1</v>
      </c>
      <c r="G346" t="n">
        <v>0</v>
      </c>
      <c r="H346" t="n">
        <v>1</v>
      </c>
      <c r="I346" t="n">
        <v>1</v>
      </c>
      <c r="J346" s="2" t="n">
        <v>347.55</v>
      </c>
      <c r="K346" t="n">
        <v>347.55</v>
      </c>
      <c r="L346" t="inlineStr"/>
      <c r="M346" t="n">
        <v>1</v>
      </c>
      <c r="N346" t="inlineStr">
        <is>
          <t>préventif détection incendie|Fontenay</t>
        </is>
      </c>
    </row>
    <row r="347">
      <c r="A347" t="inlineStr">
        <is>
          <t>Détection</t>
        </is>
      </c>
      <c r="B347" t="inlineStr">
        <is>
          <t>Fontenay</t>
        </is>
      </c>
      <c r="C347" t="inlineStr">
        <is>
          <t>DETPXA200</t>
        </is>
      </c>
      <c r="D347" t="inlineStr">
        <is>
          <t>préventif extincteur</t>
        </is>
      </c>
      <c r="E347" t="inlineStr">
        <is>
          <t>DEP200</t>
        </is>
      </c>
      <c r="F347" t="n">
        <v>1</v>
      </c>
      <c r="G347" t="n">
        <v>0</v>
      </c>
      <c r="H347" t="n">
        <v>1</v>
      </c>
      <c r="I347" t="n">
        <v>24</v>
      </c>
      <c r="J347" s="2" t="n">
        <v>33.6</v>
      </c>
      <c r="K347" t="n">
        <v>806.4</v>
      </c>
      <c r="L347" t="inlineStr">
        <is>
          <t>Maintenance Préventive Extincteur Poudre 6 kg</t>
        </is>
      </c>
      <c r="M347">
        <f>IFERROR(INDEX('equipements_tunnel'!$C$2:$AK$64,MATCH(L347,'equipements_tunnel'!$B$2:$B$64,0),MATCH(B347,'equipements_tunnel'!$C$1:$AK$1,0)),"")</f>
        <v/>
      </c>
      <c r="N347" t="inlineStr">
        <is>
          <t>préventif extincteur|Fontenay</t>
        </is>
      </c>
    </row>
    <row r="348">
      <c r="A348" t="inlineStr">
        <is>
          <t>Détection</t>
        </is>
      </c>
      <c r="B348" t="inlineStr">
        <is>
          <t>Fontenay</t>
        </is>
      </c>
      <c r="C348" t="inlineStr">
        <is>
          <t>DETPXB201</t>
        </is>
      </c>
      <c r="D348" t="inlineStr">
        <is>
          <t>préventif extincteur</t>
        </is>
      </c>
      <c r="E348" t="inlineStr">
        <is>
          <t>DEP201</t>
        </is>
      </c>
      <c r="F348" t="n">
        <v>1</v>
      </c>
      <c r="G348" t="n">
        <v>0</v>
      </c>
      <c r="H348" t="n">
        <v>1</v>
      </c>
      <c r="I348" t="n">
        <v>0</v>
      </c>
      <c r="J348" s="2" t="n">
        <v>21</v>
      </c>
      <c r="K348" t="n">
        <v>0</v>
      </c>
      <c r="L348" t="inlineStr">
        <is>
          <t>Maintenance Préventive Extincteur Poudre 9 kg</t>
        </is>
      </c>
      <c r="M348">
        <f>IFERROR(INDEX('equipements_tunnel'!$C$2:$AK$64,MATCH(L348,'equipements_tunnel'!$B$2:$B$64,0),MATCH(B348,'equipements_tunnel'!$C$1:$AK$1,0)),"")</f>
        <v/>
      </c>
      <c r="N348" t="inlineStr">
        <is>
          <t>préventif extincteur|Fontenay</t>
        </is>
      </c>
    </row>
    <row r="349">
      <c r="A349" t="inlineStr">
        <is>
          <t>Détection</t>
        </is>
      </c>
      <c r="B349" t="inlineStr">
        <is>
          <t>Fontenay</t>
        </is>
      </c>
      <c r="C349" t="inlineStr">
        <is>
          <t>DETPXC202</t>
        </is>
      </c>
      <c r="D349" t="inlineStr">
        <is>
          <t>préventif extincteur</t>
        </is>
      </c>
      <c r="E349" t="inlineStr">
        <is>
          <t>DEP202</t>
        </is>
      </c>
      <c r="F349" t="n">
        <v>1</v>
      </c>
      <c r="G349" t="n">
        <v>0</v>
      </c>
      <c r="H349" t="n">
        <v>1</v>
      </c>
      <c r="I349" t="n">
        <v>0</v>
      </c>
      <c r="J349" s="2" t="n">
        <v>36.75</v>
      </c>
      <c r="K349" t="n">
        <v>0</v>
      </c>
      <c r="L349" t="inlineStr">
        <is>
          <t>Maintenance Préventive Extincteur Poudre 50 kg</t>
        </is>
      </c>
      <c r="M349">
        <f>IFERROR(INDEX('equipements_tunnel'!$C$2:$AK$64,MATCH(L349,'equipements_tunnel'!$B$2:$B$64,0),MATCH(B349,'equipements_tunnel'!$C$1:$AK$1,0)),"")</f>
        <v/>
      </c>
      <c r="N349" t="inlineStr">
        <is>
          <t>préventif extincteur|Fontenay</t>
        </is>
      </c>
    </row>
    <row r="350">
      <c r="A350" t="inlineStr">
        <is>
          <t>Détection</t>
        </is>
      </c>
      <c r="B350" t="inlineStr">
        <is>
          <t>Fontenay</t>
        </is>
      </c>
      <c r="C350" t="inlineStr">
        <is>
          <t>DETPXD203</t>
        </is>
      </c>
      <c r="D350" t="inlineStr">
        <is>
          <t>préventif extincteur</t>
        </is>
      </c>
      <c r="E350" t="inlineStr">
        <is>
          <t>DEP203</t>
        </is>
      </c>
      <c r="F350" t="n">
        <v>1</v>
      </c>
      <c r="G350" t="n">
        <v>0</v>
      </c>
      <c r="H350" t="n">
        <v>1</v>
      </c>
      <c r="I350" t="n">
        <v>0</v>
      </c>
      <c r="J350" s="2" t="n">
        <v>15.75</v>
      </c>
      <c r="K350" t="n">
        <v>0</v>
      </c>
      <c r="L350" t="inlineStr">
        <is>
          <t>Maintenance Préventive Extincteur Eau 6 L</t>
        </is>
      </c>
      <c r="M350">
        <f>IFERROR(INDEX('equipements_tunnel'!$C$2:$AK$64,MATCH(L350,'equipements_tunnel'!$B$2:$B$64,0),MATCH(B350,'equipements_tunnel'!$C$1:$AK$1,0)),"")</f>
        <v/>
      </c>
      <c r="N350" t="inlineStr">
        <is>
          <t>préventif extincteur|Fontenay</t>
        </is>
      </c>
    </row>
    <row r="351">
      <c r="A351" t="inlineStr">
        <is>
          <t>Détection</t>
        </is>
      </c>
      <c r="B351" t="inlineStr">
        <is>
          <t>Fontenay</t>
        </is>
      </c>
      <c r="C351" t="inlineStr">
        <is>
          <t>DETPXE204</t>
        </is>
      </c>
      <c r="D351" t="inlineStr">
        <is>
          <t>préventif extincteur</t>
        </is>
      </c>
      <c r="E351" t="inlineStr">
        <is>
          <t>DEP204</t>
        </is>
      </c>
      <c r="F351" t="n">
        <v>1</v>
      </c>
      <c r="G351" t="n">
        <v>0</v>
      </c>
      <c r="H351" t="n">
        <v>1</v>
      </c>
      <c r="I351" t="n">
        <v>0</v>
      </c>
      <c r="J351" s="2" t="n">
        <v>23.1</v>
      </c>
      <c r="K351" t="n">
        <v>0</v>
      </c>
      <c r="L351" t="inlineStr">
        <is>
          <t>Maintenance Préventive Extincteur Eau 9 L</t>
        </is>
      </c>
      <c r="M351">
        <f>IFERROR(INDEX('equipements_tunnel'!$C$2:$AK$64,MATCH(L351,'equipements_tunnel'!$B$2:$B$64,0),MATCH(B351,'equipements_tunnel'!$C$1:$AK$1,0)),"")</f>
        <v/>
      </c>
      <c r="N351" t="inlineStr">
        <is>
          <t>préventif extincteur|Fontenay</t>
        </is>
      </c>
    </row>
    <row r="352">
      <c r="A352" t="inlineStr">
        <is>
          <t>Détection</t>
        </is>
      </c>
      <c r="B352" t="inlineStr">
        <is>
          <t>Fontenay</t>
        </is>
      </c>
      <c r="C352" t="inlineStr">
        <is>
          <t>DETPXF204</t>
        </is>
      </c>
      <c r="D352" t="inlineStr">
        <is>
          <t>préventif extincteur</t>
        </is>
      </c>
      <c r="E352" t="inlineStr">
        <is>
          <t>DEP205</t>
        </is>
      </c>
      <c r="F352" t="n">
        <v>1</v>
      </c>
      <c r="G352" t="n">
        <v>0</v>
      </c>
      <c r="H352" t="n">
        <v>1</v>
      </c>
      <c r="I352" t="n">
        <v>0</v>
      </c>
      <c r="J352" s="2" t="n">
        <v>26.25</v>
      </c>
      <c r="K352" t="n">
        <v>0</v>
      </c>
      <c r="L352" t="inlineStr">
        <is>
          <t>Maintenance Préventive Extincteur CO2 2 kg</t>
        </is>
      </c>
      <c r="M352">
        <f>IFERROR(INDEX('equipements_tunnel'!$C$2:$AK$64,MATCH(L352,'equipements_tunnel'!$B$2:$B$64,0),MATCH(B352,'equipements_tunnel'!$C$1:$AK$1,0)),"")</f>
        <v/>
      </c>
      <c r="N352" t="inlineStr">
        <is>
          <t>préventif extincteur|Fontenay</t>
        </is>
      </c>
    </row>
    <row r="353">
      <c r="A353" t="inlineStr">
        <is>
          <t>Détection</t>
        </is>
      </c>
      <c r="B353" t="inlineStr">
        <is>
          <t>Fontenay</t>
        </is>
      </c>
      <c r="C353" t="inlineStr">
        <is>
          <t>DETPXG206</t>
        </is>
      </c>
      <c r="D353" t="inlineStr">
        <is>
          <t>préventif extincteur</t>
        </is>
      </c>
      <c r="E353" t="inlineStr">
        <is>
          <t>DEP206</t>
        </is>
      </c>
      <c r="F353" t="n">
        <v>1</v>
      </c>
      <c r="G353" t="n">
        <v>0</v>
      </c>
      <c r="H353" t="n">
        <v>1</v>
      </c>
      <c r="I353" t="n">
        <v>0</v>
      </c>
      <c r="J353" s="2" t="n">
        <v>15.75</v>
      </c>
      <c r="K353" t="n">
        <v>0</v>
      </c>
      <c r="L353" t="inlineStr">
        <is>
          <t>Maintenance Préventive Extincteur CO2 5 kg</t>
        </is>
      </c>
      <c r="M353">
        <f>IFERROR(INDEX('equipements_tunnel'!$C$2:$AK$64,MATCH(L353,'equipements_tunnel'!$B$2:$B$64,0),MATCH(B353,'equipements_tunnel'!$C$1:$AK$1,0)),"")</f>
        <v/>
      </c>
      <c r="N353" t="inlineStr">
        <is>
          <t>préventif extincteur|Fontenay</t>
        </is>
      </c>
    </row>
    <row r="354">
      <c r="A354" t="inlineStr">
        <is>
          <t>Ventilation</t>
        </is>
      </c>
      <c r="B354" t="inlineStr">
        <is>
          <t>Fontenay</t>
        </is>
      </c>
      <c r="C354" t="inlineStr">
        <is>
          <t>VENPEB201</t>
        </is>
      </c>
      <c r="D354" t="inlineStr">
        <is>
          <t>préventif des équipements de ventilation</t>
        </is>
      </c>
      <c r="E354" t="inlineStr">
        <is>
          <t>VPB201</t>
        </is>
      </c>
      <c r="F354" t="n">
        <v>1</v>
      </c>
      <c r="G354" t="n">
        <v>0</v>
      </c>
      <c r="H354" t="n">
        <v>1</v>
      </c>
      <c r="I354" t="n">
        <v>1</v>
      </c>
      <c r="J354" s="2" t="n">
        <v>1925.53</v>
      </c>
      <c r="K354" t="n">
        <v>1925.53</v>
      </c>
      <c r="L354" t="inlineStr"/>
      <c r="M354" t="n">
        <v>1</v>
      </c>
      <c r="N354" t="inlineStr">
        <is>
          <t>préventif des équipements de ventilation|Fontenay</t>
        </is>
      </c>
    </row>
    <row r="355">
      <c r="A355" t="inlineStr">
        <is>
          <t>Ventilation</t>
        </is>
      </c>
      <c r="B355" t="inlineStr">
        <is>
          <t>Fontenay</t>
        </is>
      </c>
      <c r="C355" t="inlineStr">
        <is>
          <t>VENPQA300</t>
        </is>
      </c>
      <c r="D355" t="inlineStr">
        <is>
          <t>maintenance préventive des équipements spécifiques</t>
        </is>
      </c>
      <c r="E355" t="inlineStr">
        <is>
          <t>VPT300</t>
        </is>
      </c>
      <c r="F355" t="n">
        <v>1</v>
      </c>
      <c r="G355" t="n">
        <v>0</v>
      </c>
      <c r="H355" t="n">
        <v>1</v>
      </c>
      <c r="I355" t="n">
        <v>0</v>
      </c>
      <c r="J355" s="2" t="n">
        <v>78.84999999999999</v>
      </c>
      <c r="K355" t="n">
        <v>0</v>
      </c>
      <c r="L355" t="inlineStr">
        <is>
          <t>SURPRESSEUR ET VENTILATEUR LOCAL</t>
        </is>
      </c>
      <c r="M355">
        <f>IFERROR(INDEX('equipements_tunnel'!$C$2:$AK$64,MATCH(L355,'equipements_tunnel'!$B$2:$B$64,0),MATCH(B355,'equipements_tunnel'!$C$1:$AK$1,0)),"")</f>
        <v/>
      </c>
      <c r="N355" t="inlineStr">
        <is>
          <t>maintenance préventive des équipements spécifiques|Fontenay</t>
        </is>
      </c>
    </row>
    <row r="356">
      <c r="A356" t="inlineStr">
        <is>
          <t>Ventilation</t>
        </is>
      </c>
      <c r="B356" t="inlineStr">
        <is>
          <t>Fontenay</t>
        </is>
      </c>
      <c r="C356" t="inlineStr">
        <is>
          <t>VENPQB301</t>
        </is>
      </c>
      <c r="D356" t="inlineStr">
        <is>
          <t>maintenance préventive des équipements spécifiques</t>
        </is>
      </c>
      <c r="E356" t="inlineStr">
        <is>
          <t>VPT301</t>
        </is>
      </c>
      <c r="F356" t="n">
        <v>1</v>
      </c>
      <c r="G356" t="n">
        <v>0</v>
      </c>
      <c r="H356" t="n">
        <v>1</v>
      </c>
      <c r="I356" t="n">
        <v>10</v>
      </c>
      <c r="J356" s="2" t="n">
        <v>128.27</v>
      </c>
      <c r="K356" t="n">
        <v>1282.7</v>
      </c>
      <c r="L356" t="inlineStr">
        <is>
          <t>REGISTRE</t>
        </is>
      </c>
      <c r="M356">
        <f>IFERROR(INDEX('equipements_tunnel'!$C$2:$AK$64,MATCH(L356,'equipements_tunnel'!$B$2:$B$64,0),MATCH(B356,'equipements_tunnel'!$C$1:$AK$1,0)),"")</f>
        <v/>
      </c>
      <c r="N356" t="inlineStr">
        <is>
          <t>maintenance préventive des équipements spécifiques|Fontenay</t>
        </is>
      </c>
    </row>
    <row r="357">
      <c r="A357" t="inlineStr">
        <is>
          <t>Ventilation</t>
        </is>
      </c>
      <c r="B357" t="inlineStr">
        <is>
          <t>Fontenay</t>
        </is>
      </c>
      <c r="C357" t="inlineStr">
        <is>
          <t>VENPQC302</t>
        </is>
      </c>
      <c r="D357" t="inlineStr">
        <is>
          <t>maintenance préventive des équipements spécifiques</t>
        </is>
      </c>
      <c r="E357" t="inlineStr">
        <is>
          <t>VPT302</t>
        </is>
      </c>
      <c r="F357" t="n">
        <v>1</v>
      </c>
      <c r="G357" t="n">
        <v>0</v>
      </c>
      <c r="H357" t="n">
        <v>1</v>
      </c>
      <c r="I357" t="n">
        <v>0</v>
      </c>
      <c r="J357" s="2" t="n">
        <v>449.49</v>
      </c>
      <c r="K357" t="n">
        <v>0</v>
      </c>
      <c r="L357" t="inlineStr"/>
      <c r="M357" t="n">
        <v>0</v>
      </c>
      <c r="N357" t="inlineStr">
        <is>
          <t>maintenance préventive des équipements spécifiques|Fontenay</t>
        </is>
      </c>
    </row>
    <row r="358">
      <c r="A358" t="inlineStr">
        <is>
          <t>Ventilation</t>
        </is>
      </c>
      <c r="B358" t="inlineStr">
        <is>
          <t>Fontenay</t>
        </is>
      </c>
      <c r="C358" t="inlineStr">
        <is>
          <t>VENPQE304</t>
        </is>
      </c>
      <c r="D358" t="inlineStr">
        <is>
          <t>maintenance préventive des équipements spécifiques</t>
        </is>
      </c>
      <c r="E358" t="inlineStr">
        <is>
          <t>VPT304</t>
        </is>
      </c>
      <c r="F358" t="n">
        <v>1</v>
      </c>
      <c r="G358" t="n">
        <v>0</v>
      </c>
      <c r="H358" t="n">
        <v>1</v>
      </c>
      <c r="I358" t="n">
        <v>0</v>
      </c>
      <c r="J358" s="2" t="n">
        <v>12.58</v>
      </c>
      <c r="K358" t="n">
        <v>0</v>
      </c>
      <c r="L358" t="inlineStr"/>
      <c r="M358" t="n">
        <v>0</v>
      </c>
      <c r="N358" t="inlineStr">
        <is>
          <t>maintenance préventive des équipements spécifiques|Fontenay</t>
        </is>
      </c>
    </row>
    <row r="359">
      <c r="A359" t="inlineStr">
        <is>
          <t>Ventilation</t>
        </is>
      </c>
      <c r="B359" t="inlineStr">
        <is>
          <t>Fontenay</t>
        </is>
      </c>
      <c r="C359" t="inlineStr">
        <is>
          <t>VENPQF305</t>
        </is>
      </c>
      <c r="D359" t="inlineStr">
        <is>
          <t>maintenance préventive des équipements spécifiques</t>
        </is>
      </c>
      <c r="E359" t="inlineStr">
        <is>
          <t>VPT305</t>
        </is>
      </c>
      <c r="F359" t="n">
        <v>1</v>
      </c>
      <c r="G359" t="n">
        <v>0</v>
      </c>
      <c r="H359" t="n">
        <v>1</v>
      </c>
      <c r="I359" t="n">
        <v>0</v>
      </c>
      <c r="J359" s="2" t="n">
        <v>12.58</v>
      </c>
      <c r="K359" t="n">
        <v>0</v>
      </c>
      <c r="L359" t="inlineStr"/>
      <c r="M359" t="n">
        <v>0</v>
      </c>
      <c r="N359" t="inlineStr">
        <is>
          <t>maintenance préventive des équipements spécifiques|Fontenay</t>
        </is>
      </c>
    </row>
    <row r="360">
      <c r="A360" t="inlineStr">
        <is>
          <t>Vidéo</t>
        </is>
      </c>
      <c r="B360" t="inlineStr">
        <is>
          <t>Fontenay</t>
        </is>
      </c>
      <c r="C360" t="inlineStr">
        <is>
          <t>VIDDAI130</t>
        </is>
      </c>
      <c r="D360" t="inlineStr">
        <is>
          <t>maintenance préventive de la dai du sens 1</t>
        </is>
      </c>
      <c r="E360" t="inlineStr">
        <is>
          <t>VI MP 130</t>
        </is>
      </c>
      <c r="F360" t="n">
        <v>1</v>
      </c>
      <c r="G360" t="n">
        <v>0</v>
      </c>
      <c r="H360" t="n">
        <v>1</v>
      </c>
      <c r="I360" t="n">
        <v>1</v>
      </c>
      <c r="J360" s="2" t="n">
        <v>1785.45</v>
      </c>
      <c r="K360" t="n">
        <v>1785.45</v>
      </c>
      <c r="L360" t="inlineStr"/>
      <c r="M360" t="n">
        <v>1</v>
      </c>
      <c r="N360" t="inlineStr">
        <is>
          <t>maintenance préventive de la dai du sens 1|Fontenay</t>
        </is>
      </c>
    </row>
    <row r="361">
      <c r="A361" t="inlineStr">
        <is>
          <t>Vidéo</t>
        </is>
      </c>
      <c r="B361" t="inlineStr">
        <is>
          <t>Fontenay</t>
        </is>
      </c>
      <c r="C361" t="inlineStr">
        <is>
          <t>VIDDAI131</t>
        </is>
      </c>
      <c r="D361" t="inlineStr">
        <is>
          <t>maintenance préventive de la dai du sens 2</t>
        </is>
      </c>
      <c r="E361" t="inlineStr">
        <is>
          <t>VI MP 131</t>
        </is>
      </c>
      <c r="F361" t="n">
        <v>1</v>
      </c>
      <c r="G361" t="n">
        <v>0</v>
      </c>
      <c r="H361" t="n">
        <v>1</v>
      </c>
      <c r="I361" t="n">
        <v>1</v>
      </c>
      <c r="J361" s="2" t="n">
        <v>1785.45</v>
      </c>
      <c r="K361" t="n">
        <v>1785.45</v>
      </c>
      <c r="L361" t="inlineStr"/>
      <c r="M361" t="n">
        <v>1</v>
      </c>
      <c r="N361" t="inlineStr">
        <is>
          <t>maintenance préventive de la dai du sens 2|Fontenay</t>
        </is>
      </c>
    </row>
    <row r="362">
      <c r="A362" t="inlineStr">
        <is>
          <t>Vidéo</t>
        </is>
      </c>
      <c r="B362" t="inlineStr">
        <is>
          <t>Fontenay</t>
        </is>
      </c>
      <c r="C362" t="inlineStr">
        <is>
          <t>VIDCAM330</t>
        </is>
      </c>
      <c r="D362" t="inlineStr">
        <is>
          <t>nettoyage des caméras sens intérieur sens 1</t>
        </is>
      </c>
      <c r="E362" t="inlineStr">
        <is>
          <t>VI MP 330</t>
        </is>
      </c>
      <c r="F362" t="n">
        <v>2</v>
      </c>
      <c r="G362" t="n">
        <v>0</v>
      </c>
      <c r="H362" t="n">
        <v>2</v>
      </c>
      <c r="I362" t="n">
        <v>1</v>
      </c>
      <c r="J362" s="2" t="n">
        <v>1696.19</v>
      </c>
      <c r="K362" t="n">
        <v>3392.38</v>
      </c>
      <c r="L362" t="inlineStr"/>
      <c r="M362" t="n">
        <v>1</v>
      </c>
      <c r="N362" t="inlineStr">
        <is>
          <t>nettoyage des caméras sens intérieur sens 1|Fontenay</t>
        </is>
      </c>
    </row>
    <row r="363">
      <c r="A363" t="inlineStr">
        <is>
          <t>Vidéo</t>
        </is>
      </c>
      <c r="B363" t="inlineStr">
        <is>
          <t>Fontenay</t>
        </is>
      </c>
      <c r="C363" t="inlineStr">
        <is>
          <t>VIDCAM331</t>
        </is>
      </c>
      <c r="D363" t="inlineStr">
        <is>
          <t>nettoyage des caméras sens intérieur sens 2</t>
        </is>
      </c>
      <c r="E363" t="inlineStr">
        <is>
          <t>VI MP 331</t>
        </is>
      </c>
      <c r="F363" t="n">
        <v>2</v>
      </c>
      <c r="G363" t="n">
        <v>0</v>
      </c>
      <c r="H363" t="n">
        <v>2</v>
      </c>
      <c r="I363" t="n">
        <v>1</v>
      </c>
      <c r="J363" s="2" t="n">
        <v>1696.19</v>
      </c>
      <c r="K363" t="n">
        <v>3392.38</v>
      </c>
      <c r="L363" t="inlineStr"/>
      <c r="M363" t="n">
        <v>1</v>
      </c>
      <c r="N363" t="inlineStr">
        <is>
          <t>nettoyage des caméras sens intérieur sens 2|Fontenay</t>
        </is>
      </c>
    </row>
    <row r="364">
      <c r="A364" t="inlineStr">
        <is>
          <t>Vidéo</t>
        </is>
      </c>
      <c r="B364" t="inlineStr">
        <is>
          <t>Fontenay</t>
        </is>
      </c>
      <c r="C364" t="inlineStr">
        <is>
          <t>VIDPCI415</t>
        </is>
      </c>
      <c r="D364" t="inlineStr">
        <is>
          <t>maintenance préventive des caméras en issues de secours</t>
        </is>
      </c>
      <c r="E364" t="inlineStr">
        <is>
          <t>VI MP 415</t>
        </is>
      </c>
      <c r="F364" t="n">
        <v>1</v>
      </c>
      <c r="G364" t="n">
        <v>0</v>
      </c>
      <c r="H364" t="n">
        <v>1</v>
      </c>
      <c r="I364" t="n">
        <v>1</v>
      </c>
      <c r="J364" s="2" t="n">
        <v>31.01</v>
      </c>
      <c r="K364" t="n">
        <v>31.01</v>
      </c>
      <c r="L364" t="inlineStr"/>
      <c r="M364" t="n">
        <v>1</v>
      </c>
      <c r="N364" t="inlineStr">
        <is>
          <t>maintenance préventive des caméras en issues de secours|Fontenay</t>
        </is>
      </c>
    </row>
    <row r="365">
      <c r="A365" t="inlineStr">
        <is>
          <t>Pompage</t>
        </is>
      </c>
      <c r="B365" t="inlineStr">
        <is>
          <t>Fontenay</t>
        </is>
      </c>
      <c r="C365" t="inlineStr">
        <is>
          <t>POMIND211</t>
        </is>
      </c>
      <c r="D365" t="inlineStr">
        <is>
          <t>entretien des poteaux incendie</t>
        </is>
      </c>
      <c r="E365" t="inlineStr">
        <is>
          <t>INP306</t>
        </is>
      </c>
      <c r="F365" t="n">
        <v>1</v>
      </c>
      <c r="G365" t="n">
        <v>0</v>
      </c>
      <c r="H365" t="n">
        <v>1</v>
      </c>
      <c r="I365" t="n">
        <v>1</v>
      </c>
      <c r="J365" s="2" t="n">
        <v>1922</v>
      </c>
      <c r="K365" t="n">
        <v>1922</v>
      </c>
      <c r="L365" t="inlineStr"/>
      <c r="M365" t="n">
        <v>1</v>
      </c>
      <c r="N365" t="inlineStr">
        <is>
          <t>entretien des poteaux incendie|Fontenay</t>
        </is>
      </c>
    </row>
    <row r="366">
      <c r="A366" t="inlineStr">
        <is>
          <t>Pompage</t>
        </is>
      </c>
      <c r="B366" t="inlineStr">
        <is>
          <t>Fontenay</t>
        </is>
      </c>
      <c r="C366" t="inlineStr">
        <is>
          <t>POMEPO600</t>
        </is>
      </c>
      <c r="D366" t="inlineStr">
        <is>
          <t>entretien d'une pompe</t>
        </is>
      </c>
      <c r="E366" t="inlineStr">
        <is>
          <t>POE600</t>
        </is>
      </c>
      <c r="F366" t="n">
        <v>1</v>
      </c>
      <c r="G366" t="n">
        <v>0</v>
      </c>
      <c r="H366" t="n">
        <v>1</v>
      </c>
      <c r="I366" t="n">
        <v>0</v>
      </c>
      <c r="J366" s="2" t="n">
        <v>572.0599999999999</v>
      </c>
      <c r="K366" t="n">
        <v>0</v>
      </c>
      <c r="L366" t="inlineStr"/>
      <c r="M366" t="n">
        <v>0</v>
      </c>
      <c r="N366" t="inlineStr">
        <is>
          <t>entretien d'une pompe|Fontenay</t>
        </is>
      </c>
    </row>
    <row r="367">
      <c r="A367" t="inlineStr">
        <is>
          <t>Pompage</t>
        </is>
      </c>
      <c r="B367" t="inlineStr">
        <is>
          <t>Fontenay</t>
        </is>
      </c>
      <c r="C367" t="inlineStr">
        <is>
          <t>POMERC500</t>
        </is>
      </c>
      <c r="D367" t="inlineStr">
        <is>
          <t>entretien autres systèmes du réseau incendie</t>
        </is>
      </c>
      <c r="E367" t="inlineStr">
        <is>
          <t>INP500</t>
        </is>
      </c>
      <c r="F367" t="n">
        <v>1</v>
      </c>
      <c r="G367" t="n">
        <v>0</v>
      </c>
      <c r="H367" t="n">
        <v>1</v>
      </c>
      <c r="I367" t="n">
        <v>0</v>
      </c>
      <c r="J367" s="2" t="n">
        <v>858.61</v>
      </c>
      <c r="K367" t="n">
        <v>0</v>
      </c>
      <c r="L367" t="inlineStr">
        <is>
          <t>SURPRESSEUR-INCENDIE</t>
        </is>
      </c>
      <c r="M367">
        <f>IFERROR(INDEX('equipements_tunnel'!$C$2:$AK$64,MATCH(L367,'equipements_tunnel'!$B$2:$B$64,0),MATCH(B367,'equipements_tunnel'!$C$1:$AK$1,0)),"")</f>
        <v/>
      </c>
      <c r="N367" t="inlineStr">
        <is>
          <t>entretien autres systèmes du réseau incendie|Fontenay</t>
        </is>
      </c>
    </row>
    <row r="368">
      <c r="A368" t="inlineStr">
        <is>
          <t>Pompage</t>
        </is>
      </c>
      <c r="B368" t="inlineStr">
        <is>
          <t>Fontenay</t>
        </is>
      </c>
      <c r="C368" t="inlineStr">
        <is>
          <t>POMERD600</t>
        </is>
      </c>
      <c r="D368" t="inlineStr">
        <is>
          <t>entretien autres systèmes du réseau incendie</t>
        </is>
      </c>
      <c r="E368" t="inlineStr">
        <is>
          <t>INP600</t>
        </is>
      </c>
      <c r="F368" t="n">
        <v>1</v>
      </c>
      <c r="G368" t="n">
        <v>0</v>
      </c>
      <c r="H368" t="n">
        <v>1</v>
      </c>
      <c r="I368" t="n">
        <v>0</v>
      </c>
      <c r="J368" s="2" t="n">
        <v>858.61</v>
      </c>
      <c r="K368" t="n">
        <v>0</v>
      </c>
      <c r="L368" t="inlineStr"/>
      <c r="M368" t="n">
        <v>0</v>
      </c>
      <c r="N368" t="inlineStr">
        <is>
          <t>entretien autres systèmes du réseau incendie|Fontenay</t>
        </is>
      </c>
    </row>
    <row r="369">
      <c r="A369" t="inlineStr">
        <is>
          <t>Pompage</t>
        </is>
      </c>
      <c r="B369" t="inlineStr">
        <is>
          <t>Fontenay</t>
        </is>
      </c>
      <c r="C369" t="inlineStr">
        <is>
          <t>POMERE700</t>
        </is>
      </c>
      <c r="D369" t="inlineStr">
        <is>
          <t>entretien autres systèmes du réseau incendie</t>
        </is>
      </c>
      <c r="E369" t="inlineStr">
        <is>
          <t>INP700</t>
        </is>
      </c>
      <c r="F369" t="n">
        <v>1</v>
      </c>
      <c r="G369" t="n">
        <v>0</v>
      </c>
      <c r="H369" t="n">
        <v>1</v>
      </c>
      <c r="I369" t="n">
        <v>0</v>
      </c>
      <c r="J369" s="2" t="n">
        <v>214.65</v>
      </c>
      <c r="K369" t="n">
        <v>0</v>
      </c>
      <c r="L369" t="inlineStr"/>
      <c r="M369" t="n">
        <v>0</v>
      </c>
      <c r="N369" t="inlineStr">
        <is>
          <t>entretien autres systèmes du réseau incendie|Fontenay</t>
        </is>
      </c>
    </row>
    <row r="370">
      <c r="A370" t="inlineStr">
        <is>
          <t>Pompage</t>
        </is>
      </c>
      <c r="B370" t="inlineStr">
        <is>
          <t>Fontenay</t>
        </is>
      </c>
      <c r="C370" t="inlineStr">
        <is>
          <t>POMERF800</t>
        </is>
      </c>
      <c r="D370" t="inlineStr">
        <is>
          <t>entretien autres systèmes du réseau incendie</t>
        </is>
      </c>
      <c r="E370" t="inlineStr">
        <is>
          <t>INP800</t>
        </is>
      </c>
      <c r="F370" t="n">
        <v>1</v>
      </c>
      <c r="G370" t="n">
        <v>0</v>
      </c>
      <c r="H370" t="n">
        <v>1</v>
      </c>
      <c r="I370" t="n">
        <v>0</v>
      </c>
      <c r="J370" s="2" t="n">
        <v>214.65</v>
      </c>
      <c r="K370" t="n">
        <v>0</v>
      </c>
      <c r="L370" t="inlineStr"/>
      <c r="M370" t="n">
        <v>0</v>
      </c>
      <c r="N370" t="inlineStr">
        <is>
          <t>entretien autres systèmes du réseau incendie|Fontenay</t>
        </is>
      </c>
    </row>
    <row r="371">
      <c r="A371" t="inlineStr">
        <is>
          <t>Pompage</t>
        </is>
      </c>
      <c r="B371" t="inlineStr">
        <is>
          <t>Fontenay</t>
        </is>
      </c>
      <c r="C371" t="inlineStr">
        <is>
          <t>POMERG900</t>
        </is>
      </c>
      <c r="D371" t="inlineStr">
        <is>
          <t>entretien autres systèmes du réseau incendie</t>
        </is>
      </c>
      <c r="E371" t="inlineStr">
        <is>
          <t>INP900</t>
        </is>
      </c>
      <c r="F371" t="n">
        <v>1</v>
      </c>
      <c r="G371" t="n">
        <v>0</v>
      </c>
      <c r="H371" t="n">
        <v>1</v>
      </c>
      <c r="I371" t="n">
        <v>0</v>
      </c>
      <c r="J371" s="2" t="n">
        <v>208.4</v>
      </c>
      <c r="K371" t="n">
        <v>0</v>
      </c>
      <c r="L371" t="inlineStr"/>
      <c r="M371" t="n">
        <v>0</v>
      </c>
      <c r="N371" t="inlineStr">
        <is>
          <t>entretien autres systèmes du réseau incendie|Fontenay</t>
        </is>
      </c>
    </row>
    <row r="372">
      <c r="A372" t="inlineStr">
        <is>
          <t>Pompage</t>
        </is>
      </c>
      <c r="B372" t="inlineStr">
        <is>
          <t>Fontenay</t>
        </is>
      </c>
      <c r="C372" t="inlineStr">
        <is>
          <t>POMERG901</t>
        </is>
      </c>
      <c r="D372" t="inlineStr">
        <is>
          <t>entretien autres systèmes du réseau incendie</t>
        </is>
      </c>
      <c r="E372" t="inlineStr">
        <is>
          <t>INP901</t>
        </is>
      </c>
      <c r="F372" t="n">
        <v>1</v>
      </c>
      <c r="G372" t="n">
        <v>0</v>
      </c>
      <c r="H372" t="n">
        <v>1</v>
      </c>
      <c r="I372" t="n">
        <v>0</v>
      </c>
      <c r="J372" s="2" t="n">
        <v>714.8099999999999</v>
      </c>
      <c r="K372" t="n">
        <v>0</v>
      </c>
      <c r="L372" t="inlineStr"/>
      <c r="M372" t="n">
        <v>0</v>
      </c>
      <c r="N372" t="inlineStr">
        <is>
          <t>entretien autres systèmes du réseau incendie|Fontenay</t>
        </is>
      </c>
    </row>
    <row r="373">
      <c r="A373" t="inlineStr">
        <is>
          <t>Bâtiment</t>
        </is>
      </c>
      <c r="B373" t="inlineStr">
        <is>
          <t>Guy Môquet</t>
        </is>
      </c>
      <c r="C373" t="inlineStr">
        <is>
          <t>BATCJE005</t>
        </is>
      </c>
      <c r="D373" t="inlineStr">
        <is>
          <t>contrôle des is de jour</t>
        </is>
      </c>
      <c r="E373" t="inlineStr">
        <is>
          <t>VJE005</t>
        </is>
      </c>
      <c r="F373" t="n">
        <v>6</v>
      </c>
      <c r="G373" t="n">
        <v>0</v>
      </c>
      <c r="H373" t="n">
        <v>6</v>
      </c>
      <c r="I373" t="n">
        <v>0.5</v>
      </c>
      <c r="J373" s="2" t="n">
        <v>1522</v>
      </c>
      <c r="K373" t="n">
        <v>4566</v>
      </c>
      <c r="L373" t="inlineStr"/>
      <c r="M373" t="n">
        <v>0.5</v>
      </c>
      <c r="N373" t="inlineStr">
        <is>
          <t>contrôle des is de jour|Guy Môquet</t>
        </is>
      </c>
    </row>
    <row r="374">
      <c r="A374" t="inlineStr">
        <is>
          <t>Bâtiment</t>
        </is>
      </c>
      <c r="B374" t="inlineStr">
        <is>
          <t>Guy Môquet</t>
        </is>
      </c>
      <c r="C374" t="inlineStr">
        <is>
          <t>BATCJE006</t>
        </is>
      </c>
      <c r="D374" t="inlineStr">
        <is>
          <t>contrôle des is de jour</t>
        </is>
      </c>
      <c r="E374" t="inlineStr">
        <is>
          <t>VJE006</t>
        </is>
      </c>
      <c r="F374" t="n">
        <v>6</v>
      </c>
      <c r="G374" t="n">
        <v>0</v>
      </c>
      <c r="H374" t="n">
        <v>6</v>
      </c>
      <c r="I374" t="n">
        <v>0.5</v>
      </c>
      <c r="J374" s="2" t="n">
        <v>1522</v>
      </c>
      <c r="K374" t="n">
        <v>4566</v>
      </c>
      <c r="L374" t="inlineStr"/>
      <c r="M374" t="n">
        <v>0.5</v>
      </c>
      <c r="N374" t="inlineStr">
        <is>
          <t>contrôle des is de jour|Guy Môquet</t>
        </is>
      </c>
    </row>
    <row r="375">
      <c r="A375" t="inlineStr">
        <is>
          <t>Bâtiment</t>
        </is>
      </c>
      <c r="B375" t="inlineStr">
        <is>
          <t>Guy Môquet</t>
        </is>
      </c>
      <c r="C375" t="inlineStr">
        <is>
          <t>BATCNE005</t>
        </is>
      </c>
      <c r="D375" t="inlineStr">
        <is>
          <t>contrôle des is + niches de nuit</t>
        </is>
      </c>
      <c r="E375" t="inlineStr">
        <is>
          <t>VNE005</t>
        </is>
      </c>
      <c r="F375" t="n">
        <v>6</v>
      </c>
      <c r="G375" t="n">
        <v>0</v>
      </c>
      <c r="H375" t="n">
        <v>6</v>
      </c>
      <c r="I375" t="n">
        <v>0.5</v>
      </c>
      <c r="J375" s="2" t="n">
        <v>2611</v>
      </c>
      <c r="K375" t="n">
        <v>7833</v>
      </c>
      <c r="L375" t="inlineStr"/>
      <c r="M375" t="n">
        <v>0.5</v>
      </c>
      <c r="N375" t="inlineStr">
        <is>
          <t>contrôle des is + niches de nuit|Guy Môquet</t>
        </is>
      </c>
    </row>
    <row r="376">
      <c r="A376" t="inlineStr">
        <is>
          <t>Bâtiment</t>
        </is>
      </c>
      <c r="B376" t="inlineStr">
        <is>
          <t>Guy Môquet</t>
        </is>
      </c>
      <c r="C376" t="inlineStr">
        <is>
          <t>BATCNE006</t>
        </is>
      </c>
      <c r="D376" t="inlineStr">
        <is>
          <t>contrôle des is + niches de nuit</t>
        </is>
      </c>
      <c r="E376" t="inlineStr">
        <is>
          <t>VNE006</t>
        </is>
      </c>
      <c r="F376" t="n">
        <v>6</v>
      </c>
      <c r="G376" t="n">
        <v>0</v>
      </c>
      <c r="H376" t="n">
        <v>6</v>
      </c>
      <c r="I376" t="n">
        <v>0.5</v>
      </c>
      <c r="J376" s="2" t="n">
        <v>2611</v>
      </c>
      <c r="K376" t="n">
        <v>7833</v>
      </c>
      <c r="L376" t="inlineStr"/>
      <c r="M376" t="n">
        <v>0.5</v>
      </c>
      <c r="N376" t="inlineStr">
        <is>
          <t>contrôle des is + niches de nuit|Guy Môquet</t>
        </is>
      </c>
    </row>
    <row r="377">
      <c r="A377" t="inlineStr">
        <is>
          <t>Bâtiment</t>
        </is>
      </c>
      <c r="B377" t="inlineStr">
        <is>
          <t>Guy Môquet</t>
        </is>
      </c>
      <c r="C377" t="inlineStr">
        <is>
          <t>BATMPE005</t>
        </is>
      </c>
      <c r="D377" t="inlineStr">
        <is>
          <t>préventif is + niches</t>
        </is>
      </c>
      <c r="E377" t="inlineStr">
        <is>
          <t>MPE005</t>
        </is>
      </c>
      <c r="F377" t="n">
        <v>1</v>
      </c>
      <c r="G377" t="n">
        <v>0</v>
      </c>
      <c r="H377" t="n">
        <v>1</v>
      </c>
      <c r="I377" t="n">
        <v>0.5</v>
      </c>
      <c r="J377" s="2" t="n">
        <v>2815</v>
      </c>
      <c r="K377" t="n">
        <v>1407.5</v>
      </c>
      <c r="L377" t="inlineStr"/>
      <c r="M377" t="n">
        <v>0.5</v>
      </c>
      <c r="N377" t="inlineStr">
        <is>
          <t>préventif is + niches|Guy Môquet</t>
        </is>
      </c>
    </row>
    <row r="378">
      <c r="A378" t="inlineStr">
        <is>
          <t>Bâtiment</t>
        </is>
      </c>
      <c r="B378" t="inlineStr">
        <is>
          <t>Guy Môquet</t>
        </is>
      </c>
      <c r="C378" t="inlineStr">
        <is>
          <t>BATMPE006</t>
        </is>
      </c>
      <c r="D378" t="inlineStr">
        <is>
          <t>préventif is + niches</t>
        </is>
      </c>
      <c r="E378" t="inlineStr">
        <is>
          <t>MPE006</t>
        </is>
      </c>
      <c r="F378" t="n">
        <v>1</v>
      </c>
      <c r="G378" t="n">
        <v>0</v>
      </c>
      <c r="H378" t="n">
        <v>1</v>
      </c>
      <c r="I378" t="n">
        <v>0.5</v>
      </c>
      <c r="J378" s="2" t="n">
        <v>2815</v>
      </c>
      <c r="K378" t="n">
        <v>1407.5</v>
      </c>
      <c r="L378" t="inlineStr"/>
      <c r="M378" t="n">
        <v>0.5</v>
      </c>
      <c r="N378" t="inlineStr">
        <is>
          <t>préventif is + niches|Guy Môquet</t>
        </is>
      </c>
    </row>
    <row r="379">
      <c r="A379" t="inlineStr">
        <is>
          <t>Propreté</t>
        </is>
      </c>
      <c r="B379" t="inlineStr">
        <is>
          <t>Guy Môquet</t>
        </is>
      </c>
      <c r="C379" t="inlineStr">
        <is>
          <t>PRPLTB016</t>
        </is>
      </c>
      <c r="D379" t="inlineStr">
        <is>
          <t>lavage d'un tube</t>
        </is>
      </c>
      <c r="E379" t="inlineStr">
        <is>
          <t>POL016</t>
        </is>
      </c>
      <c r="F379" t="n">
        <v>2</v>
      </c>
      <c r="G379" t="n">
        <v>0</v>
      </c>
      <c r="H379" t="n">
        <v>2</v>
      </c>
      <c r="I379" t="n">
        <v>1</v>
      </c>
      <c r="J379" s="2" t="n">
        <v>10734.42</v>
      </c>
      <c r="K379" t="n">
        <v>21468.84</v>
      </c>
      <c r="L379" t="inlineStr"/>
      <c r="M379" t="n">
        <v>1</v>
      </c>
      <c r="N379" t="inlineStr">
        <is>
          <t>lavage d'un tube|Guy Môquet</t>
        </is>
      </c>
    </row>
    <row r="380">
      <c r="A380" t="inlineStr">
        <is>
          <t>ContReg</t>
        </is>
      </c>
      <c r="B380" t="inlineStr">
        <is>
          <t>Guy Môquet</t>
        </is>
      </c>
      <c r="C380" t="inlineStr">
        <is>
          <t>CRGVPA106</t>
        </is>
      </c>
      <c r="D380" t="inlineStr">
        <is>
          <t>vérification des installations électriques</t>
        </is>
      </c>
      <c r="E380" t="inlineStr">
        <is>
          <t>CRC 106,00</t>
        </is>
      </c>
      <c r="F380" t="n">
        <v>1</v>
      </c>
      <c r="G380" t="n">
        <v>0</v>
      </c>
      <c r="H380" t="n">
        <v>1</v>
      </c>
      <c r="I380" t="n">
        <v>1</v>
      </c>
      <c r="J380" s="2" t="n">
        <v>486.45</v>
      </c>
      <c r="K380" t="n">
        <v>486.45</v>
      </c>
      <c r="L380" t="inlineStr"/>
      <c r="M380" t="n">
        <v>1</v>
      </c>
      <c r="N380" t="inlineStr">
        <is>
          <t>vérification des installations électriques|Guy Môquet</t>
        </is>
      </c>
    </row>
    <row r="381">
      <c r="A381" t="inlineStr">
        <is>
          <t>ContReg</t>
        </is>
      </c>
      <c r="B381" t="inlineStr">
        <is>
          <t>Guy Môquet</t>
        </is>
      </c>
      <c r="C381" t="inlineStr">
        <is>
          <t>CRGVPA107</t>
        </is>
      </c>
      <c r="D381" t="inlineStr">
        <is>
          <t>vérification des installations électriques</t>
        </is>
      </c>
      <c r="E381" t="inlineStr">
        <is>
          <t>CRC 107,00</t>
        </is>
      </c>
      <c r="F381" t="n">
        <v>1</v>
      </c>
      <c r="G381" t="n">
        <v>0</v>
      </c>
      <c r="H381" t="n">
        <v>1</v>
      </c>
      <c r="I381" t="n">
        <v>1</v>
      </c>
      <c r="J381" s="2" t="n">
        <v>864.8</v>
      </c>
      <c r="K381" t="n">
        <v>864.8</v>
      </c>
      <c r="L381" t="inlineStr"/>
      <c r="M381" t="n">
        <v>1</v>
      </c>
      <c r="N381" t="inlineStr">
        <is>
          <t>vérification des installations électriques|Guy Môquet</t>
        </is>
      </c>
    </row>
    <row r="382">
      <c r="A382" t="inlineStr">
        <is>
          <t>ContReg</t>
        </is>
      </c>
      <c r="B382" t="inlineStr">
        <is>
          <t>Guy Môquet</t>
        </is>
      </c>
      <c r="C382" t="inlineStr">
        <is>
          <t>CRGVIE105</t>
        </is>
      </c>
      <c r="D382" t="inlineStr">
        <is>
          <t>vérification des installations électriques</t>
        </is>
      </c>
      <c r="E382" t="inlineStr">
        <is>
          <t>CRE105</t>
        </is>
      </c>
      <c r="F382" t="n">
        <v>1</v>
      </c>
      <c r="G382" t="n">
        <v>0</v>
      </c>
      <c r="H382" t="n">
        <v>1</v>
      </c>
      <c r="I382" t="n">
        <v>0.5</v>
      </c>
      <c r="J382" s="2" t="n">
        <v>864.8</v>
      </c>
      <c r="K382" t="n">
        <v>432.4</v>
      </c>
      <c r="L382" t="inlineStr"/>
      <c r="M382" t="n">
        <v>0.5</v>
      </c>
      <c r="N382" t="inlineStr">
        <is>
          <t>vérification des installations électriques|Guy Môquet</t>
        </is>
      </c>
    </row>
    <row r="383">
      <c r="A383" t="inlineStr">
        <is>
          <t>ContReg</t>
        </is>
      </c>
      <c r="B383" t="inlineStr">
        <is>
          <t>Guy Môquet</t>
        </is>
      </c>
      <c r="C383" t="inlineStr">
        <is>
          <t>CRGVIE106</t>
        </is>
      </c>
      <c r="D383" t="inlineStr">
        <is>
          <t>vérification des installations électriques</t>
        </is>
      </c>
      <c r="E383" t="inlineStr">
        <is>
          <t>CRE106</t>
        </is>
      </c>
      <c r="F383" t="n">
        <v>1</v>
      </c>
      <c r="G383" t="n">
        <v>0</v>
      </c>
      <c r="H383" t="n">
        <v>1</v>
      </c>
      <c r="I383" t="n">
        <v>0.5</v>
      </c>
      <c r="J383" s="2" t="n">
        <v>864.8</v>
      </c>
      <c r="K383" t="n">
        <v>432.4</v>
      </c>
      <c r="L383" t="inlineStr"/>
      <c r="M383" t="n">
        <v>0.5</v>
      </c>
      <c r="N383" t="inlineStr">
        <is>
          <t>vérification des installations électriques|Guy Môquet</t>
        </is>
      </c>
    </row>
    <row r="384">
      <c r="A384" t="inlineStr">
        <is>
          <t>ContReg</t>
        </is>
      </c>
      <c r="B384" t="inlineStr">
        <is>
          <t>Guy Môquet</t>
        </is>
      </c>
      <c r="C384" t="inlineStr">
        <is>
          <t>CRGDLA101</t>
        </is>
      </c>
      <c r="D384" t="inlineStr">
        <is>
          <t>vérification des dispositifs de levage</t>
        </is>
      </c>
      <c r="E384" t="inlineStr">
        <is>
          <t>CRC 101,00</t>
        </is>
      </c>
      <c r="F384" t="n">
        <v>1</v>
      </c>
      <c r="G384" t="n">
        <v>0</v>
      </c>
      <c r="H384" t="n">
        <v>1</v>
      </c>
      <c r="I384" t="n">
        <v>0</v>
      </c>
      <c r="J384" s="2" t="n">
        <v>648.6</v>
      </c>
      <c r="K384" t="n">
        <v>0</v>
      </c>
      <c r="L384" t="inlineStr">
        <is>
          <t>Dispositif de levage inférieur ou égal à 3 tonnes</t>
        </is>
      </c>
      <c r="M384">
        <f>IFERROR(INDEX('equipements_tunnel'!$C$2:$AK$64,MATCH(L384,'equipements_tunnel'!$B$2:$B$64,0),MATCH(B384,'equipements_tunnel'!$C$1:$AK$1,0)),"")</f>
        <v/>
      </c>
      <c r="N384" t="inlineStr">
        <is>
          <t>vérification des dispositifs de levage|Guy Môquet</t>
        </is>
      </c>
    </row>
    <row r="385">
      <c r="A385" t="inlineStr">
        <is>
          <t>ContReg</t>
        </is>
      </c>
      <c r="B385" t="inlineStr">
        <is>
          <t>Guy Môquet</t>
        </is>
      </c>
      <c r="C385" t="inlineStr">
        <is>
          <t>CRGDLB102</t>
        </is>
      </c>
      <c r="D385" t="inlineStr">
        <is>
          <t>vérification des dispositifs de levage</t>
        </is>
      </c>
      <c r="E385" t="inlineStr">
        <is>
          <t>CRC 102,00</t>
        </is>
      </c>
      <c r="F385" t="n">
        <v>1</v>
      </c>
      <c r="G385" t="n">
        <v>0</v>
      </c>
      <c r="H385" t="n">
        <v>1</v>
      </c>
      <c r="I385" t="n">
        <v>0</v>
      </c>
      <c r="J385" s="2" t="n">
        <v>864.8</v>
      </c>
      <c r="K385" t="n">
        <v>0</v>
      </c>
      <c r="L385" t="inlineStr">
        <is>
          <t>Dispositif de levage inférieur compris entre 3 et 6 tonnes</t>
        </is>
      </c>
      <c r="M385">
        <f>IFERROR(INDEX('equipements_tunnel'!$C$2:$AK$64,MATCH(L385,'equipements_tunnel'!$B$2:$B$64,0),MATCH(B385,'equipements_tunnel'!$C$1:$AK$1,0)),"")</f>
        <v/>
      </c>
      <c r="N385" t="inlineStr">
        <is>
          <t>vérification des dispositifs de levage|Guy Môquet</t>
        </is>
      </c>
    </row>
    <row r="386">
      <c r="A386" t="inlineStr">
        <is>
          <t>ContReg</t>
        </is>
      </c>
      <c r="B386" t="inlineStr">
        <is>
          <t>Guy Môquet</t>
        </is>
      </c>
      <c r="C386" t="inlineStr">
        <is>
          <t>CRGDLC103</t>
        </is>
      </c>
      <c r="D386" t="inlineStr">
        <is>
          <t>vérification des dispositifs de levage</t>
        </is>
      </c>
      <c r="E386" t="inlineStr">
        <is>
          <t>CRC 103,00</t>
        </is>
      </c>
      <c r="F386" t="n">
        <v>1</v>
      </c>
      <c r="G386" t="n">
        <v>0</v>
      </c>
      <c r="H386" t="n">
        <v>1</v>
      </c>
      <c r="I386" t="n">
        <v>0</v>
      </c>
      <c r="J386" s="2" t="n">
        <v>1081</v>
      </c>
      <c r="K386" t="n">
        <v>0</v>
      </c>
      <c r="L386" t="inlineStr">
        <is>
          <t>Dispositif de levage inférieur supérieur à 6 tonnes</t>
        </is>
      </c>
      <c r="M386">
        <f>IFERROR(INDEX('equipements_tunnel'!$C$2:$AK$64,MATCH(L386,'equipements_tunnel'!$B$2:$B$64,0),MATCH(B386,'equipements_tunnel'!$C$1:$AK$1,0)),"")</f>
        <v/>
      </c>
      <c r="N386" t="inlineStr">
        <is>
          <t>vérification des dispositifs de levage|Guy Môquet</t>
        </is>
      </c>
    </row>
    <row r="387">
      <c r="A387" t="inlineStr">
        <is>
          <t>Eclairage</t>
        </is>
      </c>
      <c r="B387" t="inlineStr">
        <is>
          <t>Guy Môquet</t>
        </is>
      </c>
      <c r="C387" t="inlineStr">
        <is>
          <t>ECLNPE001</t>
        </is>
      </c>
      <c r="D387" t="inlineStr">
        <is>
          <t>nettoyage des plots de jalonnement pour un sens</t>
        </is>
      </c>
      <c r="E387" t="inlineStr">
        <is>
          <t>ECPE01</t>
        </is>
      </c>
      <c r="F387" t="n">
        <v>2</v>
      </c>
      <c r="G387" t="n">
        <v>0</v>
      </c>
      <c r="H387" t="n">
        <v>2</v>
      </c>
      <c r="I387" t="n">
        <v>1</v>
      </c>
      <c r="J387" s="2" t="n">
        <v>855.21</v>
      </c>
      <c r="K387" t="n">
        <v>1710.42</v>
      </c>
      <c r="L387" t="inlineStr"/>
      <c r="M387" t="n">
        <v>1</v>
      </c>
      <c r="N387" t="inlineStr">
        <is>
          <t>nettoyage des plots de jalonnement pour un sens|Guy Môquet</t>
        </is>
      </c>
    </row>
    <row r="388">
      <c r="A388" t="inlineStr">
        <is>
          <t>Eclairage</t>
        </is>
      </c>
      <c r="B388" t="inlineStr">
        <is>
          <t>Guy Môquet</t>
        </is>
      </c>
      <c r="C388" t="inlineStr">
        <is>
          <t>ECLNEE010</t>
        </is>
      </c>
      <c r="D388" t="inlineStr">
        <is>
          <t>nettoyage de l'éclairage pour un sens</t>
        </is>
      </c>
      <c r="E388" t="inlineStr">
        <is>
          <t>ECPE10</t>
        </is>
      </c>
      <c r="F388" t="n">
        <v>2</v>
      </c>
      <c r="G388" t="n">
        <v>0</v>
      </c>
      <c r="H388" t="n">
        <v>2</v>
      </c>
      <c r="I388" t="n">
        <v>1</v>
      </c>
      <c r="J388" s="2" t="n">
        <v>15985.44</v>
      </c>
      <c r="K388" t="n">
        <v>31970.88</v>
      </c>
      <c r="L388" t="inlineStr"/>
      <c r="M388" t="n">
        <v>1</v>
      </c>
      <c r="N388" t="inlineStr">
        <is>
          <t>nettoyage de l'éclairage pour un sens|Guy Môquet</t>
        </is>
      </c>
    </row>
    <row r="389">
      <c r="A389" t="inlineStr">
        <is>
          <t>Eclairage</t>
        </is>
      </c>
      <c r="B389" t="inlineStr">
        <is>
          <t>Guy Môquet</t>
        </is>
      </c>
      <c r="C389" t="inlineStr">
        <is>
          <t>ECLRSE050</t>
        </is>
      </c>
      <c r="D389" t="inlineStr">
        <is>
          <t>remplacement systématiques des sources</t>
        </is>
      </c>
      <c r="E389" t="inlineStr">
        <is>
          <t>ECPE50</t>
        </is>
      </c>
      <c r="F389" t="n">
        <v>0.4</v>
      </c>
      <c r="G389" t="n">
        <v>0</v>
      </c>
      <c r="H389" t="n">
        <v>0.4</v>
      </c>
      <c r="I389" t="n">
        <v>1</v>
      </c>
      <c r="J389" s="2" t="n">
        <v>28406.97</v>
      </c>
      <c r="K389" t="n">
        <v>11362.79</v>
      </c>
      <c r="L389" t="inlineStr"/>
      <c r="M389" t="n">
        <v>1</v>
      </c>
      <c r="N389" t="inlineStr">
        <is>
          <t>remplacement systématiques des sources|Guy Môquet</t>
        </is>
      </c>
    </row>
    <row r="390">
      <c r="A390" t="inlineStr">
        <is>
          <t>Eclairage</t>
        </is>
      </c>
      <c r="B390" t="inlineStr">
        <is>
          <t>Guy Môquet</t>
        </is>
      </c>
      <c r="C390" t="inlineStr">
        <is>
          <t>ECLRSE054</t>
        </is>
      </c>
      <c r="D390" t="inlineStr">
        <is>
          <t>remplacement systématiques des sources</t>
        </is>
      </c>
      <c r="E390" t="inlineStr">
        <is>
          <t>ECPE54</t>
        </is>
      </c>
      <c r="F390" t="n">
        <v>0.4</v>
      </c>
      <c r="G390" t="n">
        <v>0</v>
      </c>
      <c r="H390" t="n">
        <v>0.4</v>
      </c>
      <c r="I390" t="n">
        <v>1</v>
      </c>
      <c r="J390" s="2" t="n">
        <v>17737.38</v>
      </c>
      <c r="K390" t="n">
        <v>7094.95</v>
      </c>
      <c r="L390" t="inlineStr"/>
      <c r="M390" t="n">
        <v>1</v>
      </c>
      <c r="N390" t="inlineStr">
        <is>
          <t>remplacement systématiques des sources|Guy Môquet</t>
        </is>
      </c>
    </row>
    <row r="391">
      <c r="A391" t="inlineStr">
        <is>
          <t>Eclairage</t>
        </is>
      </c>
      <c r="B391" t="inlineStr">
        <is>
          <t>Guy Môquet</t>
        </is>
      </c>
      <c r="C391" t="inlineStr">
        <is>
          <t>ECLRSE056</t>
        </is>
      </c>
      <c r="D391" t="inlineStr">
        <is>
          <t>remplacement systématiques des sources</t>
        </is>
      </c>
      <c r="E391" t="inlineStr">
        <is>
          <t>ECPE56</t>
        </is>
      </c>
      <c r="F391" t="n">
        <v>0.4</v>
      </c>
      <c r="G391" t="n">
        <v>0</v>
      </c>
      <c r="H391" t="n">
        <v>0.4</v>
      </c>
      <c r="I391" t="n">
        <v>1</v>
      </c>
      <c r="J391" s="2" t="n">
        <v>27455.54</v>
      </c>
      <c r="K391" t="n">
        <v>10982.22</v>
      </c>
      <c r="L391" t="inlineStr"/>
      <c r="M391" t="n">
        <v>1</v>
      </c>
      <c r="N391" t="inlineStr">
        <is>
          <t>remplacement systématiques des sources|Guy Môquet</t>
        </is>
      </c>
    </row>
    <row r="392">
      <c r="A392" t="inlineStr">
        <is>
          <t>AEV</t>
        </is>
      </c>
      <c r="B392" t="inlineStr">
        <is>
          <t>Guy Môquet</t>
        </is>
      </c>
      <c r="C392" t="inlineStr">
        <is>
          <t>AEVEFE010</t>
        </is>
      </c>
      <c r="D392" t="inlineStr">
        <is>
          <t>essais fonctionnels pour un sens</t>
        </is>
      </c>
      <c r="E392" t="inlineStr">
        <is>
          <t>AEFE10</t>
        </is>
      </c>
      <c r="F392" t="n">
        <v>2</v>
      </c>
      <c r="G392" t="n">
        <v>0</v>
      </c>
      <c r="H392" t="n">
        <v>2</v>
      </c>
      <c r="I392" t="n">
        <v>1</v>
      </c>
      <c r="J392" s="2" t="n">
        <v>1005.24</v>
      </c>
      <c r="K392" t="n">
        <v>2010.48</v>
      </c>
      <c r="L392" t="inlineStr"/>
      <c r="M392" t="n">
        <v>1</v>
      </c>
      <c r="N392" t="inlineStr">
        <is>
          <t>essais fonctionnels pour un sens|Guy Môquet</t>
        </is>
      </c>
    </row>
    <row r="393">
      <c r="A393" t="inlineStr">
        <is>
          <t>AEV</t>
        </is>
      </c>
      <c r="B393" t="inlineStr">
        <is>
          <t>Guy Môquet</t>
        </is>
      </c>
      <c r="C393" t="inlineStr">
        <is>
          <t>AEVMPE020</t>
        </is>
      </c>
      <c r="D393" t="inlineStr">
        <is>
          <t>maintenance préventive pour un sens</t>
        </is>
      </c>
      <c r="E393" t="inlineStr">
        <is>
          <t>AEPE20</t>
        </is>
      </c>
      <c r="F393" t="n">
        <v>2</v>
      </c>
      <c r="G393" t="n">
        <v>0</v>
      </c>
      <c r="H393" t="n">
        <v>2</v>
      </c>
      <c r="I393" t="n">
        <v>1</v>
      </c>
      <c r="J393" s="2" t="n">
        <v>3016.89</v>
      </c>
      <c r="K393" t="n">
        <v>6033.78</v>
      </c>
      <c r="L393" t="inlineStr"/>
      <c r="M393" t="n">
        <v>1</v>
      </c>
      <c r="N393" t="inlineStr">
        <is>
          <t>maintenance préventive pour un sens|Guy Môquet</t>
        </is>
      </c>
    </row>
    <row r="394">
      <c r="A394" t="inlineStr">
        <is>
          <t>AEV</t>
        </is>
      </c>
      <c r="B394" t="inlineStr">
        <is>
          <t>Guy Môquet</t>
        </is>
      </c>
      <c r="C394" t="inlineStr">
        <is>
          <t>AEVPLV008</t>
        </is>
      </c>
      <c r="D394" t="inlineStr">
        <is>
          <t>maintenance préventive prises/coffret pompier</t>
        </is>
      </c>
      <c r="E394" t="inlineStr">
        <is>
          <t>AEV08</t>
        </is>
      </c>
      <c r="F394" t="n">
        <v>1</v>
      </c>
      <c r="G394" t="n">
        <v>0</v>
      </c>
      <c r="H394" t="n">
        <v>1</v>
      </c>
      <c r="I394" t="n">
        <v>6</v>
      </c>
      <c r="J394" s="2" t="n">
        <v>61.7</v>
      </c>
      <c r="K394" t="n">
        <v>370.2</v>
      </c>
      <c r="L394" t="inlineStr">
        <is>
          <t>Niche sécurité</t>
        </is>
      </c>
      <c r="M394">
        <f>IFERROR(INDEX('equipements_tunnel'!$C$2:$AK$64,MATCH(L394,'equipements_tunnel'!$B$2:$B$64,0),MATCH(B394,'equipements_tunnel'!$C$1:$AK$1,0)),"")</f>
        <v/>
      </c>
      <c r="N394" t="inlineStr">
        <is>
          <t>maintenance préventive prises/coffret pompier|Guy Môquet</t>
        </is>
      </c>
    </row>
    <row r="395">
      <c r="A395" t="inlineStr">
        <is>
          <t>Automate</t>
        </is>
      </c>
      <c r="B395" t="inlineStr">
        <is>
          <t>Guy Môquet</t>
        </is>
      </c>
      <c r="C395" t="inlineStr">
        <is>
          <t>AUTPAB031</t>
        </is>
      </c>
      <c r="D395" t="inlineStr">
        <is>
          <t>préventif automates principaux et baies mesd (fiche n°3 du cctp)</t>
        </is>
      </c>
      <c r="E395" t="inlineStr">
        <is>
          <t>AUPR31</t>
        </is>
      </c>
      <c r="F395" t="n">
        <v>1</v>
      </c>
      <c r="G395" t="n">
        <v>0</v>
      </c>
      <c r="H395" t="n">
        <v>1</v>
      </c>
      <c r="I395" t="n">
        <v>0.5</v>
      </c>
      <c r="J395" s="2" t="n">
        <v>397.10535</v>
      </c>
      <c r="K395" t="n">
        <v>198.55</v>
      </c>
      <c r="L395" t="inlineStr"/>
      <c r="M395" t="n">
        <v>0.5</v>
      </c>
      <c r="N395" t="inlineStr">
        <is>
          <t>préventif automates principaux et baies mesd (fiche n°3 du cctp)|Guy Môquet</t>
        </is>
      </c>
    </row>
    <row r="396">
      <c r="A396" t="inlineStr">
        <is>
          <t>Automate</t>
        </is>
      </c>
      <c r="B396" t="inlineStr">
        <is>
          <t>Guy Môquet</t>
        </is>
      </c>
      <c r="C396" t="inlineStr">
        <is>
          <t>AUTPAR032</t>
        </is>
      </c>
      <c r="D396" t="inlineStr">
        <is>
          <t>préventif armoires mesd (fiche n°4 du cctp)</t>
        </is>
      </c>
      <c r="E396" t="inlineStr">
        <is>
          <t>AUPR32</t>
        </is>
      </c>
      <c r="F396" t="n">
        <v>1</v>
      </c>
      <c r="G396" t="n">
        <v>0</v>
      </c>
      <c r="H396" t="n">
        <v>1</v>
      </c>
      <c r="I396" t="n">
        <v>0.5</v>
      </c>
      <c r="J396" s="2" t="n">
        <v>1450.62633</v>
      </c>
      <c r="K396" t="n">
        <v>725.3099999999999</v>
      </c>
      <c r="L396" t="inlineStr">
        <is>
          <t>MESD METIER</t>
        </is>
      </c>
      <c r="M396">
        <f>IFERROR(INDEX('equipements_tunnel'!$C$2:$AK$64,MATCH(L396,'equipements_tunnel'!$B$2:$B$64,0),MATCH(B396,'equipements_tunnel'!$C$1:$AK$1,0)),"")</f>
        <v/>
      </c>
      <c r="N396" t="inlineStr">
        <is>
          <t>préventif armoires mesd (fiche n°4 du cctp)|Guy Môquet</t>
        </is>
      </c>
    </row>
    <row r="397">
      <c r="A397" t="inlineStr">
        <is>
          <t>Automate</t>
        </is>
      </c>
      <c r="B397" t="inlineStr">
        <is>
          <t>Guy Môquet</t>
        </is>
      </c>
      <c r="C397" t="inlineStr">
        <is>
          <t>AUTPAM047</t>
        </is>
      </c>
      <c r="D397" t="inlineStr">
        <is>
          <t>préventif automates métier (fiche n°5 du cctp)</t>
        </is>
      </c>
      <c r="E397" t="inlineStr">
        <is>
          <t>AUPR47</t>
        </is>
      </c>
      <c r="F397" t="n">
        <v>1</v>
      </c>
      <c r="G397" t="n">
        <v>0</v>
      </c>
      <c r="H397" t="n">
        <v>1</v>
      </c>
      <c r="I397" t="n">
        <v>1</v>
      </c>
      <c r="J397" s="2" t="n">
        <v>202.4713</v>
      </c>
      <c r="K397" t="n">
        <v>202.47</v>
      </c>
      <c r="L397" t="inlineStr">
        <is>
          <t>AUTOMATE METIER</t>
        </is>
      </c>
      <c r="M397">
        <f>IFERROR(INDEX('equipements_tunnel'!$C$2:$AK$64,MATCH(L397,'equipements_tunnel'!$B$2:$B$64,0),MATCH(B397,'equipements_tunnel'!$C$1:$AK$1,0)),"")</f>
        <v/>
      </c>
      <c r="N397" t="inlineStr">
        <is>
          <t>préventif automates métier (fiche n°5 du cctp)|Guy Môquet</t>
        </is>
      </c>
    </row>
    <row r="398">
      <c r="A398" t="inlineStr">
        <is>
          <t>Automate</t>
        </is>
      </c>
      <c r="B398" t="inlineStr">
        <is>
          <t>Guy Môquet</t>
        </is>
      </c>
      <c r="C398" t="inlineStr">
        <is>
          <t>AUTPAR048</t>
        </is>
      </c>
      <c r="D398" t="inlineStr">
        <is>
          <t>préventif armoires mesd (fiche n°4 du cctp)</t>
        </is>
      </c>
      <c r="E398" t="inlineStr">
        <is>
          <t>AUPR48</t>
        </is>
      </c>
      <c r="F398" t="n">
        <v>1</v>
      </c>
      <c r="G398" t="n">
        <v>0</v>
      </c>
      <c r="H398" t="n">
        <v>1</v>
      </c>
      <c r="I398" t="n">
        <v>0</v>
      </c>
      <c r="J398" s="2" t="n">
        <v>91.39855</v>
      </c>
      <c r="K398" t="n">
        <v>0</v>
      </c>
      <c r="L398" t="inlineStr">
        <is>
          <t>MESD METIER</t>
        </is>
      </c>
      <c r="M398">
        <f>IFERROR(INDEX('equipements_tunnel'!$C$2:$AK$64,MATCH(L398,'equipements_tunnel'!$B$2:$B$64,0),MATCH(B398,'equipements_tunnel'!$C$1:$AK$1,0)),"")</f>
        <v/>
      </c>
      <c r="N398" t="inlineStr">
        <is>
          <t>préventif armoires mesd (fiche n°4 du cctp)|Guy Môquet</t>
        </is>
      </c>
    </row>
    <row r="399">
      <c r="A399" t="inlineStr">
        <is>
          <t>PAU/TSE</t>
        </is>
      </c>
      <c r="B399" t="inlineStr">
        <is>
          <t>Guy Môquet</t>
        </is>
      </c>
      <c r="C399" t="inlineStr">
        <is>
          <t>RTSPPE004</t>
        </is>
      </c>
      <c r="D399" t="inlineStr">
        <is>
          <t>maintenance préventive de l'ensemble des pau du tunnel</t>
        </is>
      </c>
      <c r="E399" t="inlineStr">
        <is>
          <t>RAU-PE04</t>
        </is>
      </c>
      <c r="F399" t="n">
        <v>4</v>
      </c>
      <c r="G399" t="n">
        <v>0</v>
      </c>
      <c r="H399" t="n">
        <v>4</v>
      </c>
      <c r="I399" t="n">
        <v>0.5</v>
      </c>
      <c r="J399" s="2" t="n">
        <v>1552.88</v>
      </c>
      <c r="K399" t="n">
        <v>3105.76</v>
      </c>
      <c r="L399" t="inlineStr"/>
      <c r="M399" t="n">
        <v>0.5</v>
      </c>
      <c r="N399" t="inlineStr">
        <is>
          <t>maintenance préventive de l'ensemble des pau du tunnel|Guy Môquet</t>
        </is>
      </c>
    </row>
    <row r="400">
      <c r="A400" t="inlineStr">
        <is>
          <t>PAU/TSE</t>
        </is>
      </c>
      <c r="B400" t="inlineStr">
        <is>
          <t>Guy Môquet</t>
        </is>
      </c>
      <c r="C400" t="inlineStr">
        <is>
          <t>RTSPTE004</t>
        </is>
      </c>
      <c r="D400" t="inlineStr">
        <is>
          <t>maintenance préventive de l'ensemble des tse du tunnel</t>
        </is>
      </c>
      <c r="E400" t="inlineStr">
        <is>
          <t>TSE-PE04</t>
        </is>
      </c>
      <c r="F400" t="n">
        <v>4</v>
      </c>
      <c r="G400" t="n">
        <v>0</v>
      </c>
      <c r="H400" t="n">
        <v>4</v>
      </c>
      <c r="I400" t="n">
        <v>0.5</v>
      </c>
      <c r="J400" s="2" t="n">
        <v>944.66</v>
      </c>
      <c r="K400" t="n">
        <v>1889.32</v>
      </c>
      <c r="L400" t="inlineStr"/>
      <c r="M400" t="n">
        <v>0.5</v>
      </c>
      <c r="N400" t="inlineStr">
        <is>
          <t>maintenance préventive de l'ensemble des tse du tunnel|Guy Môquet</t>
        </is>
      </c>
    </row>
    <row r="401">
      <c r="A401" t="inlineStr">
        <is>
          <t>Onduleur</t>
        </is>
      </c>
      <c r="B401" t="inlineStr">
        <is>
          <t>Guy Môquet</t>
        </is>
      </c>
      <c r="C401" t="inlineStr">
        <is>
          <t>ONDPOA001</t>
        </is>
      </c>
      <c r="D401" t="inlineStr">
        <is>
          <t>maintenance préventive d'un onduleur</t>
        </is>
      </c>
      <c r="E401" t="inlineStr">
        <is>
          <t>ONP001</t>
        </is>
      </c>
      <c r="F401" t="n">
        <v>1</v>
      </c>
      <c r="G401" t="n">
        <v>0</v>
      </c>
      <c r="H401" t="n">
        <v>1</v>
      </c>
      <c r="I401" t="n">
        <v>0</v>
      </c>
      <c r="J401" s="2" t="n">
        <v>304.01</v>
      </c>
      <c r="K401" t="n">
        <v>0</v>
      </c>
      <c r="L401" t="inlineStr">
        <is>
          <t>Maintenance préventive Onduleur ≤ 60 kVA</t>
        </is>
      </c>
      <c r="M401">
        <f>IFERROR(INDEX('equipements_tunnel'!$C$2:$AK$64,MATCH(L401,'equipements_tunnel'!$B$2:$B$64,0),MATCH(B401,'equipements_tunnel'!$C$1:$AK$1,0)),"")</f>
        <v/>
      </c>
      <c r="N401" t="inlineStr">
        <is>
          <t>maintenance préventive d'un onduleur|Guy Môquet</t>
        </is>
      </c>
    </row>
    <row r="402">
      <c r="A402" t="inlineStr">
        <is>
          <t>Onduleur</t>
        </is>
      </c>
      <c r="B402" t="inlineStr">
        <is>
          <t>Guy Môquet</t>
        </is>
      </c>
      <c r="C402" t="inlineStr">
        <is>
          <t>ONDPOB002</t>
        </is>
      </c>
      <c r="D402" t="inlineStr">
        <is>
          <t>maintenance préventive d'un onduleur</t>
        </is>
      </c>
      <c r="E402" t="inlineStr">
        <is>
          <t>ONP002</t>
        </is>
      </c>
      <c r="F402" t="n">
        <v>1</v>
      </c>
      <c r="G402" t="n">
        <v>0</v>
      </c>
      <c r="H402" t="n">
        <v>1</v>
      </c>
      <c r="I402" t="n">
        <v>0</v>
      </c>
      <c r="J402" s="2" t="n">
        <v>337.95</v>
      </c>
      <c r="K402" t="n">
        <v>0</v>
      </c>
      <c r="L402" t="inlineStr">
        <is>
          <t>Maintenance préventive Onduleur 61 kVA --&gt; 160 kVA</t>
        </is>
      </c>
      <c r="M402">
        <f>IFERROR(INDEX('equipements_tunnel'!$C$2:$AK$64,MATCH(L402,'equipements_tunnel'!$B$2:$B$64,0),MATCH(B402,'equipements_tunnel'!$C$1:$AK$1,0)),"")</f>
        <v/>
      </c>
      <c r="N402" t="inlineStr">
        <is>
          <t>maintenance préventive d'un onduleur|Guy Môquet</t>
        </is>
      </c>
    </row>
    <row r="403">
      <c r="A403" t="inlineStr">
        <is>
          <t>Onduleur</t>
        </is>
      </c>
      <c r="B403" t="inlineStr">
        <is>
          <t>Guy Môquet</t>
        </is>
      </c>
      <c r="C403" t="inlineStr">
        <is>
          <t>ONDPOC003</t>
        </is>
      </c>
      <c r="D403" t="inlineStr">
        <is>
          <t>maintenance préventive d'un onduleur</t>
        </is>
      </c>
      <c r="E403" t="inlineStr">
        <is>
          <t>ONP003</t>
        </is>
      </c>
      <c r="F403" t="n">
        <v>1</v>
      </c>
      <c r="G403" t="n">
        <v>0</v>
      </c>
      <c r="H403" t="n">
        <v>1</v>
      </c>
      <c r="I403" t="n">
        <v>1</v>
      </c>
      <c r="J403" s="2" t="n">
        <v>371.88</v>
      </c>
      <c r="K403" t="n">
        <v>371.88</v>
      </c>
      <c r="L403" t="inlineStr">
        <is>
          <t>Maintenance préventive Onduleur &gt; 160 kVA</t>
        </is>
      </c>
      <c r="M403">
        <f>IFERROR(INDEX('equipements_tunnel'!$C$2:$AK$64,MATCH(L403,'equipements_tunnel'!$B$2:$B$64,0),MATCH(B403,'equipements_tunnel'!$C$1:$AK$1,0)),"")</f>
        <v/>
      </c>
      <c r="N403" t="inlineStr">
        <is>
          <t>maintenance préventive d'un onduleur|Guy Môquet</t>
        </is>
      </c>
    </row>
    <row r="404">
      <c r="A404" t="inlineStr">
        <is>
          <t>Onduleur</t>
        </is>
      </c>
      <c r="B404" t="inlineStr">
        <is>
          <t>Guy Môquet</t>
        </is>
      </c>
      <c r="C404" t="inlineStr">
        <is>
          <t>ONDMPA004</t>
        </is>
      </c>
      <c r="D404" t="inlineStr">
        <is>
          <t>maintenance préventive d'un atelier d'énergie</t>
        </is>
      </c>
      <c r="E404" t="inlineStr">
        <is>
          <t>ONP004</t>
        </is>
      </c>
      <c r="F404" t="n">
        <v>1</v>
      </c>
      <c r="G404" t="n">
        <v>0</v>
      </c>
      <c r="H404" t="n">
        <v>1</v>
      </c>
      <c r="I404" t="n">
        <v>0</v>
      </c>
      <c r="J404" s="2" t="n">
        <v>185.94</v>
      </c>
      <c r="K404" t="n">
        <v>0</v>
      </c>
      <c r="L404" t="inlineStr"/>
      <c r="M404" t="n">
        <v>0</v>
      </c>
      <c r="N404" t="inlineStr">
        <is>
          <t>maintenance préventive d'un atelier d'énergie|Guy Môquet</t>
        </is>
      </c>
    </row>
    <row r="405">
      <c r="A405" t="inlineStr">
        <is>
          <t>Onduleur</t>
        </is>
      </c>
      <c r="B405" t="inlineStr">
        <is>
          <t>Guy Môquet</t>
        </is>
      </c>
      <c r="C405" t="inlineStr">
        <is>
          <t>ONDPLV005</t>
        </is>
      </c>
      <c r="D405" t="inlineStr">
        <is>
          <t>plus-value pour dépollution</t>
        </is>
      </c>
      <c r="E405" t="inlineStr">
        <is>
          <t>ONP005</t>
        </is>
      </c>
      <c r="F405" t="n">
        <v>0.5</v>
      </c>
      <c r="G405" t="n">
        <v>0</v>
      </c>
      <c r="H405" t="n">
        <v>0.5</v>
      </c>
      <c r="I405" t="n">
        <v>1</v>
      </c>
      <c r="J405" s="2" t="n">
        <v>414.3</v>
      </c>
      <c r="K405" t="n">
        <v>207.15</v>
      </c>
      <c r="L405" t="inlineStr"/>
      <c r="M405" t="n">
        <v>1</v>
      </c>
      <c r="N405" t="inlineStr">
        <is>
          <t>plus-value pour dépollution|Guy Môquet</t>
        </is>
      </c>
    </row>
    <row r="406">
      <c r="A406" t="inlineStr">
        <is>
          <t>Détection</t>
        </is>
      </c>
      <c r="B406" t="inlineStr">
        <is>
          <t>Guy Môquet</t>
        </is>
      </c>
      <c r="C406" t="inlineStr">
        <is>
          <t>DETPCA016</t>
        </is>
      </c>
      <c r="D406" t="inlineStr">
        <is>
          <t>préventif d'un tube des capteurs atmosphériques (opacimètres, co, no, no², smokecheck, anémomètres)</t>
        </is>
      </c>
      <c r="E406" t="inlineStr">
        <is>
          <t>DEP016</t>
        </is>
      </c>
      <c r="F406" t="n">
        <v>4</v>
      </c>
      <c r="G406" t="n">
        <v>0</v>
      </c>
      <c r="H406" t="n">
        <v>4</v>
      </c>
      <c r="I406" t="n">
        <v>1</v>
      </c>
      <c r="J406" s="2" t="n">
        <v>6209.7</v>
      </c>
      <c r="K406" t="n">
        <v>24838.8</v>
      </c>
      <c r="L406" t="inlineStr"/>
      <c r="M406" t="n">
        <v>1</v>
      </c>
      <c r="N406" t="inlineStr">
        <is>
          <t>préventif d'un tube des capteurs atmosphériques (opacimètres, co, no, no², smokecheck, anémomètres)|Guy Môquet</t>
        </is>
      </c>
    </row>
    <row r="407">
      <c r="A407" t="inlineStr">
        <is>
          <t>Détection</t>
        </is>
      </c>
      <c r="B407" t="inlineStr">
        <is>
          <t>Guy Môquet</t>
        </is>
      </c>
      <c r="C407" t="inlineStr">
        <is>
          <t>DETPLV027</t>
        </is>
      </c>
      <c r="D407" t="inlineStr">
        <is>
          <t>préventif luminancemètre</t>
        </is>
      </c>
      <c r="E407" t="inlineStr">
        <is>
          <t>DEP027</t>
        </is>
      </c>
      <c r="F407" t="n">
        <v>1</v>
      </c>
      <c r="G407" t="n">
        <v>0</v>
      </c>
      <c r="H407" t="n">
        <v>1</v>
      </c>
      <c r="I407" t="n">
        <v>2</v>
      </c>
      <c r="J407" s="2" t="n">
        <v>24.15</v>
      </c>
      <c r="K407" t="n">
        <v>48.3</v>
      </c>
      <c r="L407" t="inlineStr">
        <is>
          <t>LUMANDAR+LUMINANCEMETRE</t>
        </is>
      </c>
      <c r="M407">
        <f>IFERROR(INDEX('equipements_tunnel'!$C$2:$AK$64,MATCH(L407,'equipements_tunnel'!$B$2:$B$64,0),MATCH(B407,'equipements_tunnel'!$C$1:$AK$1,0)),"")</f>
        <v/>
      </c>
      <c r="N407" t="inlineStr">
        <is>
          <t>préventif luminancemètre|Guy Môquet</t>
        </is>
      </c>
    </row>
    <row r="408">
      <c r="A408" t="inlineStr">
        <is>
          <t>Détection</t>
        </is>
      </c>
      <c r="B408" t="inlineStr">
        <is>
          <t>Guy Môquet</t>
        </is>
      </c>
      <c r="C408" t="inlineStr">
        <is>
          <t>DETPDI100</t>
        </is>
      </c>
      <c r="D408" t="inlineStr">
        <is>
          <t>préventif détection incendie</t>
        </is>
      </c>
      <c r="E408" t="inlineStr">
        <is>
          <t>DEP100</t>
        </is>
      </c>
      <c r="F408" t="n">
        <v>1</v>
      </c>
      <c r="G408" t="n">
        <v>0</v>
      </c>
      <c r="H408" t="n">
        <v>1</v>
      </c>
      <c r="I408" t="n">
        <v>1</v>
      </c>
      <c r="J408" s="2" t="n">
        <v>347.55</v>
      </c>
      <c r="K408" t="n">
        <v>347.55</v>
      </c>
      <c r="L408" t="inlineStr"/>
      <c r="M408" t="n">
        <v>1</v>
      </c>
      <c r="N408" t="inlineStr">
        <is>
          <t>préventif détection incendie|Guy Môquet</t>
        </is>
      </c>
    </row>
    <row r="409">
      <c r="A409" t="inlineStr">
        <is>
          <t>Détection</t>
        </is>
      </c>
      <c r="B409" t="inlineStr">
        <is>
          <t>Guy Môquet</t>
        </is>
      </c>
      <c r="C409" t="inlineStr">
        <is>
          <t>DETPXA200</t>
        </is>
      </c>
      <c r="D409" t="inlineStr">
        <is>
          <t>préventif extincteur</t>
        </is>
      </c>
      <c r="E409" t="inlineStr">
        <is>
          <t>DEP200</t>
        </is>
      </c>
      <c r="F409" t="n">
        <v>1</v>
      </c>
      <c r="G409" t="n">
        <v>0</v>
      </c>
      <c r="H409" t="n">
        <v>1</v>
      </c>
      <c r="I409" t="n">
        <v>18</v>
      </c>
      <c r="J409" s="2" t="n">
        <v>33.6</v>
      </c>
      <c r="K409" t="n">
        <v>604.8</v>
      </c>
      <c r="L409" t="inlineStr">
        <is>
          <t>Maintenance Préventive Extincteur Poudre 6 kg</t>
        </is>
      </c>
      <c r="M409">
        <f>IFERROR(INDEX('equipements_tunnel'!$C$2:$AK$64,MATCH(L409,'equipements_tunnel'!$B$2:$B$64,0),MATCH(B409,'equipements_tunnel'!$C$1:$AK$1,0)),"")</f>
        <v/>
      </c>
      <c r="N409" t="inlineStr">
        <is>
          <t>préventif extincteur|Guy Môquet</t>
        </is>
      </c>
    </row>
    <row r="410">
      <c r="A410" t="inlineStr">
        <is>
          <t>Détection</t>
        </is>
      </c>
      <c r="B410" t="inlineStr">
        <is>
          <t>Guy Môquet</t>
        </is>
      </c>
      <c r="C410" t="inlineStr">
        <is>
          <t>DETPXB201</t>
        </is>
      </c>
      <c r="D410" t="inlineStr">
        <is>
          <t>préventif extincteur</t>
        </is>
      </c>
      <c r="E410" t="inlineStr">
        <is>
          <t>DEP201</t>
        </is>
      </c>
      <c r="F410" t="n">
        <v>1</v>
      </c>
      <c r="G410" t="n">
        <v>0</v>
      </c>
      <c r="H410" t="n">
        <v>1</v>
      </c>
      <c r="I410" t="n">
        <v>0</v>
      </c>
      <c r="J410" s="2" t="n">
        <v>21</v>
      </c>
      <c r="K410" t="n">
        <v>0</v>
      </c>
      <c r="L410" t="inlineStr">
        <is>
          <t>Maintenance Préventive Extincteur Poudre 9 kg</t>
        </is>
      </c>
      <c r="M410">
        <f>IFERROR(INDEX('equipements_tunnel'!$C$2:$AK$64,MATCH(L410,'equipements_tunnel'!$B$2:$B$64,0),MATCH(B410,'equipements_tunnel'!$C$1:$AK$1,0)),"")</f>
        <v/>
      </c>
      <c r="N410" t="inlineStr">
        <is>
          <t>préventif extincteur|Guy Môquet</t>
        </is>
      </c>
    </row>
    <row r="411">
      <c r="A411" t="inlineStr">
        <is>
          <t>Détection</t>
        </is>
      </c>
      <c r="B411" t="inlineStr">
        <is>
          <t>Guy Môquet</t>
        </is>
      </c>
      <c r="C411" t="inlineStr">
        <is>
          <t>DETPXC202</t>
        </is>
      </c>
      <c r="D411" t="inlineStr">
        <is>
          <t>préventif extincteur</t>
        </is>
      </c>
      <c r="E411" t="inlineStr">
        <is>
          <t>DEP202</t>
        </is>
      </c>
      <c r="F411" t="n">
        <v>1</v>
      </c>
      <c r="G411" t="n">
        <v>0</v>
      </c>
      <c r="H411" t="n">
        <v>1</v>
      </c>
      <c r="I411" t="n">
        <v>0</v>
      </c>
      <c r="J411" s="2" t="n">
        <v>36.75</v>
      </c>
      <c r="K411" t="n">
        <v>0</v>
      </c>
      <c r="L411" t="inlineStr">
        <is>
          <t>Maintenance Préventive Extincteur Poudre 50 kg</t>
        </is>
      </c>
      <c r="M411">
        <f>IFERROR(INDEX('equipements_tunnel'!$C$2:$AK$64,MATCH(L411,'equipements_tunnel'!$B$2:$B$64,0),MATCH(B411,'equipements_tunnel'!$C$1:$AK$1,0)),"")</f>
        <v/>
      </c>
      <c r="N411" t="inlineStr">
        <is>
          <t>préventif extincteur|Guy Môquet</t>
        </is>
      </c>
    </row>
    <row r="412">
      <c r="A412" t="inlineStr">
        <is>
          <t>Détection</t>
        </is>
      </c>
      <c r="B412" t="inlineStr">
        <is>
          <t>Guy Môquet</t>
        </is>
      </c>
      <c r="C412" t="inlineStr">
        <is>
          <t>DETPXD203</t>
        </is>
      </c>
      <c r="D412" t="inlineStr">
        <is>
          <t>préventif extincteur</t>
        </is>
      </c>
      <c r="E412" t="inlineStr">
        <is>
          <t>DEP203</t>
        </is>
      </c>
      <c r="F412" t="n">
        <v>1</v>
      </c>
      <c r="G412" t="n">
        <v>0</v>
      </c>
      <c r="H412" t="n">
        <v>1</v>
      </c>
      <c r="I412" t="n">
        <v>0</v>
      </c>
      <c r="J412" s="2" t="n">
        <v>15.75</v>
      </c>
      <c r="K412" t="n">
        <v>0</v>
      </c>
      <c r="L412" t="inlineStr">
        <is>
          <t>Maintenance Préventive Extincteur Eau 6 L</t>
        </is>
      </c>
      <c r="M412">
        <f>IFERROR(INDEX('equipements_tunnel'!$C$2:$AK$64,MATCH(L412,'equipements_tunnel'!$B$2:$B$64,0),MATCH(B412,'equipements_tunnel'!$C$1:$AK$1,0)),"")</f>
        <v/>
      </c>
      <c r="N412" t="inlineStr">
        <is>
          <t>préventif extincteur|Guy Môquet</t>
        </is>
      </c>
    </row>
    <row r="413">
      <c r="A413" t="inlineStr">
        <is>
          <t>Détection</t>
        </is>
      </c>
      <c r="B413" t="inlineStr">
        <is>
          <t>Guy Môquet</t>
        </is>
      </c>
      <c r="C413" t="inlineStr">
        <is>
          <t>DETPXE204</t>
        </is>
      </c>
      <c r="D413" t="inlineStr">
        <is>
          <t>préventif extincteur</t>
        </is>
      </c>
      <c r="E413" t="inlineStr">
        <is>
          <t>DEP204</t>
        </is>
      </c>
      <c r="F413" t="n">
        <v>1</v>
      </c>
      <c r="G413" t="n">
        <v>0</v>
      </c>
      <c r="H413" t="n">
        <v>1</v>
      </c>
      <c r="I413" t="n">
        <v>0</v>
      </c>
      <c r="J413" s="2" t="n">
        <v>23.1</v>
      </c>
      <c r="K413" t="n">
        <v>0</v>
      </c>
      <c r="L413" t="inlineStr">
        <is>
          <t>Maintenance Préventive Extincteur Eau 9 L</t>
        </is>
      </c>
      <c r="M413">
        <f>IFERROR(INDEX('equipements_tunnel'!$C$2:$AK$64,MATCH(L413,'equipements_tunnel'!$B$2:$B$64,0),MATCH(B413,'equipements_tunnel'!$C$1:$AK$1,0)),"")</f>
        <v/>
      </c>
      <c r="N413" t="inlineStr">
        <is>
          <t>préventif extincteur|Guy Môquet</t>
        </is>
      </c>
    </row>
    <row r="414">
      <c r="A414" t="inlineStr">
        <is>
          <t>Détection</t>
        </is>
      </c>
      <c r="B414" t="inlineStr">
        <is>
          <t>Guy Môquet</t>
        </is>
      </c>
      <c r="C414" t="inlineStr">
        <is>
          <t>DETPXF204</t>
        </is>
      </c>
      <c r="D414" t="inlineStr">
        <is>
          <t>préventif extincteur</t>
        </is>
      </c>
      <c r="E414" t="inlineStr">
        <is>
          <t>DEP205</t>
        </is>
      </c>
      <c r="F414" t="n">
        <v>1</v>
      </c>
      <c r="G414" t="n">
        <v>0</v>
      </c>
      <c r="H414" t="n">
        <v>1</v>
      </c>
      <c r="I414" t="n">
        <v>0</v>
      </c>
      <c r="J414" s="2" t="n">
        <v>26.25</v>
      </c>
      <c r="K414" t="n">
        <v>0</v>
      </c>
      <c r="L414" t="inlineStr">
        <is>
          <t>Maintenance Préventive Extincteur CO2 2 kg</t>
        </is>
      </c>
      <c r="M414">
        <f>IFERROR(INDEX('equipements_tunnel'!$C$2:$AK$64,MATCH(L414,'equipements_tunnel'!$B$2:$B$64,0),MATCH(B414,'equipements_tunnel'!$C$1:$AK$1,0)),"")</f>
        <v/>
      </c>
      <c r="N414" t="inlineStr">
        <is>
          <t>préventif extincteur|Guy Môquet</t>
        </is>
      </c>
    </row>
    <row r="415">
      <c r="A415" t="inlineStr">
        <is>
          <t>Détection</t>
        </is>
      </c>
      <c r="B415" t="inlineStr">
        <is>
          <t>Guy Môquet</t>
        </is>
      </c>
      <c r="C415" t="inlineStr">
        <is>
          <t>DETPXG206</t>
        </is>
      </c>
      <c r="D415" t="inlineStr">
        <is>
          <t>préventif extincteur</t>
        </is>
      </c>
      <c r="E415" t="inlineStr">
        <is>
          <t>DEP206</t>
        </is>
      </c>
      <c r="F415" t="n">
        <v>1</v>
      </c>
      <c r="G415" t="n">
        <v>0</v>
      </c>
      <c r="H415" t="n">
        <v>1</v>
      </c>
      <c r="I415" t="n">
        <v>2</v>
      </c>
      <c r="J415" s="2" t="n">
        <v>15.75</v>
      </c>
      <c r="K415" t="n">
        <v>31.5</v>
      </c>
      <c r="L415" t="inlineStr">
        <is>
          <t>Maintenance Préventive Extincteur CO2 5 kg</t>
        </is>
      </c>
      <c r="M415">
        <f>IFERROR(INDEX('equipements_tunnel'!$C$2:$AK$64,MATCH(L415,'equipements_tunnel'!$B$2:$B$64,0),MATCH(B415,'equipements_tunnel'!$C$1:$AK$1,0)),"")</f>
        <v/>
      </c>
      <c r="N415" t="inlineStr">
        <is>
          <t>préventif extincteur|Guy Môquet</t>
        </is>
      </c>
    </row>
    <row r="416">
      <c r="A416" t="inlineStr">
        <is>
          <t>Ventilation</t>
        </is>
      </c>
      <c r="B416" t="inlineStr">
        <is>
          <t>Guy Môquet</t>
        </is>
      </c>
      <c r="C416" t="inlineStr">
        <is>
          <t>VENPEE202</t>
        </is>
      </c>
      <c r="D416" t="inlineStr">
        <is>
          <t>préventif des équipements de ventilation</t>
        </is>
      </c>
      <c r="E416" t="inlineStr">
        <is>
          <t>VPE202</t>
        </is>
      </c>
      <c r="F416" t="n">
        <v>1</v>
      </c>
      <c r="G416" t="n">
        <v>0</v>
      </c>
      <c r="H416" t="n">
        <v>1</v>
      </c>
      <c r="I416" t="n">
        <v>1</v>
      </c>
      <c r="J416" s="2" t="n">
        <v>10365.03</v>
      </c>
      <c r="K416" t="n">
        <v>10365.03</v>
      </c>
      <c r="L416" t="inlineStr"/>
      <c r="M416" t="n">
        <v>1</v>
      </c>
      <c r="N416" t="inlineStr">
        <is>
          <t>préventif des équipements de ventilation|Guy Môquet</t>
        </is>
      </c>
    </row>
    <row r="417">
      <c r="A417" t="inlineStr">
        <is>
          <t>Ventilation</t>
        </is>
      </c>
      <c r="B417" t="inlineStr">
        <is>
          <t>Guy Môquet</t>
        </is>
      </c>
      <c r="C417" t="inlineStr">
        <is>
          <t>VENPQA300</t>
        </is>
      </c>
      <c r="D417" t="inlineStr">
        <is>
          <t>maintenance préventive des équipements spécifiques</t>
        </is>
      </c>
      <c r="E417" t="inlineStr">
        <is>
          <t>VPT300</t>
        </is>
      </c>
      <c r="F417" t="n">
        <v>1</v>
      </c>
      <c r="G417" t="n">
        <v>0</v>
      </c>
      <c r="H417" t="n">
        <v>1</v>
      </c>
      <c r="I417" t="n">
        <v>4</v>
      </c>
      <c r="J417" s="2" t="n">
        <v>78.84999999999999</v>
      </c>
      <c r="K417" t="n">
        <v>315.4</v>
      </c>
      <c r="L417" t="inlineStr">
        <is>
          <t>SURPRESSEUR ET VENTILATEUR LOCAL</t>
        </is>
      </c>
      <c r="M417">
        <f>IFERROR(INDEX('equipements_tunnel'!$C$2:$AK$64,MATCH(L417,'equipements_tunnel'!$B$2:$B$64,0),MATCH(B417,'equipements_tunnel'!$C$1:$AK$1,0)),"")</f>
        <v/>
      </c>
      <c r="N417" t="inlineStr">
        <is>
          <t>maintenance préventive des équipements spécifiques|Guy Môquet</t>
        </is>
      </c>
    </row>
    <row r="418">
      <c r="A418" t="inlineStr">
        <is>
          <t>Ventilation</t>
        </is>
      </c>
      <c r="B418" t="inlineStr">
        <is>
          <t>Guy Môquet</t>
        </is>
      </c>
      <c r="C418" t="inlineStr">
        <is>
          <t>VENPQB301</t>
        </is>
      </c>
      <c r="D418" t="inlineStr">
        <is>
          <t>maintenance préventive des équipements spécifiques</t>
        </is>
      </c>
      <c r="E418" t="inlineStr">
        <is>
          <t>VPT301</t>
        </is>
      </c>
      <c r="F418" t="n">
        <v>1</v>
      </c>
      <c r="G418" t="n">
        <v>0</v>
      </c>
      <c r="H418" t="n">
        <v>1</v>
      </c>
      <c r="I418" t="n">
        <v>0</v>
      </c>
      <c r="J418" s="2" t="n">
        <v>128.27</v>
      </c>
      <c r="K418" t="n">
        <v>0</v>
      </c>
      <c r="L418" t="inlineStr">
        <is>
          <t>REGISTRE</t>
        </is>
      </c>
      <c r="M418">
        <f>IFERROR(INDEX('equipements_tunnel'!$C$2:$AK$64,MATCH(L418,'equipements_tunnel'!$B$2:$B$64,0),MATCH(B418,'equipements_tunnel'!$C$1:$AK$1,0)),"")</f>
        <v/>
      </c>
      <c r="N418" t="inlineStr">
        <is>
          <t>maintenance préventive des équipements spécifiques|Guy Môquet</t>
        </is>
      </c>
    </row>
    <row r="419">
      <c r="A419" t="inlineStr">
        <is>
          <t>Ventilation</t>
        </is>
      </c>
      <c r="B419" t="inlineStr">
        <is>
          <t>Guy Môquet</t>
        </is>
      </c>
      <c r="C419" t="inlineStr">
        <is>
          <t>VENPQC302</t>
        </is>
      </c>
      <c r="D419" t="inlineStr">
        <is>
          <t>maintenance préventive des équipements spécifiques</t>
        </is>
      </c>
      <c r="E419" t="inlineStr">
        <is>
          <t>VPT302</t>
        </is>
      </c>
      <c r="F419" t="n">
        <v>1</v>
      </c>
      <c r="G419" t="n">
        <v>0</v>
      </c>
      <c r="H419" t="n">
        <v>1</v>
      </c>
      <c r="I419" t="n">
        <v>0</v>
      </c>
      <c r="J419" s="2" t="n">
        <v>449.49</v>
      </c>
      <c r="K419" t="n">
        <v>0</v>
      </c>
      <c r="L419" t="inlineStr"/>
      <c r="M419" t="n">
        <v>0</v>
      </c>
      <c r="N419" t="inlineStr">
        <is>
          <t>maintenance préventive des équipements spécifiques|Guy Môquet</t>
        </is>
      </c>
    </row>
    <row r="420">
      <c r="A420" t="inlineStr">
        <is>
          <t>Ventilation</t>
        </is>
      </c>
      <c r="B420" t="inlineStr">
        <is>
          <t>Guy Môquet</t>
        </is>
      </c>
      <c r="C420" t="inlineStr">
        <is>
          <t>VENPQE304</t>
        </is>
      </c>
      <c r="D420" t="inlineStr">
        <is>
          <t>maintenance préventive des équipements spécifiques</t>
        </is>
      </c>
      <c r="E420" t="inlineStr">
        <is>
          <t>VPT304</t>
        </is>
      </c>
      <c r="F420" t="n">
        <v>1</v>
      </c>
      <c r="G420" t="n">
        <v>0</v>
      </c>
      <c r="H420" t="n">
        <v>1</v>
      </c>
      <c r="I420" t="n">
        <v>0</v>
      </c>
      <c r="J420" s="2" t="n">
        <v>12.58</v>
      </c>
      <c r="K420" t="n">
        <v>0</v>
      </c>
      <c r="L420" t="inlineStr"/>
      <c r="M420" t="n">
        <v>0</v>
      </c>
      <c r="N420" t="inlineStr">
        <is>
          <t>maintenance préventive des équipements spécifiques|Guy Môquet</t>
        </is>
      </c>
    </row>
    <row r="421">
      <c r="A421" t="inlineStr">
        <is>
          <t>Ventilation</t>
        </is>
      </c>
      <c r="B421" t="inlineStr">
        <is>
          <t>Guy Môquet</t>
        </is>
      </c>
      <c r="C421" t="inlineStr">
        <is>
          <t>VENPQF305</t>
        </is>
      </c>
      <c r="D421" t="inlineStr">
        <is>
          <t>maintenance préventive des équipements spécifiques</t>
        </is>
      </c>
      <c r="E421" t="inlineStr">
        <is>
          <t>VPT305</t>
        </is>
      </c>
      <c r="F421" t="n">
        <v>1</v>
      </c>
      <c r="G421" t="n">
        <v>0</v>
      </c>
      <c r="H421" t="n">
        <v>1</v>
      </c>
      <c r="I421" t="n">
        <v>0</v>
      </c>
      <c r="J421" s="2" t="n">
        <v>12.58</v>
      </c>
      <c r="K421" t="n">
        <v>0</v>
      </c>
      <c r="L421" t="inlineStr"/>
      <c r="M421" t="n">
        <v>0</v>
      </c>
      <c r="N421" t="inlineStr">
        <is>
          <t>maintenance préventive des équipements spécifiques|Guy Môquet</t>
        </is>
      </c>
    </row>
    <row r="422">
      <c r="A422" t="inlineStr">
        <is>
          <t>Vidéo</t>
        </is>
      </c>
      <c r="B422" t="inlineStr">
        <is>
          <t>Guy Môquet</t>
        </is>
      </c>
      <c r="C422" t="inlineStr">
        <is>
          <t>VIDDAI102</t>
        </is>
      </c>
      <c r="D422" t="inlineStr">
        <is>
          <t>maintenance préventive de la dai du sens 1</t>
        </is>
      </c>
      <c r="E422" t="inlineStr">
        <is>
          <t>VI MP 102</t>
        </is>
      </c>
      <c r="F422" t="n">
        <v>1</v>
      </c>
      <c r="G422" t="n">
        <v>0</v>
      </c>
      <c r="H422" t="n">
        <v>1</v>
      </c>
      <c r="I422" t="n">
        <v>0.5</v>
      </c>
      <c r="J422" s="2" t="n">
        <v>3341.64</v>
      </c>
      <c r="K422" t="n">
        <v>1670.82</v>
      </c>
      <c r="L422" t="inlineStr"/>
      <c r="M422" t="n">
        <v>0.5</v>
      </c>
      <c r="N422" t="inlineStr">
        <is>
          <t>maintenance préventive de la dai du sens 1|Guy Môquet</t>
        </is>
      </c>
    </row>
    <row r="423">
      <c r="A423" t="inlineStr">
        <is>
          <t>Vidéo</t>
        </is>
      </c>
      <c r="B423" t="inlineStr">
        <is>
          <t>Guy Môquet</t>
        </is>
      </c>
      <c r="C423" t="inlineStr">
        <is>
          <t>VIDDAI103</t>
        </is>
      </c>
      <c r="D423" t="inlineStr">
        <is>
          <t>maintenance préventive de la dai du sens 2</t>
        </is>
      </c>
      <c r="E423" t="inlineStr">
        <is>
          <t>VI MP 103</t>
        </is>
      </c>
      <c r="F423" t="n">
        <v>1</v>
      </c>
      <c r="G423" t="n">
        <v>0</v>
      </c>
      <c r="H423" t="n">
        <v>1</v>
      </c>
      <c r="I423" t="n">
        <v>0.5</v>
      </c>
      <c r="J423" s="2" t="n">
        <v>4234.36</v>
      </c>
      <c r="K423" t="n">
        <v>2117.18</v>
      </c>
      <c r="L423" t="inlineStr"/>
      <c r="M423" t="n">
        <v>0.5</v>
      </c>
      <c r="N423" t="inlineStr">
        <is>
          <t>maintenance préventive de la dai du sens 2|Guy Môquet</t>
        </is>
      </c>
    </row>
    <row r="424">
      <c r="A424" t="inlineStr">
        <is>
          <t>Vidéo</t>
        </is>
      </c>
      <c r="B424" t="inlineStr">
        <is>
          <t>Guy Môquet</t>
        </is>
      </c>
      <c r="C424" t="inlineStr">
        <is>
          <t>VIDCAM302</t>
        </is>
      </c>
      <c r="D424" t="inlineStr">
        <is>
          <t>nettoyage des caméras sens intérieur sens 1</t>
        </is>
      </c>
      <c r="E424" t="inlineStr">
        <is>
          <t>VI MP 302</t>
        </is>
      </c>
      <c r="F424" t="n">
        <v>2</v>
      </c>
      <c r="G424" t="n">
        <v>0</v>
      </c>
      <c r="H424" t="n">
        <v>2</v>
      </c>
      <c r="I424" t="n">
        <v>0.5</v>
      </c>
      <c r="J424" s="2" t="n">
        <v>3174.6</v>
      </c>
      <c r="K424" t="n">
        <v>3174.6</v>
      </c>
      <c r="L424" t="inlineStr"/>
      <c r="M424" t="n">
        <v>0.5</v>
      </c>
      <c r="N424" t="inlineStr">
        <is>
          <t>nettoyage des caméras sens intérieur sens 1|Guy Môquet</t>
        </is>
      </c>
    </row>
    <row r="425">
      <c r="A425" t="inlineStr">
        <is>
          <t>Vidéo</t>
        </is>
      </c>
      <c r="B425" t="inlineStr">
        <is>
          <t>Guy Môquet</t>
        </is>
      </c>
      <c r="C425" t="inlineStr">
        <is>
          <t>VIDCAM303</t>
        </is>
      </c>
      <c r="D425" t="inlineStr">
        <is>
          <t>nettoyage des caméras sens intérieur sens 2</t>
        </is>
      </c>
      <c r="E425" t="inlineStr">
        <is>
          <t>VI MP 303</t>
        </is>
      </c>
      <c r="F425" t="n">
        <v>2</v>
      </c>
      <c r="G425" t="n">
        <v>0</v>
      </c>
      <c r="H425" t="n">
        <v>2</v>
      </c>
      <c r="I425" t="n">
        <v>0.5</v>
      </c>
      <c r="J425" s="2" t="n">
        <v>3174.6</v>
      </c>
      <c r="K425" t="n">
        <v>3174.6</v>
      </c>
      <c r="L425" t="inlineStr"/>
      <c r="M425" t="n">
        <v>0.5</v>
      </c>
      <c r="N425" t="inlineStr">
        <is>
          <t>nettoyage des caméras sens intérieur sens 2|Guy Môquet</t>
        </is>
      </c>
    </row>
    <row r="426">
      <c r="A426" t="inlineStr">
        <is>
          <t>Vidéo</t>
        </is>
      </c>
      <c r="B426" t="inlineStr">
        <is>
          <t>Guy Môquet</t>
        </is>
      </c>
      <c r="C426" t="inlineStr">
        <is>
          <t>VIDPCI400</t>
        </is>
      </c>
      <c r="D426" t="inlineStr">
        <is>
          <t>maintenance préventive des caméras en issues de secours</t>
        </is>
      </c>
      <c r="E426" t="inlineStr">
        <is>
          <t>VI MP 400</t>
        </is>
      </c>
      <c r="F426" t="n">
        <v>1</v>
      </c>
      <c r="G426" t="n">
        <v>0</v>
      </c>
      <c r="H426" t="n">
        <v>1</v>
      </c>
      <c r="I426" t="n">
        <v>0.5</v>
      </c>
      <c r="J426" s="2" t="n">
        <v>201.81</v>
      </c>
      <c r="K426" t="n">
        <v>100.91</v>
      </c>
      <c r="L426" t="inlineStr"/>
      <c r="M426" t="n">
        <v>0.5</v>
      </c>
      <c r="N426" t="inlineStr">
        <is>
          <t>maintenance préventive des caméras en issues de secours|Guy Môquet</t>
        </is>
      </c>
    </row>
    <row r="427">
      <c r="A427" t="inlineStr">
        <is>
          <t>Pompage</t>
        </is>
      </c>
      <c r="B427" t="inlineStr">
        <is>
          <t>Guy Môquet</t>
        </is>
      </c>
      <c r="C427" t="inlineStr">
        <is>
          <t>POMIND201</t>
        </is>
      </c>
      <c r="D427" t="inlineStr">
        <is>
          <t>entretien des poteaux incendie</t>
        </is>
      </c>
      <c r="E427" t="inlineStr">
        <is>
          <t>INP201</t>
        </is>
      </c>
      <c r="F427" t="n">
        <v>1</v>
      </c>
      <c r="G427" t="n">
        <v>0</v>
      </c>
      <c r="H427" t="n">
        <v>1</v>
      </c>
      <c r="I427" t="n">
        <v>1</v>
      </c>
      <c r="J427" s="2" t="n">
        <v>2590</v>
      </c>
      <c r="K427" t="n">
        <v>2590</v>
      </c>
      <c r="L427" t="inlineStr"/>
      <c r="M427" t="n">
        <v>1</v>
      </c>
      <c r="N427" t="inlineStr">
        <is>
          <t>entretien des poteaux incendie|Guy Môquet</t>
        </is>
      </c>
    </row>
    <row r="428">
      <c r="A428" t="inlineStr">
        <is>
          <t>Pompage</t>
        </is>
      </c>
      <c r="B428" t="inlineStr">
        <is>
          <t>Guy Môquet</t>
        </is>
      </c>
      <c r="C428" t="inlineStr">
        <is>
          <t>POMEPO600</t>
        </is>
      </c>
      <c r="D428" t="inlineStr">
        <is>
          <t>entretien d'une pompe</t>
        </is>
      </c>
      <c r="E428" t="inlineStr">
        <is>
          <t>POE600</t>
        </is>
      </c>
      <c r="F428" t="n">
        <v>1</v>
      </c>
      <c r="G428" t="n">
        <v>0</v>
      </c>
      <c r="H428" t="n">
        <v>1</v>
      </c>
      <c r="I428" t="n">
        <v>0</v>
      </c>
      <c r="J428" s="2" t="n">
        <v>572.0599999999999</v>
      </c>
      <c r="K428" t="n">
        <v>0</v>
      </c>
      <c r="L428" t="inlineStr"/>
      <c r="M428" t="n">
        <v>0</v>
      </c>
      <c r="N428" t="inlineStr">
        <is>
          <t>entretien d'une pompe|Guy Môquet</t>
        </is>
      </c>
    </row>
    <row r="429">
      <c r="A429" t="inlineStr">
        <is>
          <t>Pompage</t>
        </is>
      </c>
      <c r="B429" t="inlineStr">
        <is>
          <t>Guy Môquet</t>
        </is>
      </c>
      <c r="C429" t="inlineStr">
        <is>
          <t>POMERC500</t>
        </is>
      </c>
      <c r="D429" t="inlineStr">
        <is>
          <t>entretien autres systèmes du réseau incendie</t>
        </is>
      </c>
      <c r="E429" t="inlineStr">
        <is>
          <t>INP500</t>
        </is>
      </c>
      <c r="F429" t="n">
        <v>1</v>
      </c>
      <c r="G429" t="n">
        <v>0</v>
      </c>
      <c r="H429" t="n">
        <v>1</v>
      </c>
      <c r="I429" t="n">
        <v>0</v>
      </c>
      <c r="J429" s="2" t="n">
        <v>858.61</v>
      </c>
      <c r="K429" t="n">
        <v>0</v>
      </c>
      <c r="L429" t="inlineStr">
        <is>
          <t>SURPRESSEUR-INCENDIE</t>
        </is>
      </c>
      <c r="M429">
        <f>IFERROR(INDEX('equipements_tunnel'!$C$2:$AK$64,MATCH(L429,'equipements_tunnel'!$B$2:$B$64,0),MATCH(B429,'equipements_tunnel'!$C$1:$AK$1,0)),"")</f>
        <v/>
      </c>
      <c r="N429" t="inlineStr">
        <is>
          <t>entretien autres systèmes du réseau incendie|Guy Môquet</t>
        </is>
      </c>
    </row>
    <row r="430">
      <c r="A430" t="inlineStr">
        <is>
          <t>Pompage</t>
        </is>
      </c>
      <c r="B430" t="inlineStr">
        <is>
          <t>Guy Môquet</t>
        </is>
      </c>
      <c r="C430" t="inlineStr">
        <is>
          <t>POMERD600</t>
        </is>
      </c>
      <c r="D430" t="inlineStr">
        <is>
          <t>entretien autres systèmes du réseau incendie</t>
        </is>
      </c>
      <c r="E430" t="inlineStr">
        <is>
          <t>INP600</t>
        </is>
      </c>
      <c r="F430" t="n">
        <v>1</v>
      </c>
      <c r="G430" t="n">
        <v>0</v>
      </c>
      <c r="H430" t="n">
        <v>1</v>
      </c>
      <c r="I430" t="n">
        <v>0</v>
      </c>
      <c r="J430" s="2" t="n">
        <v>858.61</v>
      </c>
      <c r="K430" t="n">
        <v>0</v>
      </c>
      <c r="L430" t="inlineStr"/>
      <c r="M430" t="n">
        <v>0</v>
      </c>
      <c r="N430" t="inlineStr">
        <is>
          <t>entretien autres systèmes du réseau incendie|Guy Môquet</t>
        </is>
      </c>
    </row>
    <row r="431">
      <c r="A431" t="inlineStr">
        <is>
          <t>Pompage</t>
        </is>
      </c>
      <c r="B431" t="inlineStr">
        <is>
          <t>Guy Môquet</t>
        </is>
      </c>
      <c r="C431" t="inlineStr">
        <is>
          <t>POMERE700</t>
        </is>
      </c>
      <c r="D431" t="inlineStr">
        <is>
          <t>entretien autres systèmes du réseau incendie</t>
        </is>
      </c>
      <c r="E431" t="inlineStr">
        <is>
          <t>INP700</t>
        </is>
      </c>
      <c r="F431" t="n">
        <v>1</v>
      </c>
      <c r="G431" t="n">
        <v>0</v>
      </c>
      <c r="H431" t="n">
        <v>1</v>
      </c>
      <c r="I431" t="n">
        <v>0</v>
      </c>
      <c r="J431" s="2" t="n">
        <v>214.65</v>
      </c>
      <c r="K431" t="n">
        <v>0</v>
      </c>
      <c r="L431" t="inlineStr"/>
      <c r="M431" t="n">
        <v>0</v>
      </c>
      <c r="N431" t="inlineStr">
        <is>
          <t>entretien autres systèmes du réseau incendie|Guy Môquet</t>
        </is>
      </c>
    </row>
    <row r="432">
      <c r="A432" t="inlineStr">
        <is>
          <t>Pompage</t>
        </is>
      </c>
      <c r="B432" t="inlineStr">
        <is>
          <t>Guy Môquet</t>
        </is>
      </c>
      <c r="C432" t="inlineStr">
        <is>
          <t>POMERF800</t>
        </is>
      </c>
      <c r="D432" t="inlineStr">
        <is>
          <t>entretien autres systèmes du réseau incendie</t>
        </is>
      </c>
      <c r="E432" t="inlineStr">
        <is>
          <t>INP800</t>
        </is>
      </c>
      <c r="F432" t="n">
        <v>1</v>
      </c>
      <c r="G432" t="n">
        <v>0</v>
      </c>
      <c r="H432" t="n">
        <v>1</v>
      </c>
      <c r="I432" t="n">
        <v>0</v>
      </c>
      <c r="J432" s="2" t="n">
        <v>214.65</v>
      </c>
      <c r="K432" t="n">
        <v>0</v>
      </c>
      <c r="L432" t="inlineStr"/>
      <c r="M432" t="n">
        <v>0</v>
      </c>
      <c r="N432" t="inlineStr">
        <is>
          <t>entretien autres systèmes du réseau incendie|Guy Môquet</t>
        </is>
      </c>
    </row>
    <row r="433">
      <c r="A433" t="inlineStr">
        <is>
          <t>Pompage</t>
        </is>
      </c>
      <c r="B433" t="inlineStr">
        <is>
          <t>Guy Môquet</t>
        </is>
      </c>
      <c r="C433" t="inlineStr">
        <is>
          <t>POMERG900</t>
        </is>
      </c>
      <c r="D433" t="inlineStr">
        <is>
          <t>entretien autres systèmes du réseau incendie</t>
        </is>
      </c>
      <c r="E433" t="inlineStr">
        <is>
          <t>INP900</t>
        </is>
      </c>
      <c r="F433" t="n">
        <v>1</v>
      </c>
      <c r="G433" t="n">
        <v>0</v>
      </c>
      <c r="H433" t="n">
        <v>1</v>
      </c>
      <c r="I433" t="n">
        <v>0</v>
      </c>
      <c r="J433" s="2" t="n">
        <v>208.4</v>
      </c>
      <c r="K433" t="n">
        <v>0</v>
      </c>
      <c r="L433" t="inlineStr"/>
      <c r="M433" t="n">
        <v>0</v>
      </c>
      <c r="N433" t="inlineStr">
        <is>
          <t>entretien autres systèmes du réseau incendie|Guy Môquet</t>
        </is>
      </c>
    </row>
    <row r="434">
      <c r="A434" t="inlineStr">
        <is>
          <t>Pompage</t>
        </is>
      </c>
      <c r="B434" t="inlineStr">
        <is>
          <t>Guy Môquet</t>
        </is>
      </c>
      <c r="C434" t="inlineStr">
        <is>
          <t>POMERG901</t>
        </is>
      </c>
      <c r="D434" t="inlineStr">
        <is>
          <t>entretien autres systèmes du réseau incendie</t>
        </is>
      </c>
      <c r="E434" t="inlineStr">
        <is>
          <t>INP901</t>
        </is>
      </c>
      <c r="F434" t="n">
        <v>1</v>
      </c>
      <c r="G434" t="n">
        <v>0</v>
      </c>
      <c r="H434" t="n">
        <v>1</v>
      </c>
      <c r="I434" t="n">
        <v>0</v>
      </c>
      <c r="J434" s="2" t="n">
        <v>714.8099999999999</v>
      </c>
      <c r="K434" t="n">
        <v>0</v>
      </c>
      <c r="L434" t="inlineStr"/>
      <c r="M434" t="n">
        <v>0</v>
      </c>
      <c r="N434" t="inlineStr">
        <is>
          <t>entretien autres systèmes du réseau incendie|Guy Môquet</t>
        </is>
      </c>
    </row>
    <row r="435">
      <c r="A435" t="inlineStr">
        <is>
          <t>Bâtiment</t>
        </is>
      </c>
      <c r="B435" t="inlineStr">
        <is>
          <t>Belle-Rive</t>
        </is>
      </c>
      <c r="C435" t="inlineStr">
        <is>
          <t>BATCJN008</t>
        </is>
      </c>
      <c r="D435" t="inlineStr">
        <is>
          <t>contrôle des is de jour</t>
        </is>
      </c>
      <c r="E435" t="inlineStr">
        <is>
          <t>VJO008</t>
        </is>
      </c>
      <c r="F435" t="n">
        <v>6</v>
      </c>
      <c r="G435" t="n">
        <v>0</v>
      </c>
      <c r="H435" t="n">
        <v>6</v>
      </c>
      <c r="I435" t="n">
        <v>2</v>
      </c>
      <c r="J435" s="2" t="n">
        <v>1014</v>
      </c>
      <c r="K435" t="n">
        <v>12168</v>
      </c>
      <c r="L435" t="inlineStr"/>
      <c r="M435" t="n">
        <v>2</v>
      </c>
      <c r="N435" t="inlineStr">
        <is>
          <t>contrôle des is de jour|Belle-Rive</t>
        </is>
      </c>
    </row>
    <row r="436">
      <c r="A436" t="inlineStr">
        <is>
          <t>Bâtiment</t>
        </is>
      </c>
      <c r="B436" t="inlineStr">
        <is>
          <t>Belle-Rive</t>
        </is>
      </c>
      <c r="C436" t="inlineStr">
        <is>
          <t>BATCJN009</t>
        </is>
      </c>
      <c r="D436" t="inlineStr">
        <is>
          <t>contrôle des is de jour</t>
        </is>
      </c>
      <c r="E436" t="inlineStr">
        <is>
          <t>VJO009</t>
        </is>
      </c>
      <c r="F436" t="n">
        <v>6</v>
      </c>
      <c r="G436" t="n">
        <v>0</v>
      </c>
      <c r="H436" t="n">
        <v>6</v>
      </c>
      <c r="I436" t="n">
        <v>2</v>
      </c>
      <c r="J436" s="2" t="n">
        <v>1014</v>
      </c>
      <c r="K436" t="n">
        <v>12168</v>
      </c>
      <c r="L436" t="inlineStr"/>
      <c r="M436" t="n">
        <v>2</v>
      </c>
      <c r="N436" t="inlineStr">
        <is>
          <t>contrôle des is de jour|Belle-Rive</t>
        </is>
      </c>
    </row>
    <row r="437">
      <c r="A437" t="inlineStr">
        <is>
          <t>Bâtiment</t>
        </is>
      </c>
      <c r="B437" t="inlineStr">
        <is>
          <t>Belle-Rive</t>
        </is>
      </c>
      <c r="C437" t="inlineStr">
        <is>
          <t>BATCNO008</t>
        </is>
      </c>
      <c r="D437" t="inlineStr">
        <is>
          <t>contrôle des is + niches de nuit</t>
        </is>
      </c>
      <c r="E437" t="inlineStr">
        <is>
          <t>VNO008</t>
        </is>
      </c>
      <c r="F437" t="n">
        <v>6</v>
      </c>
      <c r="G437" t="n">
        <v>0</v>
      </c>
      <c r="H437" t="n">
        <v>6</v>
      </c>
      <c r="I437" t="n">
        <v>2</v>
      </c>
      <c r="J437" s="2" t="n">
        <v>1958</v>
      </c>
      <c r="K437" t="n">
        <v>23496</v>
      </c>
      <c r="L437" t="inlineStr"/>
      <c r="M437" t="n">
        <v>2</v>
      </c>
      <c r="N437" t="inlineStr">
        <is>
          <t>contrôle des is + niches de nuit|Belle-Rive</t>
        </is>
      </c>
    </row>
    <row r="438">
      <c r="A438" t="inlineStr">
        <is>
          <t>Bâtiment</t>
        </is>
      </c>
      <c r="B438" t="inlineStr">
        <is>
          <t>Belle-Rive</t>
        </is>
      </c>
      <c r="C438" t="inlineStr">
        <is>
          <t>BATCNO009</t>
        </is>
      </c>
      <c r="D438" t="inlineStr">
        <is>
          <t>contrôle des is + niches de nuit</t>
        </is>
      </c>
      <c r="E438" t="inlineStr">
        <is>
          <t>VNO009</t>
        </is>
      </c>
      <c r="F438" t="n">
        <v>6</v>
      </c>
      <c r="G438" t="n">
        <v>0</v>
      </c>
      <c r="H438" t="n">
        <v>6</v>
      </c>
      <c r="I438" t="n">
        <v>2</v>
      </c>
      <c r="J438" s="2" t="n">
        <v>1958</v>
      </c>
      <c r="K438" t="n">
        <v>23496</v>
      </c>
      <c r="L438" t="inlineStr"/>
      <c r="M438" t="n">
        <v>2</v>
      </c>
      <c r="N438" t="inlineStr">
        <is>
          <t>contrôle des is + niches de nuit|Belle-Rive</t>
        </is>
      </c>
    </row>
    <row r="439">
      <c r="A439" t="inlineStr">
        <is>
          <t>Bâtiment</t>
        </is>
      </c>
      <c r="B439" t="inlineStr">
        <is>
          <t>Belle-Rive</t>
        </is>
      </c>
      <c r="C439" t="inlineStr">
        <is>
          <t>BATMPO008</t>
        </is>
      </c>
      <c r="D439" t="inlineStr">
        <is>
          <t>préventif is + niches</t>
        </is>
      </c>
      <c r="E439" t="inlineStr">
        <is>
          <t>MPO008</t>
        </is>
      </c>
      <c r="F439" t="n">
        <v>1</v>
      </c>
      <c r="G439" t="n">
        <v>0</v>
      </c>
      <c r="H439" t="n">
        <v>1</v>
      </c>
      <c r="I439" t="n">
        <v>2</v>
      </c>
      <c r="J439" s="2" t="n">
        <v>2111</v>
      </c>
      <c r="K439" t="n">
        <v>4222</v>
      </c>
      <c r="L439" t="inlineStr"/>
      <c r="M439" t="n">
        <v>2</v>
      </c>
      <c r="N439" t="inlineStr">
        <is>
          <t>préventif is + niches|Belle-Rive</t>
        </is>
      </c>
    </row>
    <row r="440">
      <c r="A440" t="inlineStr">
        <is>
          <t>Bâtiment</t>
        </is>
      </c>
      <c r="B440" t="inlineStr">
        <is>
          <t>Belle-Rive</t>
        </is>
      </c>
      <c r="C440" t="inlineStr">
        <is>
          <t>BATMPO009</t>
        </is>
      </c>
      <c r="D440" t="inlineStr">
        <is>
          <t>préventif is + niches</t>
        </is>
      </c>
      <c r="E440" t="inlineStr">
        <is>
          <t>MPO009</t>
        </is>
      </c>
      <c r="F440" t="n">
        <v>1</v>
      </c>
      <c r="G440" t="n">
        <v>0</v>
      </c>
      <c r="H440" t="n">
        <v>1</v>
      </c>
      <c r="I440" t="n">
        <v>2</v>
      </c>
      <c r="J440" s="2" t="n">
        <v>2111</v>
      </c>
      <c r="K440" t="n">
        <v>4222</v>
      </c>
      <c r="L440" t="inlineStr"/>
      <c r="M440" t="n">
        <v>2</v>
      </c>
      <c r="N440" t="inlineStr">
        <is>
          <t>préventif is + niches|Belle-Rive</t>
        </is>
      </c>
    </row>
    <row r="441">
      <c r="A441" t="inlineStr">
        <is>
          <t>Propreté</t>
        </is>
      </c>
      <c r="B441" t="inlineStr">
        <is>
          <t>Belle-Rive</t>
        </is>
      </c>
      <c r="C441" t="inlineStr">
        <is>
          <t>PRPLTB005</t>
        </is>
      </c>
      <c r="D441" t="inlineStr">
        <is>
          <t>lavage d'un tube</t>
        </is>
      </c>
      <c r="E441" t="inlineStr">
        <is>
          <t>POL005</t>
        </is>
      </c>
      <c r="F441" t="n">
        <v>2</v>
      </c>
      <c r="G441" t="n">
        <v>0</v>
      </c>
      <c r="H441" t="n">
        <v>2</v>
      </c>
      <c r="I441" t="n">
        <v>2</v>
      </c>
      <c r="J441" s="2" t="n">
        <v>10734.42</v>
      </c>
      <c r="K441" t="n">
        <v>42937.68</v>
      </c>
      <c r="L441" t="inlineStr"/>
      <c r="M441" t="n">
        <v>2</v>
      </c>
      <c r="N441" t="inlineStr">
        <is>
          <t>lavage d'un tube|Belle-Rive</t>
        </is>
      </c>
    </row>
    <row r="442">
      <c r="A442" t="inlineStr">
        <is>
          <t>ContReg</t>
        </is>
      </c>
      <c r="B442" t="inlineStr">
        <is>
          <t>Belle-Rive</t>
        </is>
      </c>
      <c r="C442" t="inlineStr">
        <is>
          <t>CRGVPA106</t>
        </is>
      </c>
      <c r="D442" t="inlineStr">
        <is>
          <t>vérification des installations électriques</t>
        </is>
      </c>
      <c r="E442" t="inlineStr">
        <is>
          <t>CRC 106,00</t>
        </is>
      </c>
      <c r="F442" t="n">
        <v>1</v>
      </c>
      <c r="G442" t="n">
        <v>0</v>
      </c>
      <c r="H442" t="n">
        <v>1</v>
      </c>
      <c r="I442" t="n">
        <v>1</v>
      </c>
      <c r="J442" s="2" t="n">
        <v>486.45</v>
      </c>
      <c r="K442" t="n">
        <v>486.45</v>
      </c>
      <c r="L442" t="inlineStr"/>
      <c r="M442" t="n">
        <v>1</v>
      </c>
      <c r="N442" t="inlineStr">
        <is>
          <t>vérification des installations électriques|Belle-Rive</t>
        </is>
      </c>
    </row>
    <row r="443">
      <c r="A443" t="inlineStr">
        <is>
          <t>ContReg</t>
        </is>
      </c>
      <c r="B443" t="inlineStr">
        <is>
          <t>Belle-Rive</t>
        </is>
      </c>
      <c r="C443" t="inlineStr">
        <is>
          <t>CRGVPA107</t>
        </is>
      </c>
      <c r="D443" t="inlineStr">
        <is>
          <t>vérification des installations électriques</t>
        </is>
      </c>
      <c r="E443" t="inlineStr">
        <is>
          <t>CRC 107,00</t>
        </is>
      </c>
      <c r="F443" t="n">
        <v>1</v>
      </c>
      <c r="G443" t="n">
        <v>0</v>
      </c>
      <c r="H443" t="n">
        <v>1</v>
      </c>
      <c r="I443" t="n">
        <v>1</v>
      </c>
      <c r="J443" s="2" t="n">
        <v>864.8</v>
      </c>
      <c r="K443" t="n">
        <v>864.8</v>
      </c>
      <c r="L443" t="inlineStr"/>
      <c r="M443" t="n">
        <v>1</v>
      </c>
      <c r="N443" t="inlineStr">
        <is>
          <t>vérification des installations électriques|Belle-Rive</t>
        </is>
      </c>
    </row>
    <row r="444">
      <c r="A444" t="inlineStr">
        <is>
          <t>ContReg</t>
        </is>
      </c>
      <c r="B444" t="inlineStr">
        <is>
          <t>Belle-Rive</t>
        </is>
      </c>
      <c r="C444" t="inlineStr">
        <is>
          <t>CRGVIO113</t>
        </is>
      </c>
      <c r="D444" t="inlineStr">
        <is>
          <t>vérification des installations électriques</t>
        </is>
      </c>
      <c r="E444" t="inlineStr">
        <is>
          <t>CRO113</t>
        </is>
      </c>
      <c r="F444" t="n">
        <v>1</v>
      </c>
      <c r="G444" t="n">
        <v>0</v>
      </c>
      <c r="H444" t="n">
        <v>1</v>
      </c>
      <c r="I444" t="n">
        <v>1</v>
      </c>
      <c r="J444" s="2" t="n">
        <v>648.6</v>
      </c>
      <c r="K444" t="n">
        <v>648.6</v>
      </c>
      <c r="L444" t="inlineStr"/>
      <c r="M444" t="n">
        <v>1</v>
      </c>
      <c r="N444" t="inlineStr">
        <is>
          <t>vérification des installations électriques|Belle-Rive</t>
        </is>
      </c>
    </row>
    <row r="445">
      <c r="A445" t="inlineStr">
        <is>
          <t>ContReg</t>
        </is>
      </c>
      <c r="B445" t="inlineStr">
        <is>
          <t>Belle-Rive</t>
        </is>
      </c>
      <c r="C445" t="inlineStr">
        <is>
          <t>CRGVIO114</t>
        </is>
      </c>
      <c r="D445" t="inlineStr">
        <is>
          <t>vérification des installations électriques</t>
        </is>
      </c>
      <c r="E445" t="inlineStr">
        <is>
          <t>CRO114</t>
        </is>
      </c>
      <c r="F445" t="n">
        <v>1</v>
      </c>
      <c r="G445" t="n">
        <v>0</v>
      </c>
      <c r="H445" t="n">
        <v>1</v>
      </c>
      <c r="I445" t="n">
        <v>1</v>
      </c>
      <c r="J445" s="2" t="n">
        <v>540.5</v>
      </c>
      <c r="K445" t="n">
        <v>540.5</v>
      </c>
      <c r="L445" t="inlineStr"/>
      <c r="M445" t="n">
        <v>1</v>
      </c>
      <c r="N445" t="inlineStr">
        <is>
          <t>vérification des installations électriques|Belle-Rive</t>
        </is>
      </c>
    </row>
    <row r="446">
      <c r="A446" t="inlineStr">
        <is>
          <t>ContReg</t>
        </is>
      </c>
      <c r="B446" t="inlineStr">
        <is>
          <t>Belle-Rive</t>
        </is>
      </c>
      <c r="C446" t="inlineStr">
        <is>
          <t>CRGVIO115</t>
        </is>
      </c>
      <c r="D446" t="inlineStr">
        <is>
          <t>vérification des installations électriques</t>
        </is>
      </c>
      <c r="E446" t="inlineStr">
        <is>
          <t>CRO115</t>
        </is>
      </c>
      <c r="F446" t="n">
        <v>1</v>
      </c>
      <c r="G446" t="n">
        <v>0</v>
      </c>
      <c r="H446" t="n">
        <v>1</v>
      </c>
      <c r="I446" t="n">
        <v>1</v>
      </c>
      <c r="J446" s="2" t="n">
        <v>648.6</v>
      </c>
      <c r="K446" t="n">
        <v>648.6</v>
      </c>
      <c r="L446" t="inlineStr"/>
      <c r="M446" t="n">
        <v>1</v>
      </c>
      <c r="N446" t="inlineStr">
        <is>
          <t>vérification des installations électriques|Belle-Rive</t>
        </is>
      </c>
    </row>
    <row r="447">
      <c r="A447" t="inlineStr">
        <is>
          <t>ContReg</t>
        </is>
      </c>
      <c r="B447" t="inlineStr">
        <is>
          <t>Belle-Rive</t>
        </is>
      </c>
      <c r="C447" t="inlineStr">
        <is>
          <t>CRGDLA101</t>
        </is>
      </c>
      <c r="D447" t="inlineStr">
        <is>
          <t>vérification des dispositifs de levage</t>
        </is>
      </c>
      <c r="E447" t="inlineStr">
        <is>
          <t>CRC 101,00</t>
        </is>
      </c>
      <c r="F447" t="n">
        <v>1</v>
      </c>
      <c r="G447" t="n">
        <v>0</v>
      </c>
      <c r="H447" t="n">
        <v>1</v>
      </c>
      <c r="I447" t="n">
        <v>0</v>
      </c>
      <c r="J447" s="2" t="n">
        <v>648.6</v>
      </c>
      <c r="K447" t="n">
        <v>0</v>
      </c>
      <c r="L447" t="inlineStr">
        <is>
          <t>Dispositif de levage inférieur ou égal à 3 tonnes</t>
        </is>
      </c>
      <c r="M447">
        <f>IFERROR(INDEX('equipements_tunnel'!$C$2:$AK$64,MATCH(L447,'equipements_tunnel'!$B$2:$B$64,0),MATCH(B447,'equipements_tunnel'!$C$1:$AK$1,0)),"")</f>
        <v/>
      </c>
      <c r="N447" t="inlineStr">
        <is>
          <t>vérification des dispositifs de levage|Belle-Rive</t>
        </is>
      </c>
    </row>
    <row r="448">
      <c r="A448" t="inlineStr">
        <is>
          <t>ContReg</t>
        </is>
      </c>
      <c r="B448" t="inlineStr">
        <is>
          <t>Belle-Rive</t>
        </is>
      </c>
      <c r="C448" t="inlineStr">
        <is>
          <t>CRGDLB102</t>
        </is>
      </c>
      <c r="D448" t="inlineStr">
        <is>
          <t>vérification des dispositifs de levage</t>
        </is>
      </c>
      <c r="E448" t="inlineStr">
        <is>
          <t>CRC 102,00</t>
        </is>
      </c>
      <c r="F448" t="n">
        <v>1</v>
      </c>
      <c r="G448" t="n">
        <v>0</v>
      </c>
      <c r="H448" t="n">
        <v>1</v>
      </c>
      <c r="I448" t="n">
        <v>2</v>
      </c>
      <c r="J448" s="2" t="n">
        <v>864.8</v>
      </c>
      <c r="K448" t="n">
        <v>1729.6</v>
      </c>
      <c r="L448" t="inlineStr">
        <is>
          <t>Dispositif de levage inférieur compris entre 3 et 6 tonnes</t>
        </is>
      </c>
      <c r="M448">
        <f>IFERROR(INDEX('equipements_tunnel'!$C$2:$AK$64,MATCH(L448,'equipements_tunnel'!$B$2:$B$64,0),MATCH(B448,'equipements_tunnel'!$C$1:$AK$1,0)),"")</f>
        <v/>
      </c>
      <c r="N448" t="inlineStr">
        <is>
          <t>vérification des dispositifs de levage|Belle-Rive</t>
        </is>
      </c>
    </row>
    <row r="449">
      <c r="A449" t="inlineStr">
        <is>
          <t>ContReg</t>
        </is>
      </c>
      <c r="B449" t="inlineStr">
        <is>
          <t>Belle-Rive</t>
        </is>
      </c>
      <c r="C449" t="inlineStr">
        <is>
          <t>CRGDLC103</t>
        </is>
      </c>
      <c r="D449" t="inlineStr">
        <is>
          <t>vérification des dispositifs de levage</t>
        </is>
      </c>
      <c r="E449" t="inlineStr">
        <is>
          <t>CRC 103,00</t>
        </is>
      </c>
      <c r="F449" t="n">
        <v>1</v>
      </c>
      <c r="G449" t="n">
        <v>0</v>
      </c>
      <c r="H449" t="n">
        <v>1</v>
      </c>
      <c r="I449" t="n">
        <v>0</v>
      </c>
      <c r="J449" s="2" t="n">
        <v>1081</v>
      </c>
      <c r="K449" t="n">
        <v>0</v>
      </c>
      <c r="L449" t="inlineStr">
        <is>
          <t>Dispositif de levage inférieur supérieur à 6 tonnes</t>
        </is>
      </c>
      <c r="M449">
        <f>IFERROR(INDEX('equipements_tunnel'!$C$2:$AK$64,MATCH(L449,'equipements_tunnel'!$B$2:$B$64,0),MATCH(B449,'equipements_tunnel'!$C$1:$AK$1,0)),"")</f>
        <v/>
      </c>
      <c r="N449" t="inlineStr">
        <is>
          <t>vérification des dispositifs de levage|Belle-Rive</t>
        </is>
      </c>
    </row>
    <row r="450">
      <c r="A450" t="inlineStr">
        <is>
          <t>Eclairage</t>
        </is>
      </c>
      <c r="B450" t="inlineStr">
        <is>
          <t>Belle-Rive</t>
        </is>
      </c>
      <c r="C450" t="inlineStr">
        <is>
          <t>ECLNPB005</t>
        </is>
      </c>
      <c r="D450" t="inlineStr">
        <is>
          <t>nettoyage des plots de jalonnement pour un sens</t>
        </is>
      </c>
      <c r="E450" t="inlineStr">
        <is>
          <t>ECPB05</t>
        </is>
      </c>
      <c r="F450" t="n">
        <v>2</v>
      </c>
      <c r="G450" t="n">
        <v>0</v>
      </c>
      <c r="H450" t="n">
        <v>2</v>
      </c>
      <c r="I450" t="n">
        <v>2</v>
      </c>
      <c r="J450" s="2" t="n">
        <v>610.87</v>
      </c>
      <c r="K450" t="n">
        <v>2443.48</v>
      </c>
      <c r="L450" t="inlineStr"/>
      <c r="M450" t="n">
        <v>2</v>
      </c>
      <c r="N450" t="inlineStr">
        <is>
          <t>nettoyage des plots de jalonnement pour un sens|Belle-Rive</t>
        </is>
      </c>
    </row>
    <row r="451">
      <c r="A451" t="inlineStr">
        <is>
          <t>Eclairage</t>
        </is>
      </c>
      <c r="B451" t="inlineStr">
        <is>
          <t>Belle-Rive</t>
        </is>
      </c>
      <c r="C451" t="inlineStr">
        <is>
          <t>ECLNEB020</t>
        </is>
      </c>
      <c r="D451" t="inlineStr">
        <is>
          <t>nettoyage de l'éclairage pour un sens</t>
        </is>
      </c>
      <c r="E451" t="inlineStr">
        <is>
          <t>ECPB20</t>
        </is>
      </c>
      <c r="F451" t="n">
        <v>2</v>
      </c>
      <c r="G451" t="n">
        <v>0</v>
      </c>
      <c r="H451" t="n">
        <v>2</v>
      </c>
      <c r="I451" t="n">
        <v>2</v>
      </c>
      <c r="J451" s="2" t="n">
        <v>2873.45</v>
      </c>
      <c r="K451" t="n">
        <v>11493.8</v>
      </c>
      <c r="L451" t="inlineStr"/>
      <c r="M451" t="n">
        <v>2</v>
      </c>
      <c r="N451" t="inlineStr">
        <is>
          <t>nettoyage de l'éclairage pour un sens|Belle-Rive</t>
        </is>
      </c>
    </row>
    <row r="452">
      <c r="A452" t="inlineStr">
        <is>
          <t>Eclairage</t>
        </is>
      </c>
      <c r="B452" t="inlineStr">
        <is>
          <t>Belle-Rive</t>
        </is>
      </c>
      <c r="C452" t="inlineStr">
        <is>
          <t>ECLRSB066</t>
        </is>
      </c>
      <c r="D452" t="inlineStr">
        <is>
          <t>remplacement systématiques des sources</t>
        </is>
      </c>
      <c r="E452" t="inlineStr">
        <is>
          <t>ECPB66</t>
        </is>
      </c>
      <c r="F452" t="n">
        <v>0.4</v>
      </c>
      <c r="G452" t="n">
        <v>0</v>
      </c>
      <c r="H452" t="n">
        <v>0.4</v>
      </c>
      <c r="I452" t="n">
        <v>2</v>
      </c>
      <c r="J452" s="2" t="n">
        <v>9786.139999999999</v>
      </c>
      <c r="K452" t="n">
        <v>7828.91</v>
      </c>
      <c r="L452" t="inlineStr"/>
      <c r="M452" t="n">
        <v>2</v>
      </c>
      <c r="N452" t="inlineStr">
        <is>
          <t>remplacement systématiques des sources|Belle-Rive</t>
        </is>
      </c>
    </row>
    <row r="453">
      <c r="A453" t="inlineStr">
        <is>
          <t>Eclairage</t>
        </is>
      </c>
      <c r="B453" t="inlineStr">
        <is>
          <t>Belle-Rive</t>
        </is>
      </c>
      <c r="C453" t="inlineStr">
        <is>
          <t>ECLRSB067</t>
        </is>
      </c>
      <c r="D453" t="inlineStr">
        <is>
          <t>remplacement systématiques des sources</t>
        </is>
      </c>
      <c r="E453" t="inlineStr">
        <is>
          <t>ECPB67</t>
        </is>
      </c>
      <c r="F453" t="n">
        <v>0.4</v>
      </c>
      <c r="G453" t="n">
        <v>0</v>
      </c>
      <c r="H453" t="n">
        <v>0.4</v>
      </c>
      <c r="I453" t="n">
        <v>2</v>
      </c>
      <c r="J453" s="2" t="n">
        <v>9072.57</v>
      </c>
      <c r="K453" t="n">
        <v>7258.06</v>
      </c>
      <c r="L453" t="inlineStr"/>
      <c r="M453" t="n">
        <v>2</v>
      </c>
      <c r="N453" t="inlineStr">
        <is>
          <t>remplacement systématiques des sources|Belle-Rive</t>
        </is>
      </c>
    </row>
    <row r="454">
      <c r="A454" t="inlineStr">
        <is>
          <t>Eclairage</t>
        </is>
      </c>
      <c r="B454" t="inlineStr">
        <is>
          <t>Belle-Rive</t>
        </is>
      </c>
      <c r="C454" t="inlineStr">
        <is>
          <t>ECLRSB068</t>
        </is>
      </c>
      <c r="D454" t="inlineStr">
        <is>
          <t>remplacement systématiques des sources</t>
        </is>
      </c>
      <c r="E454" t="inlineStr">
        <is>
          <t>ECPB68</t>
        </is>
      </c>
      <c r="F454" t="n">
        <v>0.4</v>
      </c>
      <c r="G454" t="n">
        <v>0</v>
      </c>
      <c r="H454" t="n">
        <v>0.4</v>
      </c>
      <c r="I454" t="n">
        <v>2</v>
      </c>
      <c r="J454" s="2" t="n">
        <v>6626.03</v>
      </c>
      <c r="K454" t="n">
        <v>5300.82</v>
      </c>
      <c r="L454" t="inlineStr"/>
      <c r="M454" t="n">
        <v>2</v>
      </c>
      <c r="N454" t="inlineStr">
        <is>
          <t>remplacement systématiques des sources|Belle-Rive</t>
        </is>
      </c>
    </row>
    <row r="455">
      <c r="A455" t="inlineStr">
        <is>
          <t>AEV</t>
        </is>
      </c>
      <c r="B455" t="inlineStr">
        <is>
          <t>Belle-Rive</t>
        </is>
      </c>
      <c r="C455" t="inlineStr">
        <is>
          <t>AEVEFB014</t>
        </is>
      </c>
      <c r="D455" t="inlineStr">
        <is>
          <t>essais fonctionnels pour un sens</t>
        </is>
      </c>
      <c r="E455" t="inlineStr">
        <is>
          <t>AEFB14</t>
        </is>
      </c>
      <c r="F455" t="n">
        <v>2</v>
      </c>
      <c r="G455" t="n">
        <v>0</v>
      </c>
      <c r="H455" t="n">
        <v>2</v>
      </c>
      <c r="I455" t="n">
        <v>2</v>
      </c>
      <c r="J455" s="2" t="n">
        <v>785.4400000000001</v>
      </c>
      <c r="K455" t="n">
        <v>3141.76</v>
      </c>
      <c r="L455" t="inlineStr"/>
      <c r="M455" t="n">
        <v>2</v>
      </c>
      <c r="N455" t="inlineStr">
        <is>
          <t>essais fonctionnels pour un sens|Belle-Rive</t>
        </is>
      </c>
    </row>
    <row r="456">
      <c r="A456" t="inlineStr">
        <is>
          <t>AEV</t>
        </is>
      </c>
      <c r="B456" t="inlineStr">
        <is>
          <t>Belle-Rive</t>
        </is>
      </c>
      <c r="C456" t="inlineStr">
        <is>
          <t>AEVMPB014</t>
        </is>
      </c>
      <c r="D456" t="inlineStr">
        <is>
          <t>maintenance préventive pour un sens</t>
        </is>
      </c>
      <c r="E456" t="inlineStr">
        <is>
          <t>AEPB14</t>
        </is>
      </c>
      <c r="F456" t="n">
        <v>2</v>
      </c>
      <c r="G456" t="n">
        <v>0</v>
      </c>
      <c r="H456" t="n">
        <v>2</v>
      </c>
      <c r="I456" t="n">
        <v>2</v>
      </c>
      <c r="J456" s="2" t="n">
        <v>2338.42</v>
      </c>
      <c r="K456" t="n">
        <v>9353.68</v>
      </c>
      <c r="L456" t="inlineStr"/>
      <c r="M456" t="n">
        <v>2</v>
      </c>
      <c r="N456" t="inlineStr">
        <is>
          <t>maintenance préventive pour un sens|Belle-Rive</t>
        </is>
      </c>
    </row>
    <row r="457">
      <c r="A457" t="inlineStr">
        <is>
          <t>AEV</t>
        </is>
      </c>
      <c r="B457" t="inlineStr">
        <is>
          <t>Belle-Rive</t>
        </is>
      </c>
      <c r="C457" t="inlineStr">
        <is>
          <t>AEVPLV008</t>
        </is>
      </c>
      <c r="D457" t="inlineStr">
        <is>
          <t>maintenance préventive prises/coffret pompier</t>
        </is>
      </c>
      <c r="E457" t="inlineStr">
        <is>
          <t>AEV08</t>
        </is>
      </c>
      <c r="F457" t="n">
        <v>1</v>
      </c>
      <c r="G457" t="n">
        <v>0</v>
      </c>
      <c r="H457" t="n">
        <v>1</v>
      </c>
      <c r="I457" t="n">
        <v>13</v>
      </c>
      <c r="J457" s="2" t="n">
        <v>61.7</v>
      </c>
      <c r="K457" t="n">
        <v>802.1</v>
      </c>
      <c r="L457" t="inlineStr">
        <is>
          <t>Niche sécurité</t>
        </is>
      </c>
      <c r="M457">
        <f>IFERROR(INDEX('equipements_tunnel'!$C$2:$AK$64,MATCH(L457,'equipements_tunnel'!$B$2:$B$64,0),MATCH(B457,'equipements_tunnel'!$C$1:$AK$1,0)),"")</f>
        <v/>
      </c>
      <c r="N457" t="inlineStr">
        <is>
          <t>maintenance préventive prises/coffret pompier|Belle-Rive</t>
        </is>
      </c>
    </row>
    <row r="458">
      <c r="A458" t="inlineStr">
        <is>
          <t>Automate</t>
        </is>
      </c>
      <c r="B458" t="inlineStr">
        <is>
          <t>Belle-Rive</t>
        </is>
      </c>
      <c r="C458" t="inlineStr">
        <is>
          <t>AUTPAB013</t>
        </is>
      </c>
      <c r="D458" t="inlineStr">
        <is>
          <t>préventif automates principaux et baies mesd (fiche n°3 du cctp)</t>
        </is>
      </c>
      <c r="E458" t="inlineStr">
        <is>
          <t>AUPR13</t>
        </is>
      </c>
      <c r="F458" t="n">
        <v>1</v>
      </c>
      <c r="G458" t="n">
        <v>0</v>
      </c>
      <c r="H458" t="n">
        <v>1</v>
      </c>
      <c r="I458" t="n">
        <v>1</v>
      </c>
      <c r="J458" s="2" t="n">
        <v>493.22787</v>
      </c>
      <c r="K458" t="n">
        <v>493.23</v>
      </c>
      <c r="L458" t="inlineStr"/>
      <c r="M458" t="n">
        <v>1</v>
      </c>
      <c r="N458" t="inlineStr">
        <is>
          <t>préventif automates principaux et baies mesd (fiche n°3 du cctp)|Belle-Rive</t>
        </is>
      </c>
    </row>
    <row r="459">
      <c r="A459" t="inlineStr">
        <is>
          <t>Automate</t>
        </is>
      </c>
      <c r="B459" t="inlineStr">
        <is>
          <t>Belle-Rive</t>
        </is>
      </c>
      <c r="C459" t="inlineStr">
        <is>
          <t>AUTPAR014</t>
        </is>
      </c>
      <c r="D459" t="inlineStr">
        <is>
          <t>préventif armoires mesd (fiche n°4 du cctp)</t>
        </is>
      </c>
      <c r="E459" t="inlineStr">
        <is>
          <t>AUPR14</t>
        </is>
      </c>
      <c r="F459" t="n">
        <v>1</v>
      </c>
      <c r="G459" t="n">
        <v>0</v>
      </c>
      <c r="H459" t="n">
        <v>1</v>
      </c>
      <c r="I459" t="n">
        <v>1</v>
      </c>
      <c r="J459" s="2" t="n">
        <v>1030.33353</v>
      </c>
      <c r="K459" t="n">
        <v>1030.33</v>
      </c>
      <c r="L459" t="inlineStr">
        <is>
          <t>MESD METIER</t>
        </is>
      </c>
      <c r="M459">
        <f>IFERROR(INDEX('equipements_tunnel'!$C$2:$AK$64,MATCH(L459,'equipements_tunnel'!$B$2:$B$64,0),MATCH(B459,'equipements_tunnel'!$C$1:$AK$1,0)),"")</f>
        <v/>
      </c>
      <c r="N459" t="inlineStr">
        <is>
          <t>préventif armoires mesd (fiche n°4 du cctp)|Belle-Rive</t>
        </is>
      </c>
    </row>
    <row r="460">
      <c r="A460" t="inlineStr">
        <is>
          <t>Automate</t>
        </is>
      </c>
      <c r="B460" t="inlineStr">
        <is>
          <t>Belle-Rive</t>
        </is>
      </c>
      <c r="C460" t="inlineStr">
        <is>
          <t>AUTPAM047</t>
        </is>
      </c>
      <c r="D460" t="inlineStr">
        <is>
          <t>préventif automates métier (fiche n°5 du cctp)</t>
        </is>
      </c>
      <c r="E460" t="inlineStr">
        <is>
          <t>AUPR47</t>
        </is>
      </c>
      <c r="F460" t="n">
        <v>1</v>
      </c>
      <c r="G460" t="n">
        <v>0</v>
      </c>
      <c r="H460" t="n">
        <v>1</v>
      </c>
      <c r="I460" t="n">
        <v>5</v>
      </c>
      <c r="J460" s="2" t="n">
        <v>202.4713</v>
      </c>
      <c r="K460" t="n">
        <v>1012.36</v>
      </c>
      <c r="L460" t="inlineStr">
        <is>
          <t>AUTOMATE METIER</t>
        </is>
      </c>
      <c r="M460">
        <f>IFERROR(INDEX('equipements_tunnel'!$C$2:$AK$64,MATCH(L460,'equipements_tunnel'!$B$2:$B$64,0),MATCH(B460,'equipements_tunnel'!$C$1:$AK$1,0)),"")</f>
        <v/>
      </c>
      <c r="N460" t="inlineStr">
        <is>
          <t>préventif automates métier (fiche n°5 du cctp)|Belle-Rive</t>
        </is>
      </c>
    </row>
    <row r="461">
      <c r="A461" t="inlineStr">
        <is>
          <t>Automate</t>
        </is>
      </c>
      <c r="B461" t="inlineStr">
        <is>
          <t>Belle-Rive</t>
        </is>
      </c>
      <c r="C461" t="inlineStr">
        <is>
          <t>AUTPAR048</t>
        </is>
      </c>
      <c r="D461" t="inlineStr">
        <is>
          <t>préventif armoires mesd (fiche n°4 du cctp)</t>
        </is>
      </c>
      <c r="E461" t="inlineStr">
        <is>
          <t>AUPR48</t>
        </is>
      </c>
      <c r="F461" t="n">
        <v>1</v>
      </c>
      <c r="G461" t="n">
        <v>0</v>
      </c>
      <c r="H461" t="n">
        <v>1</v>
      </c>
      <c r="I461" t="n">
        <v>0</v>
      </c>
      <c r="J461" s="2" t="n">
        <v>91.39855</v>
      </c>
      <c r="K461" t="n">
        <v>0</v>
      </c>
      <c r="L461" t="inlineStr">
        <is>
          <t>MESD METIER</t>
        </is>
      </c>
      <c r="M461">
        <f>IFERROR(INDEX('equipements_tunnel'!$C$2:$AK$64,MATCH(L461,'equipements_tunnel'!$B$2:$B$64,0),MATCH(B461,'equipements_tunnel'!$C$1:$AK$1,0)),"")</f>
        <v/>
      </c>
      <c r="N461" t="inlineStr">
        <is>
          <t>préventif armoires mesd (fiche n°4 du cctp)|Belle-Rive</t>
        </is>
      </c>
    </row>
    <row r="462">
      <c r="A462" t="inlineStr">
        <is>
          <t>PAU/TSE</t>
        </is>
      </c>
      <c r="B462" t="inlineStr">
        <is>
          <t>Belle-Rive</t>
        </is>
      </c>
      <c r="C462" t="inlineStr">
        <is>
          <t>RTSPPO008</t>
        </is>
      </c>
      <c r="D462" t="inlineStr">
        <is>
          <t>maintenance préventive de l'ensemble des pau du tunnel</t>
        </is>
      </c>
      <c r="E462" t="inlineStr">
        <is>
          <t>RAU-PO08</t>
        </is>
      </c>
      <c r="F462" t="n">
        <v>4</v>
      </c>
      <c r="G462" t="n">
        <v>0</v>
      </c>
      <c r="H462" t="n">
        <v>4</v>
      </c>
      <c r="I462" t="n">
        <v>1</v>
      </c>
      <c r="J462" s="2" t="n">
        <v>1013.76</v>
      </c>
      <c r="K462" t="n">
        <v>4055.04</v>
      </c>
      <c r="L462" t="inlineStr"/>
      <c r="M462" t="n">
        <v>1</v>
      </c>
      <c r="N462" t="inlineStr">
        <is>
          <t>maintenance préventive de l'ensemble des pau du tunnel|Belle-Rive</t>
        </is>
      </c>
    </row>
    <row r="463">
      <c r="A463" t="inlineStr">
        <is>
          <t>PAU/TSE</t>
        </is>
      </c>
      <c r="B463" t="inlineStr">
        <is>
          <t>Belle-Rive</t>
        </is>
      </c>
      <c r="C463" t="inlineStr">
        <is>
          <t>RTSPTO008</t>
        </is>
      </c>
      <c r="D463" t="inlineStr">
        <is>
          <t>maintenance préventive de l'ensemble des tse du tunnel</t>
        </is>
      </c>
      <c r="E463" t="inlineStr">
        <is>
          <t>TSE-PO08</t>
        </is>
      </c>
      <c r="F463" t="n">
        <v>4</v>
      </c>
      <c r="G463" t="n">
        <v>0</v>
      </c>
      <c r="H463" t="n">
        <v>4</v>
      </c>
      <c r="I463" t="n">
        <v>1</v>
      </c>
      <c r="J463" s="2" t="n">
        <v>674.76</v>
      </c>
      <c r="K463" t="n">
        <v>2699.04</v>
      </c>
      <c r="L463" t="inlineStr"/>
      <c r="M463" t="n">
        <v>1</v>
      </c>
      <c r="N463" t="inlineStr">
        <is>
          <t>maintenance préventive de l'ensemble des tse du tunnel|Belle-Rive</t>
        </is>
      </c>
    </row>
    <row r="464">
      <c r="A464" t="inlineStr">
        <is>
          <t>Onduleur</t>
        </is>
      </c>
      <c r="B464" t="inlineStr">
        <is>
          <t>Belle-Rive</t>
        </is>
      </c>
      <c r="C464" t="inlineStr">
        <is>
          <t>ONDPOA001</t>
        </is>
      </c>
      <c r="D464" t="inlineStr">
        <is>
          <t>maintenance préventive d'un onduleur</t>
        </is>
      </c>
      <c r="E464" t="inlineStr">
        <is>
          <t>ONP001</t>
        </is>
      </c>
      <c r="F464" t="n">
        <v>1</v>
      </c>
      <c r="G464" t="n">
        <v>0</v>
      </c>
      <c r="H464" t="n">
        <v>1</v>
      </c>
      <c r="I464" t="n">
        <v>5</v>
      </c>
      <c r="J464" s="2" t="n">
        <v>304.01</v>
      </c>
      <c r="K464" t="n">
        <v>1520.05</v>
      </c>
      <c r="L464" t="inlineStr">
        <is>
          <t>Maintenance préventive Onduleur ≤ 60 kVA</t>
        </is>
      </c>
      <c r="M464">
        <f>IFERROR(INDEX('equipements_tunnel'!$C$2:$AK$64,MATCH(L464,'equipements_tunnel'!$B$2:$B$64,0),MATCH(B464,'equipements_tunnel'!$C$1:$AK$1,0)),"")</f>
        <v/>
      </c>
      <c r="N464" t="inlineStr">
        <is>
          <t>maintenance préventive d'un onduleur|Belle-Rive</t>
        </is>
      </c>
    </row>
    <row r="465">
      <c r="A465" t="inlineStr">
        <is>
          <t>Onduleur</t>
        </is>
      </c>
      <c r="B465" t="inlineStr">
        <is>
          <t>Belle-Rive</t>
        </is>
      </c>
      <c r="C465" t="inlineStr">
        <is>
          <t>ONDPOB002</t>
        </is>
      </c>
      <c r="D465" t="inlineStr">
        <is>
          <t>maintenance préventive d'un onduleur</t>
        </is>
      </c>
      <c r="E465" t="inlineStr">
        <is>
          <t>ONP002</t>
        </is>
      </c>
      <c r="F465" t="n">
        <v>1</v>
      </c>
      <c r="G465" t="n">
        <v>0</v>
      </c>
      <c r="H465" t="n">
        <v>1</v>
      </c>
      <c r="I465" t="n">
        <v>0</v>
      </c>
      <c r="J465" s="2" t="n">
        <v>337.95</v>
      </c>
      <c r="K465" t="n">
        <v>0</v>
      </c>
      <c r="L465" t="inlineStr">
        <is>
          <t>Maintenance préventive Onduleur 61 kVA --&gt; 160 kVA</t>
        </is>
      </c>
      <c r="M465">
        <f>IFERROR(INDEX('equipements_tunnel'!$C$2:$AK$64,MATCH(L465,'equipements_tunnel'!$B$2:$B$64,0),MATCH(B465,'equipements_tunnel'!$C$1:$AK$1,0)),"")</f>
        <v/>
      </c>
      <c r="N465" t="inlineStr">
        <is>
          <t>maintenance préventive d'un onduleur|Belle-Rive</t>
        </is>
      </c>
    </row>
    <row r="466">
      <c r="A466" t="inlineStr">
        <is>
          <t>Onduleur</t>
        </is>
      </c>
      <c r="B466" t="inlineStr">
        <is>
          <t>Belle-Rive</t>
        </is>
      </c>
      <c r="C466" t="inlineStr">
        <is>
          <t>ONDPOC003</t>
        </is>
      </c>
      <c r="D466" t="inlineStr">
        <is>
          <t>maintenance préventive d'un onduleur</t>
        </is>
      </c>
      <c r="E466" t="inlineStr">
        <is>
          <t>ONP003</t>
        </is>
      </c>
      <c r="F466" t="n">
        <v>1</v>
      </c>
      <c r="G466" t="n">
        <v>0</v>
      </c>
      <c r="H466" t="n">
        <v>1</v>
      </c>
      <c r="I466" t="n">
        <v>0</v>
      </c>
      <c r="J466" s="2" t="n">
        <v>371.88</v>
      </c>
      <c r="K466" t="n">
        <v>0</v>
      </c>
      <c r="L466" t="inlineStr">
        <is>
          <t>Maintenance préventive Onduleur &gt; 160 kVA</t>
        </is>
      </c>
      <c r="M466">
        <f>IFERROR(INDEX('equipements_tunnel'!$C$2:$AK$64,MATCH(L466,'equipements_tunnel'!$B$2:$B$64,0),MATCH(B466,'equipements_tunnel'!$C$1:$AK$1,0)),"")</f>
        <v/>
      </c>
      <c r="N466" t="inlineStr">
        <is>
          <t>maintenance préventive d'un onduleur|Belle-Rive</t>
        </is>
      </c>
    </row>
    <row r="467">
      <c r="A467" t="inlineStr">
        <is>
          <t>Onduleur</t>
        </is>
      </c>
      <c r="B467" t="inlineStr">
        <is>
          <t>Belle-Rive</t>
        </is>
      </c>
      <c r="C467" t="inlineStr">
        <is>
          <t>ONDMPA004</t>
        </is>
      </c>
      <c r="D467" t="inlineStr">
        <is>
          <t>maintenance préventive d'un atelier d'énergie</t>
        </is>
      </c>
      <c r="E467" t="inlineStr">
        <is>
          <t>ONP004</t>
        </is>
      </c>
      <c r="F467" t="n">
        <v>1</v>
      </c>
      <c r="G467" t="n">
        <v>0</v>
      </c>
      <c r="H467" t="n">
        <v>1</v>
      </c>
      <c r="I467" t="n">
        <v>0</v>
      </c>
      <c r="J467" s="2" t="n">
        <v>185.94</v>
      </c>
      <c r="K467" t="n">
        <v>0</v>
      </c>
      <c r="L467" t="inlineStr"/>
      <c r="M467" t="n">
        <v>0</v>
      </c>
      <c r="N467" t="inlineStr">
        <is>
          <t>maintenance préventive d'un atelier d'énergie|Belle-Rive</t>
        </is>
      </c>
    </row>
    <row r="468">
      <c r="A468" t="inlineStr">
        <is>
          <t>Onduleur</t>
        </is>
      </c>
      <c r="B468" t="inlineStr">
        <is>
          <t>Belle-Rive</t>
        </is>
      </c>
      <c r="C468" t="inlineStr">
        <is>
          <t>ONDPLV005</t>
        </is>
      </c>
      <c r="D468" t="inlineStr">
        <is>
          <t>plus-value pour dépollution</t>
        </is>
      </c>
      <c r="E468" t="inlineStr">
        <is>
          <t>ONP005</t>
        </is>
      </c>
      <c r="F468" t="n">
        <v>0.5</v>
      </c>
      <c r="G468" t="n">
        <v>0</v>
      </c>
      <c r="H468" t="n">
        <v>0.5</v>
      </c>
      <c r="I468" t="n">
        <v>5</v>
      </c>
      <c r="J468" s="2" t="n">
        <v>414.3</v>
      </c>
      <c r="K468" t="n">
        <v>1035.75</v>
      </c>
      <c r="L468" t="inlineStr"/>
      <c r="M468" t="n">
        <v>5</v>
      </c>
      <c r="N468" t="inlineStr">
        <is>
          <t>plus-value pour dépollution|Belle-Rive</t>
        </is>
      </c>
    </row>
    <row r="469">
      <c r="A469" t="inlineStr">
        <is>
          <t>Détection</t>
        </is>
      </c>
      <c r="B469" t="inlineStr">
        <is>
          <t>Belle-Rive</t>
        </is>
      </c>
      <c r="C469" t="inlineStr">
        <is>
          <t>DETPCA005</t>
        </is>
      </c>
      <c r="D469" t="inlineStr">
        <is>
          <t>préventif d'un tube des capteurs atmosphériques (opacimètres, co, no, no², smokecheck, anémomètres)</t>
        </is>
      </c>
      <c r="E469" t="inlineStr">
        <is>
          <t>DEP005</t>
        </is>
      </c>
      <c r="F469" t="n">
        <v>4</v>
      </c>
      <c r="G469" t="n">
        <v>0</v>
      </c>
      <c r="H469" t="n">
        <v>4</v>
      </c>
      <c r="I469" t="n">
        <v>2</v>
      </c>
      <c r="J469" s="2" t="n">
        <v>5283.6</v>
      </c>
      <c r="K469" t="n">
        <v>42268.8</v>
      </c>
      <c r="L469" t="inlineStr"/>
      <c r="M469" t="n">
        <v>2</v>
      </c>
      <c r="N469" t="inlineStr">
        <is>
          <t>préventif d'un tube des capteurs atmosphériques (opacimètres, co, no, no², smokecheck, anémomètres)|Belle-Rive</t>
        </is>
      </c>
    </row>
    <row r="470">
      <c r="A470" t="inlineStr">
        <is>
          <t>Détection</t>
        </is>
      </c>
      <c r="B470" t="inlineStr">
        <is>
          <t>Belle-Rive</t>
        </is>
      </c>
      <c r="C470" t="inlineStr">
        <is>
          <t>DETPLV027</t>
        </is>
      </c>
      <c r="D470" t="inlineStr">
        <is>
          <t>préventif luminancemètre</t>
        </is>
      </c>
      <c r="E470" t="inlineStr">
        <is>
          <t>DEP027</t>
        </is>
      </c>
      <c r="F470" t="n">
        <v>1</v>
      </c>
      <c r="G470" t="n">
        <v>0</v>
      </c>
      <c r="H470" t="n">
        <v>1</v>
      </c>
      <c r="I470" t="n">
        <v>3</v>
      </c>
      <c r="J470" s="2" t="n">
        <v>24.15</v>
      </c>
      <c r="K470" t="n">
        <v>72.45</v>
      </c>
      <c r="L470" t="inlineStr">
        <is>
          <t>LUMANDAR+LUMINANCEMETRE</t>
        </is>
      </c>
      <c r="M470">
        <f>IFERROR(INDEX('equipements_tunnel'!$C$2:$AK$64,MATCH(L470,'equipements_tunnel'!$B$2:$B$64,0),MATCH(B470,'equipements_tunnel'!$C$1:$AK$1,0)),"")</f>
        <v/>
      </c>
      <c r="N470" t="inlineStr">
        <is>
          <t>préventif luminancemètre|Belle-Rive</t>
        </is>
      </c>
    </row>
    <row r="471">
      <c r="A471" t="inlineStr">
        <is>
          <t>Détection</t>
        </is>
      </c>
      <c r="B471" t="inlineStr">
        <is>
          <t>Belle-Rive</t>
        </is>
      </c>
      <c r="C471" t="inlineStr">
        <is>
          <t>DETPDI100</t>
        </is>
      </c>
      <c r="D471" t="inlineStr">
        <is>
          <t>préventif détection incendie</t>
        </is>
      </c>
      <c r="E471" t="inlineStr">
        <is>
          <t>DEP100</t>
        </is>
      </c>
      <c r="F471" t="n">
        <v>1</v>
      </c>
      <c r="G471" t="n">
        <v>0</v>
      </c>
      <c r="H471" t="n">
        <v>1</v>
      </c>
      <c r="I471" t="n">
        <v>1</v>
      </c>
      <c r="J471" s="2" t="n">
        <v>347.55</v>
      </c>
      <c r="K471" t="n">
        <v>347.55</v>
      </c>
      <c r="L471" t="inlineStr"/>
      <c r="M471" t="n">
        <v>1</v>
      </c>
      <c r="N471" t="inlineStr">
        <is>
          <t>préventif détection incendie|Belle-Rive</t>
        </is>
      </c>
    </row>
    <row r="472">
      <c r="A472" t="inlineStr">
        <is>
          <t>Détection</t>
        </is>
      </c>
      <c r="B472" t="inlineStr">
        <is>
          <t>Belle-Rive</t>
        </is>
      </c>
      <c r="C472" t="inlineStr">
        <is>
          <t>DETPXA200</t>
        </is>
      </c>
      <c r="D472" t="inlineStr">
        <is>
          <t>préventif extincteur</t>
        </is>
      </c>
      <c r="E472" t="inlineStr">
        <is>
          <t>DEP200</t>
        </is>
      </c>
      <c r="F472" t="n">
        <v>1</v>
      </c>
      <c r="G472" t="n">
        <v>0</v>
      </c>
      <c r="H472" t="n">
        <v>1</v>
      </c>
      <c r="I472" t="n">
        <v>36</v>
      </c>
      <c r="J472" s="2" t="n">
        <v>33.6</v>
      </c>
      <c r="K472" t="n">
        <v>1209.6</v>
      </c>
      <c r="L472" t="inlineStr">
        <is>
          <t>Maintenance Préventive Extincteur Poudre 6 kg</t>
        </is>
      </c>
      <c r="M472">
        <f>IFERROR(INDEX('equipements_tunnel'!$C$2:$AK$64,MATCH(L472,'equipements_tunnel'!$B$2:$B$64,0),MATCH(B472,'equipements_tunnel'!$C$1:$AK$1,0)),"")</f>
        <v/>
      </c>
      <c r="N472" t="inlineStr">
        <is>
          <t>préventif extincteur|Belle-Rive</t>
        </is>
      </c>
    </row>
    <row r="473">
      <c r="A473" t="inlineStr">
        <is>
          <t>Détection</t>
        </is>
      </c>
      <c r="B473" t="inlineStr">
        <is>
          <t>Belle-Rive</t>
        </is>
      </c>
      <c r="C473" t="inlineStr">
        <is>
          <t>DETPXB201</t>
        </is>
      </c>
      <c r="D473" t="inlineStr">
        <is>
          <t>préventif extincteur</t>
        </is>
      </c>
      <c r="E473" t="inlineStr">
        <is>
          <t>DEP201</t>
        </is>
      </c>
      <c r="F473" t="n">
        <v>1</v>
      </c>
      <c r="G473" t="n">
        <v>0</v>
      </c>
      <c r="H473" t="n">
        <v>1</v>
      </c>
      <c r="I473" t="n">
        <v>1</v>
      </c>
      <c r="J473" s="2" t="n">
        <v>21</v>
      </c>
      <c r="K473" t="n">
        <v>21</v>
      </c>
      <c r="L473" t="inlineStr">
        <is>
          <t>Maintenance Préventive Extincteur Poudre 9 kg</t>
        </is>
      </c>
      <c r="M473">
        <f>IFERROR(INDEX('equipements_tunnel'!$C$2:$AK$64,MATCH(L473,'equipements_tunnel'!$B$2:$B$64,0),MATCH(B473,'equipements_tunnel'!$C$1:$AK$1,0)),"")</f>
        <v/>
      </c>
      <c r="N473" t="inlineStr">
        <is>
          <t>préventif extincteur|Belle-Rive</t>
        </is>
      </c>
    </row>
    <row r="474">
      <c r="A474" t="inlineStr">
        <is>
          <t>Détection</t>
        </is>
      </c>
      <c r="B474" t="inlineStr">
        <is>
          <t>Belle-Rive</t>
        </is>
      </c>
      <c r="C474" t="inlineStr">
        <is>
          <t>DETPXC202</t>
        </is>
      </c>
      <c r="D474" t="inlineStr">
        <is>
          <t>préventif extincteur</t>
        </is>
      </c>
      <c r="E474" t="inlineStr">
        <is>
          <t>DEP202</t>
        </is>
      </c>
      <c r="F474" t="n">
        <v>1</v>
      </c>
      <c r="G474" t="n">
        <v>0</v>
      </c>
      <c r="H474" t="n">
        <v>1</v>
      </c>
      <c r="I474" t="n">
        <v>0</v>
      </c>
      <c r="J474" s="2" t="n">
        <v>36.75</v>
      </c>
      <c r="K474" t="n">
        <v>0</v>
      </c>
      <c r="L474" t="inlineStr">
        <is>
          <t>Maintenance Préventive Extincteur Poudre 50 kg</t>
        </is>
      </c>
      <c r="M474">
        <f>IFERROR(INDEX('equipements_tunnel'!$C$2:$AK$64,MATCH(L474,'equipements_tunnel'!$B$2:$B$64,0),MATCH(B474,'equipements_tunnel'!$C$1:$AK$1,0)),"")</f>
        <v/>
      </c>
      <c r="N474" t="inlineStr">
        <is>
          <t>préventif extincteur|Belle-Rive</t>
        </is>
      </c>
    </row>
    <row r="475">
      <c r="A475" t="inlineStr">
        <is>
          <t>Détection</t>
        </is>
      </c>
      <c r="B475" t="inlineStr">
        <is>
          <t>Belle-Rive</t>
        </is>
      </c>
      <c r="C475" t="inlineStr">
        <is>
          <t>DETPXD203</t>
        </is>
      </c>
      <c r="D475" t="inlineStr">
        <is>
          <t>préventif extincteur</t>
        </is>
      </c>
      <c r="E475" t="inlineStr">
        <is>
          <t>DEP203</t>
        </is>
      </c>
      <c r="F475" t="n">
        <v>1</v>
      </c>
      <c r="G475" t="n">
        <v>0</v>
      </c>
      <c r="H475" t="n">
        <v>1</v>
      </c>
      <c r="I475" t="n">
        <v>5</v>
      </c>
      <c r="J475" s="2" t="n">
        <v>15.75</v>
      </c>
      <c r="K475" t="n">
        <v>78.75</v>
      </c>
      <c r="L475" t="inlineStr">
        <is>
          <t>Maintenance Préventive Extincteur Eau 6 L</t>
        </is>
      </c>
      <c r="M475">
        <f>IFERROR(INDEX('equipements_tunnel'!$C$2:$AK$64,MATCH(L475,'equipements_tunnel'!$B$2:$B$64,0),MATCH(B475,'equipements_tunnel'!$C$1:$AK$1,0)),"")</f>
        <v/>
      </c>
      <c r="N475" t="inlineStr">
        <is>
          <t>préventif extincteur|Belle-Rive</t>
        </is>
      </c>
    </row>
    <row r="476">
      <c r="A476" t="inlineStr">
        <is>
          <t>Détection</t>
        </is>
      </c>
      <c r="B476" t="inlineStr">
        <is>
          <t>Belle-Rive</t>
        </is>
      </c>
      <c r="C476" t="inlineStr">
        <is>
          <t>DETPXE204</t>
        </is>
      </c>
      <c r="D476" t="inlineStr">
        <is>
          <t>préventif extincteur</t>
        </is>
      </c>
      <c r="E476" t="inlineStr">
        <is>
          <t>DEP204</t>
        </is>
      </c>
      <c r="F476" t="n">
        <v>1</v>
      </c>
      <c r="G476" t="n">
        <v>0</v>
      </c>
      <c r="H476" t="n">
        <v>1</v>
      </c>
      <c r="I476" t="n">
        <v>0</v>
      </c>
      <c r="J476" s="2" t="n">
        <v>23.1</v>
      </c>
      <c r="K476" t="n">
        <v>0</v>
      </c>
      <c r="L476" t="inlineStr">
        <is>
          <t>Maintenance Préventive Extincteur Eau 9 L</t>
        </is>
      </c>
      <c r="M476">
        <f>IFERROR(INDEX('equipements_tunnel'!$C$2:$AK$64,MATCH(L476,'equipements_tunnel'!$B$2:$B$64,0),MATCH(B476,'equipements_tunnel'!$C$1:$AK$1,0)),"")</f>
        <v/>
      </c>
      <c r="N476" t="inlineStr">
        <is>
          <t>préventif extincteur|Belle-Rive</t>
        </is>
      </c>
    </row>
    <row r="477">
      <c r="A477" t="inlineStr">
        <is>
          <t>Détection</t>
        </is>
      </c>
      <c r="B477" t="inlineStr">
        <is>
          <t>Belle-Rive</t>
        </is>
      </c>
      <c r="C477" t="inlineStr">
        <is>
          <t>DETPXF204</t>
        </is>
      </c>
      <c r="D477" t="inlineStr">
        <is>
          <t>préventif extincteur</t>
        </is>
      </c>
      <c r="E477" t="inlineStr">
        <is>
          <t>DEP205</t>
        </is>
      </c>
      <c r="F477" t="n">
        <v>1</v>
      </c>
      <c r="G477" t="n">
        <v>0</v>
      </c>
      <c r="H477" t="n">
        <v>1</v>
      </c>
      <c r="I477" t="n">
        <v>5</v>
      </c>
      <c r="J477" s="2" t="n">
        <v>26.25</v>
      </c>
      <c r="K477" t="n">
        <v>131.25</v>
      </c>
      <c r="L477" t="inlineStr">
        <is>
          <t>Maintenance Préventive Extincteur CO2 2 kg</t>
        </is>
      </c>
      <c r="M477">
        <f>IFERROR(INDEX('equipements_tunnel'!$C$2:$AK$64,MATCH(L477,'equipements_tunnel'!$B$2:$B$64,0),MATCH(B477,'equipements_tunnel'!$C$1:$AK$1,0)),"")</f>
        <v/>
      </c>
      <c r="N477" t="inlineStr">
        <is>
          <t>préventif extincteur|Belle-Rive</t>
        </is>
      </c>
    </row>
    <row r="478">
      <c r="A478" t="inlineStr">
        <is>
          <t>Détection</t>
        </is>
      </c>
      <c r="B478" t="inlineStr">
        <is>
          <t>Belle-Rive</t>
        </is>
      </c>
      <c r="C478" t="inlineStr">
        <is>
          <t>DETPXG206</t>
        </is>
      </c>
      <c r="D478" t="inlineStr">
        <is>
          <t>préventif extincteur</t>
        </is>
      </c>
      <c r="E478" t="inlineStr">
        <is>
          <t>DEP206</t>
        </is>
      </c>
      <c r="F478" t="n">
        <v>1</v>
      </c>
      <c r="G478" t="n">
        <v>0</v>
      </c>
      <c r="H478" t="n">
        <v>1</v>
      </c>
      <c r="I478" t="n">
        <v>16</v>
      </c>
      <c r="J478" s="2" t="n">
        <v>15.75</v>
      </c>
      <c r="K478" t="n">
        <v>252</v>
      </c>
      <c r="L478" t="inlineStr">
        <is>
          <t>Maintenance Préventive Extincteur CO2 5 kg</t>
        </is>
      </c>
      <c r="M478">
        <f>IFERROR(INDEX('equipements_tunnel'!$C$2:$AK$64,MATCH(L478,'equipements_tunnel'!$B$2:$B$64,0),MATCH(B478,'equipements_tunnel'!$C$1:$AK$1,0)),"")</f>
        <v/>
      </c>
      <c r="N478" t="inlineStr">
        <is>
          <t>préventif extincteur|Belle-Rive</t>
        </is>
      </c>
    </row>
    <row r="479">
      <c r="A479" t="inlineStr">
        <is>
          <t>Ventilation</t>
        </is>
      </c>
      <c r="B479" t="inlineStr">
        <is>
          <t>Belle-Rive</t>
        </is>
      </c>
      <c r="C479" t="inlineStr">
        <is>
          <t>VENPEO200</t>
        </is>
      </c>
      <c r="D479" t="inlineStr">
        <is>
          <t>préventif des équipements de ventilation</t>
        </is>
      </c>
      <c r="E479" t="inlineStr">
        <is>
          <t>VPO200</t>
        </is>
      </c>
      <c r="F479" t="n">
        <v>1</v>
      </c>
      <c r="G479" t="n">
        <v>0</v>
      </c>
      <c r="H479" t="n">
        <v>1</v>
      </c>
      <c r="I479" t="n">
        <v>1</v>
      </c>
      <c r="J479" s="2" t="n">
        <v>10362.03</v>
      </c>
      <c r="K479" t="n">
        <v>10362.03</v>
      </c>
      <c r="L479" t="inlineStr"/>
      <c r="M479" t="n">
        <v>1</v>
      </c>
      <c r="N479" t="inlineStr">
        <is>
          <t>préventif des équipements de ventilation|Belle-Rive</t>
        </is>
      </c>
    </row>
    <row r="480">
      <c r="A480" t="inlineStr">
        <is>
          <t>Ventilation</t>
        </is>
      </c>
      <c r="B480" t="inlineStr">
        <is>
          <t>Belle-Rive</t>
        </is>
      </c>
      <c r="C480" t="inlineStr">
        <is>
          <t>VENPQA300</t>
        </is>
      </c>
      <c r="D480" t="inlineStr">
        <is>
          <t>maintenance préventive des équipements spécifiques</t>
        </is>
      </c>
      <c r="E480" t="inlineStr">
        <is>
          <t>VPT300</t>
        </is>
      </c>
      <c r="F480" t="n">
        <v>1</v>
      </c>
      <c r="G480" t="n">
        <v>0</v>
      </c>
      <c r="H480" t="n">
        <v>1</v>
      </c>
      <c r="I480" t="n">
        <v>13</v>
      </c>
      <c r="J480" s="2" t="n">
        <v>78.84999999999999</v>
      </c>
      <c r="K480" t="n">
        <v>1025.05</v>
      </c>
      <c r="L480" t="inlineStr">
        <is>
          <t>SURPRESSEUR ET VENTILATEUR LOCAL</t>
        </is>
      </c>
      <c r="M480">
        <f>IFERROR(INDEX('equipements_tunnel'!$C$2:$AK$64,MATCH(L480,'equipements_tunnel'!$B$2:$B$64,0),MATCH(B480,'equipements_tunnel'!$C$1:$AK$1,0)),"")</f>
        <v/>
      </c>
      <c r="N480" t="inlineStr">
        <is>
          <t>maintenance préventive des équipements spécifiques|Belle-Rive</t>
        </is>
      </c>
    </row>
    <row r="481">
      <c r="A481" t="inlineStr">
        <is>
          <t>Ventilation</t>
        </is>
      </c>
      <c r="B481" t="inlineStr">
        <is>
          <t>Belle-Rive</t>
        </is>
      </c>
      <c r="C481" t="inlineStr">
        <is>
          <t>VENPQB301</t>
        </is>
      </c>
      <c r="D481" t="inlineStr">
        <is>
          <t>maintenance préventive des équipements spécifiques</t>
        </is>
      </c>
      <c r="E481" t="inlineStr">
        <is>
          <t>VPT301</t>
        </is>
      </c>
      <c r="F481" t="n">
        <v>1</v>
      </c>
      <c r="G481" t="n">
        <v>0</v>
      </c>
      <c r="H481" t="n">
        <v>1</v>
      </c>
      <c r="I481" t="n">
        <v>0</v>
      </c>
      <c r="J481" s="2" t="n">
        <v>128.27</v>
      </c>
      <c r="K481" t="n">
        <v>0</v>
      </c>
      <c r="L481" t="inlineStr">
        <is>
          <t>REGISTRE</t>
        </is>
      </c>
      <c r="M481">
        <f>IFERROR(INDEX('equipements_tunnel'!$C$2:$AK$64,MATCH(L481,'equipements_tunnel'!$B$2:$B$64,0),MATCH(B481,'equipements_tunnel'!$C$1:$AK$1,0)),"")</f>
        <v/>
      </c>
      <c r="N481" t="inlineStr">
        <is>
          <t>maintenance préventive des équipements spécifiques|Belle-Rive</t>
        </is>
      </c>
    </row>
    <row r="482">
      <c r="A482" t="inlineStr">
        <is>
          <t>Ventilation</t>
        </is>
      </c>
      <c r="B482" t="inlineStr">
        <is>
          <t>Belle-Rive</t>
        </is>
      </c>
      <c r="C482" t="inlineStr">
        <is>
          <t>VENPQC302</t>
        </is>
      </c>
      <c r="D482" t="inlineStr">
        <is>
          <t>maintenance préventive des équipements spécifiques</t>
        </is>
      </c>
      <c r="E482" t="inlineStr">
        <is>
          <t>VPT302</t>
        </is>
      </c>
      <c r="F482" t="n">
        <v>1</v>
      </c>
      <c r="G482" t="n">
        <v>0</v>
      </c>
      <c r="H482" t="n">
        <v>1</v>
      </c>
      <c r="I482" t="n">
        <v>0</v>
      </c>
      <c r="J482" s="2" t="n">
        <v>449.49</v>
      </c>
      <c r="K482" t="n">
        <v>0</v>
      </c>
      <c r="L482" t="inlineStr"/>
      <c r="M482" t="n">
        <v>0</v>
      </c>
      <c r="N482" t="inlineStr">
        <is>
          <t>maintenance préventive des équipements spécifiques|Belle-Rive</t>
        </is>
      </c>
    </row>
    <row r="483">
      <c r="A483" t="inlineStr">
        <is>
          <t>Ventilation</t>
        </is>
      </c>
      <c r="B483" t="inlineStr">
        <is>
          <t>Belle-Rive</t>
        </is>
      </c>
      <c r="C483" t="inlineStr">
        <is>
          <t>VENPQE304</t>
        </is>
      </c>
      <c r="D483" t="inlineStr">
        <is>
          <t>maintenance préventive des équipements spécifiques</t>
        </is>
      </c>
      <c r="E483" t="inlineStr">
        <is>
          <t>VPT304</t>
        </is>
      </c>
      <c r="F483" t="n">
        <v>1</v>
      </c>
      <c r="G483" t="n">
        <v>0</v>
      </c>
      <c r="H483" t="n">
        <v>1</v>
      </c>
      <c r="I483" t="n">
        <v>0</v>
      </c>
      <c r="J483" s="2" t="n">
        <v>12.58</v>
      </c>
      <c r="K483" t="n">
        <v>0</v>
      </c>
      <c r="L483" t="inlineStr"/>
      <c r="M483" t="n">
        <v>0</v>
      </c>
      <c r="N483" t="inlineStr">
        <is>
          <t>maintenance préventive des équipements spécifiques|Belle-Rive</t>
        </is>
      </c>
    </row>
    <row r="484">
      <c r="A484" t="inlineStr">
        <is>
          <t>Ventilation</t>
        </is>
      </c>
      <c r="B484" t="inlineStr">
        <is>
          <t>Belle-Rive</t>
        </is>
      </c>
      <c r="C484" t="inlineStr">
        <is>
          <t>VENPQF305</t>
        </is>
      </c>
      <c r="D484" t="inlineStr">
        <is>
          <t>maintenance préventive des équipements spécifiques</t>
        </is>
      </c>
      <c r="E484" t="inlineStr">
        <is>
          <t>VPT305</t>
        </is>
      </c>
      <c r="F484" t="n">
        <v>1</v>
      </c>
      <c r="G484" t="n">
        <v>0</v>
      </c>
      <c r="H484" t="n">
        <v>1</v>
      </c>
      <c r="I484" t="n">
        <v>0</v>
      </c>
      <c r="J484" s="2" t="n">
        <v>12.58</v>
      </c>
      <c r="K484" t="n">
        <v>0</v>
      </c>
      <c r="L484" t="inlineStr"/>
      <c r="M484" t="n">
        <v>0</v>
      </c>
      <c r="N484" t="inlineStr">
        <is>
          <t>maintenance préventive des équipements spécifiques|Belle-Rive</t>
        </is>
      </c>
    </row>
    <row r="485">
      <c r="A485" t="inlineStr">
        <is>
          <t>Vidéo</t>
        </is>
      </c>
      <c r="B485" t="inlineStr">
        <is>
          <t>Belle-Rive</t>
        </is>
      </c>
      <c r="C485" t="inlineStr">
        <is>
          <t>VIDDAI125</t>
        </is>
      </c>
      <c r="D485" t="inlineStr">
        <is>
          <t>maintenance préventive de la dai du sens 2</t>
        </is>
      </c>
      <c r="E485" t="inlineStr">
        <is>
          <t>VI MP 125</t>
        </is>
      </c>
      <c r="F485" t="n">
        <v>1</v>
      </c>
      <c r="G485" t="n">
        <v>0</v>
      </c>
      <c r="H485" t="n">
        <v>1</v>
      </c>
      <c r="I485" t="n">
        <v>1</v>
      </c>
      <c r="J485" s="2" t="n">
        <v>3341.64</v>
      </c>
      <c r="K485" t="n">
        <v>3341.64</v>
      </c>
      <c r="L485" t="inlineStr"/>
      <c r="M485" t="n">
        <v>1</v>
      </c>
      <c r="N485" t="inlineStr">
        <is>
          <t>maintenance préventive de la dai du sens 2|Belle-Rive</t>
        </is>
      </c>
    </row>
    <row r="486">
      <c r="A486" t="inlineStr">
        <is>
          <t>Vidéo</t>
        </is>
      </c>
      <c r="B486" t="inlineStr">
        <is>
          <t>Belle-Rive</t>
        </is>
      </c>
      <c r="C486" t="inlineStr">
        <is>
          <t>VIDDAI125</t>
        </is>
      </c>
      <c r="D486" t="inlineStr">
        <is>
          <t>maintenance préventive de la dai du sens 2</t>
        </is>
      </c>
      <c r="E486" t="inlineStr">
        <is>
          <t>VI MP 125</t>
        </is>
      </c>
      <c r="F486" t="n">
        <v>1</v>
      </c>
      <c r="G486" t="n">
        <v>0</v>
      </c>
      <c r="H486" t="n">
        <v>1</v>
      </c>
      <c r="I486" t="n">
        <v>1</v>
      </c>
      <c r="J486" s="2" t="n">
        <v>3341.64</v>
      </c>
      <c r="K486" t="n">
        <v>3341.64</v>
      </c>
      <c r="L486" t="inlineStr"/>
      <c r="M486" t="n">
        <v>1</v>
      </c>
      <c r="N486" t="inlineStr">
        <is>
          <t>maintenance préventive de la dai du sens 2|Belle-Rive</t>
        </is>
      </c>
    </row>
    <row r="487">
      <c r="A487" t="inlineStr">
        <is>
          <t>Vidéo</t>
        </is>
      </c>
      <c r="B487" t="inlineStr">
        <is>
          <t>Belle-Rive</t>
        </is>
      </c>
      <c r="C487" t="inlineStr">
        <is>
          <t>VIDCAM324</t>
        </is>
      </c>
      <c r="D487" t="inlineStr">
        <is>
          <t>nettoyage des caméras sens intérieur sens 1</t>
        </is>
      </c>
      <c r="E487" t="inlineStr">
        <is>
          <t>VI MP 324</t>
        </is>
      </c>
      <c r="F487" t="n">
        <v>2</v>
      </c>
      <c r="G487" t="n">
        <v>0</v>
      </c>
      <c r="H487" t="n">
        <v>2</v>
      </c>
      <c r="I487" t="n">
        <v>1</v>
      </c>
      <c r="J487" s="2" t="n">
        <v>3174.6</v>
      </c>
      <c r="K487" t="n">
        <v>6349.2</v>
      </c>
      <c r="L487" t="inlineStr"/>
      <c r="M487" t="n">
        <v>1</v>
      </c>
      <c r="N487" t="inlineStr">
        <is>
          <t>nettoyage des caméras sens intérieur sens 1|Belle-Rive</t>
        </is>
      </c>
    </row>
    <row r="488">
      <c r="A488" t="inlineStr">
        <is>
          <t>Vidéo</t>
        </is>
      </c>
      <c r="B488" t="inlineStr">
        <is>
          <t>Belle-Rive</t>
        </is>
      </c>
      <c r="C488" t="inlineStr">
        <is>
          <t>VIDCAM325</t>
        </is>
      </c>
      <c r="D488" t="inlineStr">
        <is>
          <t>nettoyage des caméras sens intérieur sens 2</t>
        </is>
      </c>
      <c r="E488" t="inlineStr">
        <is>
          <t>VI MP 325</t>
        </is>
      </c>
      <c r="F488" t="n">
        <v>2</v>
      </c>
      <c r="G488" t="n">
        <v>0</v>
      </c>
      <c r="H488" t="n">
        <v>2</v>
      </c>
      <c r="I488" t="n">
        <v>1</v>
      </c>
      <c r="J488" s="2" t="n">
        <v>3174.6</v>
      </c>
      <c r="K488" t="n">
        <v>6349.2</v>
      </c>
      <c r="L488" t="inlineStr"/>
      <c r="M488" t="n">
        <v>1</v>
      </c>
      <c r="N488" t="inlineStr">
        <is>
          <t>nettoyage des caméras sens intérieur sens 2|Belle-Rive</t>
        </is>
      </c>
    </row>
    <row r="489">
      <c r="A489" t="inlineStr">
        <is>
          <t>Vidéo</t>
        </is>
      </c>
      <c r="B489" t="inlineStr">
        <is>
          <t>Belle-Rive</t>
        </is>
      </c>
      <c r="C489" t="inlineStr">
        <is>
          <t>VIDPCI412</t>
        </is>
      </c>
      <c r="D489" t="inlineStr">
        <is>
          <t>maintenance préventive des caméras en issues de secours</t>
        </is>
      </c>
      <c r="E489" t="inlineStr">
        <is>
          <t>VI MP 412</t>
        </is>
      </c>
      <c r="F489" t="n">
        <v>1</v>
      </c>
      <c r="G489" t="n">
        <v>0</v>
      </c>
      <c r="H489" t="n">
        <v>1</v>
      </c>
      <c r="I489" t="n">
        <v>1</v>
      </c>
      <c r="J489" s="2" t="n">
        <v>232.81</v>
      </c>
      <c r="K489" t="n">
        <v>232.81</v>
      </c>
      <c r="L489" t="inlineStr"/>
      <c r="M489" t="n">
        <v>1</v>
      </c>
      <c r="N489" t="inlineStr">
        <is>
          <t>maintenance préventive des caméras en issues de secours|Belle-Rive</t>
        </is>
      </c>
    </row>
    <row r="490">
      <c r="A490" t="inlineStr">
        <is>
          <t>Pompage</t>
        </is>
      </c>
      <c r="B490" t="inlineStr">
        <is>
          <t>Belle-Rive</t>
        </is>
      </c>
      <c r="C490" t="inlineStr">
        <is>
          <t>POMIND206</t>
        </is>
      </c>
      <c r="D490" t="inlineStr">
        <is>
          <t>entretien des poteaux incendie</t>
        </is>
      </c>
      <c r="E490" t="inlineStr">
        <is>
          <t>INP301</t>
        </is>
      </c>
      <c r="F490" t="n">
        <v>1</v>
      </c>
      <c r="G490" t="n">
        <v>0</v>
      </c>
      <c r="H490" t="n">
        <v>1</v>
      </c>
      <c r="I490" t="n">
        <v>1</v>
      </c>
      <c r="J490" s="2" t="n">
        <v>1922</v>
      </c>
      <c r="K490" t="n">
        <v>1922</v>
      </c>
      <c r="L490" t="inlineStr"/>
      <c r="M490" t="n">
        <v>1</v>
      </c>
      <c r="N490" t="inlineStr">
        <is>
          <t>entretien des poteaux incendie|Belle-Rive</t>
        </is>
      </c>
    </row>
    <row r="491">
      <c r="A491" t="inlineStr">
        <is>
          <t>Pompage</t>
        </is>
      </c>
      <c r="B491" t="inlineStr">
        <is>
          <t>Belle-Rive</t>
        </is>
      </c>
      <c r="C491" t="inlineStr">
        <is>
          <t>POMVSP319</t>
        </is>
      </c>
      <c r="D491" t="inlineStr">
        <is>
          <t>visite des stations de pompage</t>
        </is>
      </c>
      <c r="E491" t="inlineStr">
        <is>
          <t>POP319</t>
        </is>
      </c>
      <c r="F491" t="n">
        <v>3</v>
      </c>
      <c r="G491" t="n">
        <v>0</v>
      </c>
      <c r="H491" t="n">
        <v>3</v>
      </c>
      <c r="I491" t="n">
        <v>1</v>
      </c>
      <c r="J491" s="2" t="n">
        <v>858.61</v>
      </c>
      <c r="K491" t="n">
        <v>2575.83</v>
      </c>
      <c r="L491" t="inlineStr"/>
      <c r="M491" t="n">
        <v>1</v>
      </c>
      <c r="N491" t="inlineStr">
        <is>
          <t>visite des stations de pompage|Belle-Rive</t>
        </is>
      </c>
    </row>
    <row r="492">
      <c r="A492" t="inlineStr">
        <is>
          <t>Pompage</t>
        </is>
      </c>
      <c r="B492" t="inlineStr">
        <is>
          <t>Belle-Rive</t>
        </is>
      </c>
      <c r="C492" t="inlineStr">
        <is>
          <t>POMVSP320</t>
        </is>
      </c>
      <c r="D492" t="inlineStr">
        <is>
          <t>visite des stations de pompage</t>
        </is>
      </c>
      <c r="E492" t="inlineStr">
        <is>
          <t>POP320</t>
        </is>
      </c>
      <c r="F492" t="n">
        <v>3</v>
      </c>
      <c r="G492" t="n">
        <v>0</v>
      </c>
      <c r="H492" t="n">
        <v>3</v>
      </c>
      <c r="I492" t="n">
        <v>1</v>
      </c>
      <c r="J492" s="2" t="n">
        <v>858.61</v>
      </c>
      <c r="K492" t="n">
        <v>2575.83</v>
      </c>
      <c r="L492" t="inlineStr"/>
      <c r="M492" t="n">
        <v>1</v>
      </c>
      <c r="N492" t="inlineStr">
        <is>
          <t>visite des stations de pompage|Belle-Rive</t>
        </is>
      </c>
    </row>
    <row r="493">
      <c r="A493" t="inlineStr">
        <is>
          <t>Pompage</t>
        </is>
      </c>
      <c r="B493" t="inlineStr">
        <is>
          <t>Belle-Rive</t>
        </is>
      </c>
      <c r="C493" t="inlineStr">
        <is>
          <t>POMVSP321</t>
        </is>
      </c>
      <c r="D493" t="inlineStr">
        <is>
          <t>visite des stations de pompage</t>
        </is>
      </c>
      <c r="E493" t="inlineStr">
        <is>
          <t>POP321</t>
        </is>
      </c>
      <c r="F493" t="n">
        <v>3</v>
      </c>
      <c r="G493" t="n">
        <v>0</v>
      </c>
      <c r="H493" t="n">
        <v>3</v>
      </c>
      <c r="I493" t="n">
        <v>1</v>
      </c>
      <c r="J493" s="2" t="n">
        <v>858.61</v>
      </c>
      <c r="K493" t="n">
        <v>2575.83</v>
      </c>
      <c r="L493" t="inlineStr"/>
      <c r="M493" t="n">
        <v>1</v>
      </c>
      <c r="N493" t="inlineStr">
        <is>
          <t>visite des stations de pompage|Belle-Rive</t>
        </is>
      </c>
    </row>
    <row r="494">
      <c r="A494" t="inlineStr">
        <is>
          <t>Pompage</t>
        </is>
      </c>
      <c r="B494" t="inlineStr">
        <is>
          <t>Belle-Rive</t>
        </is>
      </c>
      <c r="C494" t="inlineStr">
        <is>
          <t>POMEPO600</t>
        </is>
      </c>
      <c r="D494" t="inlineStr">
        <is>
          <t>entretien d'une pompe</t>
        </is>
      </c>
      <c r="E494" t="inlineStr">
        <is>
          <t>POE600</t>
        </is>
      </c>
      <c r="F494" t="n">
        <v>1</v>
      </c>
      <c r="G494" t="n">
        <v>0</v>
      </c>
      <c r="H494" t="n">
        <v>1</v>
      </c>
      <c r="I494" t="n">
        <v>0</v>
      </c>
      <c r="J494" s="2" t="n">
        <v>572.0599999999999</v>
      </c>
      <c r="K494" t="n">
        <v>0</v>
      </c>
      <c r="L494" t="inlineStr"/>
      <c r="M494" t="n">
        <v>0</v>
      </c>
      <c r="N494" t="inlineStr">
        <is>
          <t>entretien d'une pompe|Belle-Rive</t>
        </is>
      </c>
    </row>
    <row r="495">
      <c r="A495" t="inlineStr">
        <is>
          <t>Pompage</t>
        </is>
      </c>
      <c r="B495" t="inlineStr">
        <is>
          <t>Belle-Rive</t>
        </is>
      </c>
      <c r="C495" t="inlineStr">
        <is>
          <t>POMESP319</t>
        </is>
      </c>
      <c r="D495" t="inlineStr">
        <is>
          <t>entretien des stations de pompage</t>
        </is>
      </c>
      <c r="E495" t="inlineStr">
        <is>
          <t>POE319</t>
        </is>
      </c>
      <c r="F495" t="n">
        <v>1</v>
      </c>
      <c r="G495" t="n">
        <v>0</v>
      </c>
      <c r="H495" t="n">
        <v>1</v>
      </c>
      <c r="I495" t="n">
        <v>3</v>
      </c>
      <c r="J495" s="2" t="n">
        <v>1358.77</v>
      </c>
      <c r="K495" t="n">
        <v>4076.31</v>
      </c>
      <c r="L495" t="inlineStr"/>
      <c r="M495" t="n">
        <v>3</v>
      </c>
      <c r="N495" t="inlineStr">
        <is>
          <t>entretien des stations de pompage|Belle-Rive</t>
        </is>
      </c>
    </row>
    <row r="496">
      <c r="A496" t="inlineStr">
        <is>
          <t>Pompage</t>
        </is>
      </c>
      <c r="B496" t="inlineStr">
        <is>
          <t>Belle-Rive</t>
        </is>
      </c>
      <c r="C496" t="inlineStr">
        <is>
          <t>POMESP320</t>
        </is>
      </c>
      <c r="D496" t="inlineStr">
        <is>
          <t>entretien des stations de pompage</t>
        </is>
      </c>
      <c r="E496" t="inlineStr">
        <is>
          <t>POE320</t>
        </is>
      </c>
      <c r="F496" t="n">
        <v>1</v>
      </c>
      <c r="G496" t="n">
        <v>0</v>
      </c>
      <c r="H496" t="n">
        <v>1</v>
      </c>
      <c r="I496" t="n">
        <v>3</v>
      </c>
      <c r="J496" s="2" t="n">
        <v>1358.77</v>
      </c>
      <c r="K496" t="n">
        <v>4076.31</v>
      </c>
      <c r="L496" t="inlineStr"/>
      <c r="M496" t="n">
        <v>3</v>
      </c>
      <c r="N496" t="inlineStr">
        <is>
          <t>entretien des stations de pompage|Belle-Rive</t>
        </is>
      </c>
    </row>
    <row r="497">
      <c r="A497" t="inlineStr">
        <is>
          <t>Pompage</t>
        </is>
      </c>
      <c r="B497" t="inlineStr">
        <is>
          <t>Belle-Rive</t>
        </is>
      </c>
      <c r="C497" t="inlineStr">
        <is>
          <t>POMESP321</t>
        </is>
      </c>
      <c r="D497" t="inlineStr">
        <is>
          <t>entretien des stations de pompage</t>
        </is>
      </c>
      <c r="E497" t="inlineStr">
        <is>
          <t>POE321</t>
        </is>
      </c>
      <c r="F497" t="n">
        <v>1</v>
      </c>
      <c r="G497" t="n">
        <v>0</v>
      </c>
      <c r="H497" t="n">
        <v>1</v>
      </c>
      <c r="I497" t="n">
        <v>3</v>
      </c>
      <c r="J497" s="2" t="n">
        <v>1358.77</v>
      </c>
      <c r="K497" t="n">
        <v>4076.31</v>
      </c>
      <c r="L497" t="inlineStr"/>
      <c r="M497" t="n">
        <v>3</v>
      </c>
      <c r="N497" t="inlineStr">
        <is>
          <t>entretien des stations de pompage|Belle-Rive</t>
        </is>
      </c>
    </row>
    <row r="498">
      <c r="A498" t="inlineStr">
        <is>
          <t>Pompage</t>
        </is>
      </c>
      <c r="B498" t="inlineStr">
        <is>
          <t>Belle-Rive</t>
        </is>
      </c>
      <c r="C498" t="inlineStr">
        <is>
          <t>POMERC500</t>
        </is>
      </c>
      <c r="D498" t="inlineStr">
        <is>
          <t>entretien autres systèmes du réseau incendie</t>
        </is>
      </c>
      <c r="E498" t="inlineStr">
        <is>
          <t>INP500</t>
        </is>
      </c>
      <c r="F498" t="n">
        <v>1</v>
      </c>
      <c r="G498" t="n">
        <v>0</v>
      </c>
      <c r="H498" t="n">
        <v>1</v>
      </c>
      <c r="I498" t="n">
        <v>0</v>
      </c>
      <c r="J498" s="2" t="n">
        <v>858.61</v>
      </c>
      <c r="K498" t="n">
        <v>0</v>
      </c>
      <c r="L498" t="inlineStr">
        <is>
          <t>SURPRESSEUR-INCENDIE</t>
        </is>
      </c>
      <c r="M498">
        <f>IFERROR(INDEX('equipements_tunnel'!$C$2:$AK$64,MATCH(L498,'equipements_tunnel'!$B$2:$B$64,0),MATCH(B498,'equipements_tunnel'!$C$1:$AK$1,0)),"")</f>
        <v/>
      </c>
      <c r="N498" t="inlineStr">
        <is>
          <t>entretien autres systèmes du réseau incendie|Belle-Rive</t>
        </is>
      </c>
    </row>
    <row r="499">
      <c r="A499" t="inlineStr">
        <is>
          <t>Pompage</t>
        </is>
      </c>
      <c r="B499" t="inlineStr">
        <is>
          <t>Belle-Rive</t>
        </is>
      </c>
      <c r="C499" t="inlineStr">
        <is>
          <t>POMERD600</t>
        </is>
      </c>
      <c r="D499" t="inlineStr">
        <is>
          <t>entretien autres systèmes du réseau incendie</t>
        </is>
      </c>
      <c r="E499" t="inlineStr">
        <is>
          <t>INP600</t>
        </is>
      </c>
      <c r="F499" t="n">
        <v>1</v>
      </c>
      <c r="G499" t="n">
        <v>0</v>
      </c>
      <c r="H499" t="n">
        <v>1</v>
      </c>
      <c r="I499" t="n">
        <v>0</v>
      </c>
      <c r="J499" s="2" t="n">
        <v>858.61</v>
      </c>
      <c r="K499" t="n">
        <v>0</v>
      </c>
      <c r="L499" t="inlineStr"/>
      <c r="M499" t="n">
        <v>0</v>
      </c>
      <c r="N499" t="inlineStr">
        <is>
          <t>entretien autres systèmes du réseau incendie|Belle-Rive</t>
        </is>
      </c>
    </row>
    <row r="500">
      <c r="A500" t="inlineStr">
        <is>
          <t>Pompage</t>
        </is>
      </c>
      <c r="B500" t="inlineStr">
        <is>
          <t>Belle-Rive</t>
        </is>
      </c>
      <c r="C500" t="inlineStr">
        <is>
          <t>POMERE700</t>
        </is>
      </c>
      <c r="D500" t="inlineStr">
        <is>
          <t>entretien autres systèmes du réseau incendie</t>
        </is>
      </c>
      <c r="E500" t="inlineStr">
        <is>
          <t>INP700</t>
        </is>
      </c>
      <c r="F500" t="n">
        <v>1</v>
      </c>
      <c r="G500" t="n">
        <v>0</v>
      </c>
      <c r="H500" t="n">
        <v>1</v>
      </c>
      <c r="I500" t="n">
        <v>0</v>
      </c>
      <c r="J500" s="2" t="n">
        <v>214.65</v>
      </c>
      <c r="K500" t="n">
        <v>0</v>
      </c>
      <c r="L500" t="inlineStr"/>
      <c r="M500" t="n">
        <v>0</v>
      </c>
      <c r="N500" t="inlineStr">
        <is>
          <t>entretien autres systèmes du réseau incendie|Belle-Rive</t>
        </is>
      </c>
    </row>
    <row r="501">
      <c r="A501" t="inlineStr">
        <is>
          <t>Pompage</t>
        </is>
      </c>
      <c r="B501" t="inlineStr">
        <is>
          <t>Belle-Rive</t>
        </is>
      </c>
      <c r="C501" t="inlineStr">
        <is>
          <t>POMERF800</t>
        </is>
      </c>
      <c r="D501" t="inlineStr">
        <is>
          <t>entretien autres systèmes du réseau incendie</t>
        </is>
      </c>
      <c r="E501" t="inlineStr">
        <is>
          <t>INP800</t>
        </is>
      </c>
      <c r="F501" t="n">
        <v>1</v>
      </c>
      <c r="G501" t="n">
        <v>0</v>
      </c>
      <c r="H501" t="n">
        <v>1</v>
      </c>
      <c r="I501" t="n">
        <v>0</v>
      </c>
      <c r="J501" s="2" t="n">
        <v>214.65</v>
      </c>
      <c r="K501" t="n">
        <v>0</v>
      </c>
      <c r="L501" t="inlineStr"/>
      <c r="M501" t="n">
        <v>0</v>
      </c>
      <c r="N501" t="inlineStr">
        <is>
          <t>entretien autres systèmes du réseau incendie|Belle-Rive</t>
        </is>
      </c>
    </row>
    <row r="502">
      <c r="A502" t="inlineStr">
        <is>
          <t>Pompage</t>
        </is>
      </c>
      <c r="B502" t="inlineStr">
        <is>
          <t>Belle-Rive</t>
        </is>
      </c>
      <c r="C502" t="inlineStr">
        <is>
          <t>POMERG900</t>
        </is>
      </c>
      <c r="D502" t="inlineStr">
        <is>
          <t>entretien autres systèmes du réseau incendie</t>
        </is>
      </c>
      <c r="E502" t="inlineStr">
        <is>
          <t>INP900</t>
        </is>
      </c>
      <c r="F502" t="n">
        <v>1</v>
      </c>
      <c r="G502" t="n">
        <v>0</v>
      </c>
      <c r="H502" t="n">
        <v>1</v>
      </c>
      <c r="I502" t="n">
        <v>0</v>
      </c>
      <c r="J502" s="2" t="n">
        <v>208.4</v>
      </c>
      <c r="K502" t="n">
        <v>0</v>
      </c>
      <c r="L502" t="inlineStr"/>
      <c r="M502" t="n">
        <v>0</v>
      </c>
      <c r="N502" t="inlineStr">
        <is>
          <t>entretien autres systèmes du réseau incendie|Belle-Rive</t>
        </is>
      </c>
    </row>
    <row r="503">
      <c r="A503" t="inlineStr">
        <is>
          <t>Pompage</t>
        </is>
      </c>
      <c r="B503" t="inlineStr">
        <is>
          <t>Belle-Rive</t>
        </is>
      </c>
      <c r="C503" t="inlineStr">
        <is>
          <t>POMERG901</t>
        </is>
      </c>
      <c r="D503" t="inlineStr">
        <is>
          <t>entretien autres systèmes du réseau incendie</t>
        </is>
      </c>
      <c r="E503" t="inlineStr">
        <is>
          <t>INP901</t>
        </is>
      </c>
      <c r="F503" t="n">
        <v>1</v>
      </c>
      <c r="G503" t="n">
        <v>0</v>
      </c>
      <c r="H503" t="n">
        <v>1</v>
      </c>
      <c r="I503" t="n">
        <v>0</v>
      </c>
      <c r="J503" s="2" t="n">
        <v>714.8099999999999</v>
      </c>
      <c r="K503" t="n">
        <v>0</v>
      </c>
      <c r="L503" t="inlineStr"/>
      <c r="M503" t="n">
        <v>0</v>
      </c>
      <c r="N503" t="inlineStr">
        <is>
          <t>entretien autres systèmes du réseau incendie|Belle-Rive</t>
        </is>
      </c>
    </row>
    <row r="504">
      <c r="A504" t="inlineStr">
        <is>
          <t>Bâtiment</t>
        </is>
      </c>
      <c r="B504" t="inlineStr">
        <is>
          <t>La Défense</t>
        </is>
      </c>
      <c r="C504" t="inlineStr">
        <is>
          <t>BATCJN010</t>
        </is>
      </c>
      <c r="D504" t="inlineStr">
        <is>
          <t>contrôle des is de jour</t>
        </is>
      </c>
      <c r="E504" t="inlineStr">
        <is>
          <t>VJO010</t>
        </is>
      </c>
      <c r="F504" t="n">
        <v>6</v>
      </c>
      <c r="G504" t="n">
        <v>0</v>
      </c>
      <c r="H504" t="n">
        <v>6</v>
      </c>
      <c r="I504" t="n">
        <v>0.3333333333333333</v>
      </c>
      <c r="J504" s="2" t="n">
        <v>3043</v>
      </c>
      <c r="K504" t="n">
        <v>6086</v>
      </c>
      <c r="L504" t="inlineStr"/>
      <c r="M504" t="n">
        <v>0.3333333333333333</v>
      </c>
      <c r="N504" t="inlineStr">
        <is>
          <t>contrôle des is de jour|La Défense</t>
        </is>
      </c>
    </row>
    <row r="505">
      <c r="A505" t="inlineStr">
        <is>
          <t>Bâtiment</t>
        </is>
      </c>
      <c r="B505" t="inlineStr">
        <is>
          <t>La Défense</t>
        </is>
      </c>
      <c r="C505" t="inlineStr">
        <is>
          <t>BATCJN011</t>
        </is>
      </c>
      <c r="D505" t="inlineStr">
        <is>
          <t>contrôle des is de jour</t>
        </is>
      </c>
      <c r="E505" t="inlineStr">
        <is>
          <t>VJO011</t>
        </is>
      </c>
      <c r="F505" t="n">
        <v>6</v>
      </c>
      <c r="G505" t="n">
        <v>0</v>
      </c>
      <c r="H505" t="n">
        <v>6</v>
      </c>
      <c r="I505" t="n">
        <v>0.3333333333333333</v>
      </c>
      <c r="J505" s="2" t="n">
        <v>3043</v>
      </c>
      <c r="K505" t="n">
        <v>6086</v>
      </c>
      <c r="L505" t="inlineStr"/>
      <c r="M505" t="n">
        <v>0.3333333333333333</v>
      </c>
      <c r="N505" t="inlineStr">
        <is>
          <t>contrôle des is de jour|La Défense</t>
        </is>
      </c>
    </row>
    <row r="506">
      <c r="A506" t="inlineStr">
        <is>
          <t>Bâtiment</t>
        </is>
      </c>
      <c r="B506" t="inlineStr">
        <is>
          <t>La Défense</t>
        </is>
      </c>
      <c r="C506" t="inlineStr">
        <is>
          <t>BATCNO010</t>
        </is>
      </c>
      <c r="D506" t="inlineStr">
        <is>
          <t>contrôle des is + niches de nuit</t>
        </is>
      </c>
      <c r="E506" t="inlineStr">
        <is>
          <t>VNO010</t>
        </is>
      </c>
      <c r="F506" t="n">
        <v>6</v>
      </c>
      <c r="G506" t="n">
        <v>0</v>
      </c>
      <c r="H506" t="n">
        <v>6</v>
      </c>
      <c r="I506" t="n">
        <v>0.3333333333333333</v>
      </c>
      <c r="J506" s="2" t="n">
        <v>4570</v>
      </c>
      <c r="K506" t="n">
        <v>9140</v>
      </c>
      <c r="L506" t="inlineStr"/>
      <c r="M506" t="n">
        <v>0.3333333333333333</v>
      </c>
      <c r="N506" t="inlineStr">
        <is>
          <t>contrôle des is + niches de nuit|La Défense</t>
        </is>
      </c>
    </row>
    <row r="507">
      <c r="A507" t="inlineStr">
        <is>
          <t>Bâtiment</t>
        </is>
      </c>
      <c r="B507" t="inlineStr">
        <is>
          <t>La Défense</t>
        </is>
      </c>
      <c r="C507" t="inlineStr">
        <is>
          <t>BATCNO011</t>
        </is>
      </c>
      <c r="D507" t="inlineStr">
        <is>
          <t>contrôle des is + niches de nuit</t>
        </is>
      </c>
      <c r="E507" t="inlineStr">
        <is>
          <t>VNO011</t>
        </is>
      </c>
      <c r="F507" t="n">
        <v>6</v>
      </c>
      <c r="G507" t="n">
        <v>0</v>
      </c>
      <c r="H507" t="n">
        <v>6</v>
      </c>
      <c r="I507" t="n">
        <v>0.3333333333333333</v>
      </c>
      <c r="J507" s="2" t="n">
        <v>4570</v>
      </c>
      <c r="K507" t="n">
        <v>9140</v>
      </c>
      <c r="L507" t="inlineStr"/>
      <c r="M507" t="n">
        <v>0.3333333333333333</v>
      </c>
      <c r="N507" t="inlineStr">
        <is>
          <t>contrôle des is + niches de nuit|La Défense</t>
        </is>
      </c>
    </row>
    <row r="508">
      <c r="A508" t="inlineStr">
        <is>
          <t>Bâtiment</t>
        </is>
      </c>
      <c r="B508" t="inlineStr">
        <is>
          <t>La Défense</t>
        </is>
      </c>
      <c r="C508" t="inlineStr">
        <is>
          <t>BATMPO010</t>
        </is>
      </c>
      <c r="D508" t="inlineStr">
        <is>
          <t>préventif is + niches</t>
        </is>
      </c>
      <c r="E508" t="inlineStr">
        <is>
          <t>MPO010</t>
        </is>
      </c>
      <c r="F508" t="n">
        <v>1</v>
      </c>
      <c r="G508" t="n">
        <v>0</v>
      </c>
      <c r="H508" t="n">
        <v>1</v>
      </c>
      <c r="I508" t="n">
        <v>0.3333333333333333</v>
      </c>
      <c r="J508" s="2" t="n">
        <v>4926</v>
      </c>
      <c r="K508" t="n">
        <v>1642</v>
      </c>
      <c r="L508" t="inlineStr"/>
      <c r="M508" t="n">
        <v>0.3333333333333333</v>
      </c>
      <c r="N508" t="inlineStr">
        <is>
          <t>préventif is + niches|La Défense</t>
        </is>
      </c>
    </row>
    <row r="509">
      <c r="A509" t="inlineStr">
        <is>
          <t>Bâtiment</t>
        </is>
      </c>
      <c r="B509" t="inlineStr">
        <is>
          <t>La Défense</t>
        </is>
      </c>
      <c r="C509" t="inlineStr">
        <is>
          <t>BATMPO011</t>
        </is>
      </c>
      <c r="D509" t="inlineStr">
        <is>
          <t>préventif is + niches</t>
        </is>
      </c>
      <c r="E509" t="inlineStr">
        <is>
          <t>MPO011</t>
        </is>
      </c>
      <c r="F509" t="n">
        <v>1</v>
      </c>
      <c r="G509" t="n">
        <v>0</v>
      </c>
      <c r="H509" t="n">
        <v>1</v>
      </c>
      <c r="I509" t="n">
        <v>0.3333333333333333</v>
      </c>
      <c r="J509" s="2" t="n">
        <v>4926</v>
      </c>
      <c r="K509" t="n">
        <v>1642</v>
      </c>
      <c r="L509" t="inlineStr"/>
      <c r="M509" t="n">
        <v>0.3333333333333333</v>
      </c>
      <c r="N509" t="inlineStr">
        <is>
          <t>préventif is + niches|La Défense</t>
        </is>
      </c>
    </row>
    <row r="510">
      <c r="A510" t="inlineStr">
        <is>
          <t>Propreté</t>
        </is>
      </c>
      <c r="B510" t="inlineStr">
        <is>
          <t>La Défense</t>
        </is>
      </c>
      <c r="C510" t="inlineStr">
        <is>
          <t>PRPLTB007</t>
        </is>
      </c>
      <c r="D510" t="inlineStr">
        <is>
          <t>lavage d'un tube</t>
        </is>
      </c>
      <c r="E510" t="inlineStr">
        <is>
          <t>POL007</t>
        </is>
      </c>
      <c r="F510" t="n">
        <v>2</v>
      </c>
      <c r="G510" t="n">
        <v>0</v>
      </c>
      <c r="H510" t="n">
        <v>2</v>
      </c>
      <c r="I510" t="n">
        <v>2</v>
      </c>
      <c r="J510" s="2" t="n">
        <v>45421.61</v>
      </c>
      <c r="K510" t="n">
        <v>181686.44</v>
      </c>
      <c r="L510" t="inlineStr"/>
      <c r="M510" t="n">
        <v>2</v>
      </c>
      <c r="N510" t="inlineStr">
        <is>
          <t>lavage d'un tube|La Défense</t>
        </is>
      </c>
    </row>
    <row r="511">
      <c r="A511" t="inlineStr">
        <is>
          <t>ContReg</t>
        </is>
      </c>
      <c r="B511" t="inlineStr">
        <is>
          <t>La Défense</t>
        </is>
      </c>
      <c r="C511" t="inlineStr">
        <is>
          <t>CRGVPA106</t>
        </is>
      </c>
      <c r="D511" t="inlineStr">
        <is>
          <t>vérification des installations électriques</t>
        </is>
      </c>
      <c r="E511" t="inlineStr">
        <is>
          <t>CRC 106,00</t>
        </is>
      </c>
      <c r="F511" t="n">
        <v>1</v>
      </c>
      <c r="G511" t="n">
        <v>0</v>
      </c>
      <c r="H511" t="n">
        <v>1</v>
      </c>
      <c r="I511" t="n">
        <v>1</v>
      </c>
      <c r="J511" s="2" t="n">
        <v>486.45</v>
      </c>
      <c r="K511" t="n">
        <v>486.45</v>
      </c>
      <c r="L511" t="inlineStr"/>
      <c r="M511" t="n">
        <v>1</v>
      </c>
      <c r="N511" t="inlineStr">
        <is>
          <t>vérification des installations électriques|La Défense</t>
        </is>
      </c>
    </row>
    <row r="512">
      <c r="A512" t="inlineStr">
        <is>
          <t>ContReg</t>
        </is>
      </c>
      <c r="B512" t="inlineStr">
        <is>
          <t>La Défense</t>
        </is>
      </c>
      <c r="C512" t="inlineStr">
        <is>
          <t>CRGVPA107</t>
        </is>
      </c>
      <c r="D512" t="inlineStr">
        <is>
          <t>vérification des installations électriques</t>
        </is>
      </c>
      <c r="E512" t="inlineStr">
        <is>
          <t>CRC 107,00</t>
        </is>
      </c>
      <c r="F512" t="n">
        <v>1</v>
      </c>
      <c r="G512" t="n">
        <v>0</v>
      </c>
      <c r="H512" t="n">
        <v>1</v>
      </c>
      <c r="I512" t="n">
        <v>1</v>
      </c>
      <c r="J512" s="2" t="n">
        <v>864.8</v>
      </c>
      <c r="K512" t="n">
        <v>864.8</v>
      </c>
      <c r="L512" t="inlineStr"/>
      <c r="M512" t="n">
        <v>1</v>
      </c>
      <c r="N512" t="inlineStr">
        <is>
          <t>vérification des installations électriques|La Défense</t>
        </is>
      </c>
    </row>
    <row r="513">
      <c r="A513" t="inlineStr">
        <is>
          <t>ContReg</t>
        </is>
      </c>
      <c r="B513" t="inlineStr">
        <is>
          <t>La Défense</t>
        </is>
      </c>
      <c r="C513" t="inlineStr">
        <is>
          <t>CRGVIS106</t>
        </is>
      </c>
      <c r="D513" t="inlineStr">
        <is>
          <t>vérification des installations électriques</t>
        </is>
      </c>
      <c r="E513" t="inlineStr">
        <is>
          <t>CRS106</t>
        </is>
      </c>
      <c r="F513" t="n">
        <v>1</v>
      </c>
      <c r="G513" t="n">
        <v>0</v>
      </c>
      <c r="H513" t="n">
        <v>1</v>
      </c>
      <c r="I513" t="n">
        <v>1</v>
      </c>
      <c r="J513" s="2" t="n">
        <v>432.4</v>
      </c>
      <c r="K513" t="n">
        <v>432.4</v>
      </c>
      <c r="L513" t="inlineStr"/>
      <c r="M513" t="n">
        <v>1</v>
      </c>
      <c r="N513" t="inlineStr">
        <is>
          <t>vérification des installations électriques|La Défense</t>
        </is>
      </c>
    </row>
    <row r="514">
      <c r="A514" t="inlineStr">
        <is>
          <t>ContReg</t>
        </is>
      </c>
      <c r="B514" t="inlineStr">
        <is>
          <t>La Défense</t>
        </is>
      </c>
      <c r="C514" t="inlineStr">
        <is>
          <t>CRGDLA101</t>
        </is>
      </c>
      <c r="D514" t="inlineStr">
        <is>
          <t>vérification des dispositifs de levage</t>
        </is>
      </c>
      <c r="E514" t="inlineStr">
        <is>
          <t>CRC 101,00</t>
        </is>
      </c>
      <c r="F514" t="n">
        <v>1</v>
      </c>
      <c r="G514" t="n">
        <v>0</v>
      </c>
      <c r="H514" t="n">
        <v>1</v>
      </c>
      <c r="I514" t="n">
        <v>0</v>
      </c>
      <c r="J514" s="2" t="n">
        <v>648.6</v>
      </c>
      <c r="K514" t="n">
        <v>0</v>
      </c>
      <c r="L514" t="inlineStr">
        <is>
          <t>Dispositif de levage inférieur ou égal à 3 tonnes</t>
        </is>
      </c>
      <c r="M514">
        <f>IFERROR(INDEX('equipements_tunnel'!$C$2:$AK$64,MATCH(L514,'equipements_tunnel'!$B$2:$B$64,0),MATCH(B514,'equipements_tunnel'!$C$1:$AK$1,0)),"")</f>
        <v/>
      </c>
      <c r="N514" t="inlineStr">
        <is>
          <t>vérification des dispositifs de levage|La Défense</t>
        </is>
      </c>
    </row>
    <row r="515">
      <c r="A515" t="inlineStr">
        <is>
          <t>ContReg</t>
        </is>
      </c>
      <c r="B515" t="inlineStr">
        <is>
          <t>La Défense</t>
        </is>
      </c>
      <c r="C515" t="inlineStr">
        <is>
          <t>CRGDLB102</t>
        </is>
      </c>
      <c r="D515" t="inlineStr">
        <is>
          <t>vérification des dispositifs de levage</t>
        </is>
      </c>
      <c r="E515" t="inlineStr">
        <is>
          <t>CRC 102,00</t>
        </is>
      </c>
      <c r="F515" t="n">
        <v>1</v>
      </c>
      <c r="G515" t="n">
        <v>0</v>
      </c>
      <c r="H515" t="n">
        <v>1</v>
      </c>
      <c r="I515" t="n">
        <v>119</v>
      </c>
      <c r="J515" s="2" t="n">
        <v>864.8</v>
      </c>
      <c r="K515" t="n">
        <v>102911.2</v>
      </c>
      <c r="L515" t="inlineStr">
        <is>
          <t>Dispositif de levage inférieur compris entre 3 et 6 tonnes</t>
        </is>
      </c>
      <c r="M515">
        <f>IFERROR(INDEX('equipements_tunnel'!$C$2:$AK$64,MATCH(L515,'equipements_tunnel'!$B$2:$B$64,0),MATCH(B515,'equipements_tunnel'!$C$1:$AK$1,0)),"")</f>
        <v/>
      </c>
      <c r="N515" t="inlineStr">
        <is>
          <t>vérification des dispositifs de levage|La Défense</t>
        </is>
      </c>
    </row>
    <row r="516">
      <c r="A516" t="inlineStr">
        <is>
          <t>ContReg</t>
        </is>
      </c>
      <c r="B516" t="inlineStr">
        <is>
          <t>La Défense</t>
        </is>
      </c>
      <c r="C516" t="inlineStr">
        <is>
          <t>CRGDLC103</t>
        </is>
      </c>
      <c r="D516" t="inlineStr">
        <is>
          <t>vérification des dispositifs de levage</t>
        </is>
      </c>
      <c r="E516" t="inlineStr">
        <is>
          <t>CRC 103,00</t>
        </is>
      </c>
      <c r="F516" t="n">
        <v>1</v>
      </c>
      <c r="G516" t="n">
        <v>0</v>
      </c>
      <c r="H516" t="n">
        <v>1</v>
      </c>
      <c r="I516" t="n">
        <v>0</v>
      </c>
      <c r="J516" s="2" t="n">
        <v>1081</v>
      </c>
      <c r="K516" t="n">
        <v>0</v>
      </c>
      <c r="L516" t="inlineStr">
        <is>
          <t>Dispositif de levage inférieur supérieur à 6 tonnes</t>
        </is>
      </c>
      <c r="M516">
        <f>IFERROR(INDEX('equipements_tunnel'!$C$2:$AK$64,MATCH(L516,'equipements_tunnel'!$B$2:$B$64,0),MATCH(B516,'equipements_tunnel'!$C$1:$AK$1,0)),"")</f>
        <v/>
      </c>
      <c r="N516" t="inlineStr">
        <is>
          <t>vérification des dispositifs de levage|La Défense</t>
        </is>
      </c>
    </row>
    <row r="517">
      <c r="A517" t="inlineStr">
        <is>
          <t>Eclairage</t>
        </is>
      </c>
      <c r="B517" t="inlineStr">
        <is>
          <t>La Défense</t>
        </is>
      </c>
      <c r="C517" t="inlineStr">
        <is>
          <t>ECLNPO001</t>
        </is>
      </c>
      <c r="D517" t="inlineStr">
        <is>
          <t>nettoyage des plots de jalonnement pour un sens</t>
        </is>
      </c>
      <c r="E517" t="inlineStr">
        <is>
          <t>ECPO01</t>
        </is>
      </c>
      <c r="F517" t="n">
        <v>2</v>
      </c>
      <c r="G517" t="n">
        <v>0</v>
      </c>
      <c r="H517" t="n">
        <v>2</v>
      </c>
      <c r="I517" t="n">
        <v>2</v>
      </c>
      <c r="J517" s="2" t="n">
        <v>1791.86</v>
      </c>
      <c r="K517" t="n">
        <v>7167.44</v>
      </c>
      <c r="L517" t="inlineStr"/>
      <c r="M517" t="n">
        <v>2</v>
      </c>
      <c r="N517" t="inlineStr">
        <is>
          <t>nettoyage des plots de jalonnement pour un sens|La Défense</t>
        </is>
      </c>
    </row>
    <row r="518">
      <c r="A518" t="inlineStr">
        <is>
          <t>Eclairage</t>
        </is>
      </c>
      <c r="B518" t="inlineStr">
        <is>
          <t>La Défense</t>
        </is>
      </c>
      <c r="C518" t="inlineStr">
        <is>
          <t>ECLNPO002</t>
        </is>
      </c>
      <c r="D518" t="inlineStr">
        <is>
          <t>nettoyage des plots de jalonnement pour un sens</t>
        </is>
      </c>
      <c r="E518" t="inlineStr">
        <is>
          <t>ECPO02</t>
        </is>
      </c>
      <c r="F518" t="n">
        <v>2</v>
      </c>
      <c r="G518" t="n">
        <v>0</v>
      </c>
      <c r="H518" t="n">
        <v>2</v>
      </c>
      <c r="I518" t="n">
        <v>2</v>
      </c>
      <c r="J518" s="2" t="n">
        <v>1958.04</v>
      </c>
      <c r="K518" t="n">
        <v>7832.16</v>
      </c>
      <c r="L518" t="inlineStr"/>
      <c r="M518" t="n">
        <v>2</v>
      </c>
      <c r="N518" t="inlineStr">
        <is>
          <t>nettoyage des plots de jalonnement pour un sens|La Défense</t>
        </is>
      </c>
    </row>
    <row r="519">
      <c r="A519" t="inlineStr">
        <is>
          <t>Eclairage</t>
        </is>
      </c>
      <c r="B519" t="inlineStr">
        <is>
          <t>La Défense</t>
        </is>
      </c>
      <c r="C519" t="inlineStr">
        <is>
          <t>ECLNEO010</t>
        </is>
      </c>
      <c r="D519" t="inlineStr">
        <is>
          <t>nettoyage de l'éclairage pour un sens</t>
        </is>
      </c>
      <c r="E519" t="inlineStr">
        <is>
          <t>ECPO10</t>
        </is>
      </c>
      <c r="F519" t="n">
        <v>2</v>
      </c>
      <c r="G519" t="n">
        <v>0</v>
      </c>
      <c r="H519" t="n">
        <v>2</v>
      </c>
      <c r="I519" t="n">
        <v>2</v>
      </c>
      <c r="J519" s="2" t="n">
        <v>36296.29</v>
      </c>
      <c r="K519" t="n">
        <v>145185.16</v>
      </c>
      <c r="L519" t="inlineStr"/>
      <c r="M519" t="n">
        <v>2</v>
      </c>
      <c r="N519" t="inlineStr">
        <is>
          <t>nettoyage de l'éclairage pour un sens|La Défense</t>
        </is>
      </c>
    </row>
    <row r="520">
      <c r="A520" t="inlineStr">
        <is>
          <t>Eclairage</t>
        </is>
      </c>
      <c r="B520" t="inlineStr">
        <is>
          <t>La Défense</t>
        </is>
      </c>
      <c r="C520" t="inlineStr">
        <is>
          <t>ECLNEO012</t>
        </is>
      </c>
      <c r="D520" t="inlineStr">
        <is>
          <t>nettoyage de l'éclairage pour un sens</t>
        </is>
      </c>
      <c r="E520" t="inlineStr">
        <is>
          <t>ECPO12</t>
        </is>
      </c>
      <c r="F520" t="n">
        <v>2</v>
      </c>
      <c r="G520" t="n">
        <v>0</v>
      </c>
      <c r="H520" t="n">
        <v>2</v>
      </c>
      <c r="I520" t="n">
        <v>2</v>
      </c>
      <c r="J520" s="2" t="n">
        <v>29169.36</v>
      </c>
      <c r="K520" t="n">
        <v>116677.44</v>
      </c>
      <c r="L520" t="inlineStr"/>
      <c r="M520" t="n">
        <v>2</v>
      </c>
      <c r="N520" t="inlineStr">
        <is>
          <t>nettoyage de l'éclairage pour un sens|La Défense</t>
        </is>
      </c>
    </row>
    <row r="521">
      <c r="A521" t="inlineStr">
        <is>
          <t>Eclairage</t>
        </is>
      </c>
      <c r="B521" t="inlineStr">
        <is>
          <t>La Défense</t>
        </is>
      </c>
      <c r="C521" t="inlineStr">
        <is>
          <t>ECLRSO050</t>
        </is>
      </c>
      <c r="D521" t="inlineStr">
        <is>
          <t>remplacement systématiques des sources</t>
        </is>
      </c>
      <c r="E521" t="inlineStr">
        <is>
          <t>ECPO50</t>
        </is>
      </c>
      <c r="F521" t="n">
        <v>0.4</v>
      </c>
      <c r="G521" t="n">
        <v>0</v>
      </c>
      <c r="H521" t="n">
        <v>0.4</v>
      </c>
      <c r="I521" t="n">
        <v>2</v>
      </c>
      <c r="J521" s="2" t="n">
        <v>58716.81</v>
      </c>
      <c r="K521" t="n">
        <v>46973.45</v>
      </c>
      <c r="L521" t="inlineStr"/>
      <c r="M521" t="n">
        <v>2</v>
      </c>
      <c r="N521" t="inlineStr">
        <is>
          <t>remplacement systématiques des sources|La Défense</t>
        </is>
      </c>
    </row>
    <row r="522">
      <c r="A522" t="inlineStr">
        <is>
          <t>Eclairage</t>
        </is>
      </c>
      <c r="B522" t="inlineStr">
        <is>
          <t>La Défense</t>
        </is>
      </c>
      <c r="C522" t="inlineStr">
        <is>
          <t>ECLRSO051</t>
        </is>
      </c>
      <c r="D522" t="inlineStr">
        <is>
          <t>remplacement systématiques des sources</t>
        </is>
      </c>
      <c r="E522" t="inlineStr">
        <is>
          <t>ECPO51</t>
        </is>
      </c>
      <c r="F522" t="n">
        <v>0.4</v>
      </c>
      <c r="G522" t="n">
        <v>0</v>
      </c>
      <c r="H522" t="n">
        <v>0.4</v>
      </c>
      <c r="I522" t="n">
        <v>2</v>
      </c>
      <c r="J522" s="2" t="n">
        <v>59906.1</v>
      </c>
      <c r="K522" t="n">
        <v>47924.88</v>
      </c>
      <c r="L522" t="inlineStr"/>
      <c r="M522" t="n">
        <v>2</v>
      </c>
      <c r="N522" t="inlineStr">
        <is>
          <t>remplacement systématiques des sources|La Défense</t>
        </is>
      </c>
    </row>
    <row r="523">
      <c r="A523" t="inlineStr">
        <is>
          <t>Eclairage</t>
        </is>
      </c>
      <c r="B523" t="inlineStr">
        <is>
          <t>La Défense</t>
        </is>
      </c>
      <c r="C523" t="inlineStr">
        <is>
          <t>ECLRSO052</t>
        </is>
      </c>
      <c r="D523" t="inlineStr">
        <is>
          <t>remplacement systématiques des sources</t>
        </is>
      </c>
      <c r="E523" t="inlineStr">
        <is>
          <t>ECPO52</t>
        </is>
      </c>
      <c r="F523" t="n">
        <v>0.4</v>
      </c>
      <c r="G523" t="n">
        <v>0</v>
      </c>
      <c r="H523" t="n">
        <v>0.4</v>
      </c>
      <c r="I523" t="n">
        <v>2</v>
      </c>
      <c r="J523" s="2" t="n">
        <v>51784.98</v>
      </c>
      <c r="K523" t="n">
        <v>41427.98</v>
      </c>
      <c r="L523" t="inlineStr"/>
      <c r="M523" t="n">
        <v>2</v>
      </c>
      <c r="N523" t="inlineStr">
        <is>
          <t>remplacement systématiques des sources|La Défense</t>
        </is>
      </c>
    </row>
    <row r="524">
      <c r="A524" t="inlineStr">
        <is>
          <t>Eclairage</t>
        </is>
      </c>
      <c r="B524" t="inlineStr">
        <is>
          <t>La Défense</t>
        </is>
      </c>
      <c r="C524" t="inlineStr">
        <is>
          <t>ECLRSO053</t>
        </is>
      </c>
      <c r="D524" t="inlineStr">
        <is>
          <t>remplacement systématiques des sources</t>
        </is>
      </c>
      <c r="E524" t="inlineStr">
        <is>
          <t>ECPO53</t>
        </is>
      </c>
      <c r="F524" t="n">
        <v>0.4</v>
      </c>
      <c r="G524" t="n">
        <v>0</v>
      </c>
      <c r="H524" t="n">
        <v>0.4</v>
      </c>
      <c r="I524" t="n">
        <v>2</v>
      </c>
      <c r="J524" s="2" t="n">
        <v>52090.78</v>
      </c>
      <c r="K524" t="n">
        <v>41672.62</v>
      </c>
      <c r="L524" t="inlineStr"/>
      <c r="M524" t="n">
        <v>2</v>
      </c>
      <c r="N524" t="inlineStr">
        <is>
          <t>remplacement systématiques des sources|La Défense</t>
        </is>
      </c>
    </row>
    <row r="525">
      <c r="A525" t="inlineStr">
        <is>
          <t>Eclairage</t>
        </is>
      </c>
      <c r="B525" t="inlineStr">
        <is>
          <t>La Défense</t>
        </is>
      </c>
      <c r="C525" t="inlineStr">
        <is>
          <t>ECLRSO054</t>
        </is>
      </c>
      <c r="D525" t="inlineStr">
        <is>
          <t>remplacement systématiques des sources</t>
        </is>
      </c>
      <c r="E525" t="inlineStr">
        <is>
          <t>ECPO54</t>
        </is>
      </c>
      <c r="F525" t="n">
        <v>0.4</v>
      </c>
      <c r="G525" t="n">
        <v>0</v>
      </c>
      <c r="H525" t="n">
        <v>0.4</v>
      </c>
      <c r="I525" t="n">
        <v>2</v>
      </c>
      <c r="J525" s="2" t="n">
        <v>18484.94</v>
      </c>
      <c r="K525" t="n">
        <v>14787.95</v>
      </c>
      <c r="L525" t="inlineStr"/>
      <c r="M525" t="n">
        <v>2</v>
      </c>
      <c r="N525" t="inlineStr">
        <is>
          <t>remplacement systématiques des sources|La Défense</t>
        </is>
      </c>
    </row>
    <row r="526">
      <c r="A526" t="inlineStr">
        <is>
          <t>Eclairage</t>
        </is>
      </c>
      <c r="B526" t="inlineStr">
        <is>
          <t>La Défense</t>
        </is>
      </c>
      <c r="C526" t="inlineStr">
        <is>
          <t>ECLRSO055</t>
        </is>
      </c>
      <c r="D526" t="inlineStr">
        <is>
          <t>remplacement systématiques des sources</t>
        </is>
      </c>
      <c r="E526" t="inlineStr">
        <is>
          <t>ECPO55</t>
        </is>
      </c>
      <c r="F526" t="n">
        <v>0.4</v>
      </c>
      <c r="G526" t="n">
        <v>0</v>
      </c>
      <c r="H526" t="n">
        <v>0.4</v>
      </c>
      <c r="I526" t="n">
        <v>2</v>
      </c>
      <c r="J526" s="2" t="n">
        <v>16751.96</v>
      </c>
      <c r="K526" t="n">
        <v>13401.57</v>
      </c>
      <c r="L526" t="inlineStr"/>
      <c r="M526" t="n">
        <v>2</v>
      </c>
      <c r="N526" t="inlineStr">
        <is>
          <t>remplacement systématiques des sources|La Défense</t>
        </is>
      </c>
    </row>
    <row r="527">
      <c r="A527" t="inlineStr">
        <is>
          <t>AEV</t>
        </is>
      </c>
      <c r="B527" t="inlineStr">
        <is>
          <t>La Défense</t>
        </is>
      </c>
      <c r="C527" t="inlineStr">
        <is>
          <t>AEVEFO010</t>
        </is>
      </c>
      <c r="D527" t="inlineStr">
        <is>
          <t>essais fonctionnels pour un sens</t>
        </is>
      </c>
      <c r="E527" t="inlineStr">
        <is>
          <t>AEFO10</t>
        </is>
      </c>
      <c r="F527" t="n">
        <v>2</v>
      </c>
      <c r="G527" t="n">
        <v>0</v>
      </c>
      <c r="H527" t="n">
        <v>2</v>
      </c>
      <c r="I527" t="n">
        <v>2</v>
      </c>
      <c r="J527" s="2" t="n">
        <v>2097.84</v>
      </c>
      <c r="K527" t="n">
        <v>8391.360000000001</v>
      </c>
      <c r="L527" t="inlineStr"/>
      <c r="M527" t="n">
        <v>2</v>
      </c>
      <c r="N527" t="inlineStr">
        <is>
          <t>essais fonctionnels pour un sens|La Défense</t>
        </is>
      </c>
    </row>
    <row r="528">
      <c r="A528" t="inlineStr">
        <is>
          <t>AEV</t>
        </is>
      </c>
      <c r="B528" t="inlineStr">
        <is>
          <t>La Défense</t>
        </is>
      </c>
      <c r="C528" t="inlineStr">
        <is>
          <t>AEVEFO011</t>
        </is>
      </c>
      <c r="D528" t="inlineStr">
        <is>
          <t>essais fonctionnels pour un sens</t>
        </is>
      </c>
      <c r="E528" t="inlineStr">
        <is>
          <t>AEFO11</t>
        </is>
      </c>
      <c r="F528" t="n">
        <v>2</v>
      </c>
      <c r="G528" t="n">
        <v>0</v>
      </c>
      <c r="H528" t="n">
        <v>2</v>
      </c>
      <c r="I528" t="n">
        <v>2</v>
      </c>
      <c r="J528" s="2" t="n">
        <v>2532.48</v>
      </c>
      <c r="K528" t="n">
        <v>10129.92</v>
      </c>
      <c r="L528" t="inlineStr"/>
      <c r="M528" t="n">
        <v>2</v>
      </c>
      <c r="N528" t="inlineStr">
        <is>
          <t>essais fonctionnels pour un sens|La Défense</t>
        </is>
      </c>
    </row>
    <row r="529">
      <c r="A529" t="inlineStr">
        <is>
          <t>AEV</t>
        </is>
      </c>
      <c r="B529" t="inlineStr">
        <is>
          <t>La Défense</t>
        </is>
      </c>
      <c r="C529" t="inlineStr">
        <is>
          <t>AEVMPO010</t>
        </is>
      </c>
      <c r="D529" t="inlineStr">
        <is>
          <t>maintenance préventive pour un sens</t>
        </is>
      </c>
      <c r="E529" t="inlineStr">
        <is>
          <t>AEPO10</t>
        </is>
      </c>
      <c r="F529" t="n">
        <v>2</v>
      </c>
      <c r="G529" t="n">
        <v>0</v>
      </c>
      <c r="H529" t="n">
        <v>2</v>
      </c>
      <c r="I529" t="n">
        <v>2</v>
      </c>
      <c r="J529" s="2" t="n">
        <v>7669.73</v>
      </c>
      <c r="K529" t="n">
        <v>30678.92</v>
      </c>
      <c r="L529" t="inlineStr"/>
      <c r="M529" t="n">
        <v>2</v>
      </c>
      <c r="N529" t="inlineStr">
        <is>
          <t>maintenance préventive pour un sens|La Défense</t>
        </is>
      </c>
    </row>
    <row r="530">
      <c r="A530" t="inlineStr">
        <is>
          <t>AEV</t>
        </is>
      </c>
      <c r="B530" t="inlineStr">
        <is>
          <t>La Défense</t>
        </is>
      </c>
      <c r="C530" t="inlineStr">
        <is>
          <t>AEVMPO011</t>
        </is>
      </c>
      <c r="D530" t="inlineStr">
        <is>
          <t>maintenance préventive pour un sens</t>
        </is>
      </c>
      <c r="E530" t="inlineStr">
        <is>
          <t>AEPO11</t>
        </is>
      </c>
      <c r="F530" t="n">
        <v>2</v>
      </c>
      <c r="G530" t="n">
        <v>0</v>
      </c>
      <c r="H530" t="n">
        <v>2</v>
      </c>
      <c r="I530" t="n">
        <v>2</v>
      </c>
      <c r="J530" s="2" t="n">
        <v>9625.68</v>
      </c>
      <c r="K530" t="n">
        <v>38502.72</v>
      </c>
      <c r="L530" t="inlineStr"/>
      <c r="M530" t="n">
        <v>2</v>
      </c>
      <c r="N530" t="inlineStr">
        <is>
          <t>maintenance préventive pour un sens|La Défense</t>
        </is>
      </c>
    </row>
    <row r="531">
      <c r="A531" t="inlineStr">
        <is>
          <t>AEV</t>
        </is>
      </c>
      <c r="B531" t="inlineStr">
        <is>
          <t>La Défense</t>
        </is>
      </c>
      <c r="C531" t="inlineStr">
        <is>
          <t>AEVPLV008</t>
        </is>
      </c>
      <c r="D531" t="inlineStr">
        <is>
          <t>maintenance préventive prises/coffret pompier</t>
        </is>
      </c>
      <c r="E531" t="inlineStr">
        <is>
          <t>AEV08</t>
        </is>
      </c>
      <c r="F531" t="n">
        <v>1</v>
      </c>
      <c r="G531" t="n">
        <v>0</v>
      </c>
      <c r="H531" t="n">
        <v>1</v>
      </c>
      <c r="I531" t="n">
        <v>67</v>
      </c>
      <c r="J531" s="2" t="n">
        <v>61.7</v>
      </c>
      <c r="K531" t="n">
        <v>4133.9</v>
      </c>
      <c r="L531" t="inlineStr">
        <is>
          <t>Niche sécurité</t>
        </is>
      </c>
      <c r="M531">
        <f>IFERROR(INDEX('equipements_tunnel'!$C$2:$AK$64,MATCH(L531,'equipements_tunnel'!$B$2:$B$64,0),MATCH(B531,'equipements_tunnel'!$C$1:$AK$1,0)),"")</f>
        <v/>
      </c>
      <c r="N531" t="inlineStr">
        <is>
          <t>maintenance préventive prises/coffret pompier|La Défense</t>
        </is>
      </c>
    </row>
    <row r="532">
      <c r="A532" t="inlineStr">
        <is>
          <t>Automate</t>
        </is>
      </c>
      <c r="B532" t="inlineStr">
        <is>
          <t>La Défense</t>
        </is>
      </c>
      <c r="C532" t="inlineStr">
        <is>
          <t>AUTPAB003</t>
        </is>
      </c>
      <c r="D532" t="inlineStr">
        <is>
          <t>préventif automates principaux et baies mesd (fiche n°3 du cctp)</t>
        </is>
      </c>
      <c r="E532" t="inlineStr">
        <is>
          <t>AUPR03</t>
        </is>
      </c>
      <c r="F532" t="n">
        <v>1</v>
      </c>
      <c r="G532" t="n">
        <v>0</v>
      </c>
      <c r="H532" t="n">
        <v>1</v>
      </c>
      <c r="I532" t="n">
        <v>1</v>
      </c>
      <c r="J532" s="2" t="n">
        <v>976.143</v>
      </c>
      <c r="K532" t="n">
        <v>976.14</v>
      </c>
      <c r="L532" t="inlineStr"/>
      <c r="M532" t="n">
        <v>1</v>
      </c>
      <c r="N532" t="inlineStr">
        <is>
          <t>préventif automates principaux et baies mesd (fiche n°3 du cctp)|La Défense</t>
        </is>
      </c>
    </row>
    <row r="533">
      <c r="A533" t="inlineStr">
        <is>
          <t>Automate</t>
        </is>
      </c>
      <c r="B533" t="inlineStr">
        <is>
          <t>La Défense</t>
        </is>
      </c>
      <c r="C533" t="inlineStr">
        <is>
          <t>AUTPAR004</t>
        </is>
      </c>
      <c r="D533" t="inlineStr">
        <is>
          <t>préventif armoires mesd (fiche n°4 du cctp)</t>
        </is>
      </c>
      <c r="E533" t="inlineStr">
        <is>
          <t>AUPR04</t>
        </is>
      </c>
      <c r="F533" t="n">
        <v>1</v>
      </c>
      <c r="G533" t="n">
        <v>0</v>
      </c>
      <c r="H533" t="n">
        <v>1</v>
      </c>
      <c r="I533" t="n">
        <v>1</v>
      </c>
      <c r="J533" s="2" t="n">
        <v>3824.02669</v>
      </c>
      <c r="K533" t="n">
        <v>3824.03</v>
      </c>
      <c r="L533" t="inlineStr">
        <is>
          <t>MESD METIER</t>
        </is>
      </c>
      <c r="M533">
        <f>IFERROR(INDEX('equipements_tunnel'!$C$2:$AK$64,MATCH(L533,'equipements_tunnel'!$B$2:$B$64,0),MATCH(B533,'equipements_tunnel'!$C$1:$AK$1,0)),"")</f>
        <v/>
      </c>
      <c r="N533" t="inlineStr">
        <is>
          <t>préventif armoires mesd (fiche n°4 du cctp)|La Défense</t>
        </is>
      </c>
    </row>
    <row r="534">
      <c r="A534" t="inlineStr">
        <is>
          <t>Automate</t>
        </is>
      </c>
      <c r="B534" t="inlineStr">
        <is>
          <t>La Défense</t>
        </is>
      </c>
      <c r="C534" t="inlineStr">
        <is>
          <t>AUTPAM047</t>
        </is>
      </c>
      <c r="D534" t="inlineStr">
        <is>
          <t>préventif automates métier (fiche n°5 du cctp)</t>
        </is>
      </c>
      <c r="E534" t="inlineStr">
        <is>
          <t>AUPR47</t>
        </is>
      </c>
      <c r="F534" t="n">
        <v>1</v>
      </c>
      <c r="G534" t="n">
        <v>0</v>
      </c>
      <c r="H534" t="n">
        <v>1</v>
      </c>
      <c r="I534" t="n">
        <v>8</v>
      </c>
      <c r="J534" s="2" t="n">
        <v>202.4713</v>
      </c>
      <c r="K534" t="n">
        <v>1619.77</v>
      </c>
      <c r="L534" t="inlineStr">
        <is>
          <t>AUTOMATE METIER</t>
        </is>
      </c>
      <c r="M534">
        <f>IFERROR(INDEX('equipements_tunnel'!$C$2:$AK$64,MATCH(L534,'equipements_tunnel'!$B$2:$B$64,0),MATCH(B534,'equipements_tunnel'!$C$1:$AK$1,0)),"")</f>
        <v/>
      </c>
      <c r="N534" t="inlineStr">
        <is>
          <t>préventif automates métier (fiche n°5 du cctp)|La Défense</t>
        </is>
      </c>
    </row>
    <row r="535">
      <c r="A535" t="inlineStr">
        <is>
          <t>Automate</t>
        </is>
      </c>
      <c r="B535" t="inlineStr">
        <is>
          <t>La Défense</t>
        </is>
      </c>
      <c r="C535" t="inlineStr">
        <is>
          <t>AUTPAR048</t>
        </is>
      </c>
      <c r="D535" t="inlineStr">
        <is>
          <t>préventif armoires mesd (fiche n°4 du cctp)</t>
        </is>
      </c>
      <c r="E535" t="inlineStr">
        <is>
          <t>AUPR48</t>
        </is>
      </c>
      <c r="F535" t="n">
        <v>1</v>
      </c>
      <c r="G535" t="n">
        <v>0</v>
      </c>
      <c r="H535" t="n">
        <v>1</v>
      </c>
      <c r="I535" t="n">
        <v>0</v>
      </c>
      <c r="J535" s="2" t="n">
        <v>91.39855</v>
      </c>
      <c r="K535" t="n">
        <v>0</v>
      </c>
      <c r="L535" t="inlineStr">
        <is>
          <t>MESD METIER</t>
        </is>
      </c>
      <c r="M535">
        <f>IFERROR(INDEX('equipements_tunnel'!$C$2:$AK$64,MATCH(L535,'equipements_tunnel'!$B$2:$B$64,0),MATCH(B535,'equipements_tunnel'!$C$1:$AK$1,0)),"")</f>
        <v/>
      </c>
      <c r="N535" t="inlineStr">
        <is>
          <t>préventif armoires mesd (fiche n°4 du cctp)|La Défense</t>
        </is>
      </c>
    </row>
    <row r="536">
      <c r="A536" t="inlineStr">
        <is>
          <t>PAU/TSE</t>
        </is>
      </c>
      <c r="B536" t="inlineStr">
        <is>
          <t>La Défense</t>
        </is>
      </c>
      <c r="C536" t="inlineStr">
        <is>
          <t>RTSPPO001</t>
        </is>
      </c>
      <c r="D536" t="inlineStr">
        <is>
          <t>maintenance préventive de l'ensemble des pau du tunnel</t>
        </is>
      </c>
      <c r="E536" t="inlineStr">
        <is>
          <t>RAU-PO01</t>
        </is>
      </c>
      <c r="F536" t="n">
        <v>4</v>
      </c>
      <c r="G536" t="n">
        <v>0</v>
      </c>
      <c r="H536" t="n">
        <v>4</v>
      </c>
      <c r="I536" t="n">
        <v>1</v>
      </c>
      <c r="J536" s="2" t="n">
        <v>6082.62</v>
      </c>
      <c r="K536" t="n">
        <v>24330.48</v>
      </c>
      <c r="L536" t="inlineStr"/>
      <c r="M536" t="n">
        <v>1</v>
      </c>
      <c r="N536" t="inlineStr">
        <is>
          <t>maintenance préventive de l'ensemble des pau du tunnel|La Défense</t>
        </is>
      </c>
    </row>
    <row r="537">
      <c r="A537" t="inlineStr">
        <is>
          <t>PAU/TSE</t>
        </is>
      </c>
      <c r="B537" t="inlineStr">
        <is>
          <t>La Défense</t>
        </is>
      </c>
      <c r="C537" t="inlineStr">
        <is>
          <t>RTSPTO001</t>
        </is>
      </c>
      <c r="D537" t="inlineStr">
        <is>
          <t>maintenance préventive de l'ensemble des tse du tunnel</t>
        </is>
      </c>
      <c r="E537" t="inlineStr">
        <is>
          <t>TSE-PO01</t>
        </is>
      </c>
      <c r="F537" t="n">
        <v>4</v>
      </c>
      <c r="G537" t="n">
        <v>0</v>
      </c>
      <c r="H537" t="n">
        <v>4</v>
      </c>
      <c r="I537" t="n">
        <v>1</v>
      </c>
      <c r="J537" s="2" t="n">
        <v>2069.25</v>
      </c>
      <c r="K537" t="n">
        <v>8277</v>
      </c>
      <c r="L537" t="inlineStr"/>
      <c r="M537" t="n">
        <v>1</v>
      </c>
      <c r="N537" t="inlineStr">
        <is>
          <t>maintenance préventive de l'ensemble des tse du tunnel|La Défense</t>
        </is>
      </c>
    </row>
    <row r="538">
      <c r="A538" t="inlineStr">
        <is>
          <t>Onduleur</t>
        </is>
      </c>
      <c r="B538" t="inlineStr">
        <is>
          <t>La Défense</t>
        </is>
      </c>
      <c r="C538" t="inlineStr">
        <is>
          <t>ONDPOA001</t>
        </is>
      </c>
      <c r="D538" t="inlineStr">
        <is>
          <t>maintenance préventive d'un onduleur</t>
        </is>
      </c>
      <c r="E538" t="inlineStr">
        <is>
          <t>ONP001</t>
        </is>
      </c>
      <c r="F538" t="n">
        <v>1</v>
      </c>
      <c r="G538" t="n">
        <v>0</v>
      </c>
      <c r="H538" t="n">
        <v>1</v>
      </c>
      <c r="I538" t="n">
        <v>4</v>
      </c>
      <c r="J538" s="2" t="n">
        <v>304.01</v>
      </c>
      <c r="K538" t="n">
        <v>1216.04</v>
      </c>
      <c r="L538" t="inlineStr">
        <is>
          <t>Maintenance préventive Onduleur ≤ 60 kVA</t>
        </is>
      </c>
      <c r="M538">
        <f>IFERROR(INDEX('equipements_tunnel'!$C$2:$AK$64,MATCH(L538,'equipements_tunnel'!$B$2:$B$64,0),MATCH(B538,'equipements_tunnel'!$C$1:$AK$1,0)),"")</f>
        <v/>
      </c>
      <c r="N538" t="inlineStr">
        <is>
          <t>maintenance préventive d'un onduleur|La Défense</t>
        </is>
      </c>
    </row>
    <row r="539">
      <c r="A539" t="inlineStr">
        <is>
          <t>Onduleur</t>
        </is>
      </c>
      <c r="B539" t="inlineStr">
        <is>
          <t>La Défense</t>
        </is>
      </c>
      <c r="C539" t="inlineStr">
        <is>
          <t>ONDPOB002</t>
        </is>
      </c>
      <c r="D539" t="inlineStr">
        <is>
          <t>maintenance préventive d'un onduleur</t>
        </is>
      </c>
      <c r="E539" t="inlineStr">
        <is>
          <t>ONP002</t>
        </is>
      </c>
      <c r="F539" t="n">
        <v>1</v>
      </c>
      <c r="G539" t="n">
        <v>0</v>
      </c>
      <c r="H539" t="n">
        <v>1</v>
      </c>
      <c r="I539" t="n">
        <v>4</v>
      </c>
      <c r="J539" s="2" t="n">
        <v>337.95</v>
      </c>
      <c r="K539" t="n">
        <v>1351.8</v>
      </c>
      <c r="L539" t="inlineStr">
        <is>
          <t>Maintenance préventive Onduleur 61 kVA --&gt; 160 kVA</t>
        </is>
      </c>
      <c r="M539">
        <f>IFERROR(INDEX('equipements_tunnel'!$C$2:$AK$64,MATCH(L539,'equipements_tunnel'!$B$2:$B$64,0),MATCH(B539,'equipements_tunnel'!$C$1:$AK$1,0)),"")</f>
        <v/>
      </c>
      <c r="N539" t="inlineStr">
        <is>
          <t>maintenance préventive d'un onduleur|La Défense</t>
        </is>
      </c>
    </row>
    <row r="540">
      <c r="A540" t="inlineStr">
        <is>
          <t>Onduleur</t>
        </is>
      </c>
      <c r="B540" t="inlineStr">
        <is>
          <t>La Défense</t>
        </is>
      </c>
      <c r="C540" t="inlineStr">
        <is>
          <t>ONDPOC003</t>
        </is>
      </c>
      <c r="D540" t="inlineStr">
        <is>
          <t>maintenance préventive d'un onduleur</t>
        </is>
      </c>
      <c r="E540" t="inlineStr">
        <is>
          <t>ONP003</t>
        </is>
      </c>
      <c r="F540" t="n">
        <v>1</v>
      </c>
      <c r="G540" t="n">
        <v>0</v>
      </c>
      <c r="H540" t="n">
        <v>1</v>
      </c>
      <c r="I540" t="n">
        <v>7</v>
      </c>
      <c r="J540" s="2" t="n">
        <v>371.88</v>
      </c>
      <c r="K540" t="n">
        <v>2603.16</v>
      </c>
      <c r="L540" t="inlineStr">
        <is>
          <t>Maintenance préventive Onduleur &gt; 160 kVA</t>
        </is>
      </c>
      <c r="M540">
        <f>IFERROR(INDEX('equipements_tunnel'!$C$2:$AK$64,MATCH(L540,'equipements_tunnel'!$B$2:$B$64,0),MATCH(B540,'equipements_tunnel'!$C$1:$AK$1,0)),"")</f>
        <v/>
      </c>
      <c r="N540" t="inlineStr">
        <is>
          <t>maintenance préventive d'un onduleur|La Défense</t>
        </is>
      </c>
    </row>
    <row r="541">
      <c r="A541" t="inlineStr">
        <is>
          <t>Onduleur</t>
        </is>
      </c>
      <c r="B541" t="inlineStr">
        <is>
          <t>La Défense</t>
        </is>
      </c>
      <c r="C541" t="inlineStr">
        <is>
          <t>ONDMPA004</t>
        </is>
      </c>
      <c r="D541" t="inlineStr">
        <is>
          <t>maintenance préventive d'un atelier d'énergie</t>
        </is>
      </c>
      <c r="E541" t="inlineStr">
        <is>
          <t>ONP004</t>
        </is>
      </c>
      <c r="F541" t="n">
        <v>1</v>
      </c>
      <c r="G541" t="n">
        <v>0</v>
      </c>
      <c r="H541" t="n">
        <v>1</v>
      </c>
      <c r="I541" t="n">
        <v>0</v>
      </c>
      <c r="J541" s="2" t="n">
        <v>185.94</v>
      </c>
      <c r="K541" t="n">
        <v>0</v>
      </c>
      <c r="L541" t="inlineStr"/>
      <c r="M541" t="n">
        <v>0</v>
      </c>
      <c r="N541" t="inlineStr">
        <is>
          <t>maintenance préventive d'un atelier d'énergie|La Défense</t>
        </is>
      </c>
    </row>
    <row r="542">
      <c r="A542" t="inlineStr">
        <is>
          <t>Onduleur</t>
        </is>
      </c>
      <c r="B542" t="inlineStr">
        <is>
          <t>La Défense</t>
        </is>
      </c>
      <c r="C542" t="inlineStr">
        <is>
          <t>ONDPLV005</t>
        </is>
      </c>
      <c r="D542" t="inlineStr">
        <is>
          <t>plus-value pour dépollution</t>
        </is>
      </c>
      <c r="E542" t="inlineStr">
        <is>
          <t>ONP005</t>
        </is>
      </c>
      <c r="F542" t="n">
        <v>0.5</v>
      </c>
      <c r="G542" t="n">
        <v>0</v>
      </c>
      <c r="H542" t="n">
        <v>0.5</v>
      </c>
      <c r="I542" t="n">
        <v>11</v>
      </c>
      <c r="J542" s="2" t="n">
        <v>414.3</v>
      </c>
      <c r="K542" t="n">
        <v>2278.65</v>
      </c>
      <c r="L542" t="inlineStr"/>
      <c r="M542" t="n">
        <v>11</v>
      </c>
      <c r="N542" t="inlineStr">
        <is>
          <t>plus-value pour dépollution|La Défense</t>
        </is>
      </c>
    </row>
    <row r="543">
      <c r="A543" t="inlineStr">
        <is>
          <t>Détection</t>
        </is>
      </c>
      <c r="B543" t="inlineStr">
        <is>
          <t>La Défense</t>
        </is>
      </c>
      <c r="C543" t="inlineStr">
        <is>
          <t>DETPCA006</t>
        </is>
      </c>
      <c r="D543" t="inlineStr">
        <is>
          <t>préventif d'un tube des capteurs atmosphériques (opacimètres, co, no, no², smokecheck, anémomètres)</t>
        </is>
      </c>
      <c r="E543" t="inlineStr">
        <is>
          <t>DEP006</t>
        </is>
      </c>
      <c r="F543" t="n">
        <v>4</v>
      </c>
      <c r="G543" t="n">
        <v>0</v>
      </c>
      <c r="H543" t="n">
        <v>4</v>
      </c>
      <c r="I543" t="n">
        <v>2</v>
      </c>
      <c r="J543" s="2" t="n">
        <v>9264.15</v>
      </c>
      <c r="K543" t="n">
        <v>74113.2</v>
      </c>
      <c r="L543" t="inlineStr"/>
      <c r="M543" t="n">
        <v>2</v>
      </c>
      <c r="N543" t="inlineStr">
        <is>
          <t>préventif d'un tube des capteurs atmosphériques (opacimètres, co, no, no², smokecheck, anémomètres)|La Défense</t>
        </is>
      </c>
    </row>
    <row r="544">
      <c r="A544" t="inlineStr">
        <is>
          <t>Détection</t>
        </is>
      </c>
      <c r="B544" t="inlineStr">
        <is>
          <t>La Défense</t>
        </is>
      </c>
      <c r="C544" t="inlineStr">
        <is>
          <t>DETPLV027</t>
        </is>
      </c>
      <c r="D544" t="inlineStr">
        <is>
          <t>préventif luminancemètre</t>
        </is>
      </c>
      <c r="E544" t="inlineStr">
        <is>
          <t>DEP027</t>
        </is>
      </c>
      <c r="F544" t="n">
        <v>1</v>
      </c>
      <c r="G544" t="n">
        <v>0</v>
      </c>
      <c r="H544" t="n">
        <v>1</v>
      </c>
      <c r="I544" t="n">
        <v>1</v>
      </c>
      <c r="J544" s="2" t="n">
        <v>24.15</v>
      </c>
      <c r="K544" t="n">
        <v>24.15</v>
      </c>
      <c r="L544" t="inlineStr">
        <is>
          <t>LUMANDAR+LUMINANCEMETRE</t>
        </is>
      </c>
      <c r="M544">
        <f>IFERROR(INDEX('equipements_tunnel'!$C$2:$AK$64,MATCH(L544,'equipements_tunnel'!$B$2:$B$64,0),MATCH(B544,'equipements_tunnel'!$C$1:$AK$1,0)),"")</f>
        <v/>
      </c>
      <c r="N544" t="inlineStr">
        <is>
          <t>préventif luminancemètre|La Défense</t>
        </is>
      </c>
    </row>
    <row r="545">
      <c r="A545" t="inlineStr">
        <is>
          <t>Détection</t>
        </is>
      </c>
      <c r="B545" t="inlineStr">
        <is>
          <t>La Défense</t>
        </is>
      </c>
      <c r="C545" t="inlineStr">
        <is>
          <t>DETPDI103</t>
        </is>
      </c>
      <c r="D545" t="inlineStr">
        <is>
          <t>préventif détection incendie</t>
        </is>
      </c>
      <c r="E545" t="inlineStr">
        <is>
          <t>DEP103</t>
        </is>
      </c>
      <c r="F545" t="n">
        <v>1</v>
      </c>
      <c r="G545" t="n">
        <v>0</v>
      </c>
      <c r="H545" t="n">
        <v>1</v>
      </c>
      <c r="I545" t="n">
        <v>1</v>
      </c>
      <c r="J545" s="2" t="n">
        <v>1554</v>
      </c>
      <c r="K545" t="n">
        <v>1554</v>
      </c>
      <c r="L545" t="inlineStr"/>
      <c r="M545" t="n">
        <v>1</v>
      </c>
      <c r="N545" t="inlineStr">
        <is>
          <t>préventif détection incendie|La Défense</t>
        </is>
      </c>
    </row>
    <row r="546">
      <c r="A546" t="inlineStr">
        <is>
          <t>Détection</t>
        </is>
      </c>
      <c r="B546" t="inlineStr">
        <is>
          <t>La Défense</t>
        </is>
      </c>
      <c r="C546" t="inlineStr">
        <is>
          <t>DETPXA200</t>
        </is>
      </c>
      <c r="D546" t="inlineStr">
        <is>
          <t>préventif extincteur</t>
        </is>
      </c>
      <c r="E546" t="inlineStr">
        <is>
          <t>DEP200</t>
        </is>
      </c>
      <c r="F546" t="n">
        <v>1</v>
      </c>
      <c r="G546" t="n">
        <v>0</v>
      </c>
      <c r="H546" t="n">
        <v>1</v>
      </c>
      <c r="I546" t="n">
        <v>143</v>
      </c>
      <c r="J546" s="2" t="n">
        <v>33.6</v>
      </c>
      <c r="K546" t="n">
        <v>4804.8</v>
      </c>
      <c r="L546" t="inlineStr">
        <is>
          <t>Maintenance Préventive Extincteur Poudre 6 kg</t>
        </is>
      </c>
      <c r="M546">
        <f>IFERROR(INDEX('equipements_tunnel'!$C$2:$AK$64,MATCH(L546,'equipements_tunnel'!$B$2:$B$64,0),MATCH(B546,'equipements_tunnel'!$C$1:$AK$1,0)),"")</f>
        <v/>
      </c>
      <c r="N546" t="inlineStr">
        <is>
          <t>préventif extincteur|La Défense</t>
        </is>
      </c>
    </row>
    <row r="547">
      <c r="A547" t="inlineStr">
        <is>
          <t>Détection</t>
        </is>
      </c>
      <c r="B547" t="inlineStr">
        <is>
          <t>La Défense</t>
        </is>
      </c>
      <c r="C547" t="inlineStr">
        <is>
          <t>DETPXB201</t>
        </is>
      </c>
      <c r="D547" t="inlineStr">
        <is>
          <t>préventif extincteur</t>
        </is>
      </c>
      <c r="E547" t="inlineStr">
        <is>
          <t>DEP201</t>
        </is>
      </c>
      <c r="F547" t="n">
        <v>1</v>
      </c>
      <c r="G547" t="n">
        <v>0</v>
      </c>
      <c r="H547" t="n">
        <v>1</v>
      </c>
      <c r="I547" t="n">
        <v>21</v>
      </c>
      <c r="J547" s="2" t="n">
        <v>21</v>
      </c>
      <c r="K547" t="n">
        <v>441</v>
      </c>
      <c r="L547" t="inlineStr">
        <is>
          <t>Maintenance Préventive Extincteur Poudre 9 kg</t>
        </is>
      </c>
      <c r="M547">
        <f>IFERROR(INDEX('equipements_tunnel'!$C$2:$AK$64,MATCH(L547,'equipements_tunnel'!$B$2:$B$64,0),MATCH(B547,'equipements_tunnel'!$C$1:$AK$1,0)),"")</f>
        <v/>
      </c>
      <c r="N547" t="inlineStr">
        <is>
          <t>préventif extincteur|La Défense</t>
        </is>
      </c>
    </row>
    <row r="548">
      <c r="A548" t="inlineStr">
        <is>
          <t>Détection</t>
        </is>
      </c>
      <c r="B548" t="inlineStr">
        <is>
          <t>La Défense</t>
        </is>
      </c>
      <c r="C548" t="inlineStr">
        <is>
          <t>DETPXC202</t>
        </is>
      </c>
      <c r="D548" t="inlineStr">
        <is>
          <t>préventif extincteur</t>
        </is>
      </c>
      <c r="E548" t="inlineStr">
        <is>
          <t>DEP202</t>
        </is>
      </c>
      <c r="F548" t="n">
        <v>1</v>
      </c>
      <c r="G548" t="n">
        <v>0</v>
      </c>
      <c r="H548" t="n">
        <v>1</v>
      </c>
      <c r="I548" t="n">
        <v>0</v>
      </c>
      <c r="J548" s="2" t="n">
        <v>36.75</v>
      </c>
      <c r="K548" t="n">
        <v>0</v>
      </c>
      <c r="L548" t="inlineStr">
        <is>
          <t>Maintenance Préventive Extincteur Poudre 50 kg</t>
        </is>
      </c>
      <c r="M548">
        <f>IFERROR(INDEX('equipements_tunnel'!$C$2:$AK$64,MATCH(L548,'equipements_tunnel'!$B$2:$B$64,0),MATCH(B548,'equipements_tunnel'!$C$1:$AK$1,0)),"")</f>
        <v/>
      </c>
      <c r="N548" t="inlineStr">
        <is>
          <t>préventif extincteur|La Défense</t>
        </is>
      </c>
    </row>
    <row r="549">
      <c r="A549" t="inlineStr">
        <is>
          <t>Détection</t>
        </is>
      </c>
      <c r="B549" t="inlineStr">
        <is>
          <t>La Défense</t>
        </is>
      </c>
      <c r="C549" t="inlineStr">
        <is>
          <t>DETPXD203</t>
        </is>
      </c>
      <c r="D549" t="inlineStr">
        <is>
          <t>préventif extincteur</t>
        </is>
      </c>
      <c r="E549" t="inlineStr">
        <is>
          <t>DEP203</t>
        </is>
      </c>
      <c r="F549" t="n">
        <v>1</v>
      </c>
      <c r="G549" t="n">
        <v>0</v>
      </c>
      <c r="H549" t="n">
        <v>1</v>
      </c>
      <c r="I549" t="n">
        <v>38</v>
      </c>
      <c r="J549" s="2" t="n">
        <v>15.75</v>
      </c>
      <c r="K549" t="n">
        <v>598.5</v>
      </c>
      <c r="L549" t="inlineStr">
        <is>
          <t>Maintenance Préventive Extincteur Eau 6 L</t>
        </is>
      </c>
      <c r="M549">
        <f>IFERROR(INDEX('equipements_tunnel'!$C$2:$AK$64,MATCH(L549,'equipements_tunnel'!$B$2:$B$64,0),MATCH(B549,'equipements_tunnel'!$C$1:$AK$1,0)),"")</f>
        <v/>
      </c>
      <c r="N549" t="inlineStr">
        <is>
          <t>préventif extincteur|La Défense</t>
        </is>
      </c>
    </row>
    <row r="550">
      <c r="A550" t="inlineStr">
        <is>
          <t>Détection</t>
        </is>
      </c>
      <c r="B550" t="inlineStr">
        <is>
          <t>La Défense</t>
        </is>
      </c>
      <c r="C550" t="inlineStr">
        <is>
          <t>DETPXE204</t>
        </is>
      </c>
      <c r="D550" t="inlineStr">
        <is>
          <t>préventif extincteur</t>
        </is>
      </c>
      <c r="E550" t="inlineStr">
        <is>
          <t>DEP204</t>
        </is>
      </c>
      <c r="F550" t="n">
        <v>1</v>
      </c>
      <c r="G550" t="n">
        <v>0</v>
      </c>
      <c r="H550" t="n">
        <v>1</v>
      </c>
      <c r="I550" t="n">
        <v>1</v>
      </c>
      <c r="J550" s="2" t="n">
        <v>23.1</v>
      </c>
      <c r="K550" t="n">
        <v>23.1</v>
      </c>
      <c r="L550" t="inlineStr">
        <is>
          <t>Maintenance Préventive Extincteur Eau 9 L</t>
        </is>
      </c>
      <c r="M550">
        <f>IFERROR(INDEX('equipements_tunnel'!$C$2:$AK$64,MATCH(L550,'equipements_tunnel'!$B$2:$B$64,0),MATCH(B550,'equipements_tunnel'!$C$1:$AK$1,0)),"")</f>
        <v/>
      </c>
      <c r="N550" t="inlineStr">
        <is>
          <t>préventif extincteur|La Défense</t>
        </is>
      </c>
    </row>
    <row r="551">
      <c r="A551" t="inlineStr">
        <is>
          <t>Détection</t>
        </is>
      </c>
      <c r="B551" t="inlineStr">
        <is>
          <t>La Défense</t>
        </is>
      </c>
      <c r="C551" t="inlineStr">
        <is>
          <t>DETPXF204</t>
        </is>
      </c>
      <c r="D551" t="inlineStr">
        <is>
          <t>préventif extincteur</t>
        </is>
      </c>
      <c r="E551" t="inlineStr">
        <is>
          <t>DEP205</t>
        </is>
      </c>
      <c r="F551" t="n">
        <v>1</v>
      </c>
      <c r="G551" t="n">
        <v>0</v>
      </c>
      <c r="H551" t="n">
        <v>1</v>
      </c>
      <c r="I551" t="n">
        <v>3</v>
      </c>
      <c r="J551" s="2" t="n">
        <v>26.25</v>
      </c>
      <c r="K551" t="n">
        <v>78.75</v>
      </c>
      <c r="L551" t="inlineStr">
        <is>
          <t>Maintenance Préventive Extincteur CO2 2 kg</t>
        </is>
      </c>
      <c r="M551">
        <f>IFERROR(INDEX('equipements_tunnel'!$C$2:$AK$64,MATCH(L551,'equipements_tunnel'!$B$2:$B$64,0),MATCH(B551,'equipements_tunnel'!$C$1:$AK$1,0)),"")</f>
        <v/>
      </c>
      <c r="N551" t="inlineStr">
        <is>
          <t>préventif extincteur|La Défense</t>
        </is>
      </c>
    </row>
    <row r="552">
      <c r="A552" t="inlineStr">
        <is>
          <t>Détection</t>
        </is>
      </c>
      <c r="B552" t="inlineStr">
        <is>
          <t>La Défense</t>
        </is>
      </c>
      <c r="C552" t="inlineStr">
        <is>
          <t>DETPXG206</t>
        </is>
      </c>
      <c r="D552" t="inlineStr">
        <is>
          <t>préventif extincteur</t>
        </is>
      </c>
      <c r="E552" t="inlineStr">
        <is>
          <t>DEP206</t>
        </is>
      </c>
      <c r="F552" t="n">
        <v>1</v>
      </c>
      <c r="G552" t="n">
        <v>0</v>
      </c>
      <c r="H552" t="n">
        <v>1</v>
      </c>
      <c r="I552" t="n">
        <v>107</v>
      </c>
      <c r="J552" s="2" t="n">
        <v>15.75</v>
      </c>
      <c r="K552" t="n">
        <v>1685.25</v>
      </c>
      <c r="L552" t="inlineStr">
        <is>
          <t>Maintenance Préventive Extincteur CO2 5 kg</t>
        </is>
      </c>
      <c r="M552">
        <f>IFERROR(INDEX('equipements_tunnel'!$C$2:$AK$64,MATCH(L552,'equipements_tunnel'!$B$2:$B$64,0),MATCH(B552,'equipements_tunnel'!$C$1:$AK$1,0)),"")</f>
        <v/>
      </c>
      <c r="N552" t="inlineStr">
        <is>
          <t>préventif extincteur|La Défense</t>
        </is>
      </c>
    </row>
    <row r="553">
      <c r="A553" t="inlineStr">
        <is>
          <t>Ventilation</t>
        </is>
      </c>
      <c r="B553" t="inlineStr">
        <is>
          <t>La Défense</t>
        </is>
      </c>
      <c r="C553" t="inlineStr">
        <is>
          <t>VENPEO201</t>
        </is>
      </c>
      <c r="D553" t="inlineStr">
        <is>
          <t>préventif des équipements de ventilation</t>
        </is>
      </c>
      <c r="E553" t="inlineStr">
        <is>
          <t>VPO201</t>
        </is>
      </c>
      <c r="F553" t="n">
        <v>1</v>
      </c>
      <c r="G553" t="n">
        <v>0</v>
      </c>
      <c r="H553" t="n">
        <v>1</v>
      </c>
      <c r="I553" t="n">
        <v>0.3333333333333333</v>
      </c>
      <c r="J553" s="2" t="n">
        <v>40523.99</v>
      </c>
      <c r="K553" t="n">
        <v>13508</v>
      </c>
      <c r="L553" t="inlineStr"/>
      <c r="M553" t="n">
        <v>0.3333333333333333</v>
      </c>
      <c r="N553" t="inlineStr">
        <is>
          <t>préventif des équipements de ventilation|La Défense</t>
        </is>
      </c>
    </row>
    <row r="554">
      <c r="A554" t="inlineStr">
        <is>
          <t>Ventilation</t>
        </is>
      </c>
      <c r="B554" t="inlineStr">
        <is>
          <t>La Défense</t>
        </is>
      </c>
      <c r="C554" t="inlineStr">
        <is>
          <t>VENPQA300</t>
        </is>
      </c>
      <c r="D554" t="inlineStr">
        <is>
          <t>maintenance préventive des équipements spécifiques</t>
        </is>
      </c>
      <c r="E554" t="inlineStr">
        <is>
          <t>VPT300</t>
        </is>
      </c>
      <c r="F554" t="n">
        <v>1</v>
      </c>
      <c r="G554" t="n">
        <v>0</v>
      </c>
      <c r="H554" t="n">
        <v>1</v>
      </c>
      <c r="I554" t="n">
        <v>52</v>
      </c>
      <c r="J554" s="2" t="n">
        <v>78.84999999999999</v>
      </c>
      <c r="K554" t="n">
        <v>4100.2</v>
      </c>
      <c r="L554" t="inlineStr">
        <is>
          <t>SURPRESSEUR ET VENTILATEUR LOCAL</t>
        </is>
      </c>
      <c r="M554">
        <f>IFERROR(INDEX('equipements_tunnel'!$C$2:$AK$64,MATCH(L554,'equipements_tunnel'!$B$2:$B$64,0),MATCH(B554,'equipements_tunnel'!$C$1:$AK$1,0)),"")</f>
        <v/>
      </c>
      <c r="N554" t="inlineStr">
        <is>
          <t>maintenance préventive des équipements spécifiques|La Défense</t>
        </is>
      </c>
    </row>
    <row r="555">
      <c r="A555" t="inlineStr">
        <is>
          <t>Ventilation</t>
        </is>
      </c>
      <c r="B555" t="inlineStr">
        <is>
          <t>La Défense</t>
        </is>
      </c>
      <c r="C555" t="inlineStr">
        <is>
          <t>VENPQB301</t>
        </is>
      </c>
      <c r="D555" t="inlineStr">
        <is>
          <t>maintenance préventive des équipements spécifiques</t>
        </is>
      </c>
      <c r="E555" t="inlineStr">
        <is>
          <t>VPT301</t>
        </is>
      </c>
      <c r="F555" t="n">
        <v>1</v>
      </c>
      <c r="G555" t="n">
        <v>0</v>
      </c>
      <c r="H555" t="n">
        <v>1</v>
      </c>
      <c r="I555" t="n">
        <v>117</v>
      </c>
      <c r="J555" s="2" t="n">
        <v>128.27</v>
      </c>
      <c r="K555" t="n">
        <v>15007.59</v>
      </c>
      <c r="L555" t="inlineStr">
        <is>
          <t>REGISTRE</t>
        </is>
      </c>
      <c r="M555">
        <f>IFERROR(INDEX('equipements_tunnel'!$C$2:$AK$64,MATCH(L555,'equipements_tunnel'!$B$2:$B$64,0),MATCH(B555,'equipements_tunnel'!$C$1:$AK$1,0)),"")</f>
        <v/>
      </c>
      <c r="N555" t="inlineStr">
        <is>
          <t>maintenance préventive des équipements spécifiques|La Défense</t>
        </is>
      </c>
    </row>
    <row r="556">
      <c r="A556" t="inlineStr">
        <is>
          <t>Ventilation</t>
        </is>
      </c>
      <c r="B556" t="inlineStr">
        <is>
          <t>La Défense</t>
        </is>
      </c>
      <c r="C556" t="inlineStr">
        <is>
          <t>VENPQC302</t>
        </is>
      </c>
      <c r="D556" t="inlineStr">
        <is>
          <t>maintenance préventive des équipements spécifiques</t>
        </is>
      </c>
      <c r="E556" t="inlineStr">
        <is>
          <t>VPT302</t>
        </is>
      </c>
      <c r="F556" t="n">
        <v>1</v>
      </c>
      <c r="G556" t="n">
        <v>0</v>
      </c>
      <c r="H556" t="n">
        <v>1</v>
      </c>
      <c r="I556" t="n">
        <v>0</v>
      </c>
      <c r="J556" s="2" t="n">
        <v>449.49</v>
      </c>
      <c r="K556" t="n">
        <v>0</v>
      </c>
      <c r="L556" t="inlineStr"/>
      <c r="M556" t="n">
        <v>0</v>
      </c>
      <c r="N556" t="inlineStr">
        <is>
          <t>maintenance préventive des équipements spécifiques|La Défense</t>
        </is>
      </c>
    </row>
    <row r="557">
      <c r="A557" t="inlineStr">
        <is>
          <t>Ventilation</t>
        </is>
      </c>
      <c r="B557" t="inlineStr">
        <is>
          <t>La Défense</t>
        </is>
      </c>
      <c r="C557" t="inlineStr">
        <is>
          <t>VENPQE304</t>
        </is>
      </c>
      <c r="D557" t="inlineStr">
        <is>
          <t>maintenance préventive des équipements spécifiques</t>
        </is>
      </c>
      <c r="E557" t="inlineStr">
        <is>
          <t>VPT304</t>
        </is>
      </c>
      <c r="F557" t="n">
        <v>1</v>
      </c>
      <c r="G557" t="n">
        <v>0</v>
      </c>
      <c r="H557" t="n">
        <v>1</v>
      </c>
      <c r="I557" t="n">
        <v>0</v>
      </c>
      <c r="J557" s="2" t="n">
        <v>12.58</v>
      </c>
      <c r="K557" t="n">
        <v>0</v>
      </c>
      <c r="L557" t="inlineStr"/>
      <c r="M557" t="n">
        <v>0</v>
      </c>
      <c r="N557" t="inlineStr">
        <is>
          <t>maintenance préventive des équipements spécifiques|La Défense</t>
        </is>
      </c>
    </row>
    <row r="558">
      <c r="A558" t="inlineStr">
        <is>
          <t>Ventilation</t>
        </is>
      </c>
      <c r="B558" t="inlineStr">
        <is>
          <t>La Défense</t>
        </is>
      </c>
      <c r="C558" t="inlineStr">
        <is>
          <t>VENPQF305</t>
        </is>
      </c>
      <c r="D558" t="inlineStr">
        <is>
          <t>maintenance préventive des équipements spécifiques</t>
        </is>
      </c>
      <c r="E558" t="inlineStr">
        <is>
          <t>VPT305</t>
        </is>
      </c>
      <c r="F558" t="n">
        <v>1</v>
      </c>
      <c r="G558" t="n">
        <v>0</v>
      </c>
      <c r="H558" t="n">
        <v>1</v>
      </c>
      <c r="I558" t="n">
        <v>0</v>
      </c>
      <c r="J558" s="2" t="n">
        <v>12.58</v>
      </c>
      <c r="K558" t="n">
        <v>0</v>
      </c>
      <c r="L558" t="inlineStr"/>
      <c r="M558" t="n">
        <v>0</v>
      </c>
      <c r="N558" t="inlineStr">
        <is>
          <t>maintenance préventive des équipements spécifiques|La Défense</t>
        </is>
      </c>
    </row>
    <row r="559">
      <c r="A559" t="inlineStr">
        <is>
          <t>Vidéo</t>
        </is>
      </c>
      <c r="B559" t="inlineStr">
        <is>
          <t>La Défense</t>
        </is>
      </c>
      <c r="C559" t="inlineStr">
        <is>
          <t>VIDDAI122</t>
        </is>
      </c>
      <c r="D559" t="inlineStr">
        <is>
          <t>maintenance préventive de la dai du sens 1</t>
        </is>
      </c>
      <c r="E559" t="inlineStr">
        <is>
          <t>VI MP 122</t>
        </is>
      </c>
      <c r="F559" t="n">
        <v>1</v>
      </c>
      <c r="G559" t="n">
        <v>0</v>
      </c>
      <c r="H559" t="n">
        <v>1</v>
      </c>
      <c r="I559" t="n">
        <v>1</v>
      </c>
      <c r="J559" s="2" t="n">
        <v>10025.1</v>
      </c>
      <c r="K559" t="n">
        <v>10025.1</v>
      </c>
      <c r="L559" t="inlineStr"/>
      <c r="M559" t="n">
        <v>1</v>
      </c>
      <c r="N559" t="inlineStr">
        <is>
          <t>maintenance préventive de la dai du sens 1|La Défense</t>
        </is>
      </c>
    </row>
    <row r="560">
      <c r="A560" t="inlineStr">
        <is>
          <t>Vidéo</t>
        </is>
      </c>
      <c r="B560" t="inlineStr">
        <is>
          <t>La Défense</t>
        </is>
      </c>
      <c r="C560" t="inlineStr">
        <is>
          <t>VIDDAI123</t>
        </is>
      </c>
      <c r="D560" t="inlineStr">
        <is>
          <t>maintenance préventive de la dai du sens 2</t>
        </is>
      </c>
      <c r="E560" t="inlineStr">
        <is>
          <t>VI MP 123</t>
        </is>
      </c>
      <c r="F560" t="n">
        <v>1</v>
      </c>
      <c r="G560" t="n">
        <v>0</v>
      </c>
      <c r="H560" t="n">
        <v>1</v>
      </c>
      <c r="I560" t="n">
        <v>1</v>
      </c>
      <c r="J560" s="2" t="n">
        <v>10025.1</v>
      </c>
      <c r="K560" t="n">
        <v>10025.1</v>
      </c>
      <c r="L560" t="inlineStr"/>
      <c r="M560" t="n">
        <v>1</v>
      </c>
      <c r="N560" t="inlineStr">
        <is>
          <t>maintenance préventive de la dai du sens 2|La Défense</t>
        </is>
      </c>
    </row>
    <row r="561">
      <c r="A561" t="inlineStr">
        <is>
          <t>Vidéo</t>
        </is>
      </c>
      <c r="B561" t="inlineStr">
        <is>
          <t>La Défense</t>
        </is>
      </c>
      <c r="C561" t="inlineStr">
        <is>
          <t>VIDCAM322</t>
        </is>
      </c>
      <c r="D561" t="inlineStr">
        <is>
          <t>nettoyage des caméras sens intérieur sens 1</t>
        </is>
      </c>
      <c r="E561" t="inlineStr">
        <is>
          <t>VI MP 322</t>
        </is>
      </c>
      <c r="F561" t="n">
        <v>2</v>
      </c>
      <c r="G561" t="n">
        <v>0</v>
      </c>
      <c r="H561" t="n">
        <v>2</v>
      </c>
      <c r="I561" t="n">
        <v>1</v>
      </c>
      <c r="J561" s="2" t="n">
        <v>4761.89</v>
      </c>
      <c r="K561" t="n">
        <v>9523.780000000001</v>
      </c>
      <c r="L561" t="inlineStr"/>
      <c r="M561" t="n">
        <v>1</v>
      </c>
      <c r="N561" t="inlineStr">
        <is>
          <t>nettoyage des caméras sens intérieur sens 1|La Défense</t>
        </is>
      </c>
    </row>
    <row r="562">
      <c r="A562" t="inlineStr">
        <is>
          <t>Vidéo</t>
        </is>
      </c>
      <c r="B562" t="inlineStr">
        <is>
          <t>La Défense</t>
        </is>
      </c>
      <c r="C562" t="inlineStr">
        <is>
          <t>VIDCAM323</t>
        </is>
      </c>
      <c r="D562" t="inlineStr">
        <is>
          <t>nettoyage des caméras sens intérieur sens 2</t>
        </is>
      </c>
      <c r="E562" t="inlineStr">
        <is>
          <t>VI MP 323</t>
        </is>
      </c>
      <c r="F562" t="n">
        <v>2</v>
      </c>
      <c r="G562" t="n">
        <v>0</v>
      </c>
      <c r="H562" t="n">
        <v>2</v>
      </c>
      <c r="I562" t="n">
        <v>1</v>
      </c>
      <c r="J562" s="2" t="n">
        <v>4761.89</v>
      </c>
      <c r="K562" t="n">
        <v>9523.780000000001</v>
      </c>
      <c r="L562" t="inlineStr"/>
      <c r="M562" t="n">
        <v>1</v>
      </c>
      <c r="N562" t="inlineStr">
        <is>
          <t>nettoyage des caméras sens intérieur sens 2|La Défense</t>
        </is>
      </c>
    </row>
    <row r="563">
      <c r="A563" t="inlineStr">
        <is>
          <t>Vidéo</t>
        </is>
      </c>
      <c r="B563" t="inlineStr">
        <is>
          <t>La Défense</t>
        </is>
      </c>
      <c r="C563" t="inlineStr">
        <is>
          <t>VIDPCI411</t>
        </is>
      </c>
      <c r="D563" t="inlineStr">
        <is>
          <t>maintenance préventive des caméras en issues de secours</t>
        </is>
      </c>
      <c r="E563" t="inlineStr">
        <is>
          <t>VI MP 411</t>
        </is>
      </c>
      <c r="F563" t="n">
        <v>1</v>
      </c>
      <c r="G563" t="n">
        <v>0</v>
      </c>
      <c r="H563" t="n">
        <v>1</v>
      </c>
      <c r="I563" t="n">
        <v>1</v>
      </c>
      <c r="J563" s="2" t="n">
        <v>714.1</v>
      </c>
      <c r="K563" t="n">
        <v>714.1</v>
      </c>
      <c r="L563" t="inlineStr"/>
      <c r="M563" t="n">
        <v>1</v>
      </c>
      <c r="N563" t="inlineStr">
        <is>
          <t>maintenance préventive des caméras en issues de secours|La Défense</t>
        </is>
      </c>
    </row>
    <row r="564">
      <c r="A564" t="inlineStr">
        <is>
          <t>Pompage</t>
        </is>
      </c>
      <c r="B564" t="inlineStr">
        <is>
          <t>La Défense</t>
        </is>
      </c>
      <c r="C564" t="inlineStr">
        <is>
          <t>POMIND207</t>
        </is>
      </c>
      <c r="D564" t="inlineStr">
        <is>
          <t>entretien des poteaux incendie</t>
        </is>
      </c>
      <c r="E564" t="inlineStr">
        <is>
          <t>INP302</t>
        </is>
      </c>
      <c r="F564" t="n">
        <v>1</v>
      </c>
      <c r="G564" t="n">
        <v>0</v>
      </c>
      <c r="H564" t="n">
        <v>1</v>
      </c>
      <c r="I564" t="n">
        <v>1</v>
      </c>
      <c r="J564" s="2" t="n">
        <v>8921</v>
      </c>
      <c r="K564" t="n">
        <v>8921</v>
      </c>
      <c r="L564" t="inlineStr"/>
      <c r="M564" t="n">
        <v>1</v>
      </c>
      <c r="N564" t="inlineStr">
        <is>
          <t>entretien des poteaux incendie|La Défense</t>
        </is>
      </c>
    </row>
    <row r="565">
      <c r="A565" t="inlineStr">
        <is>
          <t>Pompage</t>
        </is>
      </c>
      <c r="B565" t="inlineStr">
        <is>
          <t>La Défense</t>
        </is>
      </c>
      <c r="C565" t="inlineStr">
        <is>
          <t>POMVSP312</t>
        </is>
      </c>
      <c r="D565" t="inlineStr">
        <is>
          <t>visite des stations de pompage</t>
        </is>
      </c>
      <c r="E565" t="inlineStr">
        <is>
          <t>POP312</t>
        </is>
      </c>
      <c r="F565" t="n">
        <v>3</v>
      </c>
      <c r="G565" t="n">
        <v>0</v>
      </c>
      <c r="H565" t="n">
        <v>3</v>
      </c>
      <c r="I565" t="n">
        <v>1</v>
      </c>
      <c r="J565" s="2" t="n">
        <v>429.3</v>
      </c>
      <c r="K565" t="n">
        <v>1287.9</v>
      </c>
      <c r="L565" t="inlineStr"/>
      <c r="M565" t="n">
        <v>1</v>
      </c>
      <c r="N565" t="inlineStr">
        <is>
          <t>visite des stations de pompage|La Défense</t>
        </is>
      </c>
    </row>
    <row r="566">
      <c r="A566" t="inlineStr">
        <is>
          <t>Pompage</t>
        </is>
      </c>
      <c r="B566" t="inlineStr">
        <is>
          <t>La Défense</t>
        </is>
      </c>
      <c r="C566" t="inlineStr">
        <is>
          <t>POMVSP313</t>
        </is>
      </c>
      <c r="D566" t="inlineStr">
        <is>
          <t>visite des stations de pompage</t>
        </is>
      </c>
      <c r="E566" t="inlineStr">
        <is>
          <t>POP313</t>
        </is>
      </c>
      <c r="F566" t="n">
        <v>3</v>
      </c>
      <c r="G566" t="n">
        <v>0</v>
      </c>
      <c r="H566" t="n">
        <v>3</v>
      </c>
      <c r="I566" t="n">
        <v>1</v>
      </c>
      <c r="J566" s="2" t="n">
        <v>858.61</v>
      </c>
      <c r="K566" t="n">
        <v>2575.83</v>
      </c>
      <c r="L566" t="inlineStr"/>
      <c r="M566" t="n">
        <v>1</v>
      </c>
      <c r="N566" t="inlineStr">
        <is>
          <t>visite des stations de pompage|La Défense</t>
        </is>
      </c>
    </row>
    <row r="567">
      <c r="A567" t="inlineStr">
        <is>
          <t>Pompage</t>
        </is>
      </c>
      <c r="B567" t="inlineStr">
        <is>
          <t>La Défense</t>
        </is>
      </c>
      <c r="C567" t="inlineStr">
        <is>
          <t>POMEPO600</t>
        </is>
      </c>
      <c r="D567" t="inlineStr">
        <is>
          <t>entretien d'une pompe</t>
        </is>
      </c>
      <c r="E567" t="inlineStr">
        <is>
          <t>POE600</t>
        </is>
      </c>
      <c r="F567" t="n">
        <v>1</v>
      </c>
      <c r="G567" t="n">
        <v>0</v>
      </c>
      <c r="H567" t="n">
        <v>1</v>
      </c>
      <c r="I567" t="n">
        <v>0</v>
      </c>
      <c r="J567" s="2" t="n">
        <v>572.0599999999999</v>
      </c>
      <c r="K567" t="n">
        <v>0</v>
      </c>
      <c r="L567" t="inlineStr"/>
      <c r="M567" t="n">
        <v>0</v>
      </c>
      <c r="N567" t="inlineStr">
        <is>
          <t>entretien d'une pompe|La Défense</t>
        </is>
      </c>
    </row>
    <row r="568">
      <c r="A568" t="inlineStr">
        <is>
          <t>Pompage</t>
        </is>
      </c>
      <c r="B568" t="inlineStr">
        <is>
          <t>La Défense</t>
        </is>
      </c>
      <c r="C568" t="inlineStr">
        <is>
          <t>POMESP312</t>
        </is>
      </c>
      <c r="D568" t="inlineStr">
        <is>
          <t>entretien des stations de pompage</t>
        </is>
      </c>
      <c r="E568" t="inlineStr">
        <is>
          <t>POE312</t>
        </is>
      </c>
      <c r="F568" t="n">
        <v>1</v>
      </c>
      <c r="G568" t="n">
        <v>0</v>
      </c>
      <c r="H568" t="n">
        <v>1</v>
      </c>
      <c r="I568" t="n">
        <v>3</v>
      </c>
      <c r="J568" s="2" t="n">
        <v>572.0599999999999</v>
      </c>
      <c r="K568" t="n">
        <v>1716.18</v>
      </c>
      <c r="L568" t="inlineStr"/>
      <c r="M568" t="n">
        <v>3</v>
      </c>
      <c r="N568" t="inlineStr">
        <is>
          <t>entretien des stations de pompage|La Défense</t>
        </is>
      </c>
    </row>
    <row r="569">
      <c r="A569" t="inlineStr">
        <is>
          <t>Pompage</t>
        </is>
      </c>
      <c r="B569" t="inlineStr">
        <is>
          <t>La Défense</t>
        </is>
      </c>
      <c r="C569" t="inlineStr">
        <is>
          <t>POMESP313</t>
        </is>
      </c>
      <c r="D569" t="inlineStr">
        <is>
          <t>entretien des stations de pompage</t>
        </is>
      </c>
      <c r="E569" t="inlineStr">
        <is>
          <t>POE313</t>
        </is>
      </c>
      <c r="F569" t="n">
        <v>1</v>
      </c>
      <c r="G569" t="n">
        <v>0</v>
      </c>
      <c r="H569" t="n">
        <v>1</v>
      </c>
      <c r="I569" t="n">
        <v>3</v>
      </c>
      <c r="J569" s="2" t="n">
        <v>2360.13</v>
      </c>
      <c r="K569" t="n">
        <v>7080.39</v>
      </c>
      <c r="L569" t="inlineStr"/>
      <c r="M569" t="n">
        <v>3</v>
      </c>
      <c r="N569" t="inlineStr">
        <is>
          <t>entretien des stations de pompage|La Défense</t>
        </is>
      </c>
    </row>
    <row r="570">
      <c r="A570" t="inlineStr">
        <is>
          <t>Pompage</t>
        </is>
      </c>
      <c r="B570" t="inlineStr">
        <is>
          <t>La Défense</t>
        </is>
      </c>
      <c r="C570" t="inlineStr">
        <is>
          <t>POMERC500</t>
        </is>
      </c>
      <c r="D570" t="inlineStr">
        <is>
          <t>entretien autres systèmes du réseau incendie</t>
        </is>
      </c>
      <c r="E570" t="inlineStr">
        <is>
          <t>INP500</t>
        </is>
      </c>
      <c r="F570" t="n">
        <v>1</v>
      </c>
      <c r="G570" t="n">
        <v>0</v>
      </c>
      <c r="H570" t="n">
        <v>1</v>
      </c>
      <c r="I570" t="n">
        <v>4</v>
      </c>
      <c r="J570" s="2" t="n">
        <v>858.61</v>
      </c>
      <c r="K570" t="n">
        <v>3434.44</v>
      </c>
      <c r="L570" t="inlineStr">
        <is>
          <t>SURPRESSEUR-INCENDIE</t>
        </is>
      </c>
      <c r="M570">
        <f>IFERROR(INDEX('equipements_tunnel'!$C$2:$AK$64,MATCH(L570,'equipements_tunnel'!$B$2:$B$64,0),MATCH(B570,'equipements_tunnel'!$C$1:$AK$1,0)),"")</f>
        <v/>
      </c>
      <c r="N570" t="inlineStr">
        <is>
          <t>entretien autres systèmes du réseau incendie|La Défense</t>
        </is>
      </c>
    </row>
    <row r="571">
      <c r="A571" t="inlineStr">
        <is>
          <t>Pompage</t>
        </is>
      </c>
      <c r="B571" t="inlineStr">
        <is>
          <t>La Défense</t>
        </is>
      </c>
      <c r="C571" t="inlineStr">
        <is>
          <t>POMERD600</t>
        </is>
      </c>
      <c r="D571" t="inlineStr">
        <is>
          <t>entretien autres systèmes du réseau incendie</t>
        </is>
      </c>
      <c r="E571" t="inlineStr">
        <is>
          <t>INP600</t>
        </is>
      </c>
      <c r="F571" t="n">
        <v>1</v>
      </c>
      <c r="G571" t="n">
        <v>0</v>
      </c>
      <c r="H571" t="n">
        <v>1</v>
      </c>
      <c r="I571" t="n">
        <v>0</v>
      </c>
      <c r="J571" s="2" t="n">
        <v>858.61</v>
      </c>
      <c r="K571" t="n">
        <v>0</v>
      </c>
      <c r="L571" t="inlineStr"/>
      <c r="M571" t="n">
        <v>0</v>
      </c>
      <c r="N571" t="inlineStr">
        <is>
          <t>entretien autres systèmes du réseau incendie|La Défense</t>
        </is>
      </c>
    </row>
    <row r="572">
      <c r="A572" t="inlineStr">
        <is>
          <t>Pompage</t>
        </is>
      </c>
      <c r="B572" t="inlineStr">
        <is>
          <t>La Défense</t>
        </is>
      </c>
      <c r="C572" t="inlineStr">
        <is>
          <t>POMERE700</t>
        </is>
      </c>
      <c r="D572" t="inlineStr">
        <is>
          <t>entretien autres systèmes du réseau incendie</t>
        </is>
      </c>
      <c r="E572" t="inlineStr">
        <is>
          <t>INP700</t>
        </is>
      </c>
      <c r="F572" t="n">
        <v>1</v>
      </c>
      <c r="G572" t="n">
        <v>0</v>
      </c>
      <c r="H572" t="n">
        <v>1</v>
      </c>
      <c r="I572" t="n">
        <v>0</v>
      </c>
      <c r="J572" s="2" t="n">
        <v>214.65</v>
      </c>
      <c r="K572" t="n">
        <v>0</v>
      </c>
      <c r="L572" t="inlineStr"/>
      <c r="M572" t="n">
        <v>0</v>
      </c>
      <c r="N572" t="inlineStr">
        <is>
          <t>entretien autres systèmes du réseau incendie|La Défense</t>
        </is>
      </c>
    </row>
    <row r="573">
      <c r="A573" t="inlineStr">
        <is>
          <t>Pompage</t>
        </is>
      </c>
      <c r="B573" t="inlineStr">
        <is>
          <t>La Défense</t>
        </is>
      </c>
      <c r="C573" t="inlineStr">
        <is>
          <t>POMERF800</t>
        </is>
      </c>
      <c r="D573" t="inlineStr">
        <is>
          <t>entretien autres systèmes du réseau incendie</t>
        </is>
      </c>
      <c r="E573" t="inlineStr">
        <is>
          <t>INP800</t>
        </is>
      </c>
      <c r="F573" t="n">
        <v>1</v>
      </c>
      <c r="G573" t="n">
        <v>0</v>
      </c>
      <c r="H573" t="n">
        <v>1</v>
      </c>
      <c r="I573" t="n">
        <v>0</v>
      </c>
      <c r="J573" s="2" t="n">
        <v>214.65</v>
      </c>
      <c r="K573" t="n">
        <v>0</v>
      </c>
      <c r="L573" t="inlineStr"/>
      <c r="M573" t="n">
        <v>0</v>
      </c>
      <c r="N573" t="inlineStr">
        <is>
          <t>entretien autres systèmes du réseau incendie|La Défense</t>
        </is>
      </c>
    </row>
    <row r="574">
      <c r="A574" t="inlineStr">
        <is>
          <t>Pompage</t>
        </is>
      </c>
      <c r="B574" t="inlineStr">
        <is>
          <t>La Défense</t>
        </is>
      </c>
      <c r="C574" t="inlineStr">
        <is>
          <t>POMERG900</t>
        </is>
      </c>
      <c r="D574" t="inlineStr">
        <is>
          <t>entretien autres systèmes du réseau incendie</t>
        </is>
      </c>
      <c r="E574" t="inlineStr">
        <is>
          <t>INP900</t>
        </is>
      </c>
      <c r="F574" t="n">
        <v>1</v>
      </c>
      <c r="G574" t="n">
        <v>0</v>
      </c>
      <c r="H574" t="n">
        <v>1</v>
      </c>
      <c r="I574" t="n">
        <v>0</v>
      </c>
      <c r="J574" s="2" t="n">
        <v>208.4</v>
      </c>
      <c r="K574" t="n">
        <v>0</v>
      </c>
      <c r="L574" t="inlineStr"/>
      <c r="M574" t="n">
        <v>0</v>
      </c>
      <c r="N574" t="inlineStr">
        <is>
          <t>entretien autres systèmes du réseau incendie|La Défense</t>
        </is>
      </c>
    </row>
    <row r="575">
      <c r="A575" t="inlineStr">
        <is>
          <t>Pompage</t>
        </is>
      </c>
      <c r="B575" t="inlineStr">
        <is>
          <t>La Défense</t>
        </is>
      </c>
      <c r="C575" t="inlineStr">
        <is>
          <t>POMERG901</t>
        </is>
      </c>
      <c r="D575" t="inlineStr">
        <is>
          <t>entretien autres systèmes du réseau incendie</t>
        </is>
      </c>
      <c r="E575" t="inlineStr">
        <is>
          <t>INP901</t>
        </is>
      </c>
      <c r="F575" t="n">
        <v>1</v>
      </c>
      <c r="G575" t="n">
        <v>0</v>
      </c>
      <c r="H575" t="n">
        <v>1</v>
      </c>
      <c r="I575" t="n">
        <v>11</v>
      </c>
      <c r="J575" s="2" t="n">
        <v>714.8099999999999</v>
      </c>
      <c r="K575" t="n">
        <v>7862.91</v>
      </c>
      <c r="L575" t="inlineStr"/>
      <c r="M575" t="n">
        <v>11</v>
      </c>
      <c r="N575" t="inlineStr">
        <is>
          <t>entretien autres systèmes du réseau incendie|La Défense</t>
        </is>
      </c>
    </row>
    <row r="576">
      <c r="A576" t="inlineStr">
        <is>
          <t>Bâtiment</t>
        </is>
      </c>
      <c r="B576" t="inlineStr">
        <is>
          <t>Nogent</t>
        </is>
      </c>
      <c r="C576" t="inlineStr">
        <is>
          <t>BATCJE007</t>
        </is>
      </c>
      <c r="D576" t="inlineStr">
        <is>
          <t>contrôle des is de jour</t>
        </is>
      </c>
      <c r="E576" t="inlineStr">
        <is>
          <t>VJE007</t>
        </is>
      </c>
      <c r="F576" t="n">
        <v>6</v>
      </c>
      <c r="G576" t="n">
        <v>0</v>
      </c>
      <c r="H576" t="n">
        <v>6</v>
      </c>
      <c r="I576" t="n">
        <v>1</v>
      </c>
      <c r="J576" s="2" t="n">
        <v>1014</v>
      </c>
      <c r="K576" t="n">
        <v>6084</v>
      </c>
      <c r="L576" t="inlineStr"/>
      <c r="M576" t="n">
        <v>1</v>
      </c>
      <c r="N576" t="inlineStr">
        <is>
          <t>contrôle des is de jour|Nogent</t>
        </is>
      </c>
    </row>
    <row r="577">
      <c r="A577" t="inlineStr">
        <is>
          <t>Bâtiment</t>
        </is>
      </c>
      <c r="B577" t="inlineStr">
        <is>
          <t>Nogent</t>
        </is>
      </c>
      <c r="C577" t="inlineStr">
        <is>
          <t>BATCJE008</t>
        </is>
      </c>
      <c r="D577" t="inlineStr">
        <is>
          <t>contrôle des is de jour</t>
        </is>
      </c>
      <c r="E577" t="inlineStr">
        <is>
          <t>VJE008</t>
        </is>
      </c>
      <c r="F577" t="n">
        <v>6</v>
      </c>
      <c r="G577" t="n">
        <v>0</v>
      </c>
      <c r="H577" t="n">
        <v>6</v>
      </c>
      <c r="I577" t="n">
        <v>1</v>
      </c>
      <c r="J577" s="2" t="n">
        <v>1014</v>
      </c>
      <c r="K577" t="n">
        <v>6084</v>
      </c>
      <c r="L577" t="inlineStr"/>
      <c r="M577" t="n">
        <v>1</v>
      </c>
      <c r="N577" t="inlineStr">
        <is>
          <t>contrôle des is de jour|Nogent</t>
        </is>
      </c>
    </row>
    <row r="578">
      <c r="A578" t="inlineStr">
        <is>
          <t>Bâtiment</t>
        </is>
      </c>
      <c r="B578" t="inlineStr">
        <is>
          <t>Nogent</t>
        </is>
      </c>
      <c r="C578" t="inlineStr">
        <is>
          <t>BATCNE007</t>
        </is>
      </c>
      <c r="D578" t="inlineStr">
        <is>
          <t>contrôle des is + niches de nuit</t>
        </is>
      </c>
      <c r="E578" t="inlineStr">
        <is>
          <t>VNE007</t>
        </is>
      </c>
      <c r="F578" t="n">
        <v>6</v>
      </c>
      <c r="G578" t="n">
        <v>0</v>
      </c>
      <c r="H578" t="n">
        <v>6</v>
      </c>
      <c r="I578" t="n">
        <v>1</v>
      </c>
      <c r="J578" s="2" t="n">
        <v>1958</v>
      </c>
      <c r="K578" t="n">
        <v>11748</v>
      </c>
      <c r="L578" t="inlineStr"/>
      <c r="M578" t="n">
        <v>1</v>
      </c>
      <c r="N578" t="inlineStr">
        <is>
          <t>contrôle des is + niches de nuit|Nogent</t>
        </is>
      </c>
    </row>
    <row r="579">
      <c r="A579" t="inlineStr">
        <is>
          <t>Bâtiment</t>
        </is>
      </c>
      <c r="B579" t="inlineStr">
        <is>
          <t>Nogent</t>
        </is>
      </c>
      <c r="C579" t="inlineStr">
        <is>
          <t>BATCNE008</t>
        </is>
      </c>
      <c r="D579" t="inlineStr">
        <is>
          <t>contrôle des is + niches de nuit</t>
        </is>
      </c>
      <c r="E579" t="inlineStr">
        <is>
          <t>VNE008</t>
        </is>
      </c>
      <c r="F579" t="n">
        <v>6</v>
      </c>
      <c r="G579" t="n">
        <v>0</v>
      </c>
      <c r="H579" t="n">
        <v>6</v>
      </c>
      <c r="I579" t="n">
        <v>1</v>
      </c>
      <c r="J579" s="2" t="n">
        <v>1958</v>
      </c>
      <c r="K579" t="n">
        <v>11748</v>
      </c>
      <c r="L579" t="inlineStr"/>
      <c r="M579" t="n">
        <v>1</v>
      </c>
      <c r="N579" t="inlineStr">
        <is>
          <t>contrôle des is + niches de nuit|Nogent</t>
        </is>
      </c>
    </row>
    <row r="580">
      <c r="A580" t="inlineStr">
        <is>
          <t>Bâtiment</t>
        </is>
      </c>
      <c r="B580" t="inlineStr">
        <is>
          <t>Nogent</t>
        </is>
      </c>
      <c r="C580" t="inlineStr">
        <is>
          <t>BATMPE007</t>
        </is>
      </c>
      <c r="D580" t="inlineStr">
        <is>
          <t>préventif is + niches</t>
        </is>
      </c>
      <c r="E580" t="inlineStr">
        <is>
          <t>MPE007</t>
        </is>
      </c>
      <c r="F580" t="n">
        <v>1</v>
      </c>
      <c r="G580" t="n">
        <v>0</v>
      </c>
      <c r="H580" t="n">
        <v>1</v>
      </c>
      <c r="I580" t="n">
        <v>1</v>
      </c>
      <c r="J580" s="2" t="n">
        <v>2111</v>
      </c>
      <c r="K580" t="n">
        <v>2111</v>
      </c>
      <c r="L580" t="inlineStr"/>
      <c r="M580" t="n">
        <v>1</v>
      </c>
      <c r="N580" t="inlineStr">
        <is>
          <t>préventif is + niches|Nogent</t>
        </is>
      </c>
    </row>
    <row r="581">
      <c r="A581" t="inlineStr">
        <is>
          <t>Bâtiment</t>
        </is>
      </c>
      <c r="B581" t="inlineStr">
        <is>
          <t>Nogent</t>
        </is>
      </c>
      <c r="C581" t="inlineStr">
        <is>
          <t>BATMPE008</t>
        </is>
      </c>
      <c r="D581" t="inlineStr">
        <is>
          <t>préventif is + niches</t>
        </is>
      </c>
      <c r="E581" t="inlineStr">
        <is>
          <t>MPE008</t>
        </is>
      </c>
      <c r="F581" t="n">
        <v>1</v>
      </c>
      <c r="G581" t="n">
        <v>0</v>
      </c>
      <c r="H581" t="n">
        <v>1</v>
      </c>
      <c r="I581" t="n">
        <v>1</v>
      </c>
      <c r="J581" s="2" t="n">
        <v>2111</v>
      </c>
      <c r="K581" t="n">
        <v>2111</v>
      </c>
      <c r="L581" t="inlineStr"/>
      <c r="M581" t="n">
        <v>1</v>
      </c>
      <c r="N581" t="inlineStr">
        <is>
          <t>préventif is + niches|Nogent</t>
        </is>
      </c>
    </row>
    <row r="582">
      <c r="A582" t="inlineStr">
        <is>
          <t>Propreté</t>
        </is>
      </c>
      <c r="B582" t="inlineStr">
        <is>
          <t>Nogent</t>
        </is>
      </c>
      <c r="C582" t="inlineStr">
        <is>
          <t>PRPLTB014</t>
        </is>
      </c>
      <c r="D582" t="inlineStr">
        <is>
          <t>lavage d'un tube</t>
        </is>
      </c>
      <c r="E582" t="inlineStr">
        <is>
          <t>POL014</t>
        </is>
      </c>
      <c r="F582" t="n">
        <v>2</v>
      </c>
      <c r="G582" t="n">
        <v>0</v>
      </c>
      <c r="H582" t="n">
        <v>2</v>
      </c>
      <c r="I582" t="n">
        <v>2</v>
      </c>
      <c r="J582" s="2" t="n">
        <v>25661.9</v>
      </c>
      <c r="K582" t="n">
        <v>102647.6</v>
      </c>
      <c r="L582" t="inlineStr"/>
      <c r="M582" t="n">
        <v>2</v>
      </c>
      <c r="N582" t="inlineStr">
        <is>
          <t>lavage d'un tube|Nogent</t>
        </is>
      </c>
    </row>
    <row r="583">
      <c r="A583" t="inlineStr">
        <is>
          <t>ContReg</t>
        </is>
      </c>
      <c r="B583" t="inlineStr">
        <is>
          <t>Nogent</t>
        </is>
      </c>
      <c r="C583" t="inlineStr">
        <is>
          <t>CRGVPA106</t>
        </is>
      </c>
      <c r="D583" t="inlineStr">
        <is>
          <t>vérification des installations électriques</t>
        </is>
      </c>
      <c r="E583" t="inlineStr">
        <is>
          <t>CRC 106,00</t>
        </is>
      </c>
      <c r="F583" t="n">
        <v>1</v>
      </c>
      <c r="G583" t="n">
        <v>0</v>
      </c>
      <c r="H583" t="n">
        <v>1</v>
      </c>
      <c r="I583" t="n">
        <v>1</v>
      </c>
      <c r="J583" s="2" t="n">
        <v>486.45</v>
      </c>
      <c r="K583" t="n">
        <v>486.45</v>
      </c>
      <c r="L583" t="inlineStr"/>
      <c r="M583" t="n">
        <v>1</v>
      </c>
      <c r="N583" t="inlineStr">
        <is>
          <t>vérification des installations électriques|Nogent</t>
        </is>
      </c>
    </row>
    <row r="584">
      <c r="A584" t="inlineStr">
        <is>
          <t>ContReg</t>
        </is>
      </c>
      <c r="B584" t="inlineStr">
        <is>
          <t>Nogent</t>
        </is>
      </c>
      <c r="C584" t="inlineStr">
        <is>
          <t>CRGVPA107</t>
        </is>
      </c>
      <c r="D584" t="inlineStr">
        <is>
          <t>vérification des installations électriques</t>
        </is>
      </c>
      <c r="E584" t="inlineStr">
        <is>
          <t>CRC 107,00</t>
        </is>
      </c>
      <c r="F584" t="n">
        <v>1</v>
      </c>
      <c r="G584" t="n">
        <v>0</v>
      </c>
      <c r="H584" t="n">
        <v>1</v>
      </c>
      <c r="I584" t="n">
        <v>1</v>
      </c>
      <c r="J584" s="2" t="n">
        <v>864.8</v>
      </c>
      <c r="K584" t="n">
        <v>864.8</v>
      </c>
      <c r="L584" t="inlineStr"/>
      <c r="M584" t="n">
        <v>1</v>
      </c>
      <c r="N584" t="inlineStr">
        <is>
          <t>vérification des installations électriques|Nogent</t>
        </is>
      </c>
    </row>
    <row r="585">
      <c r="A585" t="inlineStr">
        <is>
          <t>ContReg</t>
        </is>
      </c>
      <c r="B585" t="inlineStr">
        <is>
          <t>Nogent</t>
        </is>
      </c>
      <c r="C585" t="inlineStr">
        <is>
          <t>CRGVIE101</t>
        </is>
      </c>
      <c r="D585" t="inlineStr">
        <is>
          <t>vérification des installations électriques</t>
        </is>
      </c>
      <c r="E585" t="inlineStr">
        <is>
          <t>CRE101</t>
        </is>
      </c>
      <c r="F585" t="n">
        <v>1</v>
      </c>
      <c r="G585" t="n">
        <v>0</v>
      </c>
      <c r="H585" t="n">
        <v>1</v>
      </c>
      <c r="I585" t="n">
        <v>1</v>
      </c>
      <c r="J585" s="2" t="n">
        <v>1297.2</v>
      </c>
      <c r="K585" t="n">
        <v>1297.2</v>
      </c>
      <c r="L585" t="inlineStr"/>
      <c r="M585" t="n">
        <v>1</v>
      </c>
      <c r="N585" t="inlineStr">
        <is>
          <t>vérification des installations électriques|Nogent</t>
        </is>
      </c>
    </row>
    <row r="586">
      <c r="A586" t="inlineStr">
        <is>
          <t>ContReg</t>
        </is>
      </c>
      <c r="B586" t="inlineStr">
        <is>
          <t>Nogent</t>
        </is>
      </c>
      <c r="C586" t="inlineStr">
        <is>
          <t>CRGVIE102</t>
        </is>
      </c>
      <c r="D586" t="inlineStr">
        <is>
          <t>vérification des installations électriques</t>
        </is>
      </c>
      <c r="E586" t="inlineStr">
        <is>
          <t>CRE102</t>
        </is>
      </c>
      <c r="F586" t="n">
        <v>1</v>
      </c>
      <c r="G586" t="n">
        <v>0</v>
      </c>
      <c r="H586" t="n">
        <v>1</v>
      </c>
      <c r="I586" t="n">
        <v>1</v>
      </c>
      <c r="J586" s="2" t="n">
        <v>1297.2</v>
      </c>
      <c r="K586" t="n">
        <v>1297.2</v>
      </c>
      <c r="L586" t="inlineStr"/>
      <c r="M586" t="n">
        <v>1</v>
      </c>
      <c r="N586" t="inlineStr">
        <is>
          <t>vérification des installations électriques|Nogent</t>
        </is>
      </c>
    </row>
    <row r="587">
      <c r="A587" t="inlineStr">
        <is>
          <t>ContReg</t>
        </is>
      </c>
      <c r="B587" t="inlineStr">
        <is>
          <t>Nogent</t>
        </is>
      </c>
      <c r="C587" t="inlineStr">
        <is>
          <t>CRGDLA101</t>
        </is>
      </c>
      <c r="D587" t="inlineStr">
        <is>
          <t>vérification des dispositifs de levage</t>
        </is>
      </c>
      <c r="E587" t="inlineStr">
        <is>
          <t>CRC 101,00</t>
        </is>
      </c>
      <c r="F587" t="n">
        <v>1</v>
      </c>
      <c r="G587" t="n">
        <v>0</v>
      </c>
      <c r="H587" t="n">
        <v>1</v>
      </c>
      <c r="I587" t="n">
        <v>0</v>
      </c>
      <c r="J587" s="2" t="n">
        <v>648.6</v>
      </c>
      <c r="K587" t="n">
        <v>0</v>
      </c>
      <c r="L587" t="inlineStr">
        <is>
          <t>Dispositif de levage inférieur ou égal à 3 tonnes</t>
        </is>
      </c>
      <c r="M587">
        <f>IFERROR(INDEX('equipements_tunnel'!$C$2:$AK$64,MATCH(L587,'equipements_tunnel'!$B$2:$B$64,0),MATCH(B587,'equipements_tunnel'!$C$1:$AK$1,0)),"")</f>
        <v/>
      </c>
      <c r="N587" t="inlineStr">
        <is>
          <t>vérification des dispositifs de levage|Nogent</t>
        </is>
      </c>
    </row>
    <row r="588">
      <c r="A588" t="inlineStr">
        <is>
          <t>ContReg</t>
        </is>
      </c>
      <c r="B588" t="inlineStr">
        <is>
          <t>Nogent</t>
        </is>
      </c>
      <c r="C588" t="inlineStr">
        <is>
          <t>CRGDLB102</t>
        </is>
      </c>
      <c r="D588" t="inlineStr">
        <is>
          <t>vérification des dispositifs de levage</t>
        </is>
      </c>
      <c r="E588" t="inlineStr">
        <is>
          <t>CRC 102,00</t>
        </is>
      </c>
      <c r="F588" t="n">
        <v>1</v>
      </c>
      <c r="G588" t="n">
        <v>0</v>
      </c>
      <c r="H588" t="n">
        <v>1</v>
      </c>
      <c r="I588" t="n">
        <v>15</v>
      </c>
      <c r="J588" s="2" t="n">
        <v>864.8</v>
      </c>
      <c r="K588" t="n">
        <v>12972</v>
      </c>
      <c r="L588" t="inlineStr">
        <is>
          <t>Dispositif de levage inférieur compris entre 3 et 6 tonnes</t>
        </is>
      </c>
      <c r="M588">
        <f>IFERROR(INDEX('equipements_tunnel'!$C$2:$AK$64,MATCH(L588,'equipements_tunnel'!$B$2:$B$64,0),MATCH(B588,'equipements_tunnel'!$C$1:$AK$1,0)),"")</f>
        <v/>
      </c>
      <c r="N588" t="inlineStr">
        <is>
          <t>vérification des dispositifs de levage|Nogent</t>
        </is>
      </c>
    </row>
    <row r="589">
      <c r="A589" t="inlineStr">
        <is>
          <t>ContReg</t>
        </is>
      </c>
      <c r="B589" t="inlineStr">
        <is>
          <t>Nogent</t>
        </is>
      </c>
      <c r="C589" t="inlineStr">
        <is>
          <t>CRGDLC103</t>
        </is>
      </c>
      <c r="D589" t="inlineStr">
        <is>
          <t>vérification des dispositifs de levage</t>
        </is>
      </c>
      <c r="E589" t="inlineStr">
        <is>
          <t>CRC 103,00</t>
        </is>
      </c>
      <c r="F589" t="n">
        <v>1</v>
      </c>
      <c r="G589" t="n">
        <v>0</v>
      </c>
      <c r="H589" t="n">
        <v>1</v>
      </c>
      <c r="I589" t="n">
        <v>0</v>
      </c>
      <c r="J589" s="2" t="n">
        <v>1081</v>
      </c>
      <c r="K589" t="n">
        <v>0</v>
      </c>
      <c r="L589" t="inlineStr">
        <is>
          <t>Dispositif de levage inférieur supérieur à 6 tonnes</t>
        </is>
      </c>
      <c r="M589">
        <f>IFERROR(INDEX('equipements_tunnel'!$C$2:$AK$64,MATCH(L589,'equipements_tunnel'!$B$2:$B$64,0),MATCH(B589,'equipements_tunnel'!$C$1:$AK$1,0)),"")</f>
        <v/>
      </c>
      <c r="N589" t="inlineStr">
        <is>
          <t>vérification des dispositifs de levage|Nogent</t>
        </is>
      </c>
    </row>
    <row r="590">
      <c r="A590" t="inlineStr">
        <is>
          <t>Eclairage</t>
        </is>
      </c>
      <c r="B590" t="inlineStr">
        <is>
          <t>Nogent</t>
        </is>
      </c>
      <c r="C590" t="inlineStr">
        <is>
          <t>ECLNPE004</t>
        </is>
      </c>
      <c r="D590" t="inlineStr">
        <is>
          <t>nettoyage des plots de jalonnement pour un sens</t>
        </is>
      </c>
      <c r="E590" t="inlineStr">
        <is>
          <t>ECPE04</t>
        </is>
      </c>
      <c r="F590" t="n">
        <v>2</v>
      </c>
      <c r="G590" t="n">
        <v>0</v>
      </c>
      <c r="H590" t="n">
        <v>2</v>
      </c>
      <c r="I590" t="n">
        <v>2</v>
      </c>
      <c r="J590" s="2" t="n">
        <v>733.03</v>
      </c>
      <c r="K590" t="n">
        <v>2932.12</v>
      </c>
      <c r="L590" t="inlineStr"/>
      <c r="M590" t="n">
        <v>2</v>
      </c>
      <c r="N590" t="inlineStr">
        <is>
          <t>nettoyage des plots de jalonnement pour un sens|Nogent</t>
        </is>
      </c>
    </row>
    <row r="591">
      <c r="A591" t="inlineStr">
        <is>
          <t>Eclairage</t>
        </is>
      </c>
      <c r="B591" t="inlineStr">
        <is>
          <t>Nogent</t>
        </is>
      </c>
      <c r="C591" t="inlineStr">
        <is>
          <t>ECLNEE016</t>
        </is>
      </c>
      <c r="D591" t="inlineStr">
        <is>
          <t>nettoyage de l'éclairage pour un sens</t>
        </is>
      </c>
      <c r="E591" t="inlineStr">
        <is>
          <t>ECPE16</t>
        </is>
      </c>
      <c r="F591" t="n">
        <v>2</v>
      </c>
      <c r="G591" t="n">
        <v>0</v>
      </c>
      <c r="H591" t="n">
        <v>2</v>
      </c>
      <c r="I591" t="n">
        <v>2</v>
      </c>
      <c r="J591" s="2" t="n">
        <v>22306.58</v>
      </c>
      <c r="K591" t="n">
        <v>89226.32000000001</v>
      </c>
      <c r="L591" t="inlineStr"/>
      <c r="M591" t="n">
        <v>2</v>
      </c>
      <c r="N591" t="inlineStr">
        <is>
          <t>nettoyage de l'éclairage pour un sens|Nogent</t>
        </is>
      </c>
    </row>
    <row r="592">
      <c r="A592" t="inlineStr">
        <is>
          <t>Eclairage</t>
        </is>
      </c>
      <c r="B592" t="inlineStr">
        <is>
          <t>Nogent</t>
        </is>
      </c>
      <c r="C592" t="inlineStr">
        <is>
          <t>ECLRSE062</t>
        </is>
      </c>
      <c r="D592" t="inlineStr">
        <is>
          <t>remplacement systématiques des sources</t>
        </is>
      </c>
      <c r="E592" t="inlineStr">
        <is>
          <t>ECPE62</t>
        </is>
      </c>
      <c r="F592" t="n">
        <v>0.4</v>
      </c>
      <c r="G592" t="n">
        <v>0</v>
      </c>
      <c r="H592" t="n">
        <v>0.4</v>
      </c>
      <c r="I592" t="n">
        <v>2</v>
      </c>
      <c r="J592" s="2" t="n">
        <v>53959.66</v>
      </c>
      <c r="K592" t="n">
        <v>43167.73</v>
      </c>
      <c r="L592" t="inlineStr"/>
      <c r="M592" t="n">
        <v>2</v>
      </c>
      <c r="N592" t="inlineStr">
        <is>
          <t>remplacement systématiques des sources|Nogent</t>
        </is>
      </c>
    </row>
    <row r="593">
      <c r="A593" t="inlineStr">
        <is>
          <t>Eclairage</t>
        </is>
      </c>
      <c r="B593" t="inlineStr">
        <is>
          <t>Nogent</t>
        </is>
      </c>
      <c r="C593" t="inlineStr">
        <is>
          <t>ECLRSE064</t>
        </is>
      </c>
      <c r="D593" t="inlineStr">
        <is>
          <t>remplacement systématiques des sources</t>
        </is>
      </c>
      <c r="E593" t="inlineStr">
        <is>
          <t>ECPE64</t>
        </is>
      </c>
      <c r="F593" t="n">
        <v>0.4</v>
      </c>
      <c r="G593" t="n">
        <v>0</v>
      </c>
      <c r="H593" t="n">
        <v>0.4</v>
      </c>
      <c r="I593" t="n">
        <v>2</v>
      </c>
      <c r="J593" s="2" t="n">
        <v>19164.53</v>
      </c>
      <c r="K593" t="n">
        <v>15331.62</v>
      </c>
      <c r="L593" t="inlineStr"/>
      <c r="M593" t="n">
        <v>2</v>
      </c>
      <c r="N593" t="inlineStr">
        <is>
          <t>remplacement systématiques des sources|Nogent</t>
        </is>
      </c>
    </row>
    <row r="594">
      <c r="A594" t="inlineStr">
        <is>
          <t>Eclairage</t>
        </is>
      </c>
      <c r="B594" t="inlineStr">
        <is>
          <t>Nogent</t>
        </is>
      </c>
      <c r="C594" t="inlineStr">
        <is>
          <t>ECLRSE065</t>
        </is>
      </c>
      <c r="D594" t="inlineStr">
        <is>
          <t>remplacement systématiques des sources</t>
        </is>
      </c>
      <c r="E594" t="inlineStr">
        <is>
          <t>ECPE65</t>
        </is>
      </c>
      <c r="F594" t="n">
        <v>0.4</v>
      </c>
      <c r="G594" t="n">
        <v>0</v>
      </c>
      <c r="H594" t="n">
        <v>0.4</v>
      </c>
      <c r="I594" t="n">
        <v>2</v>
      </c>
      <c r="J594" s="2" t="n">
        <v>14747.17</v>
      </c>
      <c r="K594" t="n">
        <v>11797.74</v>
      </c>
      <c r="L594" t="inlineStr"/>
      <c r="M594" t="n">
        <v>2</v>
      </c>
      <c r="N594" t="inlineStr">
        <is>
          <t>remplacement systématiques des sources|Nogent</t>
        </is>
      </c>
    </row>
    <row r="595">
      <c r="A595" t="inlineStr">
        <is>
          <t>AEV</t>
        </is>
      </c>
      <c r="B595" t="inlineStr">
        <is>
          <t>Nogent</t>
        </is>
      </c>
      <c r="C595" t="inlineStr">
        <is>
          <t>AEVEFE014</t>
        </is>
      </c>
      <c r="D595" t="inlineStr">
        <is>
          <t>essais fonctionnels pour un sens</t>
        </is>
      </c>
      <c r="E595" t="inlineStr">
        <is>
          <t>AEFE14</t>
        </is>
      </c>
      <c r="F595" t="n">
        <v>2</v>
      </c>
      <c r="G595" t="n">
        <v>0</v>
      </c>
      <c r="H595" t="n">
        <v>2</v>
      </c>
      <c r="I595" t="n">
        <v>2</v>
      </c>
      <c r="J595" s="2" t="n">
        <v>1008.79</v>
      </c>
      <c r="K595" t="n">
        <v>4035.16</v>
      </c>
      <c r="L595" t="inlineStr"/>
      <c r="M595" t="n">
        <v>2</v>
      </c>
      <c r="N595" t="inlineStr">
        <is>
          <t>essais fonctionnels pour un sens|Nogent</t>
        </is>
      </c>
    </row>
    <row r="596">
      <c r="A596" t="inlineStr">
        <is>
          <t>AEV</t>
        </is>
      </c>
      <c r="B596" t="inlineStr">
        <is>
          <t>Nogent</t>
        </is>
      </c>
      <c r="C596" t="inlineStr">
        <is>
          <t>AEVMPE024</t>
        </is>
      </c>
      <c r="D596" t="inlineStr">
        <is>
          <t>maintenance préventive pour un sens</t>
        </is>
      </c>
      <c r="E596" t="inlineStr">
        <is>
          <t>AEPE24</t>
        </is>
      </c>
      <c r="F596" t="n">
        <v>2</v>
      </c>
      <c r="G596" t="n">
        <v>0</v>
      </c>
      <c r="H596" t="n">
        <v>2</v>
      </c>
      <c r="I596" t="n">
        <v>2</v>
      </c>
      <c r="J596" s="2" t="n">
        <v>2969.56</v>
      </c>
      <c r="K596" t="n">
        <v>11878.24</v>
      </c>
      <c r="L596" t="inlineStr"/>
      <c r="M596" t="n">
        <v>2</v>
      </c>
      <c r="N596" t="inlineStr">
        <is>
          <t>maintenance préventive pour un sens|Nogent</t>
        </is>
      </c>
    </row>
    <row r="597">
      <c r="A597" t="inlineStr">
        <is>
          <t>AEV</t>
        </is>
      </c>
      <c r="B597" t="inlineStr">
        <is>
          <t>Nogent</t>
        </is>
      </c>
      <c r="C597" t="inlineStr">
        <is>
          <t>AEVPLV008</t>
        </is>
      </c>
      <c r="D597" t="inlineStr">
        <is>
          <t>maintenance préventive prises/coffret pompier</t>
        </is>
      </c>
      <c r="E597" t="inlineStr">
        <is>
          <t>AEV08</t>
        </is>
      </c>
      <c r="F597" t="n">
        <v>1</v>
      </c>
      <c r="G597" t="n">
        <v>0</v>
      </c>
      <c r="H597" t="n">
        <v>1</v>
      </c>
      <c r="I597" t="n">
        <v>24</v>
      </c>
      <c r="J597" s="2" t="n">
        <v>61.7</v>
      </c>
      <c r="K597" t="n">
        <v>1480.8</v>
      </c>
      <c r="L597" t="inlineStr">
        <is>
          <t>Niche sécurité</t>
        </is>
      </c>
      <c r="M597">
        <f>IFERROR(INDEX('equipements_tunnel'!$C$2:$AK$64,MATCH(L597,'equipements_tunnel'!$B$2:$B$64,0),MATCH(B597,'equipements_tunnel'!$C$1:$AK$1,0)),"")</f>
        <v/>
      </c>
      <c r="N597" t="inlineStr">
        <is>
          <t>maintenance préventive prises/coffret pompier|Nogent</t>
        </is>
      </c>
    </row>
    <row r="598">
      <c r="A598" t="inlineStr">
        <is>
          <t>Automate</t>
        </is>
      </c>
      <c r="B598" t="inlineStr">
        <is>
          <t>Nogent</t>
        </is>
      </c>
      <c r="C598" t="inlineStr">
        <is>
          <t>AUTPAB033</t>
        </is>
      </c>
      <c r="D598" t="inlineStr">
        <is>
          <t>préventif automates principaux et baies mesd (fiche n°3 du cctp)</t>
        </is>
      </c>
      <c r="E598" t="inlineStr">
        <is>
          <t>AUPR33</t>
        </is>
      </c>
      <c r="F598" t="n">
        <v>1</v>
      </c>
      <c r="G598" t="n">
        <v>0</v>
      </c>
      <c r="H598" t="n">
        <v>1</v>
      </c>
      <c r="I598" t="n">
        <v>1</v>
      </c>
      <c r="J598" s="2" t="n">
        <v>1530.71762</v>
      </c>
      <c r="K598" t="n">
        <v>1530.72</v>
      </c>
      <c r="L598" t="inlineStr"/>
      <c r="M598" t="n">
        <v>1</v>
      </c>
      <c r="N598" t="inlineStr">
        <is>
          <t>préventif automates principaux et baies mesd (fiche n°3 du cctp)|Nogent</t>
        </is>
      </c>
    </row>
    <row r="599">
      <c r="A599" t="inlineStr">
        <is>
          <t>Automate</t>
        </is>
      </c>
      <c r="B599" t="inlineStr">
        <is>
          <t>Nogent</t>
        </is>
      </c>
      <c r="C599" t="inlineStr">
        <is>
          <t>AUTPAR034</t>
        </is>
      </c>
      <c r="D599" t="inlineStr">
        <is>
          <t>préventif armoires mesd (fiche n°4 du cctp)</t>
        </is>
      </c>
      <c r="E599" t="inlineStr">
        <is>
          <t>AUPR34</t>
        </is>
      </c>
      <c r="F599" t="n">
        <v>1</v>
      </c>
      <c r="G599" t="n">
        <v>0</v>
      </c>
      <c r="H599" t="n">
        <v>1</v>
      </c>
      <c r="I599" t="n">
        <v>1</v>
      </c>
      <c r="J599" s="2" t="n">
        <v>1332.93786</v>
      </c>
      <c r="K599" t="n">
        <v>1332.94</v>
      </c>
      <c r="L599" t="inlineStr">
        <is>
          <t>MESD METIER</t>
        </is>
      </c>
      <c r="M599">
        <f>IFERROR(INDEX('equipements_tunnel'!$C$2:$AK$64,MATCH(L599,'equipements_tunnel'!$B$2:$B$64,0),MATCH(B599,'equipements_tunnel'!$C$1:$AK$1,0)),"")</f>
        <v/>
      </c>
      <c r="N599" t="inlineStr">
        <is>
          <t>préventif armoires mesd (fiche n°4 du cctp)|Nogent</t>
        </is>
      </c>
    </row>
    <row r="600">
      <c r="A600" t="inlineStr">
        <is>
          <t>Automate</t>
        </is>
      </c>
      <c r="B600" t="inlineStr">
        <is>
          <t>Nogent</t>
        </is>
      </c>
      <c r="C600" t="inlineStr">
        <is>
          <t>AUTPAM047</t>
        </is>
      </c>
      <c r="D600" t="inlineStr">
        <is>
          <t>préventif automates métier (fiche n°5 du cctp)</t>
        </is>
      </c>
      <c r="E600" t="inlineStr">
        <is>
          <t>AUPR47</t>
        </is>
      </c>
      <c r="F600" t="n">
        <v>1</v>
      </c>
      <c r="G600" t="n">
        <v>0</v>
      </c>
      <c r="H600" t="n">
        <v>1</v>
      </c>
      <c r="I600" t="n">
        <v>16</v>
      </c>
      <c r="J600" s="2" t="n">
        <v>202.4713</v>
      </c>
      <c r="K600" t="n">
        <v>3239.54</v>
      </c>
      <c r="L600" t="inlineStr">
        <is>
          <t>AUTOMATE METIER</t>
        </is>
      </c>
      <c r="M600">
        <f>IFERROR(INDEX('equipements_tunnel'!$C$2:$AK$64,MATCH(L600,'equipements_tunnel'!$B$2:$B$64,0),MATCH(B600,'equipements_tunnel'!$C$1:$AK$1,0)),"")</f>
        <v/>
      </c>
      <c r="N600" t="inlineStr">
        <is>
          <t>préventif automates métier (fiche n°5 du cctp)|Nogent</t>
        </is>
      </c>
    </row>
    <row r="601">
      <c r="A601" t="inlineStr">
        <is>
          <t>Automate</t>
        </is>
      </c>
      <c r="B601" t="inlineStr">
        <is>
          <t>Nogent</t>
        </is>
      </c>
      <c r="C601" t="inlineStr">
        <is>
          <t>AUTPAR048</t>
        </is>
      </c>
      <c r="D601" t="inlineStr">
        <is>
          <t>préventif armoires mesd (fiche n°4 du cctp)</t>
        </is>
      </c>
      <c r="E601" t="inlineStr">
        <is>
          <t>AUPR48</t>
        </is>
      </c>
      <c r="F601" t="n">
        <v>1</v>
      </c>
      <c r="G601" t="n">
        <v>0</v>
      </c>
      <c r="H601" t="n">
        <v>1</v>
      </c>
      <c r="I601" t="n">
        <v>16</v>
      </c>
      <c r="J601" s="2" t="n">
        <v>91.39855</v>
      </c>
      <c r="K601" t="n">
        <v>1462.38</v>
      </c>
      <c r="L601" t="inlineStr">
        <is>
          <t>MESD METIER</t>
        </is>
      </c>
      <c r="M601">
        <f>IFERROR(INDEX('equipements_tunnel'!$C$2:$AK$64,MATCH(L601,'equipements_tunnel'!$B$2:$B$64,0),MATCH(B601,'equipements_tunnel'!$C$1:$AK$1,0)),"")</f>
        <v/>
      </c>
      <c r="N601" t="inlineStr">
        <is>
          <t>préventif armoires mesd (fiche n°4 du cctp)|Nogent</t>
        </is>
      </c>
    </row>
    <row r="602">
      <c r="A602" t="inlineStr">
        <is>
          <t>PAU/TSE</t>
        </is>
      </c>
      <c r="B602" t="inlineStr">
        <is>
          <t>Nogent</t>
        </is>
      </c>
      <c r="C602" t="inlineStr">
        <is>
          <t>RTSPPE003</t>
        </is>
      </c>
      <c r="D602" t="inlineStr">
        <is>
          <t>maintenance préventive de l'ensemble des pau du tunnel</t>
        </is>
      </c>
      <c r="E602" t="inlineStr">
        <is>
          <t>RAU-PE03</t>
        </is>
      </c>
      <c r="F602" t="n">
        <v>4</v>
      </c>
      <c r="G602" t="n">
        <v>0</v>
      </c>
      <c r="H602" t="n">
        <v>4</v>
      </c>
      <c r="I602" t="n">
        <v>1</v>
      </c>
      <c r="J602" s="2" t="n">
        <v>2027.54</v>
      </c>
      <c r="K602" t="n">
        <v>8110.16</v>
      </c>
      <c r="L602" t="inlineStr"/>
      <c r="M602" t="n">
        <v>1</v>
      </c>
      <c r="N602" t="inlineStr">
        <is>
          <t>maintenance préventive de l'ensemble des pau du tunnel|Nogent</t>
        </is>
      </c>
    </row>
    <row r="603">
      <c r="A603" t="inlineStr">
        <is>
          <t>PAU/TSE</t>
        </is>
      </c>
      <c r="B603" t="inlineStr">
        <is>
          <t>Nogent</t>
        </is>
      </c>
      <c r="C603" t="inlineStr">
        <is>
          <t>RTSPTE003</t>
        </is>
      </c>
      <c r="D603" t="inlineStr">
        <is>
          <t>maintenance préventive de l'ensemble des tse du tunnel</t>
        </is>
      </c>
      <c r="E603" t="inlineStr">
        <is>
          <t>TSE-PE03</t>
        </is>
      </c>
      <c r="F603" t="n">
        <v>4</v>
      </c>
      <c r="G603" t="n">
        <v>0</v>
      </c>
      <c r="H603" t="n">
        <v>4</v>
      </c>
      <c r="I603" t="n">
        <v>1</v>
      </c>
      <c r="J603" s="2" t="n">
        <v>854.7</v>
      </c>
      <c r="K603" t="n">
        <v>3418.8</v>
      </c>
      <c r="L603" t="inlineStr"/>
      <c r="M603" t="n">
        <v>1</v>
      </c>
      <c r="N603" t="inlineStr">
        <is>
          <t>maintenance préventive de l'ensemble des tse du tunnel|Nogent</t>
        </is>
      </c>
    </row>
    <row r="604">
      <c r="A604" t="inlineStr">
        <is>
          <t>Onduleur</t>
        </is>
      </c>
      <c r="B604" t="inlineStr">
        <is>
          <t>Nogent</t>
        </is>
      </c>
      <c r="C604" t="inlineStr">
        <is>
          <t>ONDPOA001</t>
        </is>
      </c>
      <c r="D604" t="inlineStr">
        <is>
          <t>maintenance préventive d'un onduleur</t>
        </is>
      </c>
      <c r="E604" t="inlineStr">
        <is>
          <t>ONP001</t>
        </is>
      </c>
      <c r="F604" t="n">
        <v>1</v>
      </c>
      <c r="G604" t="n">
        <v>0</v>
      </c>
      <c r="H604" t="n">
        <v>1</v>
      </c>
      <c r="I604" t="n">
        <v>0</v>
      </c>
      <c r="J604" s="2" t="n">
        <v>304.01</v>
      </c>
      <c r="K604" t="n">
        <v>0</v>
      </c>
      <c r="L604" t="inlineStr">
        <is>
          <t>Maintenance préventive Onduleur ≤ 60 kVA</t>
        </is>
      </c>
      <c r="M604">
        <f>IFERROR(INDEX('equipements_tunnel'!$C$2:$AK$64,MATCH(L604,'equipements_tunnel'!$B$2:$B$64,0),MATCH(B604,'equipements_tunnel'!$C$1:$AK$1,0)),"")</f>
        <v/>
      </c>
      <c r="N604" t="inlineStr">
        <is>
          <t>maintenance préventive d'un onduleur|Nogent</t>
        </is>
      </c>
    </row>
    <row r="605">
      <c r="A605" t="inlineStr">
        <is>
          <t>Onduleur</t>
        </is>
      </c>
      <c r="B605" t="inlineStr">
        <is>
          <t>Nogent</t>
        </is>
      </c>
      <c r="C605" t="inlineStr">
        <is>
          <t>ONDPOB002</t>
        </is>
      </c>
      <c r="D605" t="inlineStr">
        <is>
          <t>maintenance préventive d'un onduleur</t>
        </is>
      </c>
      <c r="E605" t="inlineStr">
        <is>
          <t>ONP002</t>
        </is>
      </c>
      <c r="F605" t="n">
        <v>1</v>
      </c>
      <c r="G605" t="n">
        <v>0</v>
      </c>
      <c r="H605" t="n">
        <v>1</v>
      </c>
      <c r="I605" t="n">
        <v>0</v>
      </c>
      <c r="J605" s="2" t="n">
        <v>337.95</v>
      </c>
      <c r="K605" t="n">
        <v>0</v>
      </c>
      <c r="L605" t="inlineStr">
        <is>
          <t>Maintenance préventive Onduleur 61 kVA --&gt; 160 kVA</t>
        </is>
      </c>
      <c r="M605">
        <f>IFERROR(INDEX('equipements_tunnel'!$C$2:$AK$64,MATCH(L605,'equipements_tunnel'!$B$2:$B$64,0),MATCH(B605,'equipements_tunnel'!$C$1:$AK$1,0)),"")</f>
        <v/>
      </c>
      <c r="N605" t="inlineStr">
        <is>
          <t>maintenance préventive d'un onduleur|Nogent</t>
        </is>
      </c>
    </row>
    <row r="606">
      <c r="A606" t="inlineStr">
        <is>
          <t>Onduleur</t>
        </is>
      </c>
      <c r="B606" t="inlineStr">
        <is>
          <t>Nogent</t>
        </is>
      </c>
      <c r="C606" t="inlineStr">
        <is>
          <t>ONDPOC003</t>
        </is>
      </c>
      <c r="D606" t="inlineStr">
        <is>
          <t>maintenance préventive d'un onduleur</t>
        </is>
      </c>
      <c r="E606" t="inlineStr">
        <is>
          <t>ONP003</t>
        </is>
      </c>
      <c r="F606" t="n">
        <v>1</v>
      </c>
      <c r="G606" t="n">
        <v>0</v>
      </c>
      <c r="H606" t="n">
        <v>1</v>
      </c>
      <c r="I606" t="n">
        <v>2</v>
      </c>
      <c r="J606" s="2" t="n">
        <v>371.88</v>
      </c>
      <c r="K606" t="n">
        <v>743.76</v>
      </c>
      <c r="L606" t="inlineStr">
        <is>
          <t>Maintenance préventive Onduleur &gt; 160 kVA</t>
        </is>
      </c>
      <c r="M606">
        <f>IFERROR(INDEX('equipements_tunnel'!$C$2:$AK$64,MATCH(L606,'equipements_tunnel'!$B$2:$B$64,0),MATCH(B606,'equipements_tunnel'!$C$1:$AK$1,0)),"")</f>
        <v/>
      </c>
      <c r="N606" t="inlineStr">
        <is>
          <t>maintenance préventive d'un onduleur|Nogent</t>
        </is>
      </c>
    </row>
    <row r="607">
      <c r="A607" t="inlineStr">
        <is>
          <t>Onduleur</t>
        </is>
      </c>
      <c r="B607" t="inlineStr">
        <is>
          <t>Nogent</t>
        </is>
      </c>
      <c r="C607" t="inlineStr">
        <is>
          <t>ONDMPA004</t>
        </is>
      </c>
      <c r="D607" t="inlineStr">
        <is>
          <t>maintenance préventive d'un atelier d'énergie</t>
        </is>
      </c>
      <c r="E607" t="inlineStr">
        <is>
          <t>ONP004</t>
        </is>
      </c>
      <c r="F607" t="n">
        <v>1</v>
      </c>
      <c r="G607" t="n">
        <v>0</v>
      </c>
      <c r="H607" t="n">
        <v>1</v>
      </c>
      <c r="I607" t="n">
        <v>0</v>
      </c>
      <c r="J607" s="2" t="n">
        <v>185.94</v>
      </c>
      <c r="K607" t="n">
        <v>0</v>
      </c>
      <c r="L607" t="inlineStr"/>
      <c r="M607" t="n">
        <v>0</v>
      </c>
      <c r="N607" t="inlineStr">
        <is>
          <t>maintenance préventive d'un atelier d'énergie|Nogent</t>
        </is>
      </c>
    </row>
    <row r="608">
      <c r="A608" t="inlineStr">
        <is>
          <t>Onduleur</t>
        </is>
      </c>
      <c r="B608" t="inlineStr">
        <is>
          <t>Nogent</t>
        </is>
      </c>
      <c r="C608" t="inlineStr">
        <is>
          <t>ONDPLV005</t>
        </is>
      </c>
      <c r="D608" t="inlineStr">
        <is>
          <t>plus-value pour dépollution</t>
        </is>
      </c>
      <c r="E608" t="inlineStr">
        <is>
          <t>ONP005</t>
        </is>
      </c>
      <c r="F608" t="n">
        <v>0.5</v>
      </c>
      <c r="G608" t="n">
        <v>0</v>
      </c>
      <c r="H608" t="n">
        <v>0.5</v>
      </c>
      <c r="I608" t="n">
        <v>2</v>
      </c>
      <c r="J608" s="2" t="n">
        <v>414.3</v>
      </c>
      <c r="K608" t="n">
        <v>414.3</v>
      </c>
      <c r="L608" t="inlineStr"/>
      <c r="M608" t="n">
        <v>2</v>
      </c>
      <c r="N608" t="inlineStr">
        <is>
          <t>plus-value pour dépollution|Nogent</t>
        </is>
      </c>
    </row>
    <row r="609">
      <c r="A609" t="inlineStr">
        <is>
          <t>Détection</t>
        </is>
      </c>
      <c r="B609" t="inlineStr">
        <is>
          <t>Nogent</t>
        </is>
      </c>
      <c r="C609" t="inlineStr">
        <is>
          <t>DETPCA014</t>
        </is>
      </c>
      <c r="D609" t="inlineStr">
        <is>
          <t>préventif d'un tube des capteurs atmosphériques (opacimètres, co, no, no², smokecheck, anémomètres)</t>
        </is>
      </c>
      <c r="E609" t="inlineStr">
        <is>
          <t>DEP014</t>
        </is>
      </c>
      <c r="F609" t="n">
        <v>4</v>
      </c>
      <c r="G609" t="n">
        <v>0</v>
      </c>
      <c r="H609" t="n">
        <v>4</v>
      </c>
      <c r="I609" t="n">
        <v>2</v>
      </c>
      <c r="J609" s="2" t="n">
        <v>5422.2</v>
      </c>
      <c r="K609" t="n">
        <v>43377.6</v>
      </c>
      <c r="L609" t="inlineStr"/>
      <c r="M609" t="n">
        <v>2</v>
      </c>
      <c r="N609" t="inlineStr">
        <is>
          <t>préventif d'un tube des capteurs atmosphériques (opacimètres, co, no, no², smokecheck, anémomètres)|Nogent</t>
        </is>
      </c>
    </row>
    <row r="610">
      <c r="A610" t="inlineStr">
        <is>
          <t>Détection</t>
        </is>
      </c>
      <c r="B610" t="inlineStr">
        <is>
          <t>Nogent</t>
        </is>
      </c>
      <c r="C610" t="inlineStr">
        <is>
          <t>DETPLV027</t>
        </is>
      </c>
      <c r="D610" t="inlineStr">
        <is>
          <t>préventif luminancemètre</t>
        </is>
      </c>
      <c r="E610" t="inlineStr">
        <is>
          <t>DEP027</t>
        </is>
      </c>
      <c r="F610" t="n">
        <v>1</v>
      </c>
      <c r="G610" t="n">
        <v>0</v>
      </c>
      <c r="H610" t="n">
        <v>1</v>
      </c>
      <c r="I610" t="n">
        <v>2</v>
      </c>
      <c r="J610" s="2" t="n">
        <v>24.15</v>
      </c>
      <c r="K610" t="n">
        <v>48.3</v>
      </c>
      <c r="L610" t="inlineStr">
        <is>
          <t>LUMANDAR+LUMINANCEMETRE</t>
        </is>
      </c>
      <c r="M610">
        <f>IFERROR(INDEX('equipements_tunnel'!$C$2:$AK$64,MATCH(L610,'equipements_tunnel'!$B$2:$B$64,0),MATCH(B610,'equipements_tunnel'!$C$1:$AK$1,0)),"")</f>
        <v/>
      </c>
      <c r="N610" t="inlineStr">
        <is>
          <t>préventif luminancemètre|Nogent</t>
        </is>
      </c>
    </row>
    <row r="611">
      <c r="A611" t="inlineStr">
        <is>
          <t>Détection</t>
        </is>
      </c>
      <c r="B611" t="inlineStr">
        <is>
          <t>Nogent</t>
        </is>
      </c>
      <c r="C611" t="inlineStr">
        <is>
          <t>DETPDI100</t>
        </is>
      </c>
      <c r="D611" t="inlineStr">
        <is>
          <t>préventif détection incendie</t>
        </is>
      </c>
      <c r="E611" t="inlineStr">
        <is>
          <t>DEP100</t>
        </is>
      </c>
      <c r="F611" t="n">
        <v>1</v>
      </c>
      <c r="G611" t="n">
        <v>0</v>
      </c>
      <c r="H611" t="n">
        <v>1</v>
      </c>
      <c r="I611" t="n">
        <v>1</v>
      </c>
      <c r="J611" s="2" t="n">
        <v>347.55</v>
      </c>
      <c r="K611" t="n">
        <v>347.55</v>
      </c>
      <c r="L611" t="inlineStr"/>
      <c r="M611" t="n">
        <v>1</v>
      </c>
      <c r="N611" t="inlineStr">
        <is>
          <t>préventif détection incendie|Nogent</t>
        </is>
      </c>
    </row>
    <row r="612">
      <c r="A612" t="inlineStr">
        <is>
          <t>Détection</t>
        </is>
      </c>
      <c r="B612" t="inlineStr">
        <is>
          <t>Nogent</t>
        </is>
      </c>
      <c r="C612" t="inlineStr">
        <is>
          <t>DETPXA200</t>
        </is>
      </c>
      <c r="D612" t="inlineStr">
        <is>
          <t>préventif extincteur</t>
        </is>
      </c>
      <c r="E612" t="inlineStr">
        <is>
          <t>DEP200</t>
        </is>
      </c>
      <c r="F612" t="n">
        <v>1</v>
      </c>
      <c r="G612" t="n">
        <v>0</v>
      </c>
      <c r="H612" t="n">
        <v>1</v>
      </c>
      <c r="I612" t="n">
        <v>57</v>
      </c>
      <c r="J612" s="2" t="n">
        <v>33.6</v>
      </c>
      <c r="K612" t="n">
        <v>1915.2</v>
      </c>
      <c r="L612" t="inlineStr">
        <is>
          <t>Maintenance Préventive Extincteur Poudre 6 kg</t>
        </is>
      </c>
      <c r="M612">
        <f>IFERROR(INDEX('equipements_tunnel'!$C$2:$AK$64,MATCH(L612,'equipements_tunnel'!$B$2:$B$64,0),MATCH(B612,'equipements_tunnel'!$C$1:$AK$1,0)),"")</f>
        <v/>
      </c>
      <c r="N612" t="inlineStr">
        <is>
          <t>préventif extincteur|Nogent</t>
        </is>
      </c>
    </row>
    <row r="613">
      <c r="A613" t="inlineStr">
        <is>
          <t>Détection</t>
        </is>
      </c>
      <c r="B613" t="inlineStr">
        <is>
          <t>Nogent</t>
        </is>
      </c>
      <c r="C613" t="inlineStr">
        <is>
          <t>DETPXB201</t>
        </is>
      </c>
      <c r="D613" t="inlineStr">
        <is>
          <t>préventif extincteur</t>
        </is>
      </c>
      <c r="E613" t="inlineStr">
        <is>
          <t>DEP201</t>
        </is>
      </c>
      <c r="F613" t="n">
        <v>1</v>
      </c>
      <c r="G613" t="n">
        <v>0</v>
      </c>
      <c r="H613" t="n">
        <v>1</v>
      </c>
      <c r="I613" t="n">
        <v>0</v>
      </c>
      <c r="J613" s="2" t="n">
        <v>21</v>
      </c>
      <c r="K613" t="n">
        <v>0</v>
      </c>
      <c r="L613" t="inlineStr">
        <is>
          <t>Maintenance Préventive Extincteur Poudre 9 kg</t>
        </is>
      </c>
      <c r="M613">
        <f>IFERROR(INDEX('equipements_tunnel'!$C$2:$AK$64,MATCH(L613,'equipements_tunnel'!$B$2:$B$64,0),MATCH(B613,'equipements_tunnel'!$C$1:$AK$1,0)),"")</f>
        <v/>
      </c>
      <c r="N613" t="inlineStr">
        <is>
          <t>préventif extincteur|Nogent</t>
        </is>
      </c>
    </row>
    <row r="614">
      <c r="A614" t="inlineStr">
        <is>
          <t>Détection</t>
        </is>
      </c>
      <c r="B614" t="inlineStr">
        <is>
          <t>Nogent</t>
        </is>
      </c>
      <c r="C614" t="inlineStr">
        <is>
          <t>DETPXC202</t>
        </is>
      </c>
      <c r="D614" t="inlineStr">
        <is>
          <t>préventif extincteur</t>
        </is>
      </c>
      <c r="E614" t="inlineStr">
        <is>
          <t>DEP202</t>
        </is>
      </c>
      <c r="F614" t="n">
        <v>1</v>
      </c>
      <c r="G614" t="n">
        <v>0</v>
      </c>
      <c r="H614" t="n">
        <v>1</v>
      </c>
      <c r="I614" t="n">
        <v>0</v>
      </c>
      <c r="J614" s="2" t="n">
        <v>36.75</v>
      </c>
      <c r="K614" t="n">
        <v>0</v>
      </c>
      <c r="L614" t="inlineStr">
        <is>
          <t>Maintenance Préventive Extincteur Poudre 50 kg</t>
        </is>
      </c>
      <c r="M614">
        <f>IFERROR(INDEX('equipements_tunnel'!$C$2:$AK$64,MATCH(L614,'equipements_tunnel'!$B$2:$B$64,0),MATCH(B614,'equipements_tunnel'!$C$1:$AK$1,0)),"")</f>
        <v/>
      </c>
      <c r="N614" t="inlineStr">
        <is>
          <t>préventif extincteur|Nogent</t>
        </is>
      </c>
    </row>
    <row r="615">
      <c r="A615" t="inlineStr">
        <is>
          <t>Détection</t>
        </is>
      </c>
      <c r="B615" t="inlineStr">
        <is>
          <t>Nogent</t>
        </is>
      </c>
      <c r="C615" t="inlineStr">
        <is>
          <t>DETPXD203</t>
        </is>
      </c>
      <c r="D615" t="inlineStr">
        <is>
          <t>préventif extincteur</t>
        </is>
      </c>
      <c r="E615" t="inlineStr">
        <is>
          <t>DEP203</t>
        </is>
      </c>
      <c r="F615" t="n">
        <v>1</v>
      </c>
      <c r="G615" t="n">
        <v>0</v>
      </c>
      <c r="H615" t="n">
        <v>1</v>
      </c>
      <c r="I615" t="n">
        <v>7</v>
      </c>
      <c r="J615" s="2" t="n">
        <v>15.75</v>
      </c>
      <c r="K615" t="n">
        <v>110.25</v>
      </c>
      <c r="L615" t="inlineStr">
        <is>
          <t>Maintenance Préventive Extincteur Eau 6 L</t>
        </is>
      </c>
      <c r="M615">
        <f>IFERROR(INDEX('equipements_tunnel'!$C$2:$AK$64,MATCH(L615,'equipements_tunnel'!$B$2:$B$64,0),MATCH(B615,'equipements_tunnel'!$C$1:$AK$1,0)),"")</f>
        <v/>
      </c>
      <c r="N615" t="inlineStr">
        <is>
          <t>préventif extincteur|Nogent</t>
        </is>
      </c>
    </row>
    <row r="616">
      <c r="A616" t="inlineStr">
        <is>
          <t>Détection</t>
        </is>
      </c>
      <c r="B616" t="inlineStr">
        <is>
          <t>Nogent</t>
        </is>
      </c>
      <c r="C616" t="inlineStr">
        <is>
          <t>DETPXE204</t>
        </is>
      </c>
      <c r="D616" t="inlineStr">
        <is>
          <t>préventif extincteur</t>
        </is>
      </c>
      <c r="E616" t="inlineStr">
        <is>
          <t>DEP204</t>
        </is>
      </c>
      <c r="F616" t="n">
        <v>1</v>
      </c>
      <c r="G616" t="n">
        <v>0</v>
      </c>
      <c r="H616" t="n">
        <v>1</v>
      </c>
      <c r="I616" t="n">
        <v>9</v>
      </c>
      <c r="J616" s="2" t="n">
        <v>23.1</v>
      </c>
      <c r="K616" t="n">
        <v>207.9</v>
      </c>
      <c r="L616" t="inlineStr">
        <is>
          <t>Maintenance Préventive Extincteur Eau 9 L</t>
        </is>
      </c>
      <c r="M616">
        <f>IFERROR(INDEX('equipements_tunnel'!$C$2:$AK$64,MATCH(L616,'equipements_tunnel'!$B$2:$B$64,0),MATCH(B616,'equipements_tunnel'!$C$1:$AK$1,0)),"")</f>
        <v/>
      </c>
      <c r="N616" t="inlineStr">
        <is>
          <t>préventif extincteur|Nogent</t>
        </is>
      </c>
    </row>
    <row r="617">
      <c r="A617" t="inlineStr">
        <is>
          <t>Détection</t>
        </is>
      </c>
      <c r="B617" t="inlineStr">
        <is>
          <t>Nogent</t>
        </is>
      </c>
      <c r="C617" t="inlineStr">
        <is>
          <t>DETPXF204</t>
        </is>
      </c>
      <c r="D617" t="inlineStr">
        <is>
          <t>préventif extincteur</t>
        </is>
      </c>
      <c r="E617" t="inlineStr">
        <is>
          <t>DEP205</t>
        </is>
      </c>
      <c r="F617" t="n">
        <v>1</v>
      </c>
      <c r="G617" t="n">
        <v>0</v>
      </c>
      <c r="H617" t="n">
        <v>1</v>
      </c>
      <c r="I617" t="n">
        <v>3</v>
      </c>
      <c r="J617" s="2" t="n">
        <v>26.25</v>
      </c>
      <c r="K617" t="n">
        <v>78.75</v>
      </c>
      <c r="L617" t="inlineStr">
        <is>
          <t>Maintenance Préventive Extincteur CO2 2 kg</t>
        </is>
      </c>
      <c r="M617">
        <f>IFERROR(INDEX('equipements_tunnel'!$C$2:$AK$64,MATCH(L617,'equipements_tunnel'!$B$2:$B$64,0),MATCH(B617,'equipements_tunnel'!$C$1:$AK$1,0)),"")</f>
        <v/>
      </c>
      <c r="N617" t="inlineStr">
        <is>
          <t>préventif extincteur|Nogent</t>
        </is>
      </c>
    </row>
    <row r="618">
      <c r="A618" t="inlineStr">
        <is>
          <t>Détection</t>
        </is>
      </c>
      <c r="B618" t="inlineStr">
        <is>
          <t>Nogent</t>
        </is>
      </c>
      <c r="C618" t="inlineStr">
        <is>
          <t>DETPXG206</t>
        </is>
      </c>
      <c r="D618" t="inlineStr">
        <is>
          <t>préventif extincteur</t>
        </is>
      </c>
      <c r="E618" t="inlineStr">
        <is>
          <t>DEP206</t>
        </is>
      </c>
      <c r="F618" t="n">
        <v>1</v>
      </c>
      <c r="G618" t="n">
        <v>0</v>
      </c>
      <c r="H618" t="n">
        <v>1</v>
      </c>
      <c r="I618" t="n">
        <v>36</v>
      </c>
      <c r="J618" s="2" t="n">
        <v>15.75</v>
      </c>
      <c r="K618" t="n">
        <v>567</v>
      </c>
      <c r="L618" t="inlineStr">
        <is>
          <t>Maintenance Préventive Extincteur CO2 5 kg</t>
        </is>
      </c>
      <c r="M618">
        <f>IFERROR(INDEX('equipements_tunnel'!$C$2:$AK$64,MATCH(L618,'equipements_tunnel'!$B$2:$B$64,0),MATCH(B618,'equipements_tunnel'!$C$1:$AK$1,0)),"")</f>
        <v/>
      </c>
      <c r="N618" t="inlineStr">
        <is>
          <t>préventif extincteur|Nogent</t>
        </is>
      </c>
    </row>
    <row r="619">
      <c r="A619" t="inlineStr">
        <is>
          <t>Ventilation</t>
        </is>
      </c>
      <c r="B619" t="inlineStr">
        <is>
          <t>Nogent</t>
        </is>
      </c>
      <c r="C619" t="inlineStr">
        <is>
          <t>VENPEE200</t>
        </is>
      </c>
      <c r="D619" t="inlineStr">
        <is>
          <t>préventif des équipements de ventilation</t>
        </is>
      </c>
      <c r="E619" t="inlineStr">
        <is>
          <t>VPE200</t>
        </is>
      </c>
      <c r="F619" t="n">
        <v>1</v>
      </c>
      <c r="G619" t="n">
        <v>0</v>
      </c>
      <c r="H619" t="n">
        <v>1</v>
      </c>
      <c r="I619" t="n">
        <v>1</v>
      </c>
      <c r="J619" s="2" t="n">
        <v>10329.54</v>
      </c>
      <c r="K619" t="n">
        <v>10329.54</v>
      </c>
      <c r="L619" t="inlineStr"/>
      <c r="M619" t="n">
        <v>1</v>
      </c>
      <c r="N619" t="inlineStr">
        <is>
          <t>préventif des équipements de ventilation|Nogent</t>
        </is>
      </c>
    </row>
    <row r="620">
      <c r="A620" t="inlineStr">
        <is>
          <t>Ventilation</t>
        </is>
      </c>
      <c r="B620" t="inlineStr">
        <is>
          <t>Nogent</t>
        </is>
      </c>
      <c r="C620" t="inlineStr">
        <is>
          <t>VENPQA300</t>
        </is>
      </c>
      <c r="D620" t="inlineStr">
        <is>
          <t>maintenance préventive des équipements spécifiques</t>
        </is>
      </c>
      <c r="E620" t="inlineStr">
        <is>
          <t>VPT300</t>
        </is>
      </c>
      <c r="F620" t="n">
        <v>1</v>
      </c>
      <c r="G620" t="n">
        <v>0</v>
      </c>
      <c r="H620" t="n">
        <v>1</v>
      </c>
      <c r="I620" t="n">
        <v>12</v>
      </c>
      <c r="J620" s="2" t="n">
        <v>78.84999999999999</v>
      </c>
      <c r="K620" t="n">
        <v>946.2</v>
      </c>
      <c r="L620" t="inlineStr">
        <is>
          <t>SURPRESSEUR ET VENTILATEUR LOCAL</t>
        </is>
      </c>
      <c r="M620">
        <f>IFERROR(INDEX('equipements_tunnel'!$C$2:$AK$64,MATCH(L620,'equipements_tunnel'!$B$2:$B$64,0),MATCH(B620,'equipements_tunnel'!$C$1:$AK$1,0)),"")</f>
        <v/>
      </c>
      <c r="N620" t="inlineStr">
        <is>
          <t>maintenance préventive des équipements spécifiques|Nogent</t>
        </is>
      </c>
    </row>
    <row r="621">
      <c r="A621" t="inlineStr">
        <is>
          <t>Ventilation</t>
        </is>
      </c>
      <c r="B621" t="inlineStr">
        <is>
          <t>Nogent</t>
        </is>
      </c>
      <c r="C621" t="inlineStr">
        <is>
          <t>VENPQB301</t>
        </is>
      </c>
      <c r="D621" t="inlineStr">
        <is>
          <t>maintenance préventive des équipements spécifiques</t>
        </is>
      </c>
      <c r="E621" t="inlineStr">
        <is>
          <t>VPT301</t>
        </is>
      </c>
      <c r="F621" t="n">
        <v>1</v>
      </c>
      <c r="G621" t="n">
        <v>0</v>
      </c>
      <c r="H621" t="n">
        <v>1</v>
      </c>
      <c r="I621" t="n">
        <v>31</v>
      </c>
      <c r="J621" s="2" t="n">
        <v>128.27</v>
      </c>
      <c r="K621" t="n">
        <v>3976.37</v>
      </c>
      <c r="L621" t="inlineStr">
        <is>
          <t>REGISTRE</t>
        </is>
      </c>
      <c r="M621">
        <f>IFERROR(INDEX('equipements_tunnel'!$C$2:$AK$64,MATCH(L621,'equipements_tunnel'!$B$2:$B$64,0),MATCH(B621,'equipements_tunnel'!$C$1:$AK$1,0)),"")</f>
        <v/>
      </c>
      <c r="N621" t="inlineStr">
        <is>
          <t>maintenance préventive des équipements spécifiques|Nogent</t>
        </is>
      </c>
    </row>
    <row r="622">
      <c r="A622" t="inlineStr">
        <is>
          <t>Ventilation</t>
        </is>
      </c>
      <c r="B622" t="inlineStr">
        <is>
          <t>Nogent</t>
        </is>
      </c>
      <c r="C622" t="inlineStr">
        <is>
          <t>VENPQC302</t>
        </is>
      </c>
      <c r="D622" t="inlineStr">
        <is>
          <t>maintenance préventive des équipements spécifiques</t>
        </is>
      </c>
      <c r="E622" t="inlineStr">
        <is>
          <t>VPT302</t>
        </is>
      </c>
      <c r="F622" t="n">
        <v>1</v>
      </c>
      <c r="G622" t="n">
        <v>0</v>
      </c>
      <c r="H622" t="n">
        <v>1</v>
      </c>
      <c r="I622" t="n">
        <v>0</v>
      </c>
      <c r="J622" s="2" t="n">
        <v>449.49</v>
      </c>
      <c r="K622" t="n">
        <v>0</v>
      </c>
      <c r="L622" t="inlineStr"/>
      <c r="M622" t="n">
        <v>0</v>
      </c>
      <c r="N622" t="inlineStr">
        <is>
          <t>maintenance préventive des équipements spécifiques|Nogent</t>
        </is>
      </c>
    </row>
    <row r="623">
      <c r="A623" t="inlineStr">
        <is>
          <t>Ventilation</t>
        </is>
      </c>
      <c r="B623" t="inlineStr">
        <is>
          <t>Nogent</t>
        </is>
      </c>
      <c r="C623" t="inlineStr">
        <is>
          <t>VENPQE304</t>
        </is>
      </c>
      <c r="D623" t="inlineStr">
        <is>
          <t>maintenance préventive des équipements spécifiques</t>
        </is>
      </c>
      <c r="E623" t="inlineStr">
        <is>
          <t>VPT304</t>
        </is>
      </c>
      <c r="F623" t="n">
        <v>1</v>
      </c>
      <c r="G623" t="n">
        <v>0</v>
      </c>
      <c r="H623" t="n">
        <v>1</v>
      </c>
      <c r="I623" t="n">
        <v>0</v>
      </c>
      <c r="J623" s="2" t="n">
        <v>12.58</v>
      </c>
      <c r="K623" t="n">
        <v>0</v>
      </c>
      <c r="L623" t="inlineStr"/>
      <c r="M623" t="n">
        <v>0</v>
      </c>
      <c r="N623" t="inlineStr">
        <is>
          <t>maintenance préventive des équipements spécifiques|Nogent</t>
        </is>
      </c>
    </row>
    <row r="624">
      <c r="A624" t="inlineStr">
        <is>
          <t>Ventilation</t>
        </is>
      </c>
      <c r="B624" t="inlineStr">
        <is>
          <t>Nogent</t>
        </is>
      </c>
      <c r="C624" t="inlineStr">
        <is>
          <t>VENPQF305</t>
        </is>
      </c>
      <c r="D624" t="inlineStr">
        <is>
          <t>maintenance préventive des équipements spécifiques</t>
        </is>
      </c>
      <c r="E624" t="inlineStr">
        <is>
          <t>VPT305</t>
        </is>
      </c>
      <c r="F624" t="n">
        <v>1</v>
      </c>
      <c r="G624" t="n">
        <v>0</v>
      </c>
      <c r="H624" t="n">
        <v>1</v>
      </c>
      <c r="I624" t="n">
        <v>0</v>
      </c>
      <c r="J624" s="2" t="n">
        <v>12.58</v>
      </c>
      <c r="K624" t="n">
        <v>0</v>
      </c>
      <c r="L624" t="inlineStr"/>
      <c r="M624" t="n">
        <v>0</v>
      </c>
      <c r="N624" t="inlineStr">
        <is>
          <t>maintenance préventive des équipements spécifiques|Nogent</t>
        </is>
      </c>
    </row>
    <row r="625">
      <c r="A625" t="inlineStr">
        <is>
          <t>Vidéo</t>
        </is>
      </c>
      <c r="B625" t="inlineStr">
        <is>
          <t>Nogent</t>
        </is>
      </c>
      <c r="C625" t="inlineStr">
        <is>
          <t>VIDDAI104</t>
        </is>
      </c>
      <c r="D625" t="inlineStr">
        <is>
          <t>maintenance préventive de la dai du sens 1</t>
        </is>
      </c>
      <c r="E625" t="inlineStr">
        <is>
          <t>VI MP 104</t>
        </is>
      </c>
      <c r="F625" t="n">
        <v>1</v>
      </c>
      <c r="G625" t="n">
        <v>0</v>
      </c>
      <c r="H625" t="n">
        <v>1</v>
      </c>
      <c r="I625" t="n">
        <v>1</v>
      </c>
      <c r="J625" s="2" t="n">
        <v>4234.36</v>
      </c>
      <c r="K625" t="n">
        <v>4234.36</v>
      </c>
      <c r="L625" t="inlineStr"/>
      <c r="M625" t="n">
        <v>1</v>
      </c>
      <c r="N625" t="inlineStr">
        <is>
          <t>maintenance préventive de la dai du sens 1|Nogent</t>
        </is>
      </c>
    </row>
    <row r="626">
      <c r="A626" t="inlineStr">
        <is>
          <t>Vidéo</t>
        </is>
      </c>
      <c r="B626" t="inlineStr">
        <is>
          <t>Nogent</t>
        </is>
      </c>
      <c r="C626" t="inlineStr">
        <is>
          <t>VIDDAI105</t>
        </is>
      </c>
      <c r="D626" t="inlineStr">
        <is>
          <t>maintenance préventive de la dai du sens 2</t>
        </is>
      </c>
      <c r="E626" t="inlineStr">
        <is>
          <t>VI MP 105</t>
        </is>
      </c>
      <c r="F626" t="n">
        <v>1</v>
      </c>
      <c r="G626" t="n">
        <v>0</v>
      </c>
      <c r="H626" t="n">
        <v>1</v>
      </c>
      <c r="I626" t="n">
        <v>1</v>
      </c>
      <c r="J626" s="2" t="n">
        <v>4234.36</v>
      </c>
      <c r="K626" t="n">
        <v>4234.36</v>
      </c>
      <c r="L626" t="inlineStr"/>
      <c r="M626" t="n">
        <v>1</v>
      </c>
      <c r="N626" t="inlineStr">
        <is>
          <t>maintenance préventive de la dai du sens 2|Nogent</t>
        </is>
      </c>
    </row>
    <row r="627">
      <c r="A627" t="inlineStr">
        <is>
          <t>Vidéo</t>
        </is>
      </c>
      <c r="B627" t="inlineStr">
        <is>
          <t>Nogent</t>
        </is>
      </c>
      <c r="C627" t="inlineStr">
        <is>
          <t>VIDCAM304</t>
        </is>
      </c>
      <c r="D627" t="inlineStr">
        <is>
          <t>nettoyage des caméras sens intérieur sens 1</t>
        </is>
      </c>
      <c r="E627" t="inlineStr">
        <is>
          <t>VI MP 304</t>
        </is>
      </c>
      <c r="F627" t="n">
        <v>2</v>
      </c>
      <c r="G627" t="n">
        <v>0</v>
      </c>
      <c r="H627" t="n">
        <v>2</v>
      </c>
      <c r="I627" t="n">
        <v>1</v>
      </c>
      <c r="J627" s="2" t="n">
        <v>3174.6</v>
      </c>
      <c r="K627" t="n">
        <v>6349.2</v>
      </c>
      <c r="L627" t="inlineStr"/>
      <c r="M627" t="n">
        <v>1</v>
      </c>
      <c r="N627" t="inlineStr">
        <is>
          <t>nettoyage des caméras sens intérieur sens 1|Nogent</t>
        </is>
      </c>
    </row>
    <row r="628">
      <c r="A628" t="inlineStr">
        <is>
          <t>Vidéo</t>
        </is>
      </c>
      <c r="B628" t="inlineStr">
        <is>
          <t>Nogent</t>
        </is>
      </c>
      <c r="C628" t="inlineStr">
        <is>
          <t>VIDCAM305</t>
        </is>
      </c>
      <c r="D628" t="inlineStr">
        <is>
          <t>nettoyage des caméras sens intérieur sens 2</t>
        </is>
      </c>
      <c r="E628" t="inlineStr">
        <is>
          <t>VI MP 305</t>
        </is>
      </c>
      <c r="F628" t="n">
        <v>2</v>
      </c>
      <c r="G628" t="n">
        <v>0</v>
      </c>
      <c r="H628" t="n">
        <v>2</v>
      </c>
      <c r="I628" t="n">
        <v>1</v>
      </c>
      <c r="J628" s="2" t="n">
        <v>3174.6</v>
      </c>
      <c r="K628" t="n">
        <v>6349.2</v>
      </c>
      <c r="L628" t="inlineStr"/>
      <c r="M628" t="n">
        <v>1</v>
      </c>
      <c r="N628" t="inlineStr">
        <is>
          <t>nettoyage des caméras sens intérieur sens 2|Nogent</t>
        </is>
      </c>
    </row>
    <row r="629">
      <c r="A629" t="inlineStr">
        <is>
          <t>Vidéo</t>
        </is>
      </c>
      <c r="B629" t="inlineStr">
        <is>
          <t>Nogent</t>
        </is>
      </c>
      <c r="C629" t="inlineStr">
        <is>
          <t>VIDPCI402</t>
        </is>
      </c>
      <c r="D629" t="inlineStr">
        <is>
          <t>maintenance préventive des caméras en issues de secours</t>
        </is>
      </c>
      <c r="E629" t="inlineStr">
        <is>
          <t>VI MP 402</t>
        </is>
      </c>
      <c r="F629" t="n">
        <v>1</v>
      </c>
      <c r="G629" t="n">
        <v>0</v>
      </c>
      <c r="H629" t="n">
        <v>1</v>
      </c>
      <c r="I629" t="n">
        <v>1</v>
      </c>
      <c r="J629" s="2" t="n">
        <v>341.49</v>
      </c>
      <c r="K629" t="n">
        <v>341.49</v>
      </c>
      <c r="L629" t="inlineStr"/>
      <c r="M629" t="n">
        <v>1</v>
      </c>
      <c r="N629" t="inlineStr">
        <is>
          <t>maintenance préventive des caméras en issues de secours|Nogent</t>
        </is>
      </c>
    </row>
    <row r="630">
      <c r="A630" t="inlineStr">
        <is>
          <t>Pompage</t>
        </is>
      </c>
      <c r="B630" t="inlineStr">
        <is>
          <t>Nogent</t>
        </is>
      </c>
      <c r="C630" t="inlineStr">
        <is>
          <t>POMEPO600</t>
        </is>
      </c>
      <c r="D630" t="inlineStr">
        <is>
          <t>entretien d'une pompe</t>
        </is>
      </c>
      <c r="E630" t="inlineStr">
        <is>
          <t>POE600</t>
        </is>
      </c>
      <c r="F630" t="n">
        <v>1</v>
      </c>
      <c r="G630" t="n">
        <v>0</v>
      </c>
      <c r="H630" t="n">
        <v>1</v>
      </c>
      <c r="I630" t="n">
        <v>0</v>
      </c>
      <c r="J630" s="2" t="n">
        <v>572.0599999999999</v>
      </c>
      <c r="K630" t="n">
        <v>0</v>
      </c>
      <c r="L630" t="inlineStr"/>
      <c r="M630" t="n">
        <v>0</v>
      </c>
      <c r="N630" t="inlineStr">
        <is>
          <t>entretien d'une pompe|Nogent</t>
        </is>
      </c>
    </row>
    <row r="631">
      <c r="A631" t="inlineStr">
        <is>
          <t>Pompage</t>
        </is>
      </c>
      <c r="B631" t="inlineStr">
        <is>
          <t>Nogent</t>
        </is>
      </c>
      <c r="C631" t="inlineStr">
        <is>
          <t>POMERC500</t>
        </is>
      </c>
      <c r="D631" t="inlineStr">
        <is>
          <t>entretien autres systèmes du réseau incendie</t>
        </is>
      </c>
      <c r="E631" t="inlineStr">
        <is>
          <t>INP500</t>
        </is>
      </c>
      <c r="F631" t="n">
        <v>1</v>
      </c>
      <c r="G631" t="n">
        <v>0</v>
      </c>
      <c r="H631" t="n">
        <v>1</v>
      </c>
      <c r="I631" t="n">
        <v>0</v>
      </c>
      <c r="J631" s="2" t="n">
        <v>858.61</v>
      </c>
      <c r="K631" t="n">
        <v>0</v>
      </c>
      <c r="L631" t="inlineStr">
        <is>
          <t>SURPRESSEUR-INCENDIE</t>
        </is>
      </c>
      <c r="M631">
        <f>IFERROR(INDEX('equipements_tunnel'!$C$2:$AK$64,MATCH(L631,'equipements_tunnel'!$B$2:$B$64,0),MATCH(B631,'equipements_tunnel'!$C$1:$AK$1,0)),"")</f>
        <v/>
      </c>
      <c r="N631" t="inlineStr">
        <is>
          <t>entretien autres systèmes du réseau incendie|Nogent</t>
        </is>
      </c>
    </row>
    <row r="632">
      <c r="A632" t="inlineStr">
        <is>
          <t>Pompage</t>
        </is>
      </c>
      <c r="B632" t="inlineStr">
        <is>
          <t>Nogent</t>
        </is>
      </c>
      <c r="C632" t="inlineStr">
        <is>
          <t>POMERD600</t>
        </is>
      </c>
      <c r="D632" t="inlineStr">
        <is>
          <t>entretien autres systèmes du réseau incendie</t>
        </is>
      </c>
      <c r="E632" t="inlineStr">
        <is>
          <t>INP600</t>
        </is>
      </c>
      <c r="F632" t="n">
        <v>1</v>
      </c>
      <c r="G632" t="n">
        <v>0</v>
      </c>
      <c r="H632" t="n">
        <v>1</v>
      </c>
      <c r="I632" t="n">
        <v>0</v>
      </c>
      <c r="J632" s="2" t="n">
        <v>858.61</v>
      </c>
      <c r="K632" t="n">
        <v>0</v>
      </c>
      <c r="L632" t="inlineStr"/>
      <c r="M632" t="n">
        <v>0</v>
      </c>
      <c r="N632" t="inlineStr">
        <is>
          <t>entretien autres systèmes du réseau incendie|Nogent</t>
        </is>
      </c>
    </row>
    <row r="633">
      <c r="A633" t="inlineStr">
        <is>
          <t>Pompage</t>
        </is>
      </c>
      <c r="B633" t="inlineStr">
        <is>
          <t>Nogent</t>
        </is>
      </c>
      <c r="C633" t="inlineStr">
        <is>
          <t>POMERE700</t>
        </is>
      </c>
      <c r="D633" t="inlineStr">
        <is>
          <t>entretien autres systèmes du réseau incendie</t>
        </is>
      </c>
      <c r="E633" t="inlineStr">
        <is>
          <t>INP700</t>
        </is>
      </c>
      <c r="F633" t="n">
        <v>1</v>
      </c>
      <c r="G633" t="n">
        <v>0</v>
      </c>
      <c r="H633" t="n">
        <v>1</v>
      </c>
      <c r="I633" t="n">
        <v>0</v>
      </c>
      <c r="J633" s="2" t="n">
        <v>214.65</v>
      </c>
      <c r="K633" t="n">
        <v>0</v>
      </c>
      <c r="L633" t="inlineStr"/>
      <c r="M633" t="n">
        <v>0</v>
      </c>
      <c r="N633" t="inlineStr">
        <is>
          <t>entretien autres systèmes du réseau incendie|Nogent</t>
        </is>
      </c>
    </row>
    <row r="634">
      <c r="A634" t="inlineStr">
        <is>
          <t>Pompage</t>
        </is>
      </c>
      <c r="B634" t="inlineStr">
        <is>
          <t>Nogent</t>
        </is>
      </c>
      <c r="C634" t="inlineStr">
        <is>
          <t>POMERF800</t>
        </is>
      </c>
      <c r="D634" t="inlineStr">
        <is>
          <t>entretien autres systèmes du réseau incendie</t>
        </is>
      </c>
      <c r="E634" t="inlineStr">
        <is>
          <t>INP800</t>
        </is>
      </c>
      <c r="F634" t="n">
        <v>1</v>
      </c>
      <c r="G634" t="n">
        <v>0</v>
      </c>
      <c r="H634" t="n">
        <v>1</v>
      </c>
      <c r="I634" t="n">
        <v>0</v>
      </c>
      <c r="J634" s="2" t="n">
        <v>214.65</v>
      </c>
      <c r="K634" t="n">
        <v>0</v>
      </c>
      <c r="L634" t="inlineStr"/>
      <c r="M634" t="n">
        <v>0</v>
      </c>
      <c r="N634" t="inlineStr">
        <is>
          <t>entretien autres systèmes du réseau incendie|Nogent</t>
        </is>
      </c>
    </row>
    <row r="635">
      <c r="A635" t="inlineStr">
        <is>
          <t>Pompage</t>
        </is>
      </c>
      <c r="B635" t="inlineStr">
        <is>
          <t>Nogent</t>
        </is>
      </c>
      <c r="C635" t="inlineStr">
        <is>
          <t>POMERG900</t>
        </is>
      </c>
      <c r="D635" t="inlineStr">
        <is>
          <t>entretien autres systèmes du réseau incendie</t>
        </is>
      </c>
      <c r="E635" t="inlineStr">
        <is>
          <t>INP900</t>
        </is>
      </c>
      <c r="F635" t="n">
        <v>1</v>
      </c>
      <c r="G635" t="n">
        <v>0</v>
      </c>
      <c r="H635" t="n">
        <v>1</v>
      </c>
      <c r="I635" t="n">
        <v>0</v>
      </c>
      <c r="J635" s="2" t="n">
        <v>208.4</v>
      </c>
      <c r="K635" t="n">
        <v>0</v>
      </c>
      <c r="L635" t="inlineStr"/>
      <c r="M635" t="n">
        <v>0</v>
      </c>
      <c r="N635" t="inlineStr">
        <is>
          <t>entretien autres systèmes du réseau incendie|Nogent</t>
        </is>
      </c>
    </row>
    <row r="636">
      <c r="A636" t="inlineStr">
        <is>
          <t>Pompage</t>
        </is>
      </c>
      <c r="B636" t="inlineStr">
        <is>
          <t>Nogent</t>
        </is>
      </c>
      <c r="C636" t="inlineStr">
        <is>
          <t>POMERG901</t>
        </is>
      </c>
      <c r="D636" t="inlineStr">
        <is>
          <t>entretien autres systèmes du réseau incendie</t>
        </is>
      </c>
      <c r="E636" t="inlineStr">
        <is>
          <t>INP901</t>
        </is>
      </c>
      <c r="F636" t="n">
        <v>1</v>
      </c>
      <c r="G636" t="n">
        <v>0</v>
      </c>
      <c r="H636" t="n">
        <v>1</v>
      </c>
      <c r="I636" t="n">
        <v>0</v>
      </c>
      <c r="J636" s="2" t="n">
        <v>714.8099999999999</v>
      </c>
      <c r="K636" t="n">
        <v>0</v>
      </c>
      <c r="L636" t="inlineStr"/>
      <c r="M636" t="n">
        <v>0</v>
      </c>
      <c r="N636" t="inlineStr">
        <is>
          <t>entretien autres systèmes du réseau incendie|Nogent</t>
        </is>
      </c>
    </row>
    <row r="637">
      <c r="A637" t="inlineStr">
        <is>
          <t>Bâtiment</t>
        </is>
      </c>
      <c r="B637" t="inlineStr">
        <is>
          <t>Fresnes</t>
        </is>
      </c>
      <c r="C637" t="inlineStr">
        <is>
          <t>BATCJS003</t>
        </is>
      </c>
      <c r="D637" t="inlineStr">
        <is>
          <t>contrôle des is de jour</t>
        </is>
      </c>
      <c r="E637" t="inlineStr">
        <is>
          <t>VJS003</t>
        </is>
      </c>
      <c r="F637" t="n">
        <v>6</v>
      </c>
      <c r="G637" t="n">
        <v>0</v>
      </c>
      <c r="H637" t="n">
        <v>6</v>
      </c>
      <c r="I637" t="n">
        <v>2</v>
      </c>
      <c r="J637" s="2" t="n">
        <v>507</v>
      </c>
      <c r="K637" t="n">
        <v>3042</v>
      </c>
      <c r="L637" t="inlineStr"/>
      <c r="M637" t="n">
        <v>2</v>
      </c>
      <c r="N637" t="inlineStr">
        <is>
          <t>contrôle des is de jour|Fresnes</t>
        </is>
      </c>
    </row>
    <row r="638">
      <c r="A638" t="inlineStr">
        <is>
          <t>Bâtiment</t>
        </is>
      </c>
      <c r="B638" t="inlineStr">
        <is>
          <t>Fresnes</t>
        </is>
      </c>
      <c r="C638" t="inlineStr">
        <is>
          <t>BATCJS004</t>
        </is>
      </c>
      <c r="D638" t="inlineStr">
        <is>
          <t>contrôle des is de jour</t>
        </is>
      </c>
      <c r="E638" t="inlineStr">
        <is>
          <t>VJS004</t>
        </is>
      </c>
      <c r="F638" t="n">
        <v>6</v>
      </c>
      <c r="G638" t="n">
        <v>0</v>
      </c>
      <c r="H638" t="n">
        <v>6</v>
      </c>
      <c r="I638" t="n">
        <v>2</v>
      </c>
      <c r="J638" s="2" t="n">
        <v>507</v>
      </c>
      <c r="K638" t="n">
        <v>3042</v>
      </c>
      <c r="L638" t="inlineStr"/>
      <c r="M638" t="n">
        <v>2</v>
      </c>
      <c r="N638" t="inlineStr">
        <is>
          <t>contrôle des is de jour|Fresnes</t>
        </is>
      </c>
    </row>
    <row r="639">
      <c r="A639" t="inlineStr">
        <is>
          <t>Bâtiment</t>
        </is>
      </c>
      <c r="B639" t="inlineStr">
        <is>
          <t>Fresnes</t>
        </is>
      </c>
      <c r="C639" t="inlineStr">
        <is>
          <t>BATCNS003</t>
        </is>
      </c>
      <c r="D639" t="inlineStr">
        <is>
          <t>contrôle des is + niches de nuit</t>
        </is>
      </c>
      <c r="E639" t="inlineStr">
        <is>
          <t>VNS003</t>
        </is>
      </c>
      <c r="F639" t="n">
        <v>6</v>
      </c>
      <c r="G639" t="n">
        <v>0</v>
      </c>
      <c r="H639" t="n">
        <v>6</v>
      </c>
      <c r="I639" t="n">
        <v>2</v>
      </c>
      <c r="J639" s="2" t="n">
        <v>1306</v>
      </c>
      <c r="K639" t="n">
        <v>7836</v>
      </c>
      <c r="L639" t="inlineStr"/>
      <c r="M639" t="n">
        <v>2</v>
      </c>
      <c r="N639" t="inlineStr">
        <is>
          <t>contrôle des is + niches de nuit|Fresnes</t>
        </is>
      </c>
    </row>
    <row r="640">
      <c r="A640" t="inlineStr">
        <is>
          <t>Bâtiment</t>
        </is>
      </c>
      <c r="B640" t="inlineStr">
        <is>
          <t>Fresnes</t>
        </is>
      </c>
      <c r="C640" t="inlineStr">
        <is>
          <t>BATCNS004</t>
        </is>
      </c>
      <c r="D640" t="inlineStr">
        <is>
          <t>contrôle des is + niches de nuit</t>
        </is>
      </c>
      <c r="E640" t="inlineStr">
        <is>
          <t>VNS004</t>
        </is>
      </c>
      <c r="F640" t="n">
        <v>6</v>
      </c>
      <c r="G640" t="n">
        <v>0</v>
      </c>
      <c r="H640" t="n">
        <v>6</v>
      </c>
      <c r="I640" t="n">
        <v>2</v>
      </c>
      <c r="J640" s="2" t="n">
        <v>1306</v>
      </c>
      <c r="K640" t="n">
        <v>7836</v>
      </c>
      <c r="L640" t="inlineStr"/>
      <c r="M640" t="n">
        <v>2</v>
      </c>
      <c r="N640" t="inlineStr">
        <is>
          <t>contrôle des is + niches de nuit|Fresnes</t>
        </is>
      </c>
    </row>
    <row r="641">
      <c r="A641" t="inlineStr">
        <is>
          <t>Bâtiment</t>
        </is>
      </c>
      <c r="B641" t="inlineStr">
        <is>
          <t>Fresnes</t>
        </is>
      </c>
      <c r="C641" t="inlineStr">
        <is>
          <t>BATMPS003</t>
        </is>
      </c>
      <c r="D641" t="inlineStr">
        <is>
          <t>préventif is + niches</t>
        </is>
      </c>
      <c r="E641" t="inlineStr">
        <is>
          <t>MPS003</t>
        </is>
      </c>
      <c r="F641" t="n">
        <v>1</v>
      </c>
      <c r="G641" t="n">
        <v>0</v>
      </c>
      <c r="H641" t="n">
        <v>1</v>
      </c>
      <c r="I641" t="n">
        <v>2</v>
      </c>
      <c r="J641" s="2" t="n">
        <v>1407</v>
      </c>
      <c r="K641" t="n">
        <v>1407</v>
      </c>
      <c r="L641" t="inlineStr"/>
      <c r="M641" t="n">
        <v>2</v>
      </c>
      <c r="N641" t="inlineStr">
        <is>
          <t>préventif is + niches|Fresnes</t>
        </is>
      </c>
    </row>
    <row r="642">
      <c r="A642" t="inlineStr">
        <is>
          <t>Bâtiment</t>
        </is>
      </c>
      <c r="B642" t="inlineStr">
        <is>
          <t>Fresnes</t>
        </is>
      </c>
      <c r="C642" t="inlineStr">
        <is>
          <t>BATMPS004</t>
        </is>
      </c>
      <c r="D642" t="inlineStr">
        <is>
          <t>préventif is + niches</t>
        </is>
      </c>
      <c r="E642" t="inlineStr">
        <is>
          <t>MPS004</t>
        </is>
      </c>
      <c r="F642" t="n">
        <v>1</v>
      </c>
      <c r="G642" t="n">
        <v>0</v>
      </c>
      <c r="H642" t="n">
        <v>1</v>
      </c>
      <c r="I642" t="n">
        <v>2</v>
      </c>
      <c r="J642" s="2" t="n">
        <v>1407</v>
      </c>
      <c r="K642" t="n">
        <v>1407</v>
      </c>
      <c r="L642" t="inlineStr"/>
      <c r="M642" t="n">
        <v>2</v>
      </c>
      <c r="N642" t="inlineStr">
        <is>
          <t>préventif is + niches|Fresnes</t>
        </is>
      </c>
    </row>
    <row r="643">
      <c r="A643" t="inlineStr">
        <is>
          <t>Propreté</t>
        </is>
      </c>
      <c r="B643" t="inlineStr">
        <is>
          <t>Fresnes</t>
        </is>
      </c>
      <c r="C643" t="inlineStr">
        <is>
          <t>PRPLTB017</t>
        </is>
      </c>
      <c r="D643" t="inlineStr">
        <is>
          <t>lavage d'un tube</t>
        </is>
      </c>
      <c r="E643" t="inlineStr">
        <is>
          <t>POL017</t>
        </is>
      </c>
      <c r="F643" t="n">
        <v>2</v>
      </c>
      <c r="G643" t="n">
        <v>0</v>
      </c>
      <c r="H643" t="n">
        <v>2</v>
      </c>
      <c r="I643" t="n">
        <v>2</v>
      </c>
      <c r="J643" s="2" t="n">
        <v>13633.74</v>
      </c>
      <c r="K643" t="n">
        <v>27267.48</v>
      </c>
      <c r="L643" t="inlineStr"/>
      <c r="M643" t="n">
        <v>2</v>
      </c>
      <c r="N643" t="inlineStr">
        <is>
          <t>lavage d'un tube|Fresnes</t>
        </is>
      </c>
    </row>
    <row r="644">
      <c r="A644" t="inlineStr">
        <is>
          <t>ContReg</t>
        </is>
      </c>
      <c r="B644" t="inlineStr">
        <is>
          <t>Fresnes</t>
        </is>
      </c>
      <c r="C644" t="inlineStr">
        <is>
          <t>CRGVPA106</t>
        </is>
      </c>
      <c r="D644" t="inlineStr">
        <is>
          <t>vérification des installations électriques</t>
        </is>
      </c>
      <c r="E644" t="inlineStr">
        <is>
          <t>CRC 106,00</t>
        </is>
      </c>
      <c r="F644" t="n">
        <v>1</v>
      </c>
      <c r="G644" t="n">
        <v>0</v>
      </c>
      <c r="H644" t="n">
        <v>1</v>
      </c>
      <c r="I644" t="n">
        <v>1</v>
      </c>
      <c r="J644" s="2" t="n">
        <v>486.45</v>
      </c>
      <c r="K644" t="n">
        <v>486.45</v>
      </c>
      <c r="L644" t="inlineStr"/>
      <c r="M644" t="n">
        <v>1</v>
      </c>
      <c r="N644" t="inlineStr">
        <is>
          <t>vérification des installations électriques|Fresnes</t>
        </is>
      </c>
    </row>
    <row r="645">
      <c r="A645" t="inlineStr">
        <is>
          <t>ContReg</t>
        </is>
      </c>
      <c r="B645" t="inlineStr">
        <is>
          <t>Fresnes</t>
        </is>
      </c>
      <c r="C645" t="inlineStr">
        <is>
          <t>CRGVPA107</t>
        </is>
      </c>
      <c r="D645" t="inlineStr">
        <is>
          <t>vérification des installations électriques</t>
        </is>
      </c>
      <c r="E645" t="inlineStr">
        <is>
          <t>CRC 107,00</t>
        </is>
      </c>
      <c r="F645" t="n">
        <v>1</v>
      </c>
      <c r="G645" t="n">
        <v>0</v>
      </c>
      <c r="H645" t="n">
        <v>1</v>
      </c>
      <c r="I645" t="n">
        <v>1</v>
      </c>
      <c r="J645" s="2" t="n">
        <v>864.8</v>
      </c>
      <c r="K645" t="n">
        <v>864.8</v>
      </c>
      <c r="L645" t="inlineStr"/>
      <c r="M645" t="n">
        <v>1</v>
      </c>
      <c r="N645" t="inlineStr">
        <is>
          <t>vérification des installations électriques|Fresnes</t>
        </is>
      </c>
    </row>
    <row r="646">
      <c r="A646" t="inlineStr">
        <is>
          <t>ContReg</t>
        </is>
      </c>
      <c r="B646" t="inlineStr">
        <is>
          <t>Fresnes</t>
        </is>
      </c>
      <c r="C646" t="inlineStr">
        <is>
          <t>CRGVIS105</t>
        </is>
      </c>
      <c r="D646" t="inlineStr">
        <is>
          <t>vérification des installations électriques</t>
        </is>
      </c>
      <c r="E646" t="inlineStr">
        <is>
          <t>CRS105</t>
        </is>
      </c>
      <c r="F646" t="n">
        <v>1</v>
      </c>
      <c r="G646" t="n">
        <v>0</v>
      </c>
      <c r="H646" t="n">
        <v>1</v>
      </c>
      <c r="I646" t="n">
        <v>1</v>
      </c>
      <c r="J646" s="2" t="n">
        <v>432.4</v>
      </c>
      <c r="K646" t="n">
        <v>432.4</v>
      </c>
      <c r="L646" t="inlineStr"/>
      <c r="M646" t="n">
        <v>1</v>
      </c>
      <c r="N646" t="inlineStr">
        <is>
          <t>vérification des installations électriques|Fresnes</t>
        </is>
      </c>
    </row>
    <row r="647">
      <c r="A647" t="inlineStr">
        <is>
          <t>ContReg</t>
        </is>
      </c>
      <c r="B647" t="inlineStr">
        <is>
          <t>Fresnes</t>
        </is>
      </c>
      <c r="C647" t="inlineStr">
        <is>
          <t>CRGDLA101</t>
        </is>
      </c>
      <c r="D647" t="inlineStr">
        <is>
          <t>vérification des dispositifs de levage</t>
        </is>
      </c>
      <c r="E647" t="inlineStr">
        <is>
          <t>CRC 101,00</t>
        </is>
      </c>
      <c r="F647" t="n">
        <v>1</v>
      </c>
      <c r="G647" t="n">
        <v>0</v>
      </c>
      <c r="H647" t="n">
        <v>1</v>
      </c>
      <c r="I647" t="n">
        <v>0</v>
      </c>
      <c r="J647" s="2" t="n">
        <v>648.6</v>
      </c>
      <c r="K647" t="n">
        <v>0</v>
      </c>
      <c r="L647" t="inlineStr">
        <is>
          <t>Dispositif de levage inférieur ou égal à 3 tonnes</t>
        </is>
      </c>
      <c r="M647">
        <f>IFERROR(INDEX('equipements_tunnel'!$C$2:$AK$64,MATCH(L647,'equipements_tunnel'!$B$2:$B$64,0),MATCH(B647,'equipements_tunnel'!$C$1:$AK$1,0)),"")</f>
        <v/>
      </c>
      <c r="N647" t="inlineStr">
        <is>
          <t>vérification des dispositifs de levage|Fresnes</t>
        </is>
      </c>
    </row>
    <row r="648">
      <c r="A648" t="inlineStr">
        <is>
          <t>ContReg</t>
        </is>
      </c>
      <c r="B648" t="inlineStr">
        <is>
          <t>Fresnes</t>
        </is>
      </c>
      <c r="C648" t="inlineStr">
        <is>
          <t>CRGDLB102</t>
        </is>
      </c>
      <c r="D648" t="inlineStr">
        <is>
          <t>vérification des dispositifs de levage</t>
        </is>
      </c>
      <c r="E648" t="inlineStr">
        <is>
          <t>CRC 102,00</t>
        </is>
      </c>
      <c r="F648" t="n">
        <v>1</v>
      </c>
      <c r="G648" t="n">
        <v>0</v>
      </c>
      <c r="H648" t="n">
        <v>1</v>
      </c>
      <c r="I648" t="n">
        <v>1</v>
      </c>
      <c r="J648" s="2" t="n">
        <v>864.8</v>
      </c>
      <c r="K648" t="n">
        <v>864.8</v>
      </c>
      <c r="L648" t="inlineStr">
        <is>
          <t>Dispositif de levage inférieur compris entre 3 et 6 tonnes</t>
        </is>
      </c>
      <c r="M648">
        <f>IFERROR(INDEX('equipements_tunnel'!$C$2:$AK$64,MATCH(L648,'equipements_tunnel'!$B$2:$B$64,0),MATCH(B648,'equipements_tunnel'!$C$1:$AK$1,0)),"")</f>
        <v/>
      </c>
      <c r="N648" t="inlineStr">
        <is>
          <t>vérification des dispositifs de levage|Fresnes</t>
        </is>
      </c>
    </row>
    <row r="649">
      <c r="A649" t="inlineStr">
        <is>
          <t>ContReg</t>
        </is>
      </c>
      <c r="B649" t="inlineStr">
        <is>
          <t>Fresnes</t>
        </is>
      </c>
      <c r="C649" t="inlineStr">
        <is>
          <t>CRGDLC103</t>
        </is>
      </c>
      <c r="D649" t="inlineStr">
        <is>
          <t>vérification des dispositifs de levage</t>
        </is>
      </c>
      <c r="E649" t="inlineStr">
        <is>
          <t>CRC 103,00</t>
        </is>
      </c>
      <c r="F649" t="n">
        <v>1</v>
      </c>
      <c r="G649" t="n">
        <v>0</v>
      </c>
      <c r="H649" t="n">
        <v>1</v>
      </c>
      <c r="I649" t="n">
        <v>0</v>
      </c>
      <c r="J649" s="2" t="n">
        <v>1081</v>
      </c>
      <c r="K649" t="n">
        <v>0</v>
      </c>
      <c r="L649" t="inlineStr">
        <is>
          <t>Dispositif de levage inférieur supérieur à 6 tonnes</t>
        </is>
      </c>
      <c r="M649">
        <f>IFERROR(INDEX('equipements_tunnel'!$C$2:$AK$64,MATCH(L649,'equipements_tunnel'!$B$2:$B$64,0),MATCH(B649,'equipements_tunnel'!$C$1:$AK$1,0)),"")</f>
        <v/>
      </c>
      <c r="N649" t="inlineStr">
        <is>
          <t>vérification des dispositifs de levage|Fresnes</t>
        </is>
      </c>
    </row>
    <row r="650">
      <c r="A650" t="inlineStr">
        <is>
          <t>Eclairage</t>
        </is>
      </c>
      <c r="B650" t="inlineStr">
        <is>
          <t>Fresnes</t>
        </is>
      </c>
      <c r="C650" t="inlineStr">
        <is>
          <t>ECLNPS004</t>
        </is>
      </c>
      <c r="D650" t="inlineStr">
        <is>
          <t>nettoyage des plots de jalonnement pour un sens</t>
        </is>
      </c>
      <c r="E650" t="inlineStr">
        <is>
          <t>ECPS04</t>
        </is>
      </c>
      <c r="F650" t="n">
        <v>2</v>
      </c>
      <c r="G650" t="n">
        <v>0</v>
      </c>
      <c r="H650" t="n">
        <v>2</v>
      </c>
      <c r="I650" t="n">
        <v>2</v>
      </c>
      <c r="J650" s="2" t="n">
        <v>240.68</v>
      </c>
      <c r="K650" t="n">
        <v>962.72</v>
      </c>
      <c r="L650" t="inlineStr"/>
      <c r="M650" t="n">
        <v>2</v>
      </c>
      <c r="N650" t="inlineStr">
        <is>
          <t>nettoyage des plots de jalonnement pour un sens|Fresnes</t>
        </is>
      </c>
    </row>
    <row r="651">
      <c r="A651" t="inlineStr">
        <is>
          <t>Eclairage</t>
        </is>
      </c>
      <c r="B651" t="inlineStr">
        <is>
          <t>Fresnes</t>
        </is>
      </c>
      <c r="C651" t="inlineStr">
        <is>
          <t>ECLNES016</t>
        </is>
      </c>
      <c r="D651" t="inlineStr">
        <is>
          <t>nettoyage de l'éclairage pour un sens</t>
        </is>
      </c>
      <c r="E651" t="inlineStr">
        <is>
          <t>ECPS16</t>
        </is>
      </c>
      <c r="F651" t="n">
        <v>2</v>
      </c>
      <c r="G651" t="n">
        <v>0</v>
      </c>
      <c r="H651" t="n">
        <v>2</v>
      </c>
      <c r="I651" t="n">
        <v>2</v>
      </c>
      <c r="J651" s="2" t="n">
        <v>5279.03</v>
      </c>
      <c r="K651" t="n">
        <v>21116.12</v>
      </c>
      <c r="L651" t="inlineStr"/>
      <c r="M651" t="n">
        <v>2</v>
      </c>
      <c r="N651" t="inlineStr">
        <is>
          <t>nettoyage de l'éclairage pour un sens|Fresnes</t>
        </is>
      </c>
    </row>
    <row r="652">
      <c r="A652" t="inlineStr">
        <is>
          <t>Eclairage</t>
        </is>
      </c>
      <c r="B652" t="inlineStr">
        <is>
          <t>Fresnes</t>
        </is>
      </c>
      <c r="C652" t="inlineStr">
        <is>
          <t>ECLRSS059</t>
        </is>
      </c>
      <c r="D652" t="inlineStr">
        <is>
          <t>remplacement systématiques des sources</t>
        </is>
      </c>
      <c r="E652" t="inlineStr">
        <is>
          <t>ECPS59</t>
        </is>
      </c>
      <c r="F652" t="n">
        <v>0.4</v>
      </c>
      <c r="G652" t="n">
        <v>0</v>
      </c>
      <c r="H652" t="n">
        <v>0.4</v>
      </c>
      <c r="I652" t="n">
        <v>2</v>
      </c>
      <c r="J652" s="2" t="n">
        <v>16514.09</v>
      </c>
      <c r="K652" t="n">
        <v>13211.27</v>
      </c>
      <c r="L652" t="inlineStr"/>
      <c r="M652" t="n">
        <v>2</v>
      </c>
      <c r="N652" t="inlineStr">
        <is>
          <t>remplacement systématiques des sources|Fresnes</t>
        </is>
      </c>
    </row>
    <row r="653">
      <c r="A653" t="inlineStr">
        <is>
          <t>Eclairage</t>
        </is>
      </c>
      <c r="B653" t="inlineStr">
        <is>
          <t>Fresnes</t>
        </is>
      </c>
      <c r="C653" t="inlineStr">
        <is>
          <t>ECLRSS060</t>
        </is>
      </c>
      <c r="D653" t="inlineStr">
        <is>
          <t>remplacement systématiques des sources</t>
        </is>
      </c>
      <c r="E653" t="inlineStr">
        <is>
          <t>ECPS60</t>
        </is>
      </c>
      <c r="F653" t="n">
        <v>0.4</v>
      </c>
      <c r="G653" t="n">
        <v>0</v>
      </c>
      <c r="H653" t="n">
        <v>0.4</v>
      </c>
      <c r="I653" t="n">
        <v>2</v>
      </c>
      <c r="J653" s="2" t="n">
        <v>3126.13</v>
      </c>
      <c r="K653" t="n">
        <v>2500.9</v>
      </c>
      <c r="L653" t="inlineStr"/>
      <c r="M653" t="n">
        <v>2</v>
      </c>
      <c r="N653" t="inlineStr">
        <is>
          <t>remplacement systématiques des sources|Fresnes</t>
        </is>
      </c>
    </row>
    <row r="654">
      <c r="A654" t="inlineStr">
        <is>
          <t>Eclairage</t>
        </is>
      </c>
      <c r="B654" t="inlineStr">
        <is>
          <t>Fresnes</t>
        </is>
      </c>
      <c r="C654" t="inlineStr">
        <is>
          <t>ECLRSS061</t>
        </is>
      </c>
      <c r="D654" t="inlineStr">
        <is>
          <t>remplacement systématiques des sources</t>
        </is>
      </c>
      <c r="E654" t="inlineStr">
        <is>
          <t>ECPS61</t>
        </is>
      </c>
      <c r="F654" t="n">
        <v>0.4</v>
      </c>
      <c r="G654" t="n">
        <v>0</v>
      </c>
      <c r="H654" t="n">
        <v>0.4</v>
      </c>
      <c r="I654" t="n">
        <v>2</v>
      </c>
      <c r="J654" s="2" t="n">
        <v>11790.94</v>
      </c>
      <c r="K654" t="n">
        <v>9432.75</v>
      </c>
      <c r="L654" t="inlineStr"/>
      <c r="M654" t="n">
        <v>2</v>
      </c>
      <c r="N654" t="inlineStr">
        <is>
          <t>remplacement systématiques des sources|Fresnes</t>
        </is>
      </c>
    </row>
    <row r="655">
      <c r="A655" t="inlineStr">
        <is>
          <t>AEV</t>
        </is>
      </c>
      <c r="B655" t="inlineStr">
        <is>
          <t>Fresnes</t>
        </is>
      </c>
      <c r="C655" t="inlineStr">
        <is>
          <t>AEVEFS013</t>
        </is>
      </c>
      <c r="D655" t="inlineStr">
        <is>
          <t>essais fonctionnels pour un sens</t>
        </is>
      </c>
      <c r="E655" t="inlineStr">
        <is>
          <t>AEFS13</t>
        </is>
      </c>
      <c r="F655" t="n">
        <v>2</v>
      </c>
      <c r="G655" t="n">
        <v>0</v>
      </c>
      <c r="H655" t="n">
        <v>2</v>
      </c>
      <c r="I655" t="n">
        <v>2</v>
      </c>
      <c r="J655" s="2" t="n">
        <v>385.57</v>
      </c>
      <c r="K655" t="n">
        <v>1542.28</v>
      </c>
      <c r="L655" t="inlineStr"/>
      <c r="M655" t="n">
        <v>2</v>
      </c>
      <c r="N655" t="inlineStr">
        <is>
          <t>essais fonctionnels pour un sens|Fresnes</t>
        </is>
      </c>
    </row>
    <row r="656">
      <c r="A656" t="inlineStr">
        <is>
          <t>AEV</t>
        </is>
      </c>
      <c r="B656" t="inlineStr">
        <is>
          <t>Fresnes</t>
        </is>
      </c>
      <c r="C656" t="inlineStr">
        <is>
          <t>AEVMPS023</t>
        </is>
      </c>
      <c r="D656" t="inlineStr">
        <is>
          <t>maintenance préventive pour un sens</t>
        </is>
      </c>
      <c r="E656" t="inlineStr">
        <is>
          <t>AEPS23</t>
        </is>
      </c>
      <c r="F656" t="n">
        <v>2</v>
      </c>
      <c r="G656" t="n">
        <v>0</v>
      </c>
      <c r="H656" t="n">
        <v>2</v>
      </c>
      <c r="I656" t="n">
        <v>2</v>
      </c>
      <c r="J656" s="2" t="n">
        <v>732.16</v>
      </c>
      <c r="K656" t="n">
        <v>2928.64</v>
      </c>
      <c r="L656" t="inlineStr"/>
      <c r="M656" t="n">
        <v>2</v>
      </c>
      <c r="N656" t="inlineStr">
        <is>
          <t>maintenance préventive pour un sens|Fresnes</t>
        </is>
      </c>
    </row>
    <row r="657">
      <c r="A657" t="inlineStr">
        <is>
          <t>AEV</t>
        </is>
      </c>
      <c r="B657" t="inlineStr">
        <is>
          <t>Fresnes</t>
        </is>
      </c>
      <c r="C657" t="inlineStr">
        <is>
          <t>AEVPLV008</t>
        </is>
      </c>
      <c r="D657" t="inlineStr">
        <is>
          <t>maintenance préventive prises/coffret pompier</t>
        </is>
      </c>
      <c r="E657" t="inlineStr">
        <is>
          <t>AEV08</t>
        </is>
      </c>
      <c r="F657" t="n">
        <v>1</v>
      </c>
      <c r="G657" t="n">
        <v>0</v>
      </c>
      <c r="H657" t="n">
        <v>1</v>
      </c>
      <c r="I657" t="n">
        <v>9</v>
      </c>
      <c r="J657" s="2" t="n">
        <v>61.7</v>
      </c>
      <c r="K657" t="n">
        <v>555.3</v>
      </c>
      <c r="L657" t="inlineStr">
        <is>
          <t>Niche sécurité</t>
        </is>
      </c>
      <c r="M657">
        <f>IFERROR(INDEX('equipements_tunnel'!$C$2:$AK$64,MATCH(L657,'equipements_tunnel'!$B$2:$B$64,0),MATCH(B657,'equipements_tunnel'!$C$1:$AK$1,0)),"")</f>
        <v/>
      </c>
      <c r="N657" t="inlineStr">
        <is>
          <t>maintenance préventive prises/coffret pompier|Fresnes</t>
        </is>
      </c>
    </row>
    <row r="658">
      <c r="A658" t="inlineStr">
        <is>
          <t>Automate</t>
        </is>
      </c>
      <c r="B658" t="inlineStr">
        <is>
          <t>Fresnes</t>
        </is>
      </c>
      <c r="C658" t="inlineStr">
        <is>
          <t>AUTPAB021</t>
        </is>
      </c>
      <c r="D658" t="inlineStr">
        <is>
          <t>préventif automates principaux et baies mesd (fiche n°3 du cctp)</t>
        </is>
      </c>
      <c r="E658" t="inlineStr">
        <is>
          <t>AUPR21</t>
        </is>
      </c>
      <c r="F658" t="n">
        <v>1</v>
      </c>
      <c r="G658" t="n">
        <v>0</v>
      </c>
      <c r="H658" t="n">
        <v>1</v>
      </c>
      <c r="I658" t="n">
        <v>1</v>
      </c>
      <c r="J658" s="2" t="n">
        <v>320.77594</v>
      </c>
      <c r="K658" t="n">
        <v>160.39</v>
      </c>
      <c r="L658" t="inlineStr"/>
      <c r="M658" t="n">
        <v>1</v>
      </c>
      <c r="N658" t="inlineStr">
        <is>
          <t>préventif automates principaux et baies mesd (fiche n°3 du cctp)|Fresnes</t>
        </is>
      </c>
    </row>
    <row r="659">
      <c r="A659" t="inlineStr">
        <is>
          <t>Automate</t>
        </is>
      </c>
      <c r="B659" t="inlineStr">
        <is>
          <t>Fresnes</t>
        </is>
      </c>
      <c r="C659" t="inlineStr">
        <is>
          <t>AUTPAR022</t>
        </is>
      </c>
      <c r="D659" t="inlineStr">
        <is>
          <t>préventif armoires mesd (fiche n°4 du cctp)</t>
        </is>
      </c>
      <c r="E659" t="inlineStr">
        <is>
          <t>AUPR22</t>
        </is>
      </c>
      <c r="F659" t="n">
        <v>1</v>
      </c>
      <c r="G659" t="n">
        <v>0</v>
      </c>
      <c r="H659" t="n">
        <v>1</v>
      </c>
      <c r="I659" t="n">
        <v>1</v>
      </c>
      <c r="J659" s="2" t="n">
        <v>1651.63828</v>
      </c>
      <c r="K659" t="n">
        <v>825.8200000000001</v>
      </c>
      <c r="L659" t="inlineStr">
        <is>
          <t>MESD METIER</t>
        </is>
      </c>
      <c r="M659">
        <f>IFERROR(INDEX('equipements_tunnel'!$C$2:$AK$64,MATCH(L659,'equipements_tunnel'!$B$2:$B$64,0),MATCH(B659,'equipements_tunnel'!$C$1:$AK$1,0)),"")</f>
        <v/>
      </c>
      <c r="N659" t="inlineStr">
        <is>
          <t>préventif armoires mesd (fiche n°4 du cctp)|Fresnes</t>
        </is>
      </c>
    </row>
    <row r="660">
      <c r="A660" t="inlineStr">
        <is>
          <t>Automate</t>
        </is>
      </c>
      <c r="B660" t="inlineStr">
        <is>
          <t>Fresnes</t>
        </is>
      </c>
      <c r="C660" t="inlineStr">
        <is>
          <t>AUTPAM047</t>
        </is>
      </c>
      <c r="D660" t="inlineStr">
        <is>
          <t>préventif automates métier (fiche n°5 du cctp)</t>
        </is>
      </c>
      <c r="E660" t="inlineStr">
        <is>
          <t>AUPR47</t>
        </is>
      </c>
      <c r="F660" t="n">
        <v>1</v>
      </c>
      <c r="G660" t="n">
        <v>0</v>
      </c>
      <c r="H660" t="n">
        <v>1</v>
      </c>
      <c r="I660" t="n">
        <v>2</v>
      </c>
      <c r="J660" s="2" t="n">
        <v>202.4713</v>
      </c>
      <c r="K660" t="n">
        <v>404.94</v>
      </c>
      <c r="L660" t="inlineStr">
        <is>
          <t>AUTOMATE METIER</t>
        </is>
      </c>
      <c r="M660">
        <f>IFERROR(INDEX('equipements_tunnel'!$C$2:$AK$64,MATCH(L660,'equipements_tunnel'!$B$2:$B$64,0),MATCH(B660,'equipements_tunnel'!$C$1:$AK$1,0)),"")</f>
        <v/>
      </c>
      <c r="N660" t="inlineStr">
        <is>
          <t>préventif automates métier (fiche n°5 du cctp)|Fresnes</t>
        </is>
      </c>
    </row>
    <row r="661">
      <c r="A661" t="inlineStr">
        <is>
          <t>Automate</t>
        </is>
      </c>
      <c r="B661" t="inlineStr">
        <is>
          <t>Fresnes</t>
        </is>
      </c>
      <c r="C661" t="inlineStr">
        <is>
          <t>AUTPAR048</t>
        </is>
      </c>
      <c r="D661" t="inlineStr">
        <is>
          <t>préventif armoires mesd (fiche n°4 du cctp)</t>
        </is>
      </c>
      <c r="E661" t="inlineStr">
        <is>
          <t>AUPR48</t>
        </is>
      </c>
      <c r="F661" t="n">
        <v>1</v>
      </c>
      <c r="G661" t="n">
        <v>0</v>
      </c>
      <c r="H661" t="n">
        <v>1</v>
      </c>
      <c r="I661" t="n">
        <v>7</v>
      </c>
      <c r="J661" s="2" t="n">
        <v>91.39855</v>
      </c>
      <c r="K661" t="n">
        <v>639.79</v>
      </c>
      <c r="L661" t="inlineStr">
        <is>
          <t>MESD METIER</t>
        </is>
      </c>
      <c r="M661">
        <f>IFERROR(INDEX('equipements_tunnel'!$C$2:$AK$64,MATCH(L661,'equipements_tunnel'!$B$2:$B$64,0),MATCH(B661,'equipements_tunnel'!$C$1:$AK$1,0)),"")</f>
        <v/>
      </c>
      <c r="N661" t="inlineStr">
        <is>
          <t>préventif armoires mesd (fiche n°4 du cctp)|Fresnes</t>
        </is>
      </c>
    </row>
    <row r="662">
      <c r="A662" t="inlineStr">
        <is>
          <t>PAU/TSE</t>
        </is>
      </c>
      <c r="B662" t="inlineStr">
        <is>
          <t>Fresnes</t>
        </is>
      </c>
      <c r="C662" t="inlineStr">
        <is>
          <t>RTSPPS001</t>
        </is>
      </c>
      <c r="D662" t="inlineStr">
        <is>
          <t>maintenance préventive de l'ensemble des pau du tunnel</t>
        </is>
      </c>
      <c r="E662" t="inlineStr">
        <is>
          <t>RAU-PS01</t>
        </is>
      </c>
      <c r="F662" t="n">
        <v>4</v>
      </c>
      <c r="G662" t="n">
        <v>0</v>
      </c>
      <c r="H662" t="n">
        <v>4</v>
      </c>
      <c r="I662" t="n">
        <v>1</v>
      </c>
      <c r="J662" s="2" t="n">
        <v>1689.62</v>
      </c>
      <c r="K662" t="n">
        <v>3379.24</v>
      </c>
      <c r="L662" t="inlineStr"/>
      <c r="M662" t="n">
        <v>1</v>
      </c>
      <c r="N662" t="inlineStr">
        <is>
          <t>maintenance préventive de l'ensemble des pau du tunnel|Fresnes</t>
        </is>
      </c>
    </row>
    <row r="663">
      <c r="A663" t="inlineStr">
        <is>
          <t>PAU/TSE</t>
        </is>
      </c>
      <c r="B663" t="inlineStr">
        <is>
          <t>Fresnes</t>
        </is>
      </c>
      <c r="C663" t="inlineStr">
        <is>
          <t>RTSPTS001</t>
        </is>
      </c>
      <c r="D663" t="inlineStr">
        <is>
          <t>maintenance préventive de l'ensemble des tse du tunnel</t>
        </is>
      </c>
      <c r="E663" t="inlineStr">
        <is>
          <t>TSE-PS01</t>
        </is>
      </c>
      <c r="F663" t="n">
        <v>4</v>
      </c>
      <c r="G663" t="n">
        <v>0</v>
      </c>
      <c r="H663" t="n">
        <v>4</v>
      </c>
      <c r="I663" t="n">
        <v>1</v>
      </c>
      <c r="J663" s="2" t="n">
        <v>449.84</v>
      </c>
      <c r="K663" t="n">
        <v>899.6799999999999</v>
      </c>
      <c r="L663" t="inlineStr"/>
      <c r="M663" t="n">
        <v>1</v>
      </c>
      <c r="N663" t="inlineStr">
        <is>
          <t>maintenance préventive de l'ensemble des tse du tunnel|Fresnes</t>
        </is>
      </c>
    </row>
    <row r="664">
      <c r="A664" t="inlineStr">
        <is>
          <t>Onduleur</t>
        </is>
      </c>
      <c r="B664" t="inlineStr">
        <is>
          <t>Fresnes</t>
        </is>
      </c>
      <c r="C664" t="inlineStr">
        <is>
          <t>ONDPOA001</t>
        </is>
      </c>
      <c r="D664" t="inlineStr">
        <is>
          <t>maintenance préventive d'un onduleur</t>
        </is>
      </c>
      <c r="E664" t="inlineStr">
        <is>
          <t>ONP001</t>
        </is>
      </c>
      <c r="F664" t="n">
        <v>1</v>
      </c>
      <c r="G664" t="n">
        <v>0</v>
      </c>
      <c r="H664" t="n">
        <v>1</v>
      </c>
      <c r="I664" t="n">
        <v>0</v>
      </c>
      <c r="J664" s="2" t="n">
        <v>304.01</v>
      </c>
      <c r="K664" t="n">
        <v>0</v>
      </c>
      <c r="L664" t="inlineStr">
        <is>
          <t>Maintenance préventive Onduleur ≤ 60 kVA</t>
        </is>
      </c>
      <c r="M664">
        <f>IFERROR(INDEX('equipements_tunnel'!$C$2:$AK$64,MATCH(L664,'equipements_tunnel'!$B$2:$B$64,0),MATCH(B664,'equipements_tunnel'!$C$1:$AK$1,0)),"")</f>
        <v/>
      </c>
      <c r="N664" t="inlineStr">
        <is>
          <t>maintenance préventive d'un onduleur|Fresnes</t>
        </is>
      </c>
    </row>
    <row r="665">
      <c r="A665" t="inlineStr">
        <is>
          <t>Onduleur</t>
        </is>
      </c>
      <c r="B665" t="inlineStr">
        <is>
          <t>Fresnes</t>
        </is>
      </c>
      <c r="C665" t="inlineStr">
        <is>
          <t>ONDPOB002</t>
        </is>
      </c>
      <c r="D665" t="inlineStr">
        <is>
          <t>maintenance préventive d'un onduleur</t>
        </is>
      </c>
      <c r="E665" t="inlineStr">
        <is>
          <t>ONP002</t>
        </is>
      </c>
      <c r="F665" t="n">
        <v>1</v>
      </c>
      <c r="G665" t="n">
        <v>0</v>
      </c>
      <c r="H665" t="n">
        <v>1</v>
      </c>
      <c r="I665" t="n">
        <v>1</v>
      </c>
      <c r="J665" s="2" t="n">
        <v>337.95</v>
      </c>
      <c r="K665" t="n">
        <v>337.95</v>
      </c>
      <c r="L665" t="inlineStr">
        <is>
          <t>Maintenance préventive Onduleur 61 kVA --&gt; 160 kVA</t>
        </is>
      </c>
      <c r="M665">
        <f>IFERROR(INDEX('equipements_tunnel'!$C$2:$AK$64,MATCH(L665,'equipements_tunnel'!$B$2:$B$64,0),MATCH(B665,'equipements_tunnel'!$C$1:$AK$1,0)),"")</f>
        <v/>
      </c>
      <c r="N665" t="inlineStr">
        <is>
          <t>maintenance préventive d'un onduleur|Fresnes</t>
        </is>
      </c>
    </row>
    <row r="666">
      <c r="A666" t="inlineStr">
        <is>
          <t>Onduleur</t>
        </is>
      </c>
      <c r="B666" t="inlineStr">
        <is>
          <t>Fresnes</t>
        </is>
      </c>
      <c r="C666" t="inlineStr">
        <is>
          <t>ONDPOC003</t>
        </is>
      </c>
      <c r="D666" t="inlineStr">
        <is>
          <t>maintenance préventive d'un onduleur</t>
        </is>
      </c>
      <c r="E666" t="inlineStr">
        <is>
          <t>ONP003</t>
        </is>
      </c>
      <c r="F666" t="n">
        <v>1</v>
      </c>
      <c r="G666" t="n">
        <v>0</v>
      </c>
      <c r="H666" t="n">
        <v>1</v>
      </c>
      <c r="I666" t="n">
        <v>0</v>
      </c>
      <c r="J666" s="2" t="n">
        <v>371.88</v>
      </c>
      <c r="K666" t="n">
        <v>0</v>
      </c>
      <c r="L666" t="inlineStr">
        <is>
          <t>Maintenance préventive Onduleur &gt; 160 kVA</t>
        </is>
      </c>
      <c r="M666">
        <f>IFERROR(INDEX('equipements_tunnel'!$C$2:$AK$64,MATCH(L666,'equipements_tunnel'!$B$2:$B$64,0),MATCH(B666,'equipements_tunnel'!$C$1:$AK$1,0)),"")</f>
        <v/>
      </c>
      <c r="N666" t="inlineStr">
        <is>
          <t>maintenance préventive d'un onduleur|Fresnes</t>
        </is>
      </c>
    </row>
    <row r="667">
      <c r="A667" t="inlineStr">
        <is>
          <t>Onduleur</t>
        </is>
      </c>
      <c r="B667" t="inlineStr">
        <is>
          <t>Fresnes</t>
        </is>
      </c>
      <c r="C667" t="inlineStr">
        <is>
          <t>ONDMPA004</t>
        </is>
      </c>
      <c r="D667" t="inlineStr">
        <is>
          <t>maintenance préventive d'un atelier d'énergie</t>
        </is>
      </c>
      <c r="E667" t="inlineStr">
        <is>
          <t>ONP004</t>
        </is>
      </c>
      <c r="F667" t="n">
        <v>1</v>
      </c>
      <c r="G667" t="n">
        <v>0</v>
      </c>
      <c r="H667" t="n">
        <v>1</v>
      </c>
      <c r="I667" t="n">
        <v>0</v>
      </c>
      <c r="J667" s="2" t="n">
        <v>185.94</v>
      </c>
      <c r="K667" t="n">
        <v>0</v>
      </c>
      <c r="L667" t="inlineStr"/>
      <c r="M667" t="n">
        <v>0</v>
      </c>
      <c r="N667" t="inlineStr">
        <is>
          <t>maintenance préventive d'un atelier d'énergie|Fresnes</t>
        </is>
      </c>
    </row>
    <row r="668">
      <c r="A668" t="inlineStr">
        <is>
          <t>Onduleur</t>
        </is>
      </c>
      <c r="B668" t="inlineStr">
        <is>
          <t>Fresnes</t>
        </is>
      </c>
      <c r="C668" t="inlineStr">
        <is>
          <t>ONDPLV005</t>
        </is>
      </c>
      <c r="D668" t="inlineStr">
        <is>
          <t>plus-value pour dépollution</t>
        </is>
      </c>
      <c r="E668" t="inlineStr">
        <is>
          <t>ONP005</t>
        </is>
      </c>
      <c r="F668" t="n">
        <v>0.5</v>
      </c>
      <c r="G668" t="n">
        <v>0</v>
      </c>
      <c r="H668" t="n">
        <v>0.5</v>
      </c>
      <c r="I668" t="n">
        <v>0</v>
      </c>
      <c r="J668" s="2" t="n">
        <v>414.3</v>
      </c>
      <c r="K668" t="n">
        <v>0</v>
      </c>
      <c r="L668" t="inlineStr"/>
      <c r="M668" t="n">
        <v>0</v>
      </c>
      <c r="N668" t="inlineStr">
        <is>
          <t>plus-value pour dépollution|Fresnes</t>
        </is>
      </c>
    </row>
    <row r="669">
      <c r="A669" t="inlineStr">
        <is>
          <t>Détection</t>
        </is>
      </c>
      <c r="B669" t="inlineStr">
        <is>
          <t>Fresnes</t>
        </is>
      </c>
      <c r="C669" t="inlineStr">
        <is>
          <t>DETPCA018</t>
        </is>
      </c>
      <c r="D669" t="inlineStr">
        <is>
          <t>préventif d'un tube des capteurs atmosphériques (opacimètres, co, no, no², smokecheck, anémomètres)</t>
        </is>
      </c>
      <c r="E669" t="inlineStr">
        <is>
          <t>DEP018</t>
        </is>
      </c>
      <c r="F669" t="n">
        <v>4</v>
      </c>
      <c r="G669" t="n">
        <v>0</v>
      </c>
      <c r="H669" t="n">
        <v>4</v>
      </c>
      <c r="I669" t="n">
        <v>2</v>
      </c>
      <c r="J669" s="2" t="n">
        <v>5597.55</v>
      </c>
      <c r="K669" t="n">
        <v>22390.2</v>
      </c>
      <c r="L669" t="inlineStr"/>
      <c r="M669" t="n">
        <v>2</v>
      </c>
      <c r="N669" t="inlineStr">
        <is>
          <t>préventif d'un tube des capteurs atmosphériques (opacimètres, co, no, no², smokecheck, anémomètres)|Fresnes</t>
        </is>
      </c>
    </row>
    <row r="670">
      <c r="A670" t="inlineStr">
        <is>
          <t>Détection</t>
        </is>
      </c>
      <c r="B670" t="inlineStr">
        <is>
          <t>Fresnes</t>
        </is>
      </c>
      <c r="C670" t="inlineStr">
        <is>
          <t>DETPLV027</t>
        </is>
      </c>
      <c r="D670" t="inlineStr">
        <is>
          <t>préventif luminancemètre</t>
        </is>
      </c>
      <c r="E670" t="inlineStr">
        <is>
          <t>DEP027</t>
        </is>
      </c>
      <c r="F670" t="n">
        <v>1</v>
      </c>
      <c r="G670" t="n">
        <v>0</v>
      </c>
      <c r="H670" t="n">
        <v>1</v>
      </c>
      <c r="I670" t="n">
        <v>4</v>
      </c>
      <c r="J670" s="2" t="n">
        <v>24.15</v>
      </c>
      <c r="K670" t="n">
        <v>96.59999999999999</v>
      </c>
      <c r="L670" t="inlineStr">
        <is>
          <t>LUMANDAR+LUMINANCEMETRE</t>
        </is>
      </c>
      <c r="M670">
        <f>IFERROR(INDEX('equipements_tunnel'!$C$2:$AK$64,MATCH(L670,'equipements_tunnel'!$B$2:$B$64,0),MATCH(B670,'equipements_tunnel'!$C$1:$AK$1,0)),"")</f>
        <v/>
      </c>
      <c r="N670" t="inlineStr">
        <is>
          <t>préventif luminancemètre|Fresnes</t>
        </is>
      </c>
    </row>
    <row r="671">
      <c r="A671" t="inlineStr">
        <is>
          <t>Détection</t>
        </is>
      </c>
      <c r="B671" t="inlineStr">
        <is>
          <t>Fresnes</t>
        </is>
      </c>
      <c r="C671" t="inlineStr">
        <is>
          <t>DETPDI100</t>
        </is>
      </c>
      <c r="D671" t="inlineStr">
        <is>
          <t>préventif détection incendie</t>
        </is>
      </c>
      <c r="E671" t="inlineStr">
        <is>
          <t>DEP100</t>
        </is>
      </c>
      <c r="F671" t="n">
        <v>1</v>
      </c>
      <c r="G671" t="n">
        <v>0</v>
      </c>
      <c r="H671" t="n">
        <v>1</v>
      </c>
      <c r="I671" t="n">
        <v>1</v>
      </c>
      <c r="J671" s="2" t="n">
        <v>347.55</v>
      </c>
      <c r="K671" t="n">
        <v>347.55</v>
      </c>
      <c r="L671" t="inlineStr"/>
      <c r="M671" t="n">
        <v>1</v>
      </c>
      <c r="N671" t="inlineStr">
        <is>
          <t>préventif détection incendie|Fresnes</t>
        </is>
      </c>
    </row>
    <row r="672">
      <c r="A672" t="inlineStr">
        <is>
          <t>Détection</t>
        </is>
      </c>
      <c r="B672" t="inlineStr">
        <is>
          <t>Fresnes</t>
        </is>
      </c>
      <c r="C672" t="inlineStr">
        <is>
          <t>DETPXA200</t>
        </is>
      </c>
      <c r="D672" t="inlineStr">
        <is>
          <t>préventif extincteur</t>
        </is>
      </c>
      <c r="E672" t="inlineStr">
        <is>
          <t>DEP200</t>
        </is>
      </c>
      <c r="F672" t="n">
        <v>1</v>
      </c>
      <c r="G672" t="n">
        <v>0</v>
      </c>
      <c r="H672" t="n">
        <v>1</v>
      </c>
      <c r="I672" t="n">
        <v>26</v>
      </c>
      <c r="J672" s="2" t="n">
        <v>33.6</v>
      </c>
      <c r="K672" t="n">
        <v>873.6</v>
      </c>
      <c r="L672" t="inlineStr">
        <is>
          <t>Maintenance Préventive Extincteur Poudre 6 kg</t>
        </is>
      </c>
      <c r="M672">
        <f>IFERROR(INDEX('equipements_tunnel'!$C$2:$AK$64,MATCH(L672,'equipements_tunnel'!$B$2:$B$64,0),MATCH(B672,'equipements_tunnel'!$C$1:$AK$1,0)),"")</f>
        <v/>
      </c>
      <c r="N672" t="inlineStr">
        <is>
          <t>préventif extincteur|Fresnes</t>
        </is>
      </c>
    </row>
    <row r="673">
      <c r="A673" t="inlineStr">
        <is>
          <t>Détection</t>
        </is>
      </c>
      <c r="B673" t="inlineStr">
        <is>
          <t>Fresnes</t>
        </is>
      </c>
      <c r="C673" t="inlineStr">
        <is>
          <t>DETPXB201</t>
        </is>
      </c>
      <c r="D673" t="inlineStr">
        <is>
          <t>préventif extincteur</t>
        </is>
      </c>
      <c r="E673" t="inlineStr">
        <is>
          <t>DEP201</t>
        </is>
      </c>
      <c r="F673" t="n">
        <v>1</v>
      </c>
      <c r="G673" t="n">
        <v>0</v>
      </c>
      <c r="H673" t="n">
        <v>1</v>
      </c>
      <c r="I673" t="n">
        <v>0</v>
      </c>
      <c r="J673" s="2" t="n">
        <v>21</v>
      </c>
      <c r="K673" t="n">
        <v>0</v>
      </c>
      <c r="L673" t="inlineStr">
        <is>
          <t>Maintenance Préventive Extincteur Poudre 9 kg</t>
        </is>
      </c>
      <c r="M673">
        <f>IFERROR(INDEX('equipements_tunnel'!$C$2:$AK$64,MATCH(L673,'equipements_tunnel'!$B$2:$B$64,0),MATCH(B673,'equipements_tunnel'!$C$1:$AK$1,0)),"")</f>
        <v/>
      </c>
      <c r="N673" t="inlineStr">
        <is>
          <t>préventif extincteur|Fresnes</t>
        </is>
      </c>
    </row>
    <row r="674">
      <c r="A674" t="inlineStr">
        <is>
          <t>Détection</t>
        </is>
      </c>
      <c r="B674" t="inlineStr">
        <is>
          <t>Fresnes</t>
        </is>
      </c>
      <c r="C674" t="inlineStr">
        <is>
          <t>DETPXC202</t>
        </is>
      </c>
      <c r="D674" t="inlineStr">
        <is>
          <t>préventif extincteur</t>
        </is>
      </c>
      <c r="E674" t="inlineStr">
        <is>
          <t>DEP202</t>
        </is>
      </c>
      <c r="F674" t="n">
        <v>1</v>
      </c>
      <c r="G674" t="n">
        <v>0</v>
      </c>
      <c r="H674" t="n">
        <v>1</v>
      </c>
      <c r="I674" t="n">
        <v>0</v>
      </c>
      <c r="J674" s="2" t="n">
        <v>36.75</v>
      </c>
      <c r="K674" t="n">
        <v>0</v>
      </c>
      <c r="L674" t="inlineStr">
        <is>
          <t>Maintenance Préventive Extincteur Poudre 50 kg</t>
        </is>
      </c>
      <c r="M674">
        <f>IFERROR(INDEX('equipements_tunnel'!$C$2:$AK$64,MATCH(L674,'equipements_tunnel'!$B$2:$B$64,0),MATCH(B674,'equipements_tunnel'!$C$1:$AK$1,0)),"")</f>
        <v/>
      </c>
      <c r="N674" t="inlineStr">
        <is>
          <t>préventif extincteur|Fresnes</t>
        </is>
      </c>
    </row>
    <row r="675">
      <c r="A675" t="inlineStr">
        <is>
          <t>Détection</t>
        </is>
      </c>
      <c r="B675" t="inlineStr">
        <is>
          <t>Fresnes</t>
        </is>
      </c>
      <c r="C675" t="inlineStr">
        <is>
          <t>DETPXD203</t>
        </is>
      </c>
      <c r="D675" t="inlineStr">
        <is>
          <t>préventif extincteur</t>
        </is>
      </c>
      <c r="E675" t="inlineStr">
        <is>
          <t>DEP203</t>
        </is>
      </c>
      <c r="F675" t="n">
        <v>1</v>
      </c>
      <c r="G675" t="n">
        <v>0</v>
      </c>
      <c r="H675" t="n">
        <v>1</v>
      </c>
      <c r="I675" t="n">
        <v>0</v>
      </c>
      <c r="J675" s="2" t="n">
        <v>15.75</v>
      </c>
      <c r="K675" t="n">
        <v>0</v>
      </c>
      <c r="L675" t="inlineStr">
        <is>
          <t>Maintenance Préventive Extincteur Eau 6 L</t>
        </is>
      </c>
      <c r="M675">
        <f>IFERROR(INDEX('equipements_tunnel'!$C$2:$AK$64,MATCH(L675,'equipements_tunnel'!$B$2:$B$64,0),MATCH(B675,'equipements_tunnel'!$C$1:$AK$1,0)),"")</f>
        <v/>
      </c>
      <c r="N675" t="inlineStr">
        <is>
          <t>préventif extincteur|Fresnes</t>
        </is>
      </c>
    </row>
    <row r="676">
      <c r="A676" t="inlineStr">
        <is>
          <t>Détection</t>
        </is>
      </c>
      <c r="B676" t="inlineStr">
        <is>
          <t>Fresnes</t>
        </is>
      </c>
      <c r="C676" t="inlineStr">
        <is>
          <t>DETPXE204</t>
        </is>
      </c>
      <c r="D676" t="inlineStr">
        <is>
          <t>préventif extincteur</t>
        </is>
      </c>
      <c r="E676" t="inlineStr">
        <is>
          <t>DEP204</t>
        </is>
      </c>
      <c r="F676" t="n">
        <v>1</v>
      </c>
      <c r="G676" t="n">
        <v>0</v>
      </c>
      <c r="H676" t="n">
        <v>1</v>
      </c>
      <c r="I676" t="n">
        <v>0</v>
      </c>
      <c r="J676" s="2" t="n">
        <v>23.1</v>
      </c>
      <c r="K676" t="n">
        <v>0</v>
      </c>
      <c r="L676" t="inlineStr">
        <is>
          <t>Maintenance Préventive Extincteur Eau 9 L</t>
        </is>
      </c>
      <c r="M676">
        <f>IFERROR(INDEX('equipements_tunnel'!$C$2:$AK$64,MATCH(L676,'equipements_tunnel'!$B$2:$B$64,0),MATCH(B676,'equipements_tunnel'!$C$1:$AK$1,0)),"")</f>
        <v/>
      </c>
      <c r="N676" t="inlineStr">
        <is>
          <t>préventif extincteur|Fresnes</t>
        </is>
      </c>
    </row>
    <row r="677">
      <c r="A677" t="inlineStr">
        <is>
          <t>Détection</t>
        </is>
      </c>
      <c r="B677" t="inlineStr">
        <is>
          <t>Fresnes</t>
        </is>
      </c>
      <c r="C677" t="inlineStr">
        <is>
          <t>DETPXF204</t>
        </is>
      </c>
      <c r="D677" t="inlineStr">
        <is>
          <t>préventif extincteur</t>
        </is>
      </c>
      <c r="E677" t="inlineStr">
        <is>
          <t>DEP205</t>
        </is>
      </c>
      <c r="F677" t="n">
        <v>1</v>
      </c>
      <c r="G677" t="n">
        <v>0</v>
      </c>
      <c r="H677" t="n">
        <v>1</v>
      </c>
      <c r="I677" t="n">
        <v>5</v>
      </c>
      <c r="J677" s="2" t="n">
        <v>26.25</v>
      </c>
      <c r="K677" t="n">
        <v>131.25</v>
      </c>
      <c r="L677" t="inlineStr">
        <is>
          <t>Maintenance Préventive Extincteur CO2 2 kg</t>
        </is>
      </c>
      <c r="M677">
        <f>IFERROR(INDEX('equipements_tunnel'!$C$2:$AK$64,MATCH(L677,'equipements_tunnel'!$B$2:$B$64,0),MATCH(B677,'equipements_tunnel'!$C$1:$AK$1,0)),"")</f>
        <v/>
      </c>
      <c r="N677" t="inlineStr">
        <is>
          <t>préventif extincteur|Fresnes</t>
        </is>
      </c>
    </row>
    <row r="678">
      <c r="A678" t="inlineStr">
        <is>
          <t>Détection</t>
        </is>
      </c>
      <c r="B678" t="inlineStr">
        <is>
          <t>Fresnes</t>
        </is>
      </c>
      <c r="C678" t="inlineStr">
        <is>
          <t>DETPXG206</t>
        </is>
      </c>
      <c r="D678" t="inlineStr">
        <is>
          <t>préventif extincteur</t>
        </is>
      </c>
      <c r="E678" t="inlineStr">
        <is>
          <t>DEP206</t>
        </is>
      </c>
      <c r="F678" t="n">
        <v>1</v>
      </c>
      <c r="G678" t="n">
        <v>0</v>
      </c>
      <c r="H678" t="n">
        <v>1</v>
      </c>
      <c r="I678" t="n">
        <v>6</v>
      </c>
      <c r="J678" s="2" t="n">
        <v>15.75</v>
      </c>
      <c r="K678" t="n">
        <v>94.5</v>
      </c>
      <c r="L678" t="inlineStr">
        <is>
          <t>Maintenance Préventive Extincteur CO2 5 kg</t>
        </is>
      </c>
      <c r="M678">
        <f>IFERROR(INDEX('equipements_tunnel'!$C$2:$AK$64,MATCH(L678,'equipements_tunnel'!$B$2:$B$64,0),MATCH(B678,'equipements_tunnel'!$C$1:$AK$1,0)),"")</f>
        <v/>
      </c>
      <c r="N678" t="inlineStr">
        <is>
          <t>préventif extincteur|Fresnes</t>
        </is>
      </c>
    </row>
    <row r="679">
      <c r="A679" t="inlineStr">
        <is>
          <t>Ventilation</t>
        </is>
      </c>
      <c r="B679" t="inlineStr">
        <is>
          <t>Fresnes</t>
        </is>
      </c>
      <c r="C679" t="inlineStr">
        <is>
          <t>VENPES201</t>
        </is>
      </c>
      <c r="D679" t="inlineStr">
        <is>
          <t>préventif des équipements de ventilation</t>
        </is>
      </c>
      <c r="E679" t="inlineStr">
        <is>
          <t>VPS201</t>
        </is>
      </c>
      <c r="F679" t="n">
        <v>1</v>
      </c>
      <c r="G679" t="n">
        <v>0</v>
      </c>
      <c r="H679" t="n">
        <v>1</v>
      </c>
      <c r="I679" t="n">
        <v>1</v>
      </c>
      <c r="J679" s="2" t="n">
        <v>7613.49</v>
      </c>
      <c r="K679" t="n">
        <v>7613.49</v>
      </c>
      <c r="L679" t="inlineStr"/>
      <c r="M679" t="n">
        <v>1</v>
      </c>
      <c r="N679" t="inlineStr">
        <is>
          <t>préventif des équipements de ventilation|Fresnes</t>
        </is>
      </c>
    </row>
    <row r="680">
      <c r="A680" t="inlineStr">
        <is>
          <t>Ventilation</t>
        </is>
      </c>
      <c r="B680" t="inlineStr">
        <is>
          <t>Fresnes</t>
        </is>
      </c>
      <c r="C680" t="inlineStr">
        <is>
          <t>VENPQA300</t>
        </is>
      </c>
      <c r="D680" t="inlineStr">
        <is>
          <t>maintenance préventive des équipements spécifiques</t>
        </is>
      </c>
      <c r="E680" t="inlineStr">
        <is>
          <t>VPT300</t>
        </is>
      </c>
      <c r="F680" t="n">
        <v>1</v>
      </c>
      <c r="G680" t="n">
        <v>0</v>
      </c>
      <c r="H680" t="n">
        <v>1</v>
      </c>
      <c r="I680" t="n">
        <v>2</v>
      </c>
      <c r="J680" s="2" t="n">
        <v>78.84999999999999</v>
      </c>
      <c r="K680" t="n">
        <v>157.7</v>
      </c>
      <c r="L680" t="inlineStr">
        <is>
          <t>SURPRESSEUR ET VENTILATEUR LOCAL</t>
        </is>
      </c>
      <c r="M680">
        <f>IFERROR(INDEX('equipements_tunnel'!$C$2:$AK$64,MATCH(L680,'equipements_tunnel'!$B$2:$B$64,0),MATCH(B680,'equipements_tunnel'!$C$1:$AK$1,0)),"")</f>
        <v/>
      </c>
      <c r="N680" t="inlineStr">
        <is>
          <t>maintenance préventive des équipements spécifiques|Fresnes</t>
        </is>
      </c>
    </row>
    <row r="681">
      <c r="A681" t="inlineStr">
        <is>
          <t>Ventilation</t>
        </is>
      </c>
      <c r="B681" t="inlineStr">
        <is>
          <t>Fresnes</t>
        </is>
      </c>
      <c r="C681" t="inlineStr">
        <is>
          <t>VENPQB301</t>
        </is>
      </c>
      <c r="D681" t="inlineStr">
        <is>
          <t>maintenance préventive des équipements spécifiques</t>
        </is>
      </c>
      <c r="E681" t="inlineStr">
        <is>
          <t>VPT301</t>
        </is>
      </c>
      <c r="F681" t="n">
        <v>1</v>
      </c>
      <c r="G681" t="n">
        <v>0</v>
      </c>
      <c r="H681" t="n">
        <v>1</v>
      </c>
      <c r="I681" t="n">
        <v>29</v>
      </c>
      <c r="J681" s="2" t="n">
        <v>128.27</v>
      </c>
      <c r="K681" t="n">
        <v>3719.83</v>
      </c>
      <c r="L681" t="inlineStr">
        <is>
          <t>REGISTRE</t>
        </is>
      </c>
      <c r="M681">
        <f>IFERROR(INDEX('equipements_tunnel'!$C$2:$AK$64,MATCH(L681,'equipements_tunnel'!$B$2:$B$64,0),MATCH(B681,'equipements_tunnel'!$C$1:$AK$1,0)),"")</f>
        <v/>
      </c>
      <c r="N681" t="inlineStr">
        <is>
          <t>maintenance préventive des équipements spécifiques|Fresnes</t>
        </is>
      </c>
    </row>
    <row r="682">
      <c r="A682" t="inlineStr">
        <is>
          <t>Ventilation</t>
        </is>
      </c>
      <c r="B682" t="inlineStr">
        <is>
          <t>Fresnes</t>
        </is>
      </c>
      <c r="C682" t="inlineStr">
        <is>
          <t>VENPQC302</t>
        </is>
      </c>
      <c r="D682" t="inlineStr">
        <is>
          <t>maintenance préventive des équipements spécifiques</t>
        </is>
      </c>
      <c r="E682" t="inlineStr">
        <is>
          <t>VPT302</t>
        </is>
      </c>
      <c r="F682" t="n">
        <v>1</v>
      </c>
      <c r="G682" t="n">
        <v>0</v>
      </c>
      <c r="H682" t="n">
        <v>1</v>
      </c>
      <c r="I682" t="n">
        <v>0</v>
      </c>
      <c r="J682" s="2" t="n">
        <v>449.49</v>
      </c>
      <c r="K682" t="n">
        <v>0</v>
      </c>
      <c r="L682" t="inlineStr"/>
      <c r="M682" t="n">
        <v>0</v>
      </c>
      <c r="N682" t="inlineStr">
        <is>
          <t>maintenance préventive des équipements spécifiques|Fresnes</t>
        </is>
      </c>
    </row>
    <row r="683">
      <c r="A683" t="inlineStr">
        <is>
          <t>Ventilation</t>
        </is>
      </c>
      <c r="B683" t="inlineStr">
        <is>
          <t>Fresnes</t>
        </is>
      </c>
      <c r="C683" t="inlineStr">
        <is>
          <t>VENPQE304</t>
        </is>
      </c>
      <c r="D683" t="inlineStr">
        <is>
          <t>maintenance préventive des équipements spécifiques</t>
        </is>
      </c>
      <c r="E683" t="inlineStr">
        <is>
          <t>VPT304</t>
        </is>
      </c>
      <c r="F683" t="n">
        <v>1</v>
      </c>
      <c r="G683" t="n">
        <v>0</v>
      </c>
      <c r="H683" t="n">
        <v>1</v>
      </c>
      <c r="I683" t="n">
        <v>0</v>
      </c>
      <c r="J683" s="2" t="n">
        <v>12.58</v>
      </c>
      <c r="K683" t="n">
        <v>0</v>
      </c>
      <c r="L683" t="inlineStr"/>
      <c r="M683" t="n">
        <v>0</v>
      </c>
      <c r="N683" t="inlineStr">
        <is>
          <t>maintenance préventive des équipements spécifiques|Fresnes</t>
        </is>
      </c>
    </row>
    <row r="684">
      <c r="A684" t="inlineStr">
        <is>
          <t>Ventilation</t>
        </is>
      </c>
      <c r="B684" t="inlineStr">
        <is>
          <t>Fresnes</t>
        </is>
      </c>
      <c r="C684" t="inlineStr">
        <is>
          <t>VENPQF305</t>
        </is>
      </c>
      <c r="D684" t="inlineStr">
        <is>
          <t>maintenance préventive des équipements spécifiques</t>
        </is>
      </c>
      <c r="E684" t="inlineStr">
        <is>
          <t>VPT305</t>
        </is>
      </c>
      <c r="F684" t="n">
        <v>1</v>
      </c>
      <c r="G684" t="n">
        <v>0</v>
      </c>
      <c r="H684" t="n">
        <v>1</v>
      </c>
      <c r="I684" t="n">
        <v>0</v>
      </c>
      <c r="J684" s="2" t="n">
        <v>12.58</v>
      </c>
      <c r="K684" t="n">
        <v>0</v>
      </c>
      <c r="L684" t="inlineStr"/>
      <c r="M684" t="n">
        <v>0</v>
      </c>
      <c r="N684" t="inlineStr">
        <is>
          <t>maintenance préventive des équipements spécifiques|Fresnes</t>
        </is>
      </c>
    </row>
    <row r="685">
      <c r="A685" t="inlineStr">
        <is>
          <t>Vidéo</t>
        </is>
      </c>
      <c r="B685" t="inlineStr">
        <is>
          <t>Fresnes</t>
        </is>
      </c>
      <c r="C685" t="inlineStr">
        <is>
          <t>VIDDAI138</t>
        </is>
      </c>
      <c r="D685" t="inlineStr">
        <is>
          <t>maintenance préventive de la dai du sens 1</t>
        </is>
      </c>
      <c r="E685" t="inlineStr">
        <is>
          <t>VI MP 138</t>
        </is>
      </c>
      <c r="F685" t="n">
        <v>1</v>
      </c>
      <c r="G685" t="n">
        <v>0</v>
      </c>
      <c r="H685" t="n">
        <v>1</v>
      </c>
      <c r="I685" t="n">
        <v>1</v>
      </c>
      <c r="J685" s="2" t="n">
        <v>1606.92</v>
      </c>
      <c r="K685" t="n">
        <v>1606.92</v>
      </c>
      <c r="L685" t="inlineStr"/>
      <c r="M685" t="n">
        <v>1</v>
      </c>
      <c r="N685" t="inlineStr">
        <is>
          <t>maintenance préventive de la dai du sens 1|Fresnes</t>
        </is>
      </c>
    </row>
    <row r="686">
      <c r="A686" t="inlineStr">
        <is>
          <t>Vidéo</t>
        </is>
      </c>
      <c r="B686" t="inlineStr">
        <is>
          <t>Fresnes</t>
        </is>
      </c>
      <c r="C686" t="inlineStr">
        <is>
          <t>VIDDAI139</t>
        </is>
      </c>
      <c r="D686" t="inlineStr">
        <is>
          <t>maintenance préventive de la dai du sens 2</t>
        </is>
      </c>
      <c r="E686" t="inlineStr">
        <is>
          <t>VI MP 139</t>
        </is>
      </c>
      <c r="F686" t="n">
        <v>1</v>
      </c>
      <c r="G686" t="n">
        <v>0</v>
      </c>
      <c r="H686" t="n">
        <v>1</v>
      </c>
      <c r="I686" t="n">
        <v>1</v>
      </c>
      <c r="J686" s="2" t="n">
        <v>3007.56</v>
      </c>
      <c r="K686" t="n">
        <v>3007.56</v>
      </c>
      <c r="L686" t="inlineStr"/>
      <c r="M686" t="n">
        <v>1</v>
      </c>
      <c r="N686" t="inlineStr">
        <is>
          <t>maintenance préventive de la dai du sens 2|Fresnes</t>
        </is>
      </c>
    </row>
    <row r="687">
      <c r="A687" t="inlineStr">
        <is>
          <t>Vidéo</t>
        </is>
      </c>
      <c r="B687" t="inlineStr">
        <is>
          <t>Fresnes</t>
        </is>
      </c>
      <c r="C687" t="inlineStr">
        <is>
          <t>VIDCAM338</t>
        </is>
      </c>
      <c r="D687" t="inlineStr">
        <is>
          <t>nettoyage des caméras sens intérieur sens 1</t>
        </is>
      </c>
      <c r="E687" t="inlineStr">
        <is>
          <t>VI MP 338</t>
        </is>
      </c>
      <c r="F687" t="n">
        <v>2</v>
      </c>
      <c r="G687" t="n">
        <v>0</v>
      </c>
      <c r="H687" t="n">
        <v>2</v>
      </c>
      <c r="I687" t="n">
        <v>1</v>
      </c>
      <c r="J687" s="2" t="n">
        <v>1272.11</v>
      </c>
      <c r="K687" t="n">
        <v>2544.22</v>
      </c>
      <c r="L687" t="inlineStr"/>
      <c r="M687" t="n">
        <v>1</v>
      </c>
      <c r="N687" t="inlineStr">
        <is>
          <t>nettoyage des caméras sens intérieur sens 1|Fresnes</t>
        </is>
      </c>
    </row>
    <row r="688">
      <c r="A688" t="inlineStr">
        <is>
          <t>Vidéo</t>
        </is>
      </c>
      <c r="B688" t="inlineStr">
        <is>
          <t>Fresnes</t>
        </is>
      </c>
      <c r="C688" t="inlineStr">
        <is>
          <t>VIDCAM339</t>
        </is>
      </c>
      <c r="D688" t="inlineStr">
        <is>
          <t>nettoyage des caméras sens intérieur sens 2</t>
        </is>
      </c>
      <c r="E688" t="inlineStr">
        <is>
          <t>VI MP 339</t>
        </is>
      </c>
      <c r="F688" t="n">
        <v>2</v>
      </c>
      <c r="G688" t="n">
        <v>0</v>
      </c>
      <c r="H688" t="n">
        <v>2</v>
      </c>
      <c r="I688" t="n">
        <v>1</v>
      </c>
      <c r="J688" s="2" t="n">
        <v>1696.19</v>
      </c>
      <c r="K688" t="n">
        <v>3392.38</v>
      </c>
      <c r="L688" t="inlineStr"/>
      <c r="M688" t="n">
        <v>1</v>
      </c>
      <c r="N688" t="inlineStr">
        <is>
          <t>nettoyage des caméras sens intérieur sens 2|Fresnes</t>
        </is>
      </c>
    </row>
    <row r="689">
      <c r="A689" t="inlineStr">
        <is>
          <t>Vidéo</t>
        </is>
      </c>
      <c r="B689" t="inlineStr">
        <is>
          <t>Fresnes</t>
        </is>
      </c>
      <c r="C689" t="inlineStr">
        <is>
          <t>VIDPCI419</t>
        </is>
      </c>
      <c r="D689" t="inlineStr">
        <is>
          <t>maintenance préventive des caméras en issues de secours</t>
        </is>
      </c>
      <c r="E689" t="inlineStr">
        <is>
          <t>VI MP 419</t>
        </is>
      </c>
      <c r="F689" t="n">
        <v>1</v>
      </c>
      <c r="G689" t="n">
        <v>0</v>
      </c>
      <c r="H689" t="n">
        <v>1</v>
      </c>
      <c r="I689" t="n">
        <v>1</v>
      </c>
      <c r="J689" s="2" t="n">
        <v>31.01</v>
      </c>
      <c r="K689" t="n">
        <v>31.01</v>
      </c>
      <c r="L689" t="inlineStr"/>
      <c r="M689" t="n">
        <v>1</v>
      </c>
      <c r="N689" t="inlineStr">
        <is>
          <t>maintenance préventive des caméras en issues de secours|Fresnes</t>
        </is>
      </c>
    </row>
    <row r="690">
      <c r="A690" t="inlineStr">
        <is>
          <t>Pompage</t>
        </is>
      </c>
      <c r="B690" t="inlineStr">
        <is>
          <t>Fresnes</t>
        </is>
      </c>
      <c r="C690" t="inlineStr">
        <is>
          <t>POMIND402</t>
        </is>
      </c>
      <c r="D690" t="inlineStr">
        <is>
          <t>entretien des poteaux incendie</t>
        </is>
      </c>
      <c r="E690" t="inlineStr">
        <is>
          <t>INP402</t>
        </is>
      </c>
      <c r="F690" t="n">
        <v>1</v>
      </c>
      <c r="G690" t="n">
        <v>0</v>
      </c>
      <c r="H690" t="n">
        <v>1</v>
      </c>
      <c r="I690" t="n">
        <v>1</v>
      </c>
      <c r="J690" s="2" t="n">
        <v>1441</v>
      </c>
      <c r="K690" t="n">
        <v>1441</v>
      </c>
      <c r="L690" t="inlineStr"/>
      <c r="M690" t="n">
        <v>1</v>
      </c>
      <c r="N690" t="inlineStr">
        <is>
          <t>entretien des poteaux incendie|Fresnes</t>
        </is>
      </c>
    </row>
    <row r="691">
      <c r="A691" t="inlineStr">
        <is>
          <t>Pompage</t>
        </is>
      </c>
      <c r="B691" t="inlineStr">
        <is>
          <t>Fresnes</t>
        </is>
      </c>
      <c r="C691" t="inlineStr">
        <is>
          <t>POMVSP402</t>
        </is>
      </c>
      <c r="D691" t="inlineStr">
        <is>
          <t>visite des stations de pompage</t>
        </is>
      </c>
      <c r="E691" t="inlineStr">
        <is>
          <t>POP402</t>
        </is>
      </c>
      <c r="F691" t="n">
        <v>3</v>
      </c>
      <c r="G691" t="n">
        <v>0</v>
      </c>
      <c r="H691" t="n">
        <v>3</v>
      </c>
      <c r="I691" t="n">
        <v>1</v>
      </c>
      <c r="J691" s="2" t="n">
        <v>858.61</v>
      </c>
      <c r="K691" t="n">
        <v>2575.83</v>
      </c>
      <c r="L691" t="inlineStr"/>
      <c r="M691" t="n">
        <v>1</v>
      </c>
      <c r="N691" t="inlineStr">
        <is>
          <t>visite des stations de pompage|Fresnes</t>
        </is>
      </c>
    </row>
    <row r="692">
      <c r="A692" t="inlineStr">
        <is>
          <t>Pompage</t>
        </is>
      </c>
      <c r="B692" t="inlineStr">
        <is>
          <t>Fresnes</t>
        </is>
      </c>
      <c r="C692" t="inlineStr">
        <is>
          <t>POMEPO600</t>
        </is>
      </c>
      <c r="D692" t="inlineStr">
        <is>
          <t>entretien d'une pompe</t>
        </is>
      </c>
      <c r="E692" t="inlineStr">
        <is>
          <t>POE600</t>
        </is>
      </c>
      <c r="F692" t="n">
        <v>1</v>
      </c>
      <c r="G692" t="n">
        <v>0</v>
      </c>
      <c r="H692" t="n">
        <v>1</v>
      </c>
      <c r="I692" t="n">
        <v>0</v>
      </c>
      <c r="J692" s="2" t="n">
        <v>572.0599999999999</v>
      </c>
      <c r="K692" t="n">
        <v>0</v>
      </c>
      <c r="L692" t="inlineStr"/>
      <c r="M692" t="n">
        <v>0</v>
      </c>
      <c r="N692" t="inlineStr">
        <is>
          <t>entretien d'une pompe|Fresnes</t>
        </is>
      </c>
    </row>
    <row r="693">
      <c r="A693" t="inlineStr">
        <is>
          <t>Pompage</t>
        </is>
      </c>
      <c r="B693" t="inlineStr">
        <is>
          <t>Fresnes</t>
        </is>
      </c>
      <c r="C693" t="inlineStr">
        <is>
          <t>POMESP402</t>
        </is>
      </c>
      <c r="D693" t="inlineStr">
        <is>
          <t>entretien des stations de pompage</t>
        </is>
      </c>
      <c r="E693" t="inlineStr">
        <is>
          <t>POE402</t>
        </is>
      </c>
      <c r="F693" t="n">
        <v>1</v>
      </c>
      <c r="G693" t="n">
        <v>0</v>
      </c>
      <c r="H693" t="n">
        <v>1</v>
      </c>
      <c r="I693" t="n">
        <v>1</v>
      </c>
      <c r="J693" s="2" t="n">
        <v>2360.13</v>
      </c>
      <c r="K693" t="n">
        <v>2360.13</v>
      </c>
      <c r="L693" t="inlineStr"/>
      <c r="M693" t="n">
        <v>1</v>
      </c>
      <c r="N693" t="inlineStr">
        <is>
          <t>entretien des stations de pompage|Fresnes</t>
        </is>
      </c>
    </row>
    <row r="694">
      <c r="A694" t="inlineStr">
        <is>
          <t>Pompage</t>
        </is>
      </c>
      <c r="B694" t="inlineStr">
        <is>
          <t>Fresnes</t>
        </is>
      </c>
      <c r="C694" t="inlineStr">
        <is>
          <t>POMERC500</t>
        </is>
      </c>
      <c r="D694" t="inlineStr">
        <is>
          <t>entretien autres systèmes du réseau incendie</t>
        </is>
      </c>
      <c r="E694" t="inlineStr">
        <is>
          <t>INP500</t>
        </is>
      </c>
      <c r="F694" t="n">
        <v>1</v>
      </c>
      <c r="G694" t="n">
        <v>0</v>
      </c>
      <c r="H694" t="n">
        <v>1</v>
      </c>
      <c r="I694" t="n">
        <v>0</v>
      </c>
      <c r="J694" s="2" t="n">
        <v>858.61</v>
      </c>
      <c r="K694" t="n">
        <v>0</v>
      </c>
      <c r="L694" t="inlineStr">
        <is>
          <t>SURPRESSEUR-INCENDIE</t>
        </is>
      </c>
      <c r="M694">
        <f>IFERROR(INDEX('equipements_tunnel'!$C$2:$AK$64,MATCH(L694,'equipements_tunnel'!$B$2:$B$64,0),MATCH(B694,'equipements_tunnel'!$C$1:$AK$1,0)),"")</f>
        <v/>
      </c>
      <c r="N694" t="inlineStr">
        <is>
          <t>entretien autres systèmes du réseau incendie|Fresnes</t>
        </is>
      </c>
    </row>
    <row r="695">
      <c r="A695" t="inlineStr">
        <is>
          <t>Pompage</t>
        </is>
      </c>
      <c r="B695" t="inlineStr">
        <is>
          <t>Fresnes</t>
        </is>
      </c>
      <c r="C695" t="inlineStr">
        <is>
          <t>POMERD600</t>
        </is>
      </c>
      <c r="D695" t="inlineStr">
        <is>
          <t>entretien autres systèmes du réseau incendie</t>
        </is>
      </c>
      <c r="E695" t="inlineStr">
        <is>
          <t>INP600</t>
        </is>
      </c>
      <c r="F695" t="n">
        <v>1</v>
      </c>
      <c r="G695" t="n">
        <v>0</v>
      </c>
      <c r="H695" t="n">
        <v>1</v>
      </c>
      <c r="I695" t="n">
        <v>0</v>
      </c>
      <c r="J695" s="2" t="n">
        <v>858.61</v>
      </c>
      <c r="K695" t="n">
        <v>0</v>
      </c>
      <c r="L695" t="inlineStr"/>
      <c r="M695" t="n">
        <v>0</v>
      </c>
      <c r="N695" t="inlineStr">
        <is>
          <t>entretien autres systèmes du réseau incendie|Fresnes</t>
        </is>
      </c>
    </row>
    <row r="696">
      <c r="A696" t="inlineStr">
        <is>
          <t>Pompage</t>
        </is>
      </c>
      <c r="B696" t="inlineStr">
        <is>
          <t>Fresnes</t>
        </is>
      </c>
      <c r="C696" t="inlineStr">
        <is>
          <t>POMERE700</t>
        </is>
      </c>
      <c r="D696" t="inlineStr">
        <is>
          <t>entretien autres systèmes du réseau incendie</t>
        </is>
      </c>
      <c r="E696" t="inlineStr">
        <is>
          <t>INP700</t>
        </is>
      </c>
      <c r="F696" t="n">
        <v>1</v>
      </c>
      <c r="G696" t="n">
        <v>0</v>
      </c>
      <c r="H696" t="n">
        <v>1</v>
      </c>
      <c r="I696" t="n">
        <v>0</v>
      </c>
      <c r="J696" s="2" t="n">
        <v>214.65</v>
      </c>
      <c r="K696" t="n">
        <v>0</v>
      </c>
      <c r="L696" t="inlineStr"/>
      <c r="M696" t="n">
        <v>0</v>
      </c>
      <c r="N696" t="inlineStr">
        <is>
          <t>entretien autres systèmes du réseau incendie|Fresnes</t>
        </is>
      </c>
    </row>
    <row r="697">
      <c r="A697" t="inlineStr">
        <is>
          <t>Pompage</t>
        </is>
      </c>
      <c r="B697" t="inlineStr">
        <is>
          <t>Fresnes</t>
        </is>
      </c>
      <c r="C697" t="inlineStr">
        <is>
          <t>POMERF800</t>
        </is>
      </c>
      <c r="D697" t="inlineStr">
        <is>
          <t>entretien autres systèmes du réseau incendie</t>
        </is>
      </c>
      <c r="E697" t="inlineStr">
        <is>
          <t>INP800</t>
        </is>
      </c>
      <c r="F697" t="n">
        <v>1</v>
      </c>
      <c r="G697" t="n">
        <v>0</v>
      </c>
      <c r="H697" t="n">
        <v>1</v>
      </c>
      <c r="I697" t="n">
        <v>0</v>
      </c>
      <c r="J697" s="2" t="n">
        <v>214.65</v>
      </c>
      <c r="K697" t="n">
        <v>0</v>
      </c>
      <c r="L697" t="inlineStr"/>
      <c r="M697" t="n">
        <v>0</v>
      </c>
      <c r="N697" t="inlineStr">
        <is>
          <t>entretien autres systèmes du réseau incendie|Fresnes</t>
        </is>
      </c>
    </row>
    <row r="698">
      <c r="A698" t="inlineStr">
        <is>
          <t>Pompage</t>
        </is>
      </c>
      <c r="B698" t="inlineStr">
        <is>
          <t>Fresnes</t>
        </is>
      </c>
      <c r="C698" t="inlineStr">
        <is>
          <t>POMERG900</t>
        </is>
      </c>
      <c r="D698" t="inlineStr">
        <is>
          <t>entretien autres systèmes du réseau incendie</t>
        </is>
      </c>
      <c r="E698" t="inlineStr">
        <is>
          <t>INP900</t>
        </is>
      </c>
      <c r="F698" t="n">
        <v>1</v>
      </c>
      <c r="G698" t="n">
        <v>0</v>
      </c>
      <c r="H698" t="n">
        <v>1</v>
      </c>
      <c r="I698" t="n">
        <v>0</v>
      </c>
      <c r="J698" s="2" t="n">
        <v>208.4</v>
      </c>
      <c r="K698" t="n">
        <v>0</v>
      </c>
      <c r="L698" t="inlineStr"/>
      <c r="M698" t="n">
        <v>0</v>
      </c>
      <c r="N698" t="inlineStr">
        <is>
          <t>entretien autres systèmes du réseau incendie|Fresnes</t>
        </is>
      </c>
    </row>
    <row r="699">
      <c r="A699" t="inlineStr">
        <is>
          <t>Pompage</t>
        </is>
      </c>
      <c r="B699" t="inlineStr">
        <is>
          <t>Fresnes</t>
        </is>
      </c>
      <c r="C699" t="inlineStr">
        <is>
          <t>POMERG901</t>
        </is>
      </c>
      <c r="D699" t="inlineStr">
        <is>
          <t>entretien autres systèmes du réseau incendie</t>
        </is>
      </c>
      <c r="E699" t="inlineStr">
        <is>
          <t>INP901</t>
        </is>
      </c>
      <c r="F699" t="n">
        <v>1</v>
      </c>
      <c r="G699" t="n">
        <v>0</v>
      </c>
      <c r="H699" t="n">
        <v>1</v>
      </c>
      <c r="I699" t="n">
        <v>0</v>
      </c>
      <c r="J699" s="2" t="n">
        <v>714.8099999999999</v>
      </c>
      <c r="K699" t="n">
        <v>0</v>
      </c>
      <c r="L699" t="inlineStr"/>
      <c r="M699" t="n">
        <v>0</v>
      </c>
      <c r="N699" t="inlineStr">
        <is>
          <t>entretien autres systèmes du réseau incendie|Fresnes</t>
        </is>
      </c>
    </row>
    <row r="700">
      <c r="A700" t="inlineStr">
        <is>
          <t>Bâtiment</t>
        </is>
      </c>
      <c r="B700" t="inlineStr">
        <is>
          <t>Champigny</t>
        </is>
      </c>
      <c r="C700" t="inlineStr">
        <is>
          <t>BATCJE003</t>
        </is>
      </c>
      <c r="D700" t="inlineStr">
        <is>
          <t>contrôle des is de jour</t>
        </is>
      </c>
      <c r="E700" t="inlineStr">
        <is>
          <t>VJE003</t>
        </is>
      </c>
      <c r="F700" t="n">
        <v>6</v>
      </c>
      <c r="G700" t="n">
        <v>0</v>
      </c>
      <c r="H700" t="n">
        <v>6</v>
      </c>
      <c r="I700" t="n">
        <v>1</v>
      </c>
      <c r="J700" s="2" t="n">
        <v>1014</v>
      </c>
      <c r="K700" t="n">
        <v>6084</v>
      </c>
      <c r="L700" t="inlineStr"/>
      <c r="M700" t="n">
        <v>1</v>
      </c>
      <c r="N700" t="inlineStr">
        <is>
          <t>contrôle des is de jour|Champigny</t>
        </is>
      </c>
    </row>
    <row r="701">
      <c r="A701" t="inlineStr">
        <is>
          <t>Bâtiment</t>
        </is>
      </c>
      <c r="B701" t="inlineStr">
        <is>
          <t>Champigny</t>
        </is>
      </c>
      <c r="C701" t="inlineStr">
        <is>
          <t>BATCJE004</t>
        </is>
      </c>
      <c r="D701" t="inlineStr">
        <is>
          <t>contrôle des is de jour</t>
        </is>
      </c>
      <c r="E701" t="inlineStr">
        <is>
          <t>VJE004</t>
        </is>
      </c>
      <c r="F701" t="n">
        <v>6</v>
      </c>
      <c r="G701" t="n">
        <v>0</v>
      </c>
      <c r="H701" t="n">
        <v>6</v>
      </c>
      <c r="I701" t="n">
        <v>1</v>
      </c>
      <c r="J701" s="2" t="n">
        <v>1014</v>
      </c>
      <c r="K701" t="n">
        <v>6084</v>
      </c>
      <c r="L701" t="inlineStr"/>
      <c r="M701" t="n">
        <v>1</v>
      </c>
      <c r="N701" t="inlineStr">
        <is>
          <t>contrôle des is de jour|Champigny</t>
        </is>
      </c>
    </row>
    <row r="702">
      <c r="A702" t="inlineStr">
        <is>
          <t>Bâtiment</t>
        </is>
      </c>
      <c r="B702" t="inlineStr">
        <is>
          <t>Champigny</t>
        </is>
      </c>
      <c r="C702" t="inlineStr">
        <is>
          <t>BATCNE003</t>
        </is>
      </c>
      <c r="D702" t="inlineStr">
        <is>
          <t>contrôle des is + niches de nuit</t>
        </is>
      </c>
      <c r="E702" t="inlineStr">
        <is>
          <t>VNE003</t>
        </is>
      </c>
      <c r="F702" t="n">
        <v>6</v>
      </c>
      <c r="G702" t="n">
        <v>0</v>
      </c>
      <c r="H702" t="n">
        <v>6</v>
      </c>
      <c r="I702" t="n">
        <v>1</v>
      </c>
      <c r="J702" s="2" t="n">
        <v>1958</v>
      </c>
      <c r="K702" t="n">
        <v>11748</v>
      </c>
      <c r="L702" t="inlineStr"/>
      <c r="M702" t="n">
        <v>1</v>
      </c>
      <c r="N702" t="inlineStr">
        <is>
          <t>contrôle des is + niches de nuit|Champigny</t>
        </is>
      </c>
    </row>
    <row r="703">
      <c r="A703" t="inlineStr">
        <is>
          <t>Bâtiment</t>
        </is>
      </c>
      <c r="B703" t="inlineStr">
        <is>
          <t>Champigny</t>
        </is>
      </c>
      <c r="C703" t="inlineStr">
        <is>
          <t>BATCNE004</t>
        </is>
      </c>
      <c r="D703" t="inlineStr">
        <is>
          <t>contrôle des is + niches de nuit</t>
        </is>
      </c>
      <c r="E703" t="inlineStr">
        <is>
          <t>VNE004</t>
        </is>
      </c>
      <c r="F703" t="n">
        <v>6</v>
      </c>
      <c r="G703" t="n">
        <v>0</v>
      </c>
      <c r="H703" t="n">
        <v>6</v>
      </c>
      <c r="I703" t="n">
        <v>1</v>
      </c>
      <c r="J703" s="2" t="n">
        <v>1958</v>
      </c>
      <c r="K703" t="n">
        <v>11748</v>
      </c>
      <c r="L703" t="inlineStr"/>
      <c r="M703" t="n">
        <v>1</v>
      </c>
      <c r="N703" t="inlineStr">
        <is>
          <t>contrôle des is + niches de nuit|Champigny</t>
        </is>
      </c>
    </row>
    <row r="704">
      <c r="A704" t="inlineStr">
        <is>
          <t>Bâtiment</t>
        </is>
      </c>
      <c r="B704" t="inlineStr">
        <is>
          <t>Champigny</t>
        </is>
      </c>
      <c r="C704" t="inlineStr">
        <is>
          <t>BATMPE003</t>
        </is>
      </c>
      <c r="D704" t="inlineStr">
        <is>
          <t>préventif is + niches</t>
        </is>
      </c>
      <c r="E704" t="inlineStr">
        <is>
          <t>MPE003</t>
        </is>
      </c>
      <c r="F704" t="n">
        <v>1</v>
      </c>
      <c r="G704" t="n">
        <v>0</v>
      </c>
      <c r="H704" t="n">
        <v>1</v>
      </c>
      <c r="I704" t="n">
        <v>1</v>
      </c>
      <c r="J704" s="2" t="n">
        <v>2111</v>
      </c>
      <c r="K704" t="n">
        <v>2111</v>
      </c>
      <c r="L704" t="inlineStr"/>
      <c r="M704" t="n">
        <v>1</v>
      </c>
      <c r="N704" t="inlineStr">
        <is>
          <t>préventif is + niches|Champigny</t>
        </is>
      </c>
    </row>
    <row r="705">
      <c r="A705" t="inlineStr">
        <is>
          <t>Bâtiment</t>
        </is>
      </c>
      <c r="B705" t="inlineStr">
        <is>
          <t>Champigny</t>
        </is>
      </c>
      <c r="C705" t="inlineStr">
        <is>
          <t>BATMPE004</t>
        </is>
      </c>
      <c r="D705" t="inlineStr">
        <is>
          <t>préventif is + niches</t>
        </is>
      </c>
      <c r="E705" t="inlineStr">
        <is>
          <t>MPE004</t>
        </is>
      </c>
      <c r="F705" t="n">
        <v>1</v>
      </c>
      <c r="G705" t="n">
        <v>0</v>
      </c>
      <c r="H705" t="n">
        <v>1</v>
      </c>
      <c r="I705" t="n">
        <v>1</v>
      </c>
      <c r="J705" s="2" t="n">
        <v>2111</v>
      </c>
      <c r="K705" t="n">
        <v>2111</v>
      </c>
      <c r="L705" t="inlineStr"/>
      <c r="M705" t="n">
        <v>1</v>
      </c>
      <c r="N705" t="inlineStr">
        <is>
          <t>préventif is + niches|Champigny</t>
        </is>
      </c>
    </row>
    <row r="706">
      <c r="A706" t="inlineStr">
        <is>
          <t>Propreté</t>
        </is>
      </c>
      <c r="B706" t="inlineStr">
        <is>
          <t>Champigny</t>
        </is>
      </c>
      <c r="C706" t="inlineStr">
        <is>
          <t>PRPLTB015</t>
        </is>
      </c>
      <c r="D706" t="inlineStr">
        <is>
          <t>lavage d'un tube</t>
        </is>
      </c>
      <c r="E706" t="inlineStr">
        <is>
          <t>POL015</t>
        </is>
      </c>
      <c r="F706" t="n">
        <v>2</v>
      </c>
      <c r="G706" t="n">
        <v>0</v>
      </c>
      <c r="H706" t="n">
        <v>2</v>
      </c>
      <c r="I706" t="n">
        <v>2</v>
      </c>
      <c r="J706" s="2" t="n">
        <v>12869.64</v>
      </c>
      <c r="K706" t="n">
        <v>51478.56</v>
      </c>
      <c r="L706" t="inlineStr"/>
      <c r="M706" t="n">
        <v>2</v>
      </c>
      <c r="N706" t="inlineStr">
        <is>
          <t>lavage d'un tube|Champigny</t>
        </is>
      </c>
    </row>
    <row r="707">
      <c r="A707" t="inlineStr">
        <is>
          <t>ContReg</t>
        </is>
      </c>
      <c r="B707" t="inlineStr">
        <is>
          <t>Champigny</t>
        </is>
      </c>
      <c r="C707" t="inlineStr">
        <is>
          <t>CRGVPA106</t>
        </is>
      </c>
      <c r="D707" t="inlineStr">
        <is>
          <t>vérification des installations électriques</t>
        </is>
      </c>
      <c r="E707" t="inlineStr">
        <is>
          <t>CRC 106,00</t>
        </is>
      </c>
      <c r="F707" t="n">
        <v>1</v>
      </c>
      <c r="G707" t="n">
        <v>0</v>
      </c>
      <c r="H707" t="n">
        <v>1</v>
      </c>
      <c r="I707" t="n">
        <v>1</v>
      </c>
      <c r="J707" s="2" t="n">
        <v>486.45</v>
      </c>
      <c r="K707" t="n">
        <v>486.45</v>
      </c>
      <c r="L707" t="inlineStr"/>
      <c r="M707" t="n">
        <v>1</v>
      </c>
      <c r="N707" t="inlineStr">
        <is>
          <t>vérification des installations électriques|Champigny</t>
        </is>
      </c>
    </row>
    <row r="708">
      <c r="A708" t="inlineStr">
        <is>
          <t>ContReg</t>
        </is>
      </c>
      <c r="B708" t="inlineStr">
        <is>
          <t>Champigny</t>
        </is>
      </c>
      <c r="C708" t="inlineStr">
        <is>
          <t>CRGVPA107</t>
        </is>
      </c>
      <c r="D708" t="inlineStr">
        <is>
          <t>vérification des installations électriques</t>
        </is>
      </c>
      <c r="E708" t="inlineStr">
        <is>
          <t>CRC 107,00</t>
        </is>
      </c>
      <c r="F708" t="n">
        <v>1</v>
      </c>
      <c r="G708" t="n">
        <v>0</v>
      </c>
      <c r="H708" t="n">
        <v>1</v>
      </c>
      <c r="I708" t="n">
        <v>1</v>
      </c>
      <c r="J708" s="2" t="n">
        <v>864.8</v>
      </c>
      <c r="K708" t="n">
        <v>864.8</v>
      </c>
      <c r="L708" t="inlineStr"/>
      <c r="M708" t="n">
        <v>1</v>
      </c>
      <c r="N708" t="inlineStr">
        <is>
          <t>vérification des installations électriques|Champigny</t>
        </is>
      </c>
    </row>
    <row r="709">
      <c r="A709" t="inlineStr">
        <is>
          <t>ContReg</t>
        </is>
      </c>
      <c r="B709" t="inlineStr">
        <is>
          <t>Champigny</t>
        </is>
      </c>
      <c r="C709" t="inlineStr">
        <is>
          <t>CRGVIE103</t>
        </is>
      </c>
      <c r="D709" t="inlineStr">
        <is>
          <t>vérification des installations électriques</t>
        </is>
      </c>
      <c r="E709" t="inlineStr">
        <is>
          <t>CRE103</t>
        </is>
      </c>
      <c r="F709" t="n">
        <v>1</v>
      </c>
      <c r="G709" t="n">
        <v>0</v>
      </c>
      <c r="H709" t="n">
        <v>1</v>
      </c>
      <c r="I709" t="n">
        <v>1</v>
      </c>
      <c r="J709" s="2" t="n">
        <v>1081</v>
      </c>
      <c r="K709" t="n">
        <v>1081</v>
      </c>
      <c r="L709" t="inlineStr"/>
      <c r="M709" t="n">
        <v>1</v>
      </c>
      <c r="N709" t="inlineStr">
        <is>
          <t>vérification des installations électriques|Champigny</t>
        </is>
      </c>
    </row>
    <row r="710">
      <c r="A710" t="inlineStr">
        <is>
          <t>ContReg</t>
        </is>
      </c>
      <c r="B710" t="inlineStr">
        <is>
          <t>Champigny</t>
        </is>
      </c>
      <c r="C710" t="inlineStr">
        <is>
          <t>CRGVIE104</t>
        </is>
      </c>
      <c r="D710" t="inlineStr">
        <is>
          <t>vérification des installations électriques</t>
        </is>
      </c>
      <c r="E710" t="inlineStr">
        <is>
          <t>CRE104</t>
        </is>
      </c>
      <c r="F710" t="n">
        <v>1</v>
      </c>
      <c r="G710" t="n">
        <v>0</v>
      </c>
      <c r="H710" t="n">
        <v>1</v>
      </c>
      <c r="I710" t="n">
        <v>1</v>
      </c>
      <c r="J710" s="2" t="n">
        <v>1081</v>
      </c>
      <c r="K710" t="n">
        <v>1081</v>
      </c>
      <c r="L710" t="inlineStr"/>
      <c r="M710" t="n">
        <v>1</v>
      </c>
      <c r="N710" t="inlineStr">
        <is>
          <t>vérification des installations électriques|Champigny</t>
        </is>
      </c>
    </row>
    <row r="711">
      <c r="A711" t="inlineStr">
        <is>
          <t>ContReg</t>
        </is>
      </c>
      <c r="B711" t="inlineStr">
        <is>
          <t>Champigny</t>
        </is>
      </c>
      <c r="C711" t="inlineStr">
        <is>
          <t>CRGDLA101</t>
        </is>
      </c>
      <c r="D711" t="inlineStr">
        <is>
          <t>vérification des dispositifs de levage</t>
        </is>
      </c>
      <c r="E711" t="inlineStr">
        <is>
          <t>CRC 101,00</t>
        </is>
      </c>
      <c r="F711" t="n">
        <v>1</v>
      </c>
      <c r="G711" t="n">
        <v>0</v>
      </c>
      <c r="H711" t="n">
        <v>1</v>
      </c>
      <c r="I711" t="n">
        <v>0</v>
      </c>
      <c r="J711" s="2" t="n">
        <v>648.6</v>
      </c>
      <c r="K711" t="n">
        <v>0</v>
      </c>
      <c r="L711" t="inlineStr">
        <is>
          <t>Dispositif de levage inférieur ou égal à 3 tonnes</t>
        </is>
      </c>
      <c r="M711">
        <f>IFERROR(INDEX('equipements_tunnel'!$C$2:$AK$64,MATCH(L711,'equipements_tunnel'!$B$2:$B$64,0),MATCH(B711,'equipements_tunnel'!$C$1:$AK$1,0)),"")</f>
        <v/>
      </c>
      <c r="N711" t="inlineStr">
        <is>
          <t>vérification des dispositifs de levage|Champigny</t>
        </is>
      </c>
    </row>
    <row r="712">
      <c r="A712" t="inlineStr">
        <is>
          <t>ContReg</t>
        </is>
      </c>
      <c r="B712" t="inlineStr">
        <is>
          <t>Champigny</t>
        </is>
      </c>
      <c r="C712" t="inlineStr">
        <is>
          <t>CRGDLB102</t>
        </is>
      </c>
      <c r="D712" t="inlineStr">
        <is>
          <t>vérification des dispositifs de levage</t>
        </is>
      </c>
      <c r="E712" t="inlineStr">
        <is>
          <t>CRC 102,00</t>
        </is>
      </c>
      <c r="F712" t="n">
        <v>1</v>
      </c>
      <c r="G712" t="n">
        <v>0</v>
      </c>
      <c r="H712" t="n">
        <v>1</v>
      </c>
      <c r="I712" t="n">
        <v>0</v>
      </c>
      <c r="J712" s="2" t="n">
        <v>864.8</v>
      </c>
      <c r="K712" t="n">
        <v>0</v>
      </c>
      <c r="L712" t="inlineStr">
        <is>
          <t>Dispositif de levage inférieur compris entre 3 et 6 tonnes</t>
        </is>
      </c>
      <c r="M712">
        <f>IFERROR(INDEX('equipements_tunnel'!$C$2:$AK$64,MATCH(L712,'equipements_tunnel'!$B$2:$B$64,0),MATCH(B712,'equipements_tunnel'!$C$1:$AK$1,0)),"")</f>
        <v/>
      </c>
      <c r="N712" t="inlineStr">
        <is>
          <t>vérification des dispositifs de levage|Champigny</t>
        </is>
      </c>
    </row>
    <row r="713">
      <c r="A713" t="inlineStr">
        <is>
          <t>ContReg</t>
        </is>
      </c>
      <c r="B713" t="inlineStr">
        <is>
          <t>Champigny</t>
        </is>
      </c>
      <c r="C713" t="inlineStr">
        <is>
          <t>CRGDLC103</t>
        </is>
      </c>
      <c r="D713" t="inlineStr">
        <is>
          <t>vérification des dispositifs de levage</t>
        </is>
      </c>
      <c r="E713" t="inlineStr">
        <is>
          <t>CRC 103,00</t>
        </is>
      </c>
      <c r="F713" t="n">
        <v>1</v>
      </c>
      <c r="G713" t="n">
        <v>0</v>
      </c>
      <c r="H713" t="n">
        <v>1</v>
      </c>
      <c r="I713" t="n">
        <v>0</v>
      </c>
      <c r="J713" s="2" t="n">
        <v>1081</v>
      </c>
      <c r="K713" t="n">
        <v>0</v>
      </c>
      <c r="L713" t="inlineStr">
        <is>
          <t>Dispositif de levage inférieur supérieur à 6 tonnes</t>
        </is>
      </c>
      <c r="M713">
        <f>IFERROR(INDEX('equipements_tunnel'!$C$2:$AK$64,MATCH(L713,'equipements_tunnel'!$B$2:$B$64,0),MATCH(B713,'equipements_tunnel'!$C$1:$AK$1,0)),"")</f>
        <v/>
      </c>
      <c r="N713" t="inlineStr">
        <is>
          <t>vérification des dispositifs de levage|Champigny</t>
        </is>
      </c>
    </row>
    <row r="714">
      <c r="A714" t="inlineStr">
        <is>
          <t>Eclairage</t>
        </is>
      </c>
      <c r="B714" t="inlineStr">
        <is>
          <t>Champigny</t>
        </is>
      </c>
      <c r="C714" t="inlineStr">
        <is>
          <t>ECLNPE003</t>
        </is>
      </c>
      <c r="D714" t="inlineStr">
        <is>
          <t>nettoyage des plots de jalonnement pour un sens</t>
        </is>
      </c>
      <c r="E714" t="inlineStr">
        <is>
          <t>ECPE03</t>
        </is>
      </c>
      <c r="F714" t="n">
        <v>2</v>
      </c>
      <c r="G714" t="n">
        <v>0</v>
      </c>
      <c r="H714" t="n">
        <v>2</v>
      </c>
      <c r="I714" t="n">
        <v>2</v>
      </c>
      <c r="J714" s="2" t="n">
        <v>529.42</v>
      </c>
      <c r="K714" t="n">
        <v>2117.68</v>
      </c>
      <c r="L714" t="inlineStr"/>
      <c r="M714" t="n">
        <v>2</v>
      </c>
      <c r="N714" t="inlineStr">
        <is>
          <t>nettoyage des plots de jalonnement pour un sens|Champigny</t>
        </is>
      </c>
    </row>
    <row r="715">
      <c r="A715" t="inlineStr">
        <is>
          <t>Eclairage</t>
        </is>
      </c>
      <c r="B715" t="inlineStr">
        <is>
          <t>Champigny</t>
        </is>
      </c>
      <c r="C715" t="inlineStr">
        <is>
          <t>ECLNEE014</t>
        </is>
      </c>
      <c r="D715" t="inlineStr">
        <is>
          <t>nettoyage de l'éclairage pour un sens</t>
        </is>
      </c>
      <c r="E715" t="inlineStr">
        <is>
          <t>ECPE14</t>
        </is>
      </c>
      <c r="F715" t="n">
        <v>2</v>
      </c>
      <c r="G715" t="n">
        <v>0</v>
      </c>
      <c r="H715" t="n">
        <v>2</v>
      </c>
      <c r="I715" t="n">
        <v>2</v>
      </c>
      <c r="J715" s="2" t="n">
        <v>10577.37</v>
      </c>
      <c r="K715" t="n">
        <v>42309.48</v>
      </c>
      <c r="L715" t="inlineStr"/>
      <c r="M715" t="n">
        <v>2</v>
      </c>
      <c r="N715" t="inlineStr">
        <is>
          <t>nettoyage de l'éclairage pour un sens|Champigny</t>
        </is>
      </c>
    </row>
    <row r="716">
      <c r="A716" t="inlineStr">
        <is>
          <t>Eclairage</t>
        </is>
      </c>
      <c r="B716" t="inlineStr">
        <is>
          <t>Champigny</t>
        </is>
      </c>
      <c r="C716" t="inlineStr">
        <is>
          <t>ECLRSE058</t>
        </is>
      </c>
      <c r="D716" t="inlineStr">
        <is>
          <t>remplacement systématiques des sources</t>
        </is>
      </c>
      <c r="E716" t="inlineStr">
        <is>
          <t>ECPE58</t>
        </is>
      </c>
      <c r="F716" t="n">
        <v>0.4</v>
      </c>
      <c r="G716" t="n">
        <v>0</v>
      </c>
      <c r="H716" t="n">
        <v>0.4</v>
      </c>
      <c r="I716" t="n">
        <v>2</v>
      </c>
      <c r="J716" s="2" t="n">
        <v>20047.99</v>
      </c>
      <c r="K716" t="n">
        <v>16038.39</v>
      </c>
      <c r="L716" t="inlineStr"/>
      <c r="M716" t="n">
        <v>2</v>
      </c>
      <c r="N716" t="inlineStr">
        <is>
          <t>remplacement systématiques des sources|Champigny</t>
        </is>
      </c>
    </row>
    <row r="717">
      <c r="A717" t="inlineStr">
        <is>
          <t>Eclairage</t>
        </is>
      </c>
      <c r="B717" t="inlineStr">
        <is>
          <t>Champigny</t>
        </is>
      </c>
      <c r="C717" t="inlineStr">
        <is>
          <t>ECLRSE060</t>
        </is>
      </c>
      <c r="D717" t="inlineStr">
        <is>
          <t>remplacement systématiques des sources</t>
        </is>
      </c>
      <c r="E717" t="inlineStr">
        <is>
          <t>ECPE60</t>
        </is>
      </c>
      <c r="F717" t="n">
        <v>0.4</v>
      </c>
      <c r="G717" t="n">
        <v>0</v>
      </c>
      <c r="H717" t="n">
        <v>0.4</v>
      </c>
      <c r="I717" t="n">
        <v>2</v>
      </c>
      <c r="J717" s="2" t="n">
        <v>14679.21</v>
      </c>
      <c r="K717" t="n">
        <v>11743.37</v>
      </c>
      <c r="L717" t="inlineStr"/>
      <c r="M717" t="n">
        <v>2</v>
      </c>
      <c r="N717" t="inlineStr">
        <is>
          <t>remplacement systématiques des sources|Champigny</t>
        </is>
      </c>
    </row>
    <row r="718">
      <c r="A718" t="inlineStr">
        <is>
          <t>Eclairage</t>
        </is>
      </c>
      <c r="B718" t="inlineStr">
        <is>
          <t>Champigny</t>
        </is>
      </c>
      <c r="C718" t="inlineStr">
        <is>
          <t>ECLRSE061</t>
        </is>
      </c>
      <c r="D718" t="inlineStr">
        <is>
          <t>remplacement systématiques des sources</t>
        </is>
      </c>
      <c r="E718" t="inlineStr">
        <is>
          <t>ECPE61</t>
        </is>
      </c>
      <c r="F718" t="n">
        <v>0.4</v>
      </c>
      <c r="G718" t="n">
        <v>0</v>
      </c>
      <c r="H718" t="n">
        <v>0.4</v>
      </c>
      <c r="I718" t="n">
        <v>2</v>
      </c>
      <c r="J718" s="2" t="n">
        <v>13353.99</v>
      </c>
      <c r="K718" t="n">
        <v>10683.19</v>
      </c>
      <c r="L718" t="inlineStr"/>
      <c r="M718" t="n">
        <v>2</v>
      </c>
      <c r="N718" t="inlineStr">
        <is>
          <t>remplacement systématiques des sources|Champigny</t>
        </is>
      </c>
    </row>
    <row r="719">
      <c r="A719" t="inlineStr">
        <is>
          <t>AEV</t>
        </is>
      </c>
      <c r="B719" t="inlineStr">
        <is>
          <t>Champigny</t>
        </is>
      </c>
      <c r="C719" t="inlineStr">
        <is>
          <t>AEVEFE012</t>
        </is>
      </c>
      <c r="D719" t="inlineStr">
        <is>
          <t>essais fonctionnels pour un sens</t>
        </is>
      </c>
      <c r="E719" t="inlineStr">
        <is>
          <t>AEFE12</t>
        </is>
      </c>
      <c r="F719" t="n">
        <v>2</v>
      </c>
      <c r="G719" t="n">
        <v>0</v>
      </c>
      <c r="H719" t="n">
        <v>2</v>
      </c>
      <c r="I719" t="n">
        <v>2</v>
      </c>
      <c r="J719" s="2" t="n">
        <v>801.05</v>
      </c>
      <c r="K719" t="n">
        <v>3204.2</v>
      </c>
      <c r="L719" t="inlineStr"/>
      <c r="M719" t="n">
        <v>2</v>
      </c>
      <c r="N719" t="inlineStr">
        <is>
          <t>essais fonctionnels pour un sens|Champigny</t>
        </is>
      </c>
    </row>
    <row r="720">
      <c r="A720" t="inlineStr">
        <is>
          <t>AEV</t>
        </is>
      </c>
      <c r="B720" t="inlineStr">
        <is>
          <t>Champigny</t>
        </is>
      </c>
      <c r="C720" t="inlineStr">
        <is>
          <t>AEVMPE022</t>
        </is>
      </c>
      <c r="D720" t="inlineStr">
        <is>
          <t>maintenance préventive pour un sens</t>
        </is>
      </c>
      <c r="E720" t="inlineStr">
        <is>
          <t>AEPE22</t>
        </is>
      </c>
      <c r="F720" t="n">
        <v>2</v>
      </c>
      <c r="G720" t="n">
        <v>0</v>
      </c>
      <c r="H720" t="n">
        <v>2</v>
      </c>
      <c r="I720" t="n">
        <v>2</v>
      </c>
      <c r="J720" s="2" t="n">
        <v>2376.93</v>
      </c>
      <c r="K720" t="n">
        <v>9507.719999999999</v>
      </c>
      <c r="L720" t="inlineStr"/>
      <c r="M720" t="n">
        <v>2</v>
      </c>
      <c r="N720" t="inlineStr">
        <is>
          <t>maintenance préventive pour un sens|Champigny</t>
        </is>
      </c>
    </row>
    <row r="721">
      <c r="A721" t="inlineStr">
        <is>
          <t>AEV</t>
        </is>
      </c>
      <c r="B721" t="inlineStr">
        <is>
          <t>Champigny</t>
        </is>
      </c>
      <c r="C721" t="inlineStr">
        <is>
          <t>AEVPLV008</t>
        </is>
      </c>
      <c r="D721" t="inlineStr">
        <is>
          <t>maintenance préventive prises/coffret pompier</t>
        </is>
      </c>
      <c r="E721" t="inlineStr">
        <is>
          <t>AEV08</t>
        </is>
      </c>
      <c r="F721" t="n">
        <v>1</v>
      </c>
      <c r="G721" t="n">
        <v>0</v>
      </c>
      <c r="H721" t="n">
        <v>1</v>
      </c>
      <c r="I721" t="n">
        <v>18</v>
      </c>
      <c r="J721" s="2" t="n">
        <v>61.7</v>
      </c>
      <c r="K721" t="n">
        <v>1110.6</v>
      </c>
      <c r="L721" t="inlineStr">
        <is>
          <t>Niche sécurité</t>
        </is>
      </c>
      <c r="M721">
        <f>IFERROR(INDEX('equipements_tunnel'!$C$2:$AK$64,MATCH(L721,'equipements_tunnel'!$B$2:$B$64,0),MATCH(B721,'equipements_tunnel'!$C$1:$AK$1,0)),"")</f>
        <v/>
      </c>
      <c r="N721" t="inlineStr">
        <is>
          <t>maintenance préventive prises/coffret pompier|Champigny</t>
        </is>
      </c>
    </row>
    <row r="722">
      <c r="A722" t="inlineStr">
        <is>
          <t>Automate</t>
        </is>
      </c>
      <c r="B722" t="inlineStr">
        <is>
          <t>Champigny</t>
        </is>
      </c>
      <c r="C722" t="inlineStr">
        <is>
          <t>AUTPAB029</t>
        </is>
      </c>
      <c r="D722" t="inlineStr">
        <is>
          <t>préventif automates principaux et baies mesd (fiche n°3 du cctp)</t>
        </is>
      </c>
      <c r="E722" t="inlineStr">
        <is>
          <t>AUPR29</t>
        </is>
      </c>
      <c r="F722" t="n">
        <v>1</v>
      </c>
      <c r="G722" t="n">
        <v>0</v>
      </c>
      <c r="H722" t="n">
        <v>1</v>
      </c>
      <c r="I722" t="n">
        <v>1</v>
      </c>
      <c r="J722" s="2" t="n">
        <v>371.65861</v>
      </c>
      <c r="K722" t="n">
        <v>371.66</v>
      </c>
      <c r="L722" t="inlineStr"/>
      <c r="M722" t="n">
        <v>1</v>
      </c>
      <c r="N722" t="inlineStr">
        <is>
          <t>préventif automates principaux et baies mesd (fiche n°3 du cctp)|Champigny</t>
        </is>
      </c>
    </row>
    <row r="723">
      <c r="A723" t="inlineStr">
        <is>
          <t>Automate</t>
        </is>
      </c>
      <c r="B723" t="inlineStr">
        <is>
          <t>Champigny</t>
        </is>
      </c>
      <c r="C723" t="inlineStr">
        <is>
          <t>AUTPAR030</t>
        </is>
      </c>
      <c r="D723" t="inlineStr">
        <is>
          <t>préventif armoires mesd (fiche n°4 du cctp)</t>
        </is>
      </c>
      <c r="E723" t="inlineStr">
        <is>
          <t>AUPR30</t>
        </is>
      </c>
      <c r="F723" t="n">
        <v>1</v>
      </c>
      <c r="G723" t="n">
        <v>0</v>
      </c>
      <c r="H723" t="n">
        <v>1</v>
      </c>
      <c r="I723" t="n">
        <v>1</v>
      </c>
      <c r="J723" s="2" t="n">
        <v>1152.14061</v>
      </c>
      <c r="K723" t="n">
        <v>1152.14</v>
      </c>
      <c r="L723" t="inlineStr">
        <is>
          <t>MESD METIER</t>
        </is>
      </c>
      <c r="M723">
        <f>IFERROR(INDEX('equipements_tunnel'!$C$2:$AK$64,MATCH(L723,'equipements_tunnel'!$B$2:$B$64,0),MATCH(B723,'equipements_tunnel'!$C$1:$AK$1,0)),"")</f>
        <v/>
      </c>
      <c r="N723" t="inlineStr">
        <is>
          <t>préventif armoires mesd (fiche n°4 du cctp)|Champigny</t>
        </is>
      </c>
    </row>
    <row r="724">
      <c r="A724" t="inlineStr">
        <is>
          <t>Automate</t>
        </is>
      </c>
      <c r="B724" t="inlineStr">
        <is>
          <t>Champigny</t>
        </is>
      </c>
      <c r="C724" t="inlineStr">
        <is>
          <t>AUTPAM047</t>
        </is>
      </c>
      <c r="D724" t="inlineStr">
        <is>
          <t>préventif automates métier (fiche n°5 du cctp)</t>
        </is>
      </c>
      <c r="E724" t="inlineStr">
        <is>
          <t>AUPR47</t>
        </is>
      </c>
      <c r="F724" t="n">
        <v>1</v>
      </c>
      <c r="G724" t="n">
        <v>0</v>
      </c>
      <c r="H724" t="n">
        <v>1</v>
      </c>
      <c r="I724" t="n">
        <v>2</v>
      </c>
      <c r="J724" s="2" t="n">
        <v>202.4713</v>
      </c>
      <c r="K724" t="n">
        <v>404.94</v>
      </c>
      <c r="L724" t="inlineStr">
        <is>
          <t>AUTOMATE METIER</t>
        </is>
      </c>
      <c r="M724">
        <f>IFERROR(INDEX('equipements_tunnel'!$C$2:$AK$64,MATCH(L724,'equipements_tunnel'!$B$2:$B$64,0),MATCH(B724,'equipements_tunnel'!$C$1:$AK$1,0)),"")</f>
        <v/>
      </c>
      <c r="N724" t="inlineStr">
        <is>
          <t>préventif automates métier (fiche n°5 du cctp)|Champigny</t>
        </is>
      </c>
    </row>
    <row r="725">
      <c r="A725" t="inlineStr">
        <is>
          <t>Automate</t>
        </is>
      </c>
      <c r="B725" t="inlineStr">
        <is>
          <t>Champigny</t>
        </is>
      </c>
      <c r="C725" t="inlineStr">
        <is>
          <t>AUTPAR048</t>
        </is>
      </c>
      <c r="D725" t="inlineStr">
        <is>
          <t>préventif armoires mesd (fiche n°4 du cctp)</t>
        </is>
      </c>
      <c r="E725" t="inlineStr">
        <is>
          <t>AUPR48</t>
        </is>
      </c>
      <c r="F725" t="n">
        <v>1</v>
      </c>
      <c r="G725" t="n">
        <v>0</v>
      </c>
      <c r="H725" t="n">
        <v>1</v>
      </c>
      <c r="I725" t="n">
        <v>0</v>
      </c>
      <c r="J725" s="2" t="n">
        <v>91.39855</v>
      </c>
      <c r="K725" t="n">
        <v>0</v>
      </c>
      <c r="L725" t="inlineStr">
        <is>
          <t>MESD METIER</t>
        </is>
      </c>
      <c r="M725">
        <f>IFERROR(INDEX('equipements_tunnel'!$C$2:$AK$64,MATCH(L725,'equipements_tunnel'!$B$2:$B$64,0),MATCH(B725,'equipements_tunnel'!$C$1:$AK$1,0)),"")</f>
        <v/>
      </c>
      <c r="N725" t="inlineStr">
        <is>
          <t>préventif armoires mesd (fiche n°4 du cctp)|Champigny</t>
        </is>
      </c>
    </row>
    <row r="726">
      <c r="A726" t="inlineStr">
        <is>
          <t>PAU/TSE</t>
        </is>
      </c>
      <c r="B726" t="inlineStr">
        <is>
          <t>Champigny</t>
        </is>
      </c>
      <c r="C726" t="inlineStr">
        <is>
          <t>RTSPPE002</t>
        </is>
      </c>
      <c r="D726" t="inlineStr">
        <is>
          <t>maintenance préventive de l'ensemble des pau du tunnel</t>
        </is>
      </c>
      <c r="E726" t="inlineStr">
        <is>
          <t>RAU-PE02</t>
        </is>
      </c>
      <c r="F726" t="n">
        <v>4</v>
      </c>
      <c r="G726" t="n">
        <v>0</v>
      </c>
      <c r="H726" t="n">
        <v>4</v>
      </c>
      <c r="I726" t="n">
        <v>1</v>
      </c>
      <c r="J726" s="2" t="n">
        <v>1520.65</v>
      </c>
      <c r="K726" t="n">
        <v>6082.6</v>
      </c>
      <c r="L726" t="inlineStr"/>
      <c r="M726" t="n">
        <v>1</v>
      </c>
      <c r="N726" t="inlineStr">
        <is>
          <t>maintenance préventive de l'ensemble des pau du tunnel|Champigny</t>
        </is>
      </c>
    </row>
    <row r="727">
      <c r="A727" t="inlineStr">
        <is>
          <t>PAU/TSE</t>
        </is>
      </c>
      <c r="B727" t="inlineStr">
        <is>
          <t>Champigny</t>
        </is>
      </c>
      <c r="C727" t="inlineStr">
        <is>
          <t>RTSPTE002</t>
        </is>
      </c>
      <c r="D727" t="inlineStr">
        <is>
          <t>maintenance préventive de l'ensemble des tse du tunnel</t>
        </is>
      </c>
      <c r="E727" t="inlineStr">
        <is>
          <t>TSE-PE02</t>
        </is>
      </c>
      <c r="F727" t="n">
        <v>4</v>
      </c>
      <c r="G727" t="n">
        <v>0</v>
      </c>
      <c r="H727" t="n">
        <v>4</v>
      </c>
      <c r="I727" t="n">
        <v>1</v>
      </c>
      <c r="J727" s="2" t="n">
        <v>494.83</v>
      </c>
      <c r="K727" t="n">
        <v>1979.32</v>
      </c>
      <c r="L727" t="inlineStr"/>
      <c r="M727" t="n">
        <v>1</v>
      </c>
      <c r="N727" t="inlineStr">
        <is>
          <t>maintenance préventive de l'ensemble des tse du tunnel|Champigny</t>
        </is>
      </c>
    </row>
    <row r="728">
      <c r="A728" t="inlineStr">
        <is>
          <t>Onduleur</t>
        </is>
      </c>
      <c r="B728" t="inlineStr">
        <is>
          <t>Champigny</t>
        </is>
      </c>
      <c r="C728" t="inlineStr">
        <is>
          <t>ONDPOA001</t>
        </is>
      </c>
      <c r="D728" t="inlineStr">
        <is>
          <t>maintenance préventive d'un onduleur</t>
        </is>
      </c>
      <c r="E728" t="inlineStr">
        <is>
          <t>ONP001</t>
        </is>
      </c>
      <c r="F728" t="n">
        <v>1</v>
      </c>
      <c r="G728" t="n">
        <v>0</v>
      </c>
      <c r="H728" t="n">
        <v>1</v>
      </c>
      <c r="I728" t="n">
        <v>0</v>
      </c>
      <c r="J728" s="2" t="n">
        <v>304.01</v>
      </c>
      <c r="K728" t="n">
        <v>0</v>
      </c>
      <c r="L728" t="inlineStr">
        <is>
          <t>Maintenance préventive Onduleur ≤ 60 kVA</t>
        </is>
      </c>
      <c r="M728">
        <f>IFERROR(INDEX('equipements_tunnel'!$C$2:$AK$64,MATCH(L728,'equipements_tunnel'!$B$2:$B$64,0),MATCH(B728,'equipements_tunnel'!$C$1:$AK$1,0)),"")</f>
        <v/>
      </c>
      <c r="N728" t="inlineStr">
        <is>
          <t>maintenance préventive d'un onduleur|Champigny</t>
        </is>
      </c>
    </row>
    <row r="729">
      <c r="A729" t="inlineStr">
        <is>
          <t>Onduleur</t>
        </is>
      </c>
      <c r="B729" t="inlineStr">
        <is>
          <t>Champigny</t>
        </is>
      </c>
      <c r="C729" t="inlineStr">
        <is>
          <t>ONDPOB002</t>
        </is>
      </c>
      <c r="D729" t="inlineStr">
        <is>
          <t>maintenance préventive d'un onduleur</t>
        </is>
      </c>
      <c r="E729" t="inlineStr">
        <is>
          <t>ONP002</t>
        </is>
      </c>
      <c r="F729" t="n">
        <v>1</v>
      </c>
      <c r="G729" t="n">
        <v>0</v>
      </c>
      <c r="H729" t="n">
        <v>1</v>
      </c>
      <c r="I729" t="n">
        <v>0</v>
      </c>
      <c r="J729" s="2" t="n">
        <v>337.95</v>
      </c>
      <c r="K729" t="n">
        <v>0</v>
      </c>
      <c r="L729" t="inlineStr">
        <is>
          <t>Maintenance préventive Onduleur 61 kVA --&gt; 160 kVA</t>
        </is>
      </c>
      <c r="M729">
        <f>IFERROR(INDEX('equipements_tunnel'!$C$2:$AK$64,MATCH(L729,'equipements_tunnel'!$B$2:$B$64,0),MATCH(B729,'equipements_tunnel'!$C$1:$AK$1,0)),"")</f>
        <v/>
      </c>
      <c r="N729" t="inlineStr">
        <is>
          <t>maintenance préventive d'un onduleur|Champigny</t>
        </is>
      </c>
    </row>
    <row r="730">
      <c r="A730" t="inlineStr">
        <is>
          <t>Onduleur</t>
        </is>
      </c>
      <c r="B730" t="inlineStr">
        <is>
          <t>Champigny</t>
        </is>
      </c>
      <c r="C730" t="inlineStr">
        <is>
          <t>ONDPOC003</t>
        </is>
      </c>
      <c r="D730" t="inlineStr">
        <is>
          <t>maintenance préventive d'un onduleur</t>
        </is>
      </c>
      <c r="E730" t="inlineStr">
        <is>
          <t>ONP003</t>
        </is>
      </c>
      <c r="F730" t="n">
        <v>1</v>
      </c>
      <c r="G730" t="n">
        <v>0</v>
      </c>
      <c r="H730" t="n">
        <v>1</v>
      </c>
      <c r="I730" t="n">
        <v>2</v>
      </c>
      <c r="J730" s="2" t="n">
        <v>371.88</v>
      </c>
      <c r="K730" t="n">
        <v>743.76</v>
      </c>
      <c r="L730" t="inlineStr">
        <is>
          <t>Maintenance préventive Onduleur &gt; 160 kVA</t>
        </is>
      </c>
      <c r="M730">
        <f>IFERROR(INDEX('equipements_tunnel'!$C$2:$AK$64,MATCH(L730,'equipements_tunnel'!$B$2:$B$64,0),MATCH(B730,'equipements_tunnel'!$C$1:$AK$1,0)),"")</f>
        <v/>
      </c>
      <c r="N730" t="inlineStr">
        <is>
          <t>maintenance préventive d'un onduleur|Champigny</t>
        </is>
      </c>
    </row>
    <row r="731">
      <c r="A731" t="inlineStr">
        <is>
          <t>Onduleur</t>
        </is>
      </c>
      <c r="B731" t="inlineStr">
        <is>
          <t>Champigny</t>
        </is>
      </c>
      <c r="C731" t="inlineStr">
        <is>
          <t>ONDMPA004</t>
        </is>
      </c>
      <c r="D731" t="inlineStr">
        <is>
          <t>maintenance préventive d'un atelier d'énergie</t>
        </is>
      </c>
      <c r="E731" t="inlineStr">
        <is>
          <t>ONP004</t>
        </is>
      </c>
      <c r="F731" t="n">
        <v>1</v>
      </c>
      <c r="G731" t="n">
        <v>0</v>
      </c>
      <c r="H731" t="n">
        <v>1</v>
      </c>
      <c r="I731" t="n">
        <v>0</v>
      </c>
      <c r="J731" s="2" t="n">
        <v>185.94</v>
      </c>
      <c r="K731" t="n">
        <v>0</v>
      </c>
      <c r="L731" t="inlineStr"/>
      <c r="M731" t="n">
        <v>0</v>
      </c>
      <c r="N731" t="inlineStr">
        <is>
          <t>maintenance préventive d'un atelier d'énergie|Champigny</t>
        </is>
      </c>
    </row>
    <row r="732">
      <c r="A732" t="inlineStr">
        <is>
          <t>Onduleur</t>
        </is>
      </c>
      <c r="B732" t="inlineStr">
        <is>
          <t>Champigny</t>
        </is>
      </c>
      <c r="C732" t="inlineStr">
        <is>
          <t>ONDPLV005</t>
        </is>
      </c>
      <c r="D732" t="inlineStr">
        <is>
          <t>plus-value pour dépollution</t>
        </is>
      </c>
      <c r="E732" t="inlineStr">
        <is>
          <t>ONP005</t>
        </is>
      </c>
      <c r="F732" t="n">
        <v>0.5</v>
      </c>
      <c r="G732" t="n">
        <v>0</v>
      </c>
      <c r="H732" t="n">
        <v>0.5</v>
      </c>
      <c r="I732" t="n">
        <v>2</v>
      </c>
      <c r="J732" s="2" t="n">
        <v>414.3</v>
      </c>
      <c r="K732" t="n">
        <v>414.3</v>
      </c>
      <c r="L732" t="inlineStr"/>
      <c r="M732" t="n">
        <v>2</v>
      </c>
      <c r="N732" t="inlineStr">
        <is>
          <t>plus-value pour dépollution|Champigny</t>
        </is>
      </c>
    </row>
    <row r="733">
      <c r="A733" t="inlineStr">
        <is>
          <t>Détection</t>
        </is>
      </c>
      <c r="B733" t="inlineStr">
        <is>
          <t>Champigny</t>
        </is>
      </c>
      <c r="C733" t="inlineStr">
        <is>
          <t>DETPCA015</t>
        </is>
      </c>
      <c r="D733" t="inlineStr">
        <is>
          <t>préventif d'un tube des capteurs atmosphériques (opacimètres, co, no, no², smokecheck, anémomètres)</t>
        </is>
      </c>
      <c r="E733" t="inlineStr">
        <is>
          <t>DEP015</t>
        </is>
      </c>
      <c r="F733" t="n">
        <v>4</v>
      </c>
      <c r="G733" t="n">
        <v>0</v>
      </c>
      <c r="H733" t="n">
        <v>4</v>
      </c>
      <c r="I733" t="n">
        <v>2</v>
      </c>
      <c r="J733" s="2" t="n">
        <v>3202.5</v>
      </c>
      <c r="K733" t="n">
        <v>25620</v>
      </c>
      <c r="L733" t="inlineStr"/>
      <c r="M733" t="n">
        <v>2</v>
      </c>
      <c r="N733" t="inlineStr">
        <is>
          <t>préventif d'un tube des capteurs atmosphériques (opacimètres, co, no, no², smokecheck, anémomètres)|Champigny</t>
        </is>
      </c>
    </row>
    <row r="734">
      <c r="A734" t="inlineStr">
        <is>
          <t>Détection</t>
        </is>
      </c>
      <c r="B734" t="inlineStr">
        <is>
          <t>Champigny</t>
        </is>
      </c>
      <c r="C734" t="inlineStr">
        <is>
          <t>DETPLV027</t>
        </is>
      </c>
      <c r="D734" t="inlineStr">
        <is>
          <t>préventif luminancemètre</t>
        </is>
      </c>
      <c r="E734" t="inlineStr">
        <is>
          <t>DEP027</t>
        </is>
      </c>
      <c r="F734" t="n">
        <v>1</v>
      </c>
      <c r="G734" t="n">
        <v>0</v>
      </c>
      <c r="H734" t="n">
        <v>1</v>
      </c>
      <c r="I734" t="n">
        <v>3</v>
      </c>
      <c r="J734" s="2" t="n">
        <v>24.15</v>
      </c>
      <c r="K734" t="n">
        <v>72.45</v>
      </c>
      <c r="L734" t="inlineStr">
        <is>
          <t>LUMANDAR+LUMINANCEMETRE</t>
        </is>
      </c>
      <c r="M734">
        <f>IFERROR(INDEX('equipements_tunnel'!$C$2:$AK$64,MATCH(L734,'equipements_tunnel'!$B$2:$B$64,0),MATCH(B734,'equipements_tunnel'!$C$1:$AK$1,0)),"")</f>
        <v/>
      </c>
      <c r="N734" t="inlineStr">
        <is>
          <t>préventif luminancemètre|Champigny</t>
        </is>
      </c>
    </row>
    <row r="735">
      <c r="A735" t="inlineStr">
        <is>
          <t>Détection</t>
        </is>
      </c>
      <c r="B735" t="inlineStr">
        <is>
          <t>Champigny</t>
        </is>
      </c>
      <c r="C735" t="inlineStr">
        <is>
          <t>DETPDI100</t>
        </is>
      </c>
      <c r="D735" t="inlineStr">
        <is>
          <t>préventif détection incendie</t>
        </is>
      </c>
      <c r="E735" t="inlineStr">
        <is>
          <t>DEP100</t>
        </is>
      </c>
      <c r="F735" t="n">
        <v>1</v>
      </c>
      <c r="G735" t="n">
        <v>0</v>
      </c>
      <c r="H735" t="n">
        <v>1</v>
      </c>
      <c r="I735" t="n">
        <v>1</v>
      </c>
      <c r="J735" s="2" t="n">
        <v>347.55</v>
      </c>
      <c r="K735" t="n">
        <v>347.55</v>
      </c>
      <c r="L735" t="inlineStr"/>
      <c r="M735" t="n">
        <v>1</v>
      </c>
      <c r="N735" t="inlineStr">
        <is>
          <t>préventif détection incendie|Champigny</t>
        </is>
      </c>
    </row>
    <row r="736">
      <c r="A736" t="inlineStr">
        <is>
          <t>Détection</t>
        </is>
      </c>
      <c r="B736" t="inlineStr">
        <is>
          <t>Champigny</t>
        </is>
      </c>
      <c r="C736" t="inlineStr">
        <is>
          <t>DETPXA200</t>
        </is>
      </c>
      <c r="D736" t="inlineStr">
        <is>
          <t>préventif extincteur</t>
        </is>
      </c>
      <c r="E736" t="inlineStr">
        <is>
          <t>DEP200</t>
        </is>
      </c>
      <c r="F736" t="n">
        <v>1</v>
      </c>
      <c r="G736" t="n">
        <v>0</v>
      </c>
      <c r="H736" t="n">
        <v>1</v>
      </c>
      <c r="I736" t="n">
        <v>43</v>
      </c>
      <c r="J736" s="2" t="n">
        <v>33.6</v>
      </c>
      <c r="K736" t="n">
        <v>1444.8</v>
      </c>
      <c r="L736" t="inlineStr">
        <is>
          <t>Maintenance Préventive Extincteur Poudre 6 kg</t>
        </is>
      </c>
      <c r="M736">
        <f>IFERROR(INDEX('equipements_tunnel'!$C$2:$AK$64,MATCH(L736,'equipements_tunnel'!$B$2:$B$64,0),MATCH(B736,'equipements_tunnel'!$C$1:$AK$1,0)),"")</f>
        <v/>
      </c>
      <c r="N736" t="inlineStr">
        <is>
          <t>préventif extincteur|Champigny</t>
        </is>
      </c>
    </row>
    <row r="737">
      <c r="A737" t="inlineStr">
        <is>
          <t>Détection</t>
        </is>
      </c>
      <c r="B737" t="inlineStr">
        <is>
          <t>Champigny</t>
        </is>
      </c>
      <c r="C737" t="inlineStr">
        <is>
          <t>DETPXB201</t>
        </is>
      </c>
      <c r="D737" t="inlineStr">
        <is>
          <t>préventif extincteur</t>
        </is>
      </c>
      <c r="E737" t="inlineStr">
        <is>
          <t>DEP201</t>
        </is>
      </c>
      <c r="F737" t="n">
        <v>1</v>
      </c>
      <c r="G737" t="n">
        <v>0</v>
      </c>
      <c r="H737" t="n">
        <v>1</v>
      </c>
      <c r="I737" t="n">
        <v>0</v>
      </c>
      <c r="J737" s="2" t="n">
        <v>21</v>
      </c>
      <c r="K737" t="n">
        <v>0</v>
      </c>
      <c r="L737" t="inlineStr">
        <is>
          <t>Maintenance Préventive Extincteur Poudre 9 kg</t>
        </is>
      </c>
      <c r="M737">
        <f>IFERROR(INDEX('equipements_tunnel'!$C$2:$AK$64,MATCH(L737,'equipements_tunnel'!$B$2:$B$64,0),MATCH(B737,'equipements_tunnel'!$C$1:$AK$1,0)),"")</f>
        <v/>
      </c>
      <c r="N737" t="inlineStr">
        <is>
          <t>préventif extincteur|Champigny</t>
        </is>
      </c>
    </row>
    <row r="738">
      <c r="A738" t="inlineStr">
        <is>
          <t>Détection</t>
        </is>
      </c>
      <c r="B738" t="inlineStr">
        <is>
          <t>Champigny</t>
        </is>
      </c>
      <c r="C738" t="inlineStr">
        <is>
          <t>DETPXC202</t>
        </is>
      </c>
      <c r="D738" t="inlineStr">
        <is>
          <t>préventif extincteur</t>
        </is>
      </c>
      <c r="E738" t="inlineStr">
        <is>
          <t>DEP202</t>
        </is>
      </c>
      <c r="F738" t="n">
        <v>1</v>
      </c>
      <c r="G738" t="n">
        <v>0</v>
      </c>
      <c r="H738" t="n">
        <v>1</v>
      </c>
      <c r="I738" t="n">
        <v>0</v>
      </c>
      <c r="J738" s="2" t="n">
        <v>36.75</v>
      </c>
      <c r="K738" t="n">
        <v>0</v>
      </c>
      <c r="L738" t="inlineStr">
        <is>
          <t>Maintenance Préventive Extincteur Poudre 50 kg</t>
        </is>
      </c>
      <c r="M738">
        <f>IFERROR(INDEX('equipements_tunnel'!$C$2:$AK$64,MATCH(L738,'equipements_tunnel'!$B$2:$B$64,0),MATCH(B738,'equipements_tunnel'!$C$1:$AK$1,0)),"")</f>
        <v/>
      </c>
      <c r="N738" t="inlineStr">
        <is>
          <t>préventif extincteur|Champigny</t>
        </is>
      </c>
    </row>
    <row r="739">
      <c r="A739" t="inlineStr">
        <is>
          <t>Détection</t>
        </is>
      </c>
      <c r="B739" t="inlineStr">
        <is>
          <t>Champigny</t>
        </is>
      </c>
      <c r="C739" t="inlineStr">
        <is>
          <t>DETPXD203</t>
        </is>
      </c>
      <c r="D739" t="inlineStr">
        <is>
          <t>préventif extincteur</t>
        </is>
      </c>
      <c r="E739" t="inlineStr">
        <is>
          <t>DEP203</t>
        </is>
      </c>
      <c r="F739" t="n">
        <v>1</v>
      </c>
      <c r="G739" t="n">
        <v>0</v>
      </c>
      <c r="H739" t="n">
        <v>1</v>
      </c>
      <c r="I739" t="n">
        <v>10</v>
      </c>
      <c r="J739" s="2" t="n">
        <v>15.75</v>
      </c>
      <c r="K739" t="n">
        <v>157.5</v>
      </c>
      <c r="L739" t="inlineStr">
        <is>
          <t>Maintenance Préventive Extincteur Eau 6 L</t>
        </is>
      </c>
      <c r="M739">
        <f>IFERROR(INDEX('equipements_tunnel'!$C$2:$AK$64,MATCH(L739,'equipements_tunnel'!$B$2:$B$64,0),MATCH(B739,'equipements_tunnel'!$C$1:$AK$1,0)),"")</f>
        <v/>
      </c>
      <c r="N739" t="inlineStr">
        <is>
          <t>préventif extincteur|Champigny</t>
        </is>
      </c>
    </row>
    <row r="740">
      <c r="A740" t="inlineStr">
        <is>
          <t>Détection</t>
        </is>
      </c>
      <c r="B740" t="inlineStr">
        <is>
          <t>Champigny</t>
        </is>
      </c>
      <c r="C740" t="inlineStr">
        <is>
          <t>DETPXE204</t>
        </is>
      </c>
      <c r="D740" t="inlineStr">
        <is>
          <t>préventif extincteur</t>
        </is>
      </c>
      <c r="E740" t="inlineStr">
        <is>
          <t>DEP204</t>
        </is>
      </c>
      <c r="F740" t="n">
        <v>1</v>
      </c>
      <c r="G740" t="n">
        <v>0</v>
      </c>
      <c r="H740" t="n">
        <v>1</v>
      </c>
      <c r="I740" t="n">
        <v>0</v>
      </c>
      <c r="J740" s="2" t="n">
        <v>23.1</v>
      </c>
      <c r="K740" t="n">
        <v>0</v>
      </c>
      <c r="L740" t="inlineStr">
        <is>
          <t>Maintenance Préventive Extincteur Eau 9 L</t>
        </is>
      </c>
      <c r="M740">
        <f>IFERROR(INDEX('equipements_tunnel'!$C$2:$AK$64,MATCH(L740,'equipements_tunnel'!$B$2:$B$64,0),MATCH(B740,'equipements_tunnel'!$C$1:$AK$1,0)),"")</f>
        <v/>
      </c>
      <c r="N740" t="inlineStr">
        <is>
          <t>préventif extincteur|Champigny</t>
        </is>
      </c>
    </row>
    <row r="741">
      <c r="A741" t="inlineStr">
        <is>
          <t>Détection</t>
        </is>
      </c>
      <c r="B741" t="inlineStr">
        <is>
          <t>Champigny</t>
        </is>
      </c>
      <c r="C741" t="inlineStr">
        <is>
          <t>DETPXF204</t>
        </is>
      </c>
      <c r="D741" t="inlineStr">
        <is>
          <t>préventif extincteur</t>
        </is>
      </c>
      <c r="E741" t="inlineStr">
        <is>
          <t>DEP205</t>
        </is>
      </c>
      <c r="F741" t="n">
        <v>1</v>
      </c>
      <c r="G741" t="n">
        <v>0</v>
      </c>
      <c r="H741" t="n">
        <v>1</v>
      </c>
      <c r="I741" t="n">
        <v>7</v>
      </c>
      <c r="J741" s="2" t="n">
        <v>26.25</v>
      </c>
      <c r="K741" t="n">
        <v>183.75</v>
      </c>
      <c r="L741" t="inlineStr">
        <is>
          <t>Maintenance Préventive Extincteur CO2 2 kg</t>
        </is>
      </c>
      <c r="M741">
        <f>IFERROR(INDEX('equipements_tunnel'!$C$2:$AK$64,MATCH(L741,'equipements_tunnel'!$B$2:$B$64,0),MATCH(B741,'equipements_tunnel'!$C$1:$AK$1,0)),"")</f>
        <v/>
      </c>
      <c r="N741" t="inlineStr">
        <is>
          <t>préventif extincteur|Champigny</t>
        </is>
      </c>
    </row>
    <row r="742">
      <c r="A742" t="inlineStr">
        <is>
          <t>Détection</t>
        </is>
      </c>
      <c r="B742" t="inlineStr">
        <is>
          <t>Champigny</t>
        </is>
      </c>
      <c r="C742" t="inlineStr">
        <is>
          <t>DETPXG206</t>
        </is>
      </c>
      <c r="D742" t="inlineStr">
        <is>
          <t>préventif extincteur</t>
        </is>
      </c>
      <c r="E742" t="inlineStr">
        <is>
          <t>DEP206</t>
        </is>
      </c>
      <c r="F742" t="n">
        <v>1</v>
      </c>
      <c r="G742" t="n">
        <v>0</v>
      </c>
      <c r="H742" t="n">
        <v>1</v>
      </c>
      <c r="I742" t="n">
        <v>9</v>
      </c>
      <c r="J742" s="2" t="n">
        <v>15.75</v>
      </c>
      <c r="K742" t="n">
        <v>141.75</v>
      </c>
      <c r="L742" t="inlineStr">
        <is>
          <t>Maintenance Préventive Extincteur CO2 5 kg</t>
        </is>
      </c>
      <c r="M742">
        <f>IFERROR(INDEX('equipements_tunnel'!$C$2:$AK$64,MATCH(L742,'equipements_tunnel'!$B$2:$B$64,0),MATCH(B742,'equipements_tunnel'!$C$1:$AK$1,0)),"")</f>
        <v/>
      </c>
      <c r="N742" t="inlineStr">
        <is>
          <t>préventif extincteur|Champigny</t>
        </is>
      </c>
    </row>
    <row r="743">
      <c r="A743" t="inlineStr">
        <is>
          <t>Ventilation</t>
        </is>
      </c>
      <c r="B743" t="inlineStr">
        <is>
          <t>Champigny</t>
        </is>
      </c>
      <c r="C743" t="inlineStr">
        <is>
          <t>VENPEE201</t>
        </is>
      </c>
      <c r="D743" t="inlineStr">
        <is>
          <t>préventif des équipements de ventilation</t>
        </is>
      </c>
      <c r="E743" t="inlineStr">
        <is>
          <t>VPE201</t>
        </is>
      </c>
      <c r="F743" t="n">
        <v>1</v>
      </c>
      <c r="G743" t="n">
        <v>0</v>
      </c>
      <c r="H743" t="n">
        <v>1</v>
      </c>
      <c r="I743" t="n">
        <v>1</v>
      </c>
      <c r="J743" s="2" t="n">
        <v>5585.14</v>
      </c>
      <c r="K743" t="n">
        <v>5585.14</v>
      </c>
      <c r="L743" t="inlineStr"/>
      <c r="M743" t="n">
        <v>1</v>
      </c>
      <c r="N743" t="inlineStr">
        <is>
          <t>préventif des équipements de ventilation|Champigny</t>
        </is>
      </c>
    </row>
    <row r="744">
      <c r="A744" t="inlineStr">
        <is>
          <t>Ventilation</t>
        </is>
      </c>
      <c r="B744" t="inlineStr">
        <is>
          <t>Champigny</t>
        </is>
      </c>
      <c r="C744" t="inlineStr">
        <is>
          <t>VENPQA300</t>
        </is>
      </c>
      <c r="D744" t="inlineStr">
        <is>
          <t>maintenance préventive des équipements spécifiques</t>
        </is>
      </c>
      <c r="E744" t="inlineStr">
        <is>
          <t>VPT300</t>
        </is>
      </c>
      <c r="F744" t="n">
        <v>1</v>
      </c>
      <c r="G744" t="n">
        <v>0</v>
      </c>
      <c r="H744" t="n">
        <v>1</v>
      </c>
      <c r="I744" t="n">
        <v>4</v>
      </c>
      <c r="J744" s="2" t="n">
        <v>78.84999999999999</v>
      </c>
      <c r="K744" t="n">
        <v>315.4</v>
      </c>
      <c r="L744" t="inlineStr">
        <is>
          <t>SURPRESSEUR ET VENTILATEUR LOCAL</t>
        </is>
      </c>
      <c r="M744">
        <f>IFERROR(INDEX('equipements_tunnel'!$C$2:$AK$64,MATCH(L744,'equipements_tunnel'!$B$2:$B$64,0),MATCH(B744,'equipements_tunnel'!$C$1:$AK$1,0)),"")</f>
        <v/>
      </c>
      <c r="N744" t="inlineStr">
        <is>
          <t>maintenance préventive des équipements spécifiques|Champigny</t>
        </is>
      </c>
    </row>
    <row r="745">
      <c r="A745" t="inlineStr">
        <is>
          <t>Ventilation</t>
        </is>
      </c>
      <c r="B745" t="inlineStr">
        <is>
          <t>Champigny</t>
        </is>
      </c>
      <c r="C745" t="inlineStr">
        <is>
          <t>VENPQB301</t>
        </is>
      </c>
      <c r="D745" t="inlineStr">
        <is>
          <t>maintenance préventive des équipements spécifiques</t>
        </is>
      </c>
      <c r="E745" t="inlineStr">
        <is>
          <t>VPT301</t>
        </is>
      </c>
      <c r="F745" t="n">
        <v>1</v>
      </c>
      <c r="G745" t="n">
        <v>0</v>
      </c>
      <c r="H745" t="n">
        <v>1</v>
      </c>
      <c r="I745" t="n">
        <v>6</v>
      </c>
      <c r="J745" s="2" t="n">
        <v>128.27</v>
      </c>
      <c r="K745" t="n">
        <v>769.62</v>
      </c>
      <c r="L745" t="inlineStr">
        <is>
          <t>REGISTRE</t>
        </is>
      </c>
      <c r="M745">
        <f>IFERROR(INDEX('equipements_tunnel'!$C$2:$AK$64,MATCH(L745,'equipements_tunnel'!$B$2:$B$64,0),MATCH(B745,'equipements_tunnel'!$C$1:$AK$1,0)),"")</f>
        <v/>
      </c>
      <c r="N745" t="inlineStr">
        <is>
          <t>maintenance préventive des équipements spécifiques|Champigny</t>
        </is>
      </c>
    </row>
    <row r="746">
      <c r="A746" t="inlineStr">
        <is>
          <t>Ventilation</t>
        </is>
      </c>
      <c r="B746" t="inlineStr">
        <is>
          <t>Champigny</t>
        </is>
      </c>
      <c r="C746" t="inlineStr">
        <is>
          <t>VENPQC302</t>
        </is>
      </c>
      <c r="D746" t="inlineStr">
        <is>
          <t>maintenance préventive des équipements spécifiques</t>
        </is>
      </c>
      <c r="E746" t="inlineStr">
        <is>
          <t>VPT302</t>
        </is>
      </c>
      <c r="F746" t="n">
        <v>1</v>
      </c>
      <c r="G746" t="n">
        <v>0</v>
      </c>
      <c r="H746" t="n">
        <v>1</v>
      </c>
      <c r="I746" t="n">
        <v>0</v>
      </c>
      <c r="J746" s="2" t="n">
        <v>449.49</v>
      </c>
      <c r="K746" t="n">
        <v>0</v>
      </c>
      <c r="L746" t="inlineStr"/>
      <c r="M746" t="n">
        <v>0</v>
      </c>
      <c r="N746" t="inlineStr">
        <is>
          <t>maintenance préventive des équipements spécifiques|Champigny</t>
        </is>
      </c>
    </row>
    <row r="747">
      <c r="A747" t="inlineStr">
        <is>
          <t>Ventilation</t>
        </is>
      </c>
      <c r="B747" t="inlineStr">
        <is>
          <t>Champigny</t>
        </is>
      </c>
      <c r="C747" t="inlineStr">
        <is>
          <t>VENPQE304</t>
        </is>
      </c>
      <c r="D747" t="inlineStr">
        <is>
          <t>maintenance préventive des équipements spécifiques</t>
        </is>
      </c>
      <c r="E747" t="inlineStr">
        <is>
          <t>VPT304</t>
        </is>
      </c>
      <c r="F747" t="n">
        <v>1</v>
      </c>
      <c r="G747" t="n">
        <v>0</v>
      </c>
      <c r="H747" t="n">
        <v>1</v>
      </c>
      <c r="I747" t="n">
        <v>0</v>
      </c>
      <c r="J747" s="2" t="n">
        <v>12.58</v>
      </c>
      <c r="K747" t="n">
        <v>0</v>
      </c>
      <c r="L747" t="inlineStr"/>
      <c r="M747" t="n">
        <v>0</v>
      </c>
      <c r="N747" t="inlineStr">
        <is>
          <t>maintenance préventive des équipements spécifiques|Champigny</t>
        </is>
      </c>
    </row>
    <row r="748">
      <c r="A748" t="inlineStr">
        <is>
          <t>Ventilation</t>
        </is>
      </c>
      <c r="B748" t="inlineStr">
        <is>
          <t>Champigny</t>
        </is>
      </c>
      <c r="C748" t="inlineStr">
        <is>
          <t>VENPQF305</t>
        </is>
      </c>
      <c r="D748" t="inlineStr">
        <is>
          <t>maintenance préventive des équipements spécifiques</t>
        </is>
      </c>
      <c r="E748" t="inlineStr">
        <is>
          <t>VPT305</t>
        </is>
      </c>
      <c r="F748" t="n">
        <v>1</v>
      </c>
      <c r="G748" t="n">
        <v>0</v>
      </c>
      <c r="H748" t="n">
        <v>1</v>
      </c>
      <c r="I748" t="n">
        <v>0</v>
      </c>
      <c r="J748" s="2" t="n">
        <v>12.58</v>
      </c>
      <c r="K748" t="n">
        <v>0</v>
      </c>
      <c r="L748" t="inlineStr"/>
      <c r="M748" t="n">
        <v>0</v>
      </c>
      <c r="N748" t="inlineStr">
        <is>
          <t>maintenance préventive des équipements spécifiques|Champigny</t>
        </is>
      </c>
    </row>
    <row r="749">
      <c r="A749" t="inlineStr">
        <is>
          <t>Vidéo</t>
        </is>
      </c>
      <c r="B749" t="inlineStr">
        <is>
          <t>Champigny</t>
        </is>
      </c>
      <c r="C749" t="inlineStr">
        <is>
          <t>VIDDAI100</t>
        </is>
      </c>
      <c r="D749" t="inlineStr">
        <is>
          <t>maintenance préventive de la dai du sens 1</t>
        </is>
      </c>
      <c r="E749" t="inlineStr">
        <is>
          <t>VI MP 100</t>
        </is>
      </c>
      <c r="F749" t="n">
        <v>1</v>
      </c>
      <c r="G749" t="n">
        <v>0</v>
      </c>
      <c r="H749" t="n">
        <v>1</v>
      </c>
      <c r="I749" t="n">
        <v>1</v>
      </c>
      <c r="J749" s="2" t="n">
        <v>3341.64</v>
      </c>
      <c r="K749" t="n">
        <v>3341.64</v>
      </c>
      <c r="L749" t="inlineStr"/>
      <c r="M749" t="n">
        <v>1</v>
      </c>
      <c r="N749" t="inlineStr">
        <is>
          <t>maintenance préventive de la dai du sens 1|Champigny</t>
        </is>
      </c>
    </row>
    <row r="750">
      <c r="A750" t="inlineStr">
        <is>
          <t>Vidéo</t>
        </is>
      </c>
      <c r="B750" t="inlineStr">
        <is>
          <t>Champigny</t>
        </is>
      </c>
      <c r="C750" t="inlineStr">
        <is>
          <t>VIDDAI101</t>
        </is>
      </c>
      <c r="D750" t="inlineStr">
        <is>
          <t>maintenance préventive de la dai du sens 2</t>
        </is>
      </c>
      <c r="E750" t="inlineStr">
        <is>
          <t>VI MP 101</t>
        </is>
      </c>
      <c r="F750" t="n">
        <v>1</v>
      </c>
      <c r="G750" t="n">
        <v>0</v>
      </c>
      <c r="H750" t="n">
        <v>1</v>
      </c>
      <c r="I750" t="n">
        <v>1</v>
      </c>
      <c r="J750" s="2" t="n">
        <v>3341.64</v>
      </c>
      <c r="K750" t="n">
        <v>3341.64</v>
      </c>
      <c r="L750" t="inlineStr"/>
      <c r="M750" t="n">
        <v>1</v>
      </c>
      <c r="N750" t="inlineStr">
        <is>
          <t>maintenance préventive de la dai du sens 2|Champigny</t>
        </is>
      </c>
    </row>
    <row r="751">
      <c r="A751" t="inlineStr">
        <is>
          <t>Vidéo</t>
        </is>
      </c>
      <c r="B751" t="inlineStr">
        <is>
          <t>Champigny</t>
        </is>
      </c>
      <c r="C751" t="inlineStr">
        <is>
          <t>VIDCAM300</t>
        </is>
      </c>
      <c r="D751" t="inlineStr">
        <is>
          <t>nettoyage des caméras sens intérieur sens 1</t>
        </is>
      </c>
      <c r="E751" t="inlineStr">
        <is>
          <t>VI MP 300</t>
        </is>
      </c>
      <c r="F751" t="n">
        <v>2</v>
      </c>
      <c r="G751" t="n">
        <v>0</v>
      </c>
      <c r="H751" t="n">
        <v>2</v>
      </c>
      <c r="I751" t="n">
        <v>1</v>
      </c>
      <c r="J751" s="2" t="n">
        <v>1696.19</v>
      </c>
      <c r="K751" t="n">
        <v>3392.38</v>
      </c>
      <c r="L751" t="inlineStr"/>
      <c r="M751" t="n">
        <v>1</v>
      </c>
      <c r="N751" t="inlineStr">
        <is>
          <t>nettoyage des caméras sens intérieur sens 1|Champigny</t>
        </is>
      </c>
    </row>
    <row r="752">
      <c r="A752" t="inlineStr">
        <is>
          <t>Vidéo</t>
        </is>
      </c>
      <c r="B752" t="inlineStr">
        <is>
          <t>Champigny</t>
        </is>
      </c>
      <c r="C752" t="inlineStr">
        <is>
          <t>VIDCAM301</t>
        </is>
      </c>
      <c r="D752" t="inlineStr">
        <is>
          <t>nettoyage des caméras sens intérieur sens 2</t>
        </is>
      </c>
      <c r="E752" t="inlineStr">
        <is>
          <t>VI MP 301</t>
        </is>
      </c>
      <c r="F752" t="n">
        <v>2</v>
      </c>
      <c r="G752" t="n">
        <v>0</v>
      </c>
      <c r="H752" t="n">
        <v>2</v>
      </c>
      <c r="I752" t="n">
        <v>1</v>
      </c>
      <c r="J752" s="2" t="n">
        <v>1696.19</v>
      </c>
      <c r="K752" t="n">
        <v>3392.38</v>
      </c>
      <c r="L752" t="inlineStr"/>
      <c r="M752" t="n">
        <v>1</v>
      </c>
      <c r="N752" t="inlineStr">
        <is>
          <t>nettoyage des caméras sens intérieur sens 2|Champigny</t>
        </is>
      </c>
    </row>
    <row r="753">
      <c r="A753" t="inlineStr">
        <is>
          <t>Vidéo</t>
        </is>
      </c>
      <c r="B753" t="inlineStr">
        <is>
          <t>Champigny</t>
        </is>
      </c>
      <c r="C753" t="inlineStr">
        <is>
          <t>VIDPCI400</t>
        </is>
      </c>
      <c r="D753" t="inlineStr">
        <is>
          <t>maintenance préventive des caméras en issues de secours</t>
        </is>
      </c>
      <c r="E753" t="inlineStr">
        <is>
          <t>VI MP 400</t>
        </is>
      </c>
      <c r="F753" t="n">
        <v>1</v>
      </c>
      <c r="G753" t="n">
        <v>0</v>
      </c>
      <c r="H753" t="n">
        <v>1</v>
      </c>
      <c r="I753" t="n">
        <v>1</v>
      </c>
      <c r="J753" s="2" t="n">
        <v>201.81</v>
      </c>
      <c r="K753" t="n">
        <v>201.81</v>
      </c>
      <c r="L753" t="inlineStr"/>
      <c r="M753" t="n">
        <v>1</v>
      </c>
      <c r="N753" t="inlineStr">
        <is>
          <t>maintenance préventive des caméras en issues de secours|Champigny</t>
        </is>
      </c>
    </row>
    <row r="754">
      <c r="A754" t="inlineStr">
        <is>
          <t>Pompage</t>
        </is>
      </c>
      <c r="B754" t="inlineStr">
        <is>
          <t>Champigny</t>
        </is>
      </c>
      <c r="C754" t="inlineStr">
        <is>
          <t>POMIND203</t>
        </is>
      </c>
      <c r="D754" t="inlineStr">
        <is>
          <t>entretien des poteaux incendie</t>
        </is>
      </c>
      <c r="E754" t="inlineStr">
        <is>
          <t>INP203</t>
        </is>
      </c>
      <c r="F754" t="n">
        <v>1</v>
      </c>
      <c r="G754" t="n">
        <v>0</v>
      </c>
      <c r="H754" t="n">
        <v>1</v>
      </c>
      <c r="I754" t="n">
        <v>1</v>
      </c>
      <c r="J754" s="2" t="n">
        <v>2590</v>
      </c>
      <c r="K754" t="n">
        <v>2590</v>
      </c>
      <c r="L754" t="inlineStr"/>
      <c r="M754" t="n">
        <v>1</v>
      </c>
      <c r="N754" t="inlineStr">
        <is>
          <t>entretien des poteaux incendie|Champigny</t>
        </is>
      </c>
    </row>
    <row r="755">
      <c r="A755" t="inlineStr">
        <is>
          <t>Pompage</t>
        </is>
      </c>
      <c r="B755" t="inlineStr">
        <is>
          <t>Champigny</t>
        </is>
      </c>
      <c r="C755" t="inlineStr">
        <is>
          <t>POMEPO600</t>
        </is>
      </c>
      <c r="D755" t="inlineStr">
        <is>
          <t>entretien d'une pompe</t>
        </is>
      </c>
      <c r="E755" t="inlineStr">
        <is>
          <t>POE600</t>
        </is>
      </c>
      <c r="F755" t="n">
        <v>1</v>
      </c>
      <c r="G755" t="n">
        <v>0</v>
      </c>
      <c r="H755" t="n">
        <v>1</v>
      </c>
      <c r="I755" t="n">
        <v>0</v>
      </c>
      <c r="J755" s="2" t="n">
        <v>572.0599999999999</v>
      </c>
      <c r="K755" t="n">
        <v>0</v>
      </c>
      <c r="L755" t="inlineStr"/>
      <c r="M755" t="n">
        <v>0</v>
      </c>
      <c r="N755" t="inlineStr">
        <is>
          <t>entretien d'une pompe|Champigny</t>
        </is>
      </c>
    </row>
    <row r="756">
      <c r="A756" t="inlineStr">
        <is>
          <t>Pompage</t>
        </is>
      </c>
      <c r="B756" t="inlineStr">
        <is>
          <t>Champigny</t>
        </is>
      </c>
      <c r="C756" t="inlineStr">
        <is>
          <t>POMERC500</t>
        </is>
      </c>
      <c r="D756" t="inlineStr">
        <is>
          <t>entretien autres systèmes du réseau incendie</t>
        </is>
      </c>
      <c r="E756" t="inlineStr">
        <is>
          <t>INP500</t>
        </is>
      </c>
      <c r="F756" t="n">
        <v>1</v>
      </c>
      <c r="G756" t="n">
        <v>0</v>
      </c>
      <c r="H756" t="n">
        <v>1</v>
      </c>
      <c r="I756" t="n">
        <v>0</v>
      </c>
      <c r="J756" s="2" t="n">
        <v>858.61</v>
      </c>
      <c r="K756" t="n">
        <v>0</v>
      </c>
      <c r="L756" t="inlineStr">
        <is>
          <t>SURPRESSEUR-INCENDIE</t>
        </is>
      </c>
      <c r="M756">
        <f>IFERROR(INDEX('equipements_tunnel'!$C$2:$AK$64,MATCH(L756,'equipements_tunnel'!$B$2:$B$64,0),MATCH(B756,'equipements_tunnel'!$C$1:$AK$1,0)),"")</f>
        <v/>
      </c>
      <c r="N756" t="inlineStr">
        <is>
          <t>entretien autres systèmes du réseau incendie|Champigny</t>
        </is>
      </c>
    </row>
    <row r="757">
      <c r="A757" t="inlineStr">
        <is>
          <t>Pompage</t>
        </is>
      </c>
      <c r="B757" t="inlineStr">
        <is>
          <t>Champigny</t>
        </is>
      </c>
      <c r="C757" t="inlineStr">
        <is>
          <t>POMERD600</t>
        </is>
      </c>
      <c r="D757" t="inlineStr">
        <is>
          <t>entretien autres systèmes du réseau incendie</t>
        </is>
      </c>
      <c r="E757" t="inlineStr">
        <is>
          <t>INP600</t>
        </is>
      </c>
      <c r="F757" t="n">
        <v>1</v>
      </c>
      <c r="G757" t="n">
        <v>0</v>
      </c>
      <c r="H757" t="n">
        <v>1</v>
      </c>
      <c r="I757" t="n">
        <v>0</v>
      </c>
      <c r="J757" s="2" t="n">
        <v>858.61</v>
      </c>
      <c r="K757" t="n">
        <v>0</v>
      </c>
      <c r="L757" t="inlineStr"/>
      <c r="M757" t="n">
        <v>0</v>
      </c>
      <c r="N757" t="inlineStr">
        <is>
          <t>entretien autres systèmes du réseau incendie|Champigny</t>
        </is>
      </c>
    </row>
    <row r="758">
      <c r="A758" t="inlineStr">
        <is>
          <t>Pompage</t>
        </is>
      </c>
      <c r="B758" t="inlineStr">
        <is>
          <t>Champigny</t>
        </is>
      </c>
      <c r="C758" t="inlineStr">
        <is>
          <t>POMERE700</t>
        </is>
      </c>
      <c r="D758" t="inlineStr">
        <is>
          <t>entretien autres systèmes du réseau incendie</t>
        </is>
      </c>
      <c r="E758" t="inlineStr">
        <is>
          <t>INP700</t>
        </is>
      </c>
      <c r="F758" t="n">
        <v>1</v>
      </c>
      <c r="G758" t="n">
        <v>0</v>
      </c>
      <c r="H758" t="n">
        <v>1</v>
      </c>
      <c r="I758" t="n">
        <v>4</v>
      </c>
      <c r="J758" s="2" t="n">
        <v>214.65</v>
      </c>
      <c r="K758" t="n">
        <v>858.6</v>
      </c>
      <c r="L758" t="inlineStr"/>
      <c r="M758" t="n">
        <v>4</v>
      </c>
      <c r="N758" t="inlineStr">
        <is>
          <t>entretien autres systèmes du réseau incendie|Champigny</t>
        </is>
      </c>
    </row>
    <row r="759">
      <c r="A759" t="inlineStr">
        <is>
          <t>Pompage</t>
        </is>
      </c>
      <c r="B759" t="inlineStr">
        <is>
          <t>Champigny</t>
        </is>
      </c>
      <c r="C759" t="inlineStr">
        <is>
          <t>POMERF800</t>
        </is>
      </c>
      <c r="D759" t="inlineStr">
        <is>
          <t>entretien autres systèmes du réseau incendie</t>
        </is>
      </c>
      <c r="E759" t="inlineStr">
        <is>
          <t>INP800</t>
        </is>
      </c>
      <c r="F759" t="n">
        <v>1</v>
      </c>
      <c r="G759" t="n">
        <v>0</v>
      </c>
      <c r="H759" t="n">
        <v>1</v>
      </c>
      <c r="I759" t="n">
        <v>0</v>
      </c>
      <c r="J759" s="2" t="n">
        <v>214.65</v>
      </c>
      <c r="K759" t="n">
        <v>0</v>
      </c>
      <c r="L759" t="inlineStr"/>
      <c r="M759" t="n">
        <v>0</v>
      </c>
      <c r="N759" t="inlineStr">
        <is>
          <t>entretien autres systèmes du réseau incendie|Champigny</t>
        </is>
      </c>
    </row>
    <row r="760">
      <c r="A760" t="inlineStr">
        <is>
          <t>Pompage</t>
        </is>
      </c>
      <c r="B760" t="inlineStr">
        <is>
          <t>Champigny</t>
        </is>
      </c>
      <c r="C760" t="inlineStr">
        <is>
          <t>POMERG900</t>
        </is>
      </c>
      <c r="D760" t="inlineStr">
        <is>
          <t>entretien autres systèmes du réseau incendie</t>
        </is>
      </c>
      <c r="E760" t="inlineStr">
        <is>
          <t>INP900</t>
        </is>
      </c>
      <c r="F760" t="n">
        <v>1</v>
      </c>
      <c r="G760" t="n">
        <v>0</v>
      </c>
      <c r="H760" t="n">
        <v>1</v>
      </c>
      <c r="I760" t="n">
        <v>0</v>
      </c>
      <c r="J760" s="2" t="n">
        <v>208.4</v>
      </c>
      <c r="K760" t="n">
        <v>0</v>
      </c>
      <c r="L760" t="inlineStr"/>
      <c r="M760" t="n">
        <v>0</v>
      </c>
      <c r="N760" t="inlineStr">
        <is>
          <t>entretien autres systèmes du réseau incendie|Champigny</t>
        </is>
      </c>
    </row>
    <row r="761">
      <c r="A761" t="inlineStr">
        <is>
          <t>Pompage</t>
        </is>
      </c>
      <c r="B761" t="inlineStr">
        <is>
          <t>Champigny</t>
        </is>
      </c>
      <c r="C761" t="inlineStr">
        <is>
          <t>POMERG901</t>
        </is>
      </c>
      <c r="D761" t="inlineStr">
        <is>
          <t>entretien autres systèmes du réseau incendie</t>
        </is>
      </c>
      <c r="E761" t="inlineStr">
        <is>
          <t>INP901</t>
        </is>
      </c>
      <c r="F761" t="n">
        <v>1</v>
      </c>
      <c r="G761" t="n">
        <v>0</v>
      </c>
      <c r="H761" t="n">
        <v>1</v>
      </c>
      <c r="I761" t="n">
        <v>0</v>
      </c>
      <c r="J761" s="2" t="n">
        <v>714.8099999999999</v>
      </c>
      <c r="K761" t="n">
        <v>0</v>
      </c>
      <c r="L761" t="inlineStr"/>
      <c r="M761" t="n">
        <v>0</v>
      </c>
      <c r="N761" t="inlineStr">
        <is>
          <t>entretien autres systèmes du réseau incendie|Champigny</t>
        </is>
      </c>
    </row>
    <row r="762">
      <c r="A762" t="inlineStr">
        <is>
          <t>Bâtiment</t>
        </is>
      </c>
      <c r="B762" t="inlineStr">
        <is>
          <t>Moulin</t>
        </is>
      </c>
      <c r="C762" t="inlineStr">
        <is>
          <t>BATCJE005</t>
        </is>
      </c>
      <c r="D762" t="inlineStr">
        <is>
          <t>contrôle des is de jour</t>
        </is>
      </c>
      <c r="E762" t="inlineStr">
        <is>
          <t>VJE005</t>
        </is>
      </c>
      <c r="F762" t="n">
        <v>6</v>
      </c>
      <c r="G762" t="n">
        <v>0</v>
      </c>
      <c r="H762" t="n">
        <v>6</v>
      </c>
      <c r="I762" t="n">
        <v>0.5</v>
      </c>
      <c r="J762" s="2" t="n">
        <v>1522</v>
      </c>
      <c r="K762" t="n">
        <v>4566</v>
      </c>
      <c r="L762" t="inlineStr"/>
      <c r="M762" t="n">
        <v>0.5</v>
      </c>
      <c r="N762" t="inlineStr">
        <is>
          <t>contrôle des is de jour|Moulin</t>
        </is>
      </c>
    </row>
    <row r="763">
      <c r="A763" t="inlineStr">
        <is>
          <t>Bâtiment</t>
        </is>
      </c>
      <c r="B763" t="inlineStr">
        <is>
          <t>Moulin</t>
        </is>
      </c>
      <c r="C763" t="inlineStr">
        <is>
          <t>BATCJE006</t>
        </is>
      </c>
      <c r="D763" t="inlineStr">
        <is>
          <t>contrôle des is de jour</t>
        </is>
      </c>
      <c r="E763" t="inlineStr">
        <is>
          <t>VJE006</t>
        </is>
      </c>
      <c r="F763" t="n">
        <v>6</v>
      </c>
      <c r="G763" t="n">
        <v>0</v>
      </c>
      <c r="H763" t="n">
        <v>6</v>
      </c>
      <c r="I763" t="n">
        <v>0.5</v>
      </c>
      <c r="J763" s="2" t="n">
        <v>1522</v>
      </c>
      <c r="K763" t="n">
        <v>4566</v>
      </c>
      <c r="L763" t="inlineStr"/>
      <c r="M763" t="n">
        <v>0.5</v>
      </c>
      <c r="N763" t="inlineStr">
        <is>
          <t>contrôle des is de jour|Moulin</t>
        </is>
      </c>
    </row>
    <row r="764">
      <c r="A764" t="inlineStr">
        <is>
          <t>Bâtiment</t>
        </is>
      </c>
      <c r="B764" t="inlineStr">
        <is>
          <t>Moulin</t>
        </is>
      </c>
      <c r="C764" t="inlineStr">
        <is>
          <t>BATCNE005</t>
        </is>
      </c>
      <c r="D764" t="inlineStr">
        <is>
          <t>contrôle des is + niches de nuit</t>
        </is>
      </c>
      <c r="E764" t="inlineStr">
        <is>
          <t>VNE005</t>
        </is>
      </c>
      <c r="F764" t="n">
        <v>6</v>
      </c>
      <c r="G764" t="n">
        <v>0</v>
      </c>
      <c r="H764" t="n">
        <v>6</v>
      </c>
      <c r="I764" t="n">
        <v>0.5</v>
      </c>
      <c r="J764" s="2" t="n">
        <v>2611</v>
      </c>
      <c r="K764" t="n">
        <v>7833</v>
      </c>
      <c r="L764" t="inlineStr"/>
      <c r="M764" t="n">
        <v>0.5</v>
      </c>
      <c r="N764" t="inlineStr">
        <is>
          <t>contrôle des is + niches de nuit|Moulin</t>
        </is>
      </c>
    </row>
    <row r="765">
      <c r="A765" t="inlineStr">
        <is>
          <t>Bâtiment</t>
        </is>
      </c>
      <c r="B765" t="inlineStr">
        <is>
          <t>Moulin</t>
        </is>
      </c>
      <c r="C765" t="inlineStr">
        <is>
          <t>BATCNE006</t>
        </is>
      </c>
      <c r="D765" t="inlineStr">
        <is>
          <t>contrôle des is + niches de nuit</t>
        </is>
      </c>
      <c r="E765" t="inlineStr">
        <is>
          <t>VNE006</t>
        </is>
      </c>
      <c r="F765" t="n">
        <v>6</v>
      </c>
      <c r="G765" t="n">
        <v>0</v>
      </c>
      <c r="H765" t="n">
        <v>6</v>
      </c>
      <c r="I765" t="n">
        <v>0.5</v>
      </c>
      <c r="J765" s="2" t="n">
        <v>2611</v>
      </c>
      <c r="K765" t="n">
        <v>7833</v>
      </c>
      <c r="L765" t="inlineStr"/>
      <c r="M765" t="n">
        <v>0.5</v>
      </c>
      <c r="N765" t="inlineStr">
        <is>
          <t>contrôle des is + niches de nuit|Moulin</t>
        </is>
      </c>
    </row>
    <row r="766">
      <c r="A766" t="inlineStr">
        <is>
          <t>Bâtiment</t>
        </is>
      </c>
      <c r="B766" t="inlineStr">
        <is>
          <t>Moulin</t>
        </is>
      </c>
      <c r="C766" t="inlineStr">
        <is>
          <t>BATMPE005</t>
        </is>
      </c>
      <c r="D766" t="inlineStr">
        <is>
          <t>préventif is + niches</t>
        </is>
      </c>
      <c r="E766" t="inlineStr">
        <is>
          <t>MPE005</t>
        </is>
      </c>
      <c r="F766" t="n">
        <v>1</v>
      </c>
      <c r="G766" t="n">
        <v>0</v>
      </c>
      <c r="H766" t="n">
        <v>1</v>
      </c>
      <c r="I766" t="n">
        <v>0.5</v>
      </c>
      <c r="J766" s="2" t="n">
        <v>2815</v>
      </c>
      <c r="K766" t="n">
        <v>1407.5</v>
      </c>
      <c r="L766" t="inlineStr"/>
      <c r="M766" t="n">
        <v>0.5</v>
      </c>
      <c r="N766" t="inlineStr">
        <is>
          <t>préventif is + niches|Moulin</t>
        </is>
      </c>
    </row>
    <row r="767">
      <c r="A767" t="inlineStr">
        <is>
          <t>Bâtiment</t>
        </is>
      </c>
      <c r="B767" t="inlineStr">
        <is>
          <t>Moulin</t>
        </is>
      </c>
      <c r="C767" t="inlineStr">
        <is>
          <t>BATMPE006</t>
        </is>
      </c>
      <c r="D767" t="inlineStr">
        <is>
          <t>préventif is + niches</t>
        </is>
      </c>
      <c r="E767" t="inlineStr">
        <is>
          <t>MPE006</t>
        </is>
      </c>
      <c r="F767" t="n">
        <v>1</v>
      </c>
      <c r="G767" t="n">
        <v>0</v>
      </c>
      <c r="H767" t="n">
        <v>1</v>
      </c>
      <c r="I767" t="n">
        <v>0.5</v>
      </c>
      <c r="J767" s="2" t="n">
        <v>2815</v>
      </c>
      <c r="K767" t="n">
        <v>1407.5</v>
      </c>
      <c r="L767" t="inlineStr"/>
      <c r="M767" t="n">
        <v>0.5</v>
      </c>
      <c r="N767" t="inlineStr">
        <is>
          <t>préventif is + niches|Moulin</t>
        </is>
      </c>
    </row>
    <row r="768">
      <c r="A768" t="inlineStr">
        <is>
          <t>Propreté</t>
        </is>
      </c>
      <c r="B768" t="inlineStr">
        <is>
          <t>Moulin</t>
        </is>
      </c>
      <c r="C768" t="inlineStr">
        <is>
          <t>PRPLTB016</t>
        </is>
      </c>
      <c r="D768" t="inlineStr">
        <is>
          <t>lavage d'un tube</t>
        </is>
      </c>
      <c r="E768" t="inlineStr">
        <is>
          <t>POL016</t>
        </is>
      </c>
      <c r="F768" t="n">
        <v>2</v>
      </c>
      <c r="G768" t="n">
        <v>0</v>
      </c>
      <c r="H768" t="n">
        <v>2</v>
      </c>
      <c r="I768" t="n">
        <v>1</v>
      </c>
      <c r="J768" s="2" t="n">
        <v>10734.42</v>
      </c>
      <c r="K768" t="n">
        <v>21468.84</v>
      </c>
      <c r="L768" t="inlineStr"/>
      <c r="M768" t="n">
        <v>1</v>
      </c>
      <c r="N768" t="inlineStr">
        <is>
          <t>lavage d'un tube|Moulin</t>
        </is>
      </c>
    </row>
    <row r="769">
      <c r="A769" t="inlineStr">
        <is>
          <t>ContReg</t>
        </is>
      </c>
      <c r="B769" t="inlineStr">
        <is>
          <t>Moulin</t>
        </is>
      </c>
      <c r="C769" t="inlineStr">
        <is>
          <t>CRGVPA106</t>
        </is>
      </c>
      <c r="D769" t="inlineStr">
        <is>
          <t>vérification des installations électriques</t>
        </is>
      </c>
      <c r="E769" t="inlineStr">
        <is>
          <t>CRC 106,00</t>
        </is>
      </c>
      <c r="F769" t="n">
        <v>1</v>
      </c>
      <c r="G769" t="n">
        <v>0</v>
      </c>
      <c r="H769" t="n">
        <v>1</v>
      </c>
      <c r="I769" t="n">
        <v>1</v>
      </c>
      <c r="J769" s="2" t="n">
        <v>486.45</v>
      </c>
      <c r="K769" t="n">
        <v>486.45</v>
      </c>
      <c r="L769" t="inlineStr"/>
      <c r="M769" t="n">
        <v>1</v>
      </c>
      <c r="N769" t="inlineStr">
        <is>
          <t>vérification des installations électriques|Moulin</t>
        </is>
      </c>
    </row>
    <row r="770">
      <c r="A770" t="inlineStr">
        <is>
          <t>ContReg</t>
        </is>
      </c>
      <c r="B770" t="inlineStr">
        <is>
          <t>Moulin</t>
        </is>
      </c>
      <c r="C770" t="inlineStr">
        <is>
          <t>CRGVPA107</t>
        </is>
      </c>
      <c r="D770" t="inlineStr">
        <is>
          <t>vérification des installations électriques</t>
        </is>
      </c>
      <c r="E770" t="inlineStr">
        <is>
          <t>CRC 107,00</t>
        </is>
      </c>
      <c r="F770" t="n">
        <v>1</v>
      </c>
      <c r="G770" t="n">
        <v>0</v>
      </c>
      <c r="H770" t="n">
        <v>1</v>
      </c>
      <c r="I770" t="n">
        <v>1</v>
      </c>
      <c r="J770" s="2" t="n">
        <v>864.8</v>
      </c>
      <c r="K770" t="n">
        <v>864.8</v>
      </c>
      <c r="L770" t="inlineStr"/>
      <c r="M770" t="n">
        <v>1</v>
      </c>
      <c r="N770" t="inlineStr">
        <is>
          <t>vérification des installations électriques|Moulin</t>
        </is>
      </c>
    </row>
    <row r="771">
      <c r="A771" t="inlineStr">
        <is>
          <t>ContReg</t>
        </is>
      </c>
      <c r="B771" t="inlineStr">
        <is>
          <t>Moulin</t>
        </is>
      </c>
      <c r="C771" t="inlineStr">
        <is>
          <t>CRGVIE105</t>
        </is>
      </c>
      <c r="D771" t="inlineStr">
        <is>
          <t>vérification des installations électriques</t>
        </is>
      </c>
      <c r="E771" t="inlineStr">
        <is>
          <t>CRE105</t>
        </is>
      </c>
      <c r="F771" t="n">
        <v>1</v>
      </c>
      <c r="G771" t="n">
        <v>0</v>
      </c>
      <c r="H771" t="n">
        <v>1</v>
      </c>
      <c r="I771" t="n">
        <v>0.5</v>
      </c>
      <c r="J771" s="2" t="n">
        <v>864.8</v>
      </c>
      <c r="K771" t="n">
        <v>432.4</v>
      </c>
      <c r="L771" t="inlineStr"/>
      <c r="M771" t="n">
        <v>0.5</v>
      </c>
      <c r="N771" t="inlineStr">
        <is>
          <t>vérification des installations électriques|Moulin</t>
        </is>
      </c>
    </row>
    <row r="772">
      <c r="A772" t="inlineStr">
        <is>
          <t>ContReg</t>
        </is>
      </c>
      <c r="B772" t="inlineStr">
        <is>
          <t>Moulin</t>
        </is>
      </c>
      <c r="C772" t="inlineStr">
        <is>
          <t>CRGVIE106</t>
        </is>
      </c>
      <c r="D772" t="inlineStr">
        <is>
          <t>vérification des installations électriques</t>
        </is>
      </c>
      <c r="E772" t="inlineStr">
        <is>
          <t>CRE106</t>
        </is>
      </c>
      <c r="F772" t="n">
        <v>1</v>
      </c>
      <c r="G772" t="n">
        <v>0</v>
      </c>
      <c r="H772" t="n">
        <v>1</v>
      </c>
      <c r="I772" t="n">
        <v>0.5</v>
      </c>
      <c r="J772" s="2" t="n">
        <v>864.8</v>
      </c>
      <c r="K772" t="n">
        <v>432.4</v>
      </c>
      <c r="L772" t="inlineStr"/>
      <c r="M772" t="n">
        <v>0.5</v>
      </c>
      <c r="N772" t="inlineStr">
        <is>
          <t>vérification des installations électriques|Moulin</t>
        </is>
      </c>
    </row>
    <row r="773">
      <c r="A773" t="inlineStr">
        <is>
          <t>ContReg</t>
        </is>
      </c>
      <c r="B773" t="inlineStr">
        <is>
          <t>Moulin</t>
        </is>
      </c>
      <c r="C773" t="inlineStr">
        <is>
          <t>CRGDLA101</t>
        </is>
      </c>
      <c r="D773" t="inlineStr">
        <is>
          <t>vérification des dispositifs de levage</t>
        </is>
      </c>
      <c r="E773" t="inlineStr">
        <is>
          <t>CRC 101,00</t>
        </is>
      </c>
      <c r="F773" t="n">
        <v>1</v>
      </c>
      <c r="G773" t="n">
        <v>0</v>
      </c>
      <c r="H773" t="n">
        <v>1</v>
      </c>
      <c r="I773" t="n">
        <v>0</v>
      </c>
      <c r="J773" s="2" t="n">
        <v>648.6</v>
      </c>
      <c r="K773" t="n">
        <v>0</v>
      </c>
      <c r="L773" t="inlineStr">
        <is>
          <t>Dispositif de levage inférieur ou égal à 3 tonnes</t>
        </is>
      </c>
      <c r="M773">
        <f>IFERROR(INDEX('equipements_tunnel'!$C$2:$AK$64,MATCH(L773,'equipements_tunnel'!$B$2:$B$64,0),MATCH(B773,'equipements_tunnel'!$C$1:$AK$1,0)),"")</f>
        <v/>
      </c>
      <c r="N773" t="inlineStr">
        <is>
          <t>vérification des dispositifs de levage|Moulin</t>
        </is>
      </c>
    </row>
    <row r="774">
      <c r="A774" t="inlineStr">
        <is>
          <t>ContReg</t>
        </is>
      </c>
      <c r="B774" t="inlineStr">
        <is>
          <t>Moulin</t>
        </is>
      </c>
      <c r="C774" t="inlineStr">
        <is>
          <t>CRGDLB102</t>
        </is>
      </c>
      <c r="D774" t="inlineStr">
        <is>
          <t>vérification des dispositifs de levage</t>
        </is>
      </c>
      <c r="E774" t="inlineStr">
        <is>
          <t>CRC 102,00</t>
        </is>
      </c>
      <c r="F774" t="n">
        <v>1</v>
      </c>
      <c r="G774" t="n">
        <v>0</v>
      </c>
      <c r="H774" t="n">
        <v>1</v>
      </c>
      <c r="I774" t="n">
        <v>1</v>
      </c>
      <c r="J774" s="2" t="n">
        <v>864.8</v>
      </c>
      <c r="K774" t="n">
        <v>864.8</v>
      </c>
      <c r="L774" t="inlineStr">
        <is>
          <t>Dispositif de levage inférieur compris entre 3 et 6 tonnes</t>
        </is>
      </c>
      <c r="M774">
        <f>IFERROR(INDEX('equipements_tunnel'!$C$2:$AK$64,MATCH(L774,'equipements_tunnel'!$B$2:$B$64,0),MATCH(B774,'equipements_tunnel'!$C$1:$AK$1,0)),"")</f>
        <v/>
      </c>
      <c r="N774" t="inlineStr">
        <is>
          <t>vérification des dispositifs de levage|Moulin</t>
        </is>
      </c>
    </row>
    <row r="775">
      <c r="A775" t="inlineStr">
        <is>
          <t>ContReg</t>
        </is>
      </c>
      <c r="B775" t="inlineStr">
        <is>
          <t>Moulin</t>
        </is>
      </c>
      <c r="C775" t="inlineStr">
        <is>
          <t>CRGDLC103</t>
        </is>
      </c>
      <c r="D775" t="inlineStr">
        <is>
          <t>vérification des dispositifs de levage</t>
        </is>
      </c>
      <c r="E775" t="inlineStr">
        <is>
          <t>CRC 103,00</t>
        </is>
      </c>
      <c r="F775" t="n">
        <v>1</v>
      </c>
      <c r="G775" t="n">
        <v>0</v>
      </c>
      <c r="H775" t="n">
        <v>1</v>
      </c>
      <c r="I775" t="n">
        <v>0</v>
      </c>
      <c r="J775" s="2" t="n">
        <v>1081</v>
      </c>
      <c r="K775" t="n">
        <v>0</v>
      </c>
      <c r="L775" t="inlineStr">
        <is>
          <t>Dispositif de levage inférieur supérieur à 6 tonnes</t>
        </is>
      </c>
      <c r="M775">
        <f>IFERROR(INDEX('equipements_tunnel'!$C$2:$AK$64,MATCH(L775,'equipements_tunnel'!$B$2:$B$64,0),MATCH(B775,'equipements_tunnel'!$C$1:$AK$1,0)),"")</f>
        <v/>
      </c>
      <c r="N775" t="inlineStr">
        <is>
          <t>vérification des dispositifs de levage|Moulin</t>
        </is>
      </c>
    </row>
    <row r="776">
      <c r="A776" t="inlineStr">
        <is>
          <t>Eclairage</t>
        </is>
      </c>
      <c r="B776" t="inlineStr">
        <is>
          <t>Moulin</t>
        </is>
      </c>
      <c r="C776" t="inlineStr">
        <is>
          <t>ECLNPE001</t>
        </is>
      </c>
      <c r="D776" t="inlineStr">
        <is>
          <t>nettoyage des plots de jalonnement pour un sens</t>
        </is>
      </c>
      <c r="E776" t="inlineStr">
        <is>
          <t>ECPE01</t>
        </is>
      </c>
      <c r="F776" t="n">
        <v>2</v>
      </c>
      <c r="G776" t="n">
        <v>0</v>
      </c>
      <c r="H776" t="n">
        <v>2</v>
      </c>
      <c r="I776" t="n">
        <v>1</v>
      </c>
      <c r="J776" s="2" t="n">
        <v>855.21</v>
      </c>
      <c r="K776" t="n">
        <v>1710.42</v>
      </c>
      <c r="L776" t="inlineStr"/>
      <c r="M776" t="n">
        <v>1</v>
      </c>
      <c r="N776" t="inlineStr">
        <is>
          <t>nettoyage des plots de jalonnement pour un sens|Moulin</t>
        </is>
      </c>
    </row>
    <row r="777">
      <c r="A777" t="inlineStr">
        <is>
          <t>Eclairage</t>
        </is>
      </c>
      <c r="B777" t="inlineStr">
        <is>
          <t>Moulin</t>
        </is>
      </c>
      <c r="C777" t="inlineStr">
        <is>
          <t>ECLNEE010</t>
        </is>
      </c>
      <c r="D777" t="inlineStr">
        <is>
          <t>nettoyage de l'éclairage pour un sens</t>
        </is>
      </c>
      <c r="E777" t="inlineStr">
        <is>
          <t>ECPE10</t>
        </is>
      </c>
      <c r="F777" t="n">
        <v>2</v>
      </c>
      <c r="G777" t="n">
        <v>0</v>
      </c>
      <c r="H777" t="n">
        <v>2</v>
      </c>
      <c r="I777" t="n">
        <v>1</v>
      </c>
      <c r="J777" s="2" t="n">
        <v>15985.44</v>
      </c>
      <c r="K777" t="n">
        <v>31970.88</v>
      </c>
      <c r="L777" t="inlineStr"/>
      <c r="M777" t="n">
        <v>1</v>
      </c>
      <c r="N777" t="inlineStr">
        <is>
          <t>nettoyage de l'éclairage pour un sens|Moulin</t>
        </is>
      </c>
    </row>
    <row r="778">
      <c r="A778" t="inlineStr">
        <is>
          <t>Eclairage</t>
        </is>
      </c>
      <c r="B778" t="inlineStr">
        <is>
          <t>Moulin</t>
        </is>
      </c>
      <c r="C778" t="inlineStr">
        <is>
          <t>ECLRSE050</t>
        </is>
      </c>
      <c r="D778" t="inlineStr">
        <is>
          <t>remplacement systématiques des sources</t>
        </is>
      </c>
      <c r="E778" t="inlineStr">
        <is>
          <t>ECPE50</t>
        </is>
      </c>
      <c r="F778" t="n">
        <v>0.4</v>
      </c>
      <c r="G778" t="n">
        <v>0</v>
      </c>
      <c r="H778" t="n">
        <v>0.4</v>
      </c>
      <c r="I778" t="n">
        <v>1</v>
      </c>
      <c r="J778" s="2" t="n">
        <v>28406.97</v>
      </c>
      <c r="K778" t="n">
        <v>11362.79</v>
      </c>
      <c r="L778" t="inlineStr"/>
      <c r="M778" t="n">
        <v>1</v>
      </c>
      <c r="N778" t="inlineStr">
        <is>
          <t>remplacement systématiques des sources|Moulin</t>
        </is>
      </c>
    </row>
    <row r="779">
      <c r="A779" t="inlineStr">
        <is>
          <t>Eclairage</t>
        </is>
      </c>
      <c r="B779" t="inlineStr">
        <is>
          <t>Moulin</t>
        </is>
      </c>
      <c r="C779" t="inlineStr">
        <is>
          <t>ECLRSE054</t>
        </is>
      </c>
      <c r="D779" t="inlineStr">
        <is>
          <t>remplacement systématiques des sources</t>
        </is>
      </c>
      <c r="E779" t="inlineStr">
        <is>
          <t>ECPE54</t>
        </is>
      </c>
      <c r="F779" t="n">
        <v>0.4</v>
      </c>
      <c r="G779" t="n">
        <v>0</v>
      </c>
      <c r="H779" t="n">
        <v>0.4</v>
      </c>
      <c r="I779" t="n">
        <v>1</v>
      </c>
      <c r="J779" s="2" t="n">
        <v>17737.38</v>
      </c>
      <c r="K779" t="n">
        <v>7094.95</v>
      </c>
      <c r="L779" t="inlineStr"/>
      <c r="M779" t="n">
        <v>1</v>
      </c>
      <c r="N779" t="inlineStr">
        <is>
          <t>remplacement systématiques des sources|Moulin</t>
        </is>
      </c>
    </row>
    <row r="780">
      <c r="A780" t="inlineStr">
        <is>
          <t>Eclairage</t>
        </is>
      </c>
      <c r="B780" t="inlineStr">
        <is>
          <t>Moulin</t>
        </is>
      </c>
      <c r="C780" t="inlineStr">
        <is>
          <t>ECLRSE056</t>
        </is>
      </c>
      <c r="D780" t="inlineStr">
        <is>
          <t>remplacement systématiques des sources</t>
        </is>
      </c>
      <c r="E780" t="inlineStr">
        <is>
          <t>ECPE56</t>
        </is>
      </c>
      <c r="F780" t="n">
        <v>0.4</v>
      </c>
      <c r="G780" t="n">
        <v>0</v>
      </c>
      <c r="H780" t="n">
        <v>0.4</v>
      </c>
      <c r="I780" t="n">
        <v>1</v>
      </c>
      <c r="J780" s="2" t="n">
        <v>27455.54</v>
      </c>
      <c r="K780" t="n">
        <v>10982.22</v>
      </c>
      <c r="L780" t="inlineStr"/>
      <c r="M780" t="n">
        <v>1</v>
      </c>
      <c r="N780" t="inlineStr">
        <is>
          <t>remplacement systématiques des sources|Moulin</t>
        </is>
      </c>
    </row>
    <row r="781">
      <c r="A781" t="inlineStr">
        <is>
          <t>AEV</t>
        </is>
      </c>
      <c r="B781" t="inlineStr">
        <is>
          <t>Moulin</t>
        </is>
      </c>
      <c r="C781" t="inlineStr">
        <is>
          <t>AEVEFE010</t>
        </is>
      </c>
      <c r="D781" t="inlineStr">
        <is>
          <t>essais fonctionnels pour un sens</t>
        </is>
      </c>
      <c r="E781" t="inlineStr">
        <is>
          <t>AEFE10</t>
        </is>
      </c>
      <c r="F781" t="n">
        <v>2</v>
      </c>
      <c r="G781" t="n">
        <v>0</v>
      </c>
      <c r="H781" t="n">
        <v>2</v>
      </c>
      <c r="I781" t="n">
        <v>1</v>
      </c>
      <c r="J781" s="2" t="n">
        <v>1005.24</v>
      </c>
      <c r="K781" t="n">
        <v>2010.48</v>
      </c>
      <c r="L781" t="inlineStr"/>
      <c r="M781" t="n">
        <v>1</v>
      </c>
      <c r="N781" t="inlineStr">
        <is>
          <t>essais fonctionnels pour un sens|Moulin</t>
        </is>
      </c>
    </row>
    <row r="782">
      <c r="A782" t="inlineStr">
        <is>
          <t>AEV</t>
        </is>
      </c>
      <c r="B782" t="inlineStr">
        <is>
          <t>Moulin</t>
        </is>
      </c>
      <c r="C782" t="inlineStr">
        <is>
          <t>AEVMPE020</t>
        </is>
      </c>
      <c r="D782" t="inlineStr">
        <is>
          <t>maintenance préventive pour un sens</t>
        </is>
      </c>
      <c r="E782" t="inlineStr">
        <is>
          <t>AEPE20</t>
        </is>
      </c>
      <c r="F782" t="n">
        <v>2</v>
      </c>
      <c r="G782" t="n">
        <v>0</v>
      </c>
      <c r="H782" t="n">
        <v>2</v>
      </c>
      <c r="I782" t="n">
        <v>1</v>
      </c>
      <c r="J782" s="2" t="n">
        <v>3016.89</v>
      </c>
      <c r="K782" t="n">
        <v>6033.78</v>
      </c>
      <c r="L782" t="inlineStr"/>
      <c r="M782" t="n">
        <v>1</v>
      </c>
      <c r="N782" t="inlineStr">
        <is>
          <t>maintenance préventive pour un sens|Moulin</t>
        </is>
      </c>
    </row>
    <row r="783">
      <c r="A783" t="inlineStr">
        <is>
          <t>AEV</t>
        </is>
      </c>
      <c r="B783" t="inlineStr">
        <is>
          <t>Moulin</t>
        </is>
      </c>
      <c r="C783" t="inlineStr">
        <is>
          <t>AEVPLV008</t>
        </is>
      </c>
      <c r="D783" t="inlineStr">
        <is>
          <t>maintenance préventive prises/coffret pompier</t>
        </is>
      </c>
      <c r="E783" t="inlineStr">
        <is>
          <t>AEV08</t>
        </is>
      </c>
      <c r="F783" t="n">
        <v>1</v>
      </c>
      <c r="G783" t="n">
        <v>0</v>
      </c>
      <c r="H783" t="n">
        <v>1</v>
      </c>
      <c r="I783" t="n">
        <v>8</v>
      </c>
      <c r="J783" s="2" t="n">
        <v>61.7</v>
      </c>
      <c r="K783" t="n">
        <v>493.6</v>
      </c>
      <c r="L783" t="inlineStr">
        <is>
          <t>Niche sécurité</t>
        </is>
      </c>
      <c r="M783">
        <f>IFERROR(INDEX('equipements_tunnel'!$C$2:$AK$64,MATCH(L783,'equipements_tunnel'!$B$2:$B$64,0),MATCH(B783,'equipements_tunnel'!$C$1:$AK$1,0)),"")</f>
        <v/>
      </c>
      <c r="N783" t="inlineStr">
        <is>
          <t>maintenance préventive prises/coffret pompier|Moulin</t>
        </is>
      </c>
    </row>
    <row r="784">
      <c r="A784" t="inlineStr">
        <is>
          <t>Automate</t>
        </is>
      </c>
      <c r="B784" t="inlineStr">
        <is>
          <t>Moulin</t>
        </is>
      </c>
      <c r="C784" t="inlineStr">
        <is>
          <t>AUTPAB031</t>
        </is>
      </c>
      <c r="D784" t="inlineStr">
        <is>
          <t>préventif automates principaux et baies mesd (fiche n°3 du cctp)</t>
        </is>
      </c>
      <c r="E784" t="inlineStr">
        <is>
          <t>AUPR31</t>
        </is>
      </c>
      <c r="F784" t="n">
        <v>1</v>
      </c>
      <c r="G784" t="n">
        <v>0</v>
      </c>
      <c r="H784" t="n">
        <v>1</v>
      </c>
      <c r="I784" t="n">
        <v>0.5</v>
      </c>
      <c r="J784" s="2" t="n">
        <v>397.10535</v>
      </c>
      <c r="K784" t="n">
        <v>198.55</v>
      </c>
      <c r="L784" t="inlineStr"/>
      <c r="M784" t="n">
        <v>0.5</v>
      </c>
      <c r="N784" t="inlineStr">
        <is>
          <t>préventif automates principaux et baies mesd (fiche n°3 du cctp)|Moulin</t>
        </is>
      </c>
    </row>
    <row r="785">
      <c r="A785" t="inlineStr">
        <is>
          <t>Automate</t>
        </is>
      </c>
      <c r="B785" t="inlineStr">
        <is>
          <t>Moulin</t>
        </is>
      </c>
      <c r="C785" t="inlineStr">
        <is>
          <t>AUTPAR032</t>
        </is>
      </c>
      <c r="D785" t="inlineStr">
        <is>
          <t>préventif armoires mesd (fiche n°4 du cctp)</t>
        </is>
      </c>
      <c r="E785" t="inlineStr">
        <is>
          <t>AUPR32</t>
        </is>
      </c>
      <c r="F785" t="n">
        <v>1</v>
      </c>
      <c r="G785" t="n">
        <v>0</v>
      </c>
      <c r="H785" t="n">
        <v>1</v>
      </c>
      <c r="I785" t="n">
        <v>0.5</v>
      </c>
      <c r="J785" s="2" t="n">
        <v>1450.62633</v>
      </c>
      <c r="K785" t="n">
        <v>725.3099999999999</v>
      </c>
      <c r="L785" t="inlineStr">
        <is>
          <t>MESD METIER</t>
        </is>
      </c>
      <c r="M785">
        <f>IFERROR(INDEX('equipements_tunnel'!$C$2:$AK$64,MATCH(L785,'equipements_tunnel'!$B$2:$B$64,0),MATCH(B785,'equipements_tunnel'!$C$1:$AK$1,0)),"")</f>
        <v/>
      </c>
      <c r="N785" t="inlineStr">
        <is>
          <t>préventif armoires mesd (fiche n°4 du cctp)|Moulin</t>
        </is>
      </c>
    </row>
    <row r="786">
      <c r="A786" t="inlineStr">
        <is>
          <t>Automate</t>
        </is>
      </c>
      <c r="B786" t="inlineStr">
        <is>
          <t>Moulin</t>
        </is>
      </c>
      <c r="C786" t="inlineStr">
        <is>
          <t>AUTPAM047</t>
        </is>
      </c>
      <c r="D786" t="inlineStr">
        <is>
          <t>préventif automates métier (fiche n°5 du cctp)</t>
        </is>
      </c>
      <c r="E786" t="inlineStr">
        <is>
          <t>AUPR47</t>
        </is>
      </c>
      <c r="F786" t="n">
        <v>1</v>
      </c>
      <c r="G786" t="n">
        <v>0</v>
      </c>
      <c r="H786" t="n">
        <v>1</v>
      </c>
      <c r="I786" t="n">
        <v>0</v>
      </c>
      <c r="J786" s="2" t="n">
        <v>202.4713</v>
      </c>
      <c r="K786" t="n">
        <v>0</v>
      </c>
      <c r="L786" t="inlineStr">
        <is>
          <t>AUTOMATE METIER</t>
        </is>
      </c>
      <c r="M786">
        <f>IFERROR(INDEX('equipements_tunnel'!$C$2:$AK$64,MATCH(L786,'equipements_tunnel'!$B$2:$B$64,0),MATCH(B786,'equipements_tunnel'!$C$1:$AK$1,0)),"")</f>
        <v/>
      </c>
      <c r="N786" t="inlineStr">
        <is>
          <t>préventif automates métier (fiche n°5 du cctp)|Moulin</t>
        </is>
      </c>
    </row>
    <row r="787">
      <c r="A787" t="inlineStr">
        <is>
          <t>Automate</t>
        </is>
      </c>
      <c r="B787" t="inlineStr">
        <is>
          <t>Moulin</t>
        </is>
      </c>
      <c r="C787" t="inlineStr">
        <is>
          <t>AUTPAR048</t>
        </is>
      </c>
      <c r="D787" t="inlineStr">
        <is>
          <t>préventif armoires mesd (fiche n°4 du cctp)</t>
        </is>
      </c>
      <c r="E787" t="inlineStr">
        <is>
          <t>AUPR48</t>
        </is>
      </c>
      <c r="F787" t="n">
        <v>1</v>
      </c>
      <c r="G787" t="n">
        <v>0</v>
      </c>
      <c r="H787" t="n">
        <v>1</v>
      </c>
      <c r="I787" t="n">
        <v>0</v>
      </c>
      <c r="J787" s="2" t="n">
        <v>91.39855</v>
      </c>
      <c r="K787" t="n">
        <v>0</v>
      </c>
      <c r="L787" t="inlineStr">
        <is>
          <t>MESD METIER</t>
        </is>
      </c>
      <c r="M787">
        <f>IFERROR(INDEX('equipements_tunnel'!$C$2:$AK$64,MATCH(L787,'equipements_tunnel'!$B$2:$B$64,0),MATCH(B787,'equipements_tunnel'!$C$1:$AK$1,0)),"")</f>
        <v/>
      </c>
      <c r="N787" t="inlineStr">
        <is>
          <t>préventif armoires mesd (fiche n°4 du cctp)|Moulin</t>
        </is>
      </c>
    </row>
    <row r="788">
      <c r="A788" t="inlineStr">
        <is>
          <t>PAU/TSE</t>
        </is>
      </c>
      <c r="B788" t="inlineStr">
        <is>
          <t>Moulin</t>
        </is>
      </c>
      <c r="C788" t="inlineStr">
        <is>
          <t>RTSPPE004</t>
        </is>
      </c>
      <c r="D788" t="inlineStr">
        <is>
          <t>maintenance préventive de l'ensemble des pau du tunnel</t>
        </is>
      </c>
      <c r="E788" t="inlineStr">
        <is>
          <t>RAU-PE04</t>
        </is>
      </c>
      <c r="F788" t="n">
        <v>4</v>
      </c>
      <c r="G788" t="n">
        <v>0</v>
      </c>
      <c r="H788" t="n">
        <v>4</v>
      </c>
      <c r="I788" t="n">
        <v>0.5</v>
      </c>
      <c r="J788" s="2" t="n">
        <v>1552.88</v>
      </c>
      <c r="K788" t="n">
        <v>3105.76</v>
      </c>
      <c r="L788" t="inlineStr"/>
      <c r="M788" t="n">
        <v>0.5</v>
      </c>
      <c r="N788" t="inlineStr">
        <is>
          <t>maintenance préventive de l'ensemble des pau du tunnel|Moulin</t>
        </is>
      </c>
    </row>
    <row r="789">
      <c r="A789" t="inlineStr">
        <is>
          <t>PAU/TSE</t>
        </is>
      </c>
      <c r="B789" t="inlineStr">
        <is>
          <t>Moulin</t>
        </is>
      </c>
      <c r="C789" t="inlineStr">
        <is>
          <t>RTSPTE004</t>
        </is>
      </c>
      <c r="D789" t="inlineStr">
        <is>
          <t>maintenance préventive de l'ensemble des tse du tunnel</t>
        </is>
      </c>
      <c r="E789" t="inlineStr">
        <is>
          <t>TSE-PE04</t>
        </is>
      </c>
      <c r="F789" t="n">
        <v>4</v>
      </c>
      <c r="G789" t="n">
        <v>0</v>
      </c>
      <c r="H789" t="n">
        <v>4</v>
      </c>
      <c r="I789" t="n">
        <v>0.5</v>
      </c>
      <c r="J789" s="2" t="n">
        <v>944.66</v>
      </c>
      <c r="K789" t="n">
        <v>1889.32</v>
      </c>
      <c r="L789" t="inlineStr"/>
      <c r="M789" t="n">
        <v>0.5</v>
      </c>
      <c r="N789" t="inlineStr">
        <is>
          <t>maintenance préventive de l'ensemble des tse du tunnel|Moulin</t>
        </is>
      </c>
    </row>
    <row r="790">
      <c r="A790" t="inlineStr">
        <is>
          <t>Onduleur</t>
        </is>
      </c>
      <c r="B790" t="inlineStr">
        <is>
          <t>Moulin</t>
        </is>
      </c>
      <c r="C790" t="inlineStr">
        <is>
          <t>ONDPOA001</t>
        </is>
      </c>
      <c r="D790" t="inlineStr">
        <is>
          <t>maintenance préventive d'un onduleur</t>
        </is>
      </c>
      <c r="E790" t="inlineStr">
        <is>
          <t>ONP001</t>
        </is>
      </c>
      <c r="F790" t="n">
        <v>1</v>
      </c>
      <c r="G790" t="n">
        <v>0</v>
      </c>
      <c r="H790" t="n">
        <v>1</v>
      </c>
      <c r="I790" t="n">
        <v>0</v>
      </c>
      <c r="J790" s="2" t="n">
        <v>304.01</v>
      </c>
      <c r="K790" t="n">
        <v>0</v>
      </c>
      <c r="L790" t="inlineStr">
        <is>
          <t>Maintenance préventive Onduleur ≤ 60 kVA</t>
        </is>
      </c>
      <c r="M790">
        <f>IFERROR(INDEX('equipements_tunnel'!$C$2:$AK$64,MATCH(L790,'equipements_tunnel'!$B$2:$B$64,0),MATCH(B790,'equipements_tunnel'!$C$1:$AK$1,0)),"")</f>
        <v/>
      </c>
      <c r="N790" t="inlineStr">
        <is>
          <t>maintenance préventive d'un onduleur|Moulin</t>
        </is>
      </c>
    </row>
    <row r="791">
      <c r="A791" t="inlineStr">
        <is>
          <t>Onduleur</t>
        </is>
      </c>
      <c r="B791" t="inlineStr">
        <is>
          <t>Moulin</t>
        </is>
      </c>
      <c r="C791" t="inlineStr">
        <is>
          <t>ONDPOB002</t>
        </is>
      </c>
      <c r="D791" t="inlineStr">
        <is>
          <t>maintenance préventive d'un onduleur</t>
        </is>
      </c>
      <c r="E791" t="inlineStr">
        <is>
          <t>ONP002</t>
        </is>
      </c>
      <c r="F791" t="n">
        <v>1</v>
      </c>
      <c r="G791" t="n">
        <v>0</v>
      </c>
      <c r="H791" t="n">
        <v>1</v>
      </c>
      <c r="I791" t="n">
        <v>1</v>
      </c>
      <c r="J791" s="2" t="n">
        <v>337.95</v>
      </c>
      <c r="K791" t="n">
        <v>337.95</v>
      </c>
      <c r="L791" t="inlineStr">
        <is>
          <t>Maintenance préventive Onduleur 61 kVA --&gt; 160 kVA</t>
        </is>
      </c>
      <c r="M791">
        <f>IFERROR(INDEX('equipements_tunnel'!$C$2:$AK$64,MATCH(L791,'equipements_tunnel'!$B$2:$B$64,0),MATCH(B791,'equipements_tunnel'!$C$1:$AK$1,0)),"")</f>
        <v/>
      </c>
      <c r="N791" t="inlineStr">
        <is>
          <t>maintenance préventive d'un onduleur|Moulin</t>
        </is>
      </c>
    </row>
    <row r="792">
      <c r="A792" t="inlineStr">
        <is>
          <t>Onduleur</t>
        </is>
      </c>
      <c r="B792" t="inlineStr">
        <is>
          <t>Moulin</t>
        </is>
      </c>
      <c r="C792" t="inlineStr">
        <is>
          <t>ONDPOC003</t>
        </is>
      </c>
      <c r="D792" t="inlineStr">
        <is>
          <t>maintenance préventive d'un onduleur</t>
        </is>
      </c>
      <c r="E792" t="inlineStr">
        <is>
          <t>ONP003</t>
        </is>
      </c>
      <c r="F792" t="n">
        <v>1</v>
      </c>
      <c r="G792" t="n">
        <v>0</v>
      </c>
      <c r="H792" t="n">
        <v>1</v>
      </c>
      <c r="I792" t="n">
        <v>1</v>
      </c>
      <c r="J792" s="2" t="n">
        <v>371.88</v>
      </c>
      <c r="K792" t="n">
        <v>371.88</v>
      </c>
      <c r="L792" t="inlineStr">
        <is>
          <t>Maintenance préventive Onduleur &gt; 160 kVA</t>
        </is>
      </c>
      <c r="M792">
        <f>IFERROR(INDEX('equipements_tunnel'!$C$2:$AK$64,MATCH(L792,'equipements_tunnel'!$B$2:$B$64,0),MATCH(B792,'equipements_tunnel'!$C$1:$AK$1,0)),"")</f>
        <v/>
      </c>
      <c r="N792" t="inlineStr">
        <is>
          <t>maintenance préventive d'un onduleur|Moulin</t>
        </is>
      </c>
    </row>
    <row r="793">
      <c r="A793" t="inlineStr">
        <is>
          <t>Onduleur</t>
        </is>
      </c>
      <c r="B793" t="inlineStr">
        <is>
          <t>Moulin</t>
        </is>
      </c>
      <c r="C793" t="inlineStr">
        <is>
          <t>ONDMPA004</t>
        </is>
      </c>
      <c r="D793" t="inlineStr">
        <is>
          <t>maintenance préventive d'un atelier d'énergie</t>
        </is>
      </c>
      <c r="E793" t="inlineStr">
        <is>
          <t>ONP004</t>
        </is>
      </c>
      <c r="F793" t="n">
        <v>1</v>
      </c>
      <c r="G793" t="n">
        <v>0</v>
      </c>
      <c r="H793" t="n">
        <v>1</v>
      </c>
      <c r="I793" t="n">
        <v>0</v>
      </c>
      <c r="J793" s="2" t="n">
        <v>185.94</v>
      </c>
      <c r="K793" t="n">
        <v>0</v>
      </c>
      <c r="L793" t="inlineStr"/>
      <c r="M793" t="n">
        <v>0</v>
      </c>
      <c r="N793" t="inlineStr">
        <is>
          <t>maintenance préventive d'un atelier d'énergie|Moulin</t>
        </is>
      </c>
    </row>
    <row r="794">
      <c r="A794" t="inlineStr">
        <is>
          <t>Onduleur</t>
        </is>
      </c>
      <c r="B794" t="inlineStr">
        <is>
          <t>Moulin</t>
        </is>
      </c>
      <c r="C794" t="inlineStr">
        <is>
          <t>ONDPLV005</t>
        </is>
      </c>
      <c r="D794" t="inlineStr">
        <is>
          <t>plus-value pour dépollution</t>
        </is>
      </c>
      <c r="E794" t="inlineStr">
        <is>
          <t>ONP005</t>
        </is>
      </c>
      <c r="F794" t="n">
        <v>0.5</v>
      </c>
      <c r="G794" t="n">
        <v>0</v>
      </c>
      <c r="H794" t="n">
        <v>0.5</v>
      </c>
      <c r="I794" t="n">
        <v>1</v>
      </c>
      <c r="J794" s="2" t="n">
        <v>414.3</v>
      </c>
      <c r="K794" t="n">
        <v>207.15</v>
      </c>
      <c r="L794" t="inlineStr"/>
      <c r="M794" t="n">
        <v>1</v>
      </c>
      <c r="N794" t="inlineStr">
        <is>
          <t>plus-value pour dépollution|Moulin</t>
        </is>
      </c>
    </row>
    <row r="795">
      <c r="A795" t="inlineStr">
        <is>
          <t>Détection</t>
        </is>
      </c>
      <c r="B795" t="inlineStr">
        <is>
          <t>Moulin</t>
        </is>
      </c>
      <c r="C795" t="inlineStr">
        <is>
          <t>DETPCA016</t>
        </is>
      </c>
      <c r="D795" t="inlineStr">
        <is>
          <t>préventif d'un tube des capteurs atmosphériques (opacimètres, co, no, no², smokecheck, anémomètres)</t>
        </is>
      </c>
      <c r="E795" t="inlineStr">
        <is>
          <t>DEP016</t>
        </is>
      </c>
      <c r="F795" t="n">
        <v>4</v>
      </c>
      <c r="G795" t="n">
        <v>0</v>
      </c>
      <c r="H795" t="n">
        <v>4</v>
      </c>
      <c r="I795" t="n">
        <v>1</v>
      </c>
      <c r="J795" s="2" t="n">
        <v>6209.7</v>
      </c>
      <c r="K795" t="n">
        <v>24838.8</v>
      </c>
      <c r="L795" t="inlineStr"/>
      <c r="M795" t="n">
        <v>1</v>
      </c>
      <c r="N795" t="inlineStr">
        <is>
          <t>préventif d'un tube des capteurs atmosphériques (opacimètres, co, no, no², smokecheck, anémomètres)|Moulin</t>
        </is>
      </c>
    </row>
    <row r="796">
      <c r="A796" t="inlineStr">
        <is>
          <t>Détection</t>
        </is>
      </c>
      <c r="B796" t="inlineStr">
        <is>
          <t>Moulin</t>
        </is>
      </c>
      <c r="C796" t="inlineStr">
        <is>
          <t>DETPLV027</t>
        </is>
      </c>
      <c r="D796" t="inlineStr">
        <is>
          <t>préventif luminancemètre</t>
        </is>
      </c>
      <c r="E796" t="inlineStr">
        <is>
          <t>DEP027</t>
        </is>
      </c>
      <c r="F796" t="n">
        <v>1</v>
      </c>
      <c r="G796" t="n">
        <v>0</v>
      </c>
      <c r="H796" t="n">
        <v>1</v>
      </c>
      <c r="I796" t="n">
        <v>2</v>
      </c>
      <c r="J796" s="2" t="n">
        <v>24.15</v>
      </c>
      <c r="K796" t="n">
        <v>48.3</v>
      </c>
      <c r="L796" t="inlineStr">
        <is>
          <t>LUMANDAR+LUMINANCEMETRE</t>
        </is>
      </c>
      <c r="M796">
        <f>IFERROR(INDEX('equipements_tunnel'!$C$2:$AK$64,MATCH(L796,'equipements_tunnel'!$B$2:$B$64,0),MATCH(B796,'equipements_tunnel'!$C$1:$AK$1,0)),"")</f>
        <v/>
      </c>
      <c r="N796" t="inlineStr">
        <is>
          <t>préventif luminancemètre|Moulin</t>
        </is>
      </c>
    </row>
    <row r="797">
      <c r="A797" t="inlineStr">
        <is>
          <t>Détection</t>
        </is>
      </c>
      <c r="B797" t="inlineStr">
        <is>
          <t>Moulin</t>
        </is>
      </c>
      <c r="C797" t="inlineStr">
        <is>
          <t>DETPDI100</t>
        </is>
      </c>
      <c r="D797" t="inlineStr">
        <is>
          <t>préventif détection incendie</t>
        </is>
      </c>
      <c r="E797" t="inlineStr">
        <is>
          <t>DEP100</t>
        </is>
      </c>
      <c r="F797" t="n">
        <v>1</v>
      </c>
      <c r="G797" t="n">
        <v>0</v>
      </c>
      <c r="H797" t="n">
        <v>1</v>
      </c>
      <c r="I797" t="n">
        <v>1</v>
      </c>
      <c r="J797" s="2" t="n">
        <v>347.55</v>
      </c>
      <c r="K797" t="n">
        <v>347.55</v>
      </c>
      <c r="L797" t="inlineStr"/>
      <c r="M797" t="n">
        <v>1</v>
      </c>
      <c r="N797" t="inlineStr">
        <is>
          <t>préventif détection incendie|Moulin</t>
        </is>
      </c>
    </row>
    <row r="798">
      <c r="A798" t="inlineStr">
        <is>
          <t>Détection</t>
        </is>
      </c>
      <c r="B798" t="inlineStr">
        <is>
          <t>Moulin</t>
        </is>
      </c>
      <c r="C798" t="inlineStr">
        <is>
          <t>DETPXA200</t>
        </is>
      </c>
      <c r="D798" t="inlineStr">
        <is>
          <t>préventif extincteur</t>
        </is>
      </c>
      <c r="E798" t="inlineStr">
        <is>
          <t>DEP200</t>
        </is>
      </c>
      <c r="F798" t="n">
        <v>1</v>
      </c>
      <c r="G798" t="n">
        <v>0</v>
      </c>
      <c r="H798" t="n">
        <v>1</v>
      </c>
      <c r="I798" t="n">
        <v>25</v>
      </c>
      <c r="J798" s="2" t="n">
        <v>33.6</v>
      </c>
      <c r="K798" t="n">
        <v>840</v>
      </c>
      <c r="L798" t="inlineStr">
        <is>
          <t>Maintenance Préventive Extincteur Poudre 6 kg</t>
        </is>
      </c>
      <c r="M798">
        <f>IFERROR(INDEX('equipements_tunnel'!$C$2:$AK$64,MATCH(L798,'equipements_tunnel'!$B$2:$B$64,0),MATCH(B798,'equipements_tunnel'!$C$1:$AK$1,0)),"")</f>
        <v/>
      </c>
      <c r="N798" t="inlineStr">
        <is>
          <t>préventif extincteur|Moulin</t>
        </is>
      </c>
    </row>
    <row r="799">
      <c r="A799" t="inlineStr">
        <is>
          <t>Détection</t>
        </is>
      </c>
      <c r="B799" t="inlineStr">
        <is>
          <t>Moulin</t>
        </is>
      </c>
      <c r="C799" t="inlineStr">
        <is>
          <t>DETPXB201</t>
        </is>
      </c>
      <c r="D799" t="inlineStr">
        <is>
          <t>préventif extincteur</t>
        </is>
      </c>
      <c r="E799" t="inlineStr">
        <is>
          <t>DEP201</t>
        </is>
      </c>
      <c r="F799" t="n">
        <v>1</v>
      </c>
      <c r="G799" t="n">
        <v>0</v>
      </c>
      <c r="H799" t="n">
        <v>1</v>
      </c>
      <c r="I799" t="n">
        <v>0</v>
      </c>
      <c r="J799" s="2" t="n">
        <v>21</v>
      </c>
      <c r="K799" t="n">
        <v>0</v>
      </c>
      <c r="L799" t="inlineStr">
        <is>
          <t>Maintenance Préventive Extincteur Poudre 9 kg</t>
        </is>
      </c>
      <c r="M799">
        <f>IFERROR(INDEX('equipements_tunnel'!$C$2:$AK$64,MATCH(L799,'equipements_tunnel'!$B$2:$B$64,0),MATCH(B799,'equipements_tunnel'!$C$1:$AK$1,0)),"")</f>
        <v/>
      </c>
      <c r="N799" t="inlineStr">
        <is>
          <t>préventif extincteur|Moulin</t>
        </is>
      </c>
    </row>
    <row r="800">
      <c r="A800" t="inlineStr">
        <is>
          <t>Détection</t>
        </is>
      </c>
      <c r="B800" t="inlineStr">
        <is>
          <t>Moulin</t>
        </is>
      </c>
      <c r="C800" t="inlineStr">
        <is>
          <t>DETPXC202</t>
        </is>
      </c>
      <c r="D800" t="inlineStr">
        <is>
          <t>préventif extincteur</t>
        </is>
      </c>
      <c r="E800" t="inlineStr">
        <is>
          <t>DEP202</t>
        </is>
      </c>
      <c r="F800" t="n">
        <v>1</v>
      </c>
      <c r="G800" t="n">
        <v>0</v>
      </c>
      <c r="H800" t="n">
        <v>1</v>
      </c>
      <c r="I800" t="n">
        <v>0</v>
      </c>
      <c r="J800" s="2" t="n">
        <v>36.75</v>
      </c>
      <c r="K800" t="n">
        <v>0</v>
      </c>
      <c r="L800" t="inlineStr">
        <is>
          <t>Maintenance Préventive Extincteur Poudre 50 kg</t>
        </is>
      </c>
      <c r="M800">
        <f>IFERROR(INDEX('equipements_tunnel'!$C$2:$AK$64,MATCH(L800,'equipements_tunnel'!$B$2:$B$64,0),MATCH(B800,'equipements_tunnel'!$C$1:$AK$1,0)),"")</f>
        <v/>
      </c>
      <c r="N800" t="inlineStr">
        <is>
          <t>préventif extincteur|Moulin</t>
        </is>
      </c>
    </row>
    <row r="801">
      <c r="A801" t="inlineStr">
        <is>
          <t>Détection</t>
        </is>
      </c>
      <c r="B801" t="inlineStr">
        <is>
          <t>Moulin</t>
        </is>
      </c>
      <c r="C801" t="inlineStr">
        <is>
          <t>DETPXD203</t>
        </is>
      </c>
      <c r="D801" t="inlineStr">
        <is>
          <t>préventif extincteur</t>
        </is>
      </c>
      <c r="E801" t="inlineStr">
        <is>
          <t>DEP203</t>
        </is>
      </c>
      <c r="F801" t="n">
        <v>1</v>
      </c>
      <c r="G801" t="n">
        <v>0</v>
      </c>
      <c r="H801" t="n">
        <v>1</v>
      </c>
      <c r="I801" t="n">
        <v>0</v>
      </c>
      <c r="J801" s="2" t="n">
        <v>15.75</v>
      </c>
      <c r="K801" t="n">
        <v>0</v>
      </c>
      <c r="L801" t="inlineStr">
        <is>
          <t>Maintenance Préventive Extincteur Eau 6 L</t>
        </is>
      </c>
      <c r="M801">
        <f>IFERROR(INDEX('equipements_tunnel'!$C$2:$AK$64,MATCH(L801,'equipements_tunnel'!$B$2:$B$64,0),MATCH(B801,'equipements_tunnel'!$C$1:$AK$1,0)),"")</f>
        <v/>
      </c>
      <c r="N801" t="inlineStr">
        <is>
          <t>préventif extincteur|Moulin</t>
        </is>
      </c>
    </row>
    <row r="802">
      <c r="A802" t="inlineStr">
        <is>
          <t>Détection</t>
        </is>
      </c>
      <c r="B802" t="inlineStr">
        <is>
          <t>Moulin</t>
        </is>
      </c>
      <c r="C802" t="inlineStr">
        <is>
          <t>DETPXE204</t>
        </is>
      </c>
      <c r="D802" t="inlineStr">
        <is>
          <t>préventif extincteur</t>
        </is>
      </c>
      <c r="E802" t="inlineStr">
        <is>
          <t>DEP204</t>
        </is>
      </c>
      <c r="F802" t="n">
        <v>1</v>
      </c>
      <c r="G802" t="n">
        <v>0</v>
      </c>
      <c r="H802" t="n">
        <v>1</v>
      </c>
      <c r="I802" t="n">
        <v>0</v>
      </c>
      <c r="J802" s="2" t="n">
        <v>23.1</v>
      </c>
      <c r="K802" t="n">
        <v>0</v>
      </c>
      <c r="L802" t="inlineStr">
        <is>
          <t>Maintenance Préventive Extincteur Eau 9 L</t>
        </is>
      </c>
      <c r="M802">
        <f>IFERROR(INDEX('equipements_tunnel'!$C$2:$AK$64,MATCH(L802,'equipements_tunnel'!$B$2:$B$64,0),MATCH(B802,'equipements_tunnel'!$C$1:$AK$1,0)),"")</f>
        <v/>
      </c>
      <c r="N802" t="inlineStr">
        <is>
          <t>préventif extincteur|Moulin</t>
        </is>
      </c>
    </row>
    <row r="803">
      <c r="A803" t="inlineStr">
        <is>
          <t>Détection</t>
        </is>
      </c>
      <c r="B803" t="inlineStr">
        <is>
          <t>Moulin</t>
        </is>
      </c>
      <c r="C803" t="inlineStr">
        <is>
          <t>DETPXF204</t>
        </is>
      </c>
      <c r="D803" t="inlineStr">
        <is>
          <t>préventif extincteur</t>
        </is>
      </c>
      <c r="E803" t="inlineStr">
        <is>
          <t>DEP205</t>
        </is>
      </c>
      <c r="F803" t="n">
        <v>1</v>
      </c>
      <c r="G803" t="n">
        <v>0</v>
      </c>
      <c r="H803" t="n">
        <v>1</v>
      </c>
      <c r="I803" t="n">
        <v>1</v>
      </c>
      <c r="J803" s="2" t="n">
        <v>26.25</v>
      </c>
      <c r="K803" t="n">
        <v>26.25</v>
      </c>
      <c r="L803" t="inlineStr">
        <is>
          <t>Maintenance Préventive Extincteur CO2 2 kg</t>
        </is>
      </c>
      <c r="M803">
        <f>IFERROR(INDEX('equipements_tunnel'!$C$2:$AK$64,MATCH(L803,'equipements_tunnel'!$B$2:$B$64,0),MATCH(B803,'equipements_tunnel'!$C$1:$AK$1,0)),"")</f>
        <v/>
      </c>
      <c r="N803" t="inlineStr">
        <is>
          <t>préventif extincteur|Moulin</t>
        </is>
      </c>
    </row>
    <row r="804">
      <c r="A804" t="inlineStr">
        <is>
          <t>Détection</t>
        </is>
      </c>
      <c r="B804" t="inlineStr">
        <is>
          <t>Moulin</t>
        </is>
      </c>
      <c r="C804" t="inlineStr">
        <is>
          <t>DETPXG206</t>
        </is>
      </c>
      <c r="D804" t="inlineStr">
        <is>
          <t>préventif extincteur</t>
        </is>
      </c>
      <c r="E804" t="inlineStr">
        <is>
          <t>DEP206</t>
        </is>
      </c>
      <c r="F804" t="n">
        <v>1</v>
      </c>
      <c r="G804" t="n">
        <v>0</v>
      </c>
      <c r="H804" t="n">
        <v>1</v>
      </c>
      <c r="I804" t="n">
        <v>4</v>
      </c>
      <c r="J804" s="2" t="n">
        <v>15.75</v>
      </c>
      <c r="K804" t="n">
        <v>63</v>
      </c>
      <c r="L804" t="inlineStr">
        <is>
          <t>Maintenance Préventive Extincteur CO2 5 kg</t>
        </is>
      </c>
      <c r="M804">
        <f>IFERROR(INDEX('equipements_tunnel'!$C$2:$AK$64,MATCH(L804,'equipements_tunnel'!$B$2:$B$64,0),MATCH(B804,'equipements_tunnel'!$C$1:$AK$1,0)),"")</f>
        <v/>
      </c>
      <c r="N804" t="inlineStr">
        <is>
          <t>préventif extincteur|Moulin</t>
        </is>
      </c>
    </row>
    <row r="805">
      <c r="A805" t="inlineStr">
        <is>
          <t>Ventilation</t>
        </is>
      </c>
      <c r="B805" t="inlineStr">
        <is>
          <t>Moulin</t>
        </is>
      </c>
      <c r="C805" t="inlineStr">
        <is>
          <t>VENPEE203</t>
        </is>
      </c>
      <c r="D805" t="inlineStr">
        <is>
          <t>préventif des équipements de ventilation</t>
        </is>
      </c>
      <c r="E805" t="inlineStr">
        <is>
          <t>VPE203</t>
        </is>
      </c>
      <c r="F805" t="n">
        <v>1</v>
      </c>
      <c r="G805" t="n">
        <v>0</v>
      </c>
      <c r="H805" t="n">
        <v>1</v>
      </c>
      <c r="I805" t="n">
        <v>1</v>
      </c>
      <c r="J805" s="2" t="n">
        <v>10365.03</v>
      </c>
      <c r="K805" t="n">
        <v>10365.03</v>
      </c>
      <c r="L805" t="inlineStr"/>
      <c r="M805" t="n">
        <v>1</v>
      </c>
      <c r="N805" t="inlineStr">
        <is>
          <t>préventif des équipements de ventilation|Moulin</t>
        </is>
      </c>
    </row>
    <row r="806">
      <c r="A806" t="inlineStr">
        <is>
          <t>Ventilation</t>
        </is>
      </c>
      <c r="B806" t="inlineStr">
        <is>
          <t>Moulin</t>
        </is>
      </c>
      <c r="C806" t="inlineStr">
        <is>
          <t>VENPQA300</t>
        </is>
      </c>
      <c r="D806" t="inlineStr">
        <is>
          <t>maintenance préventive des équipements spécifiques</t>
        </is>
      </c>
      <c r="E806" t="inlineStr">
        <is>
          <t>VPT300</t>
        </is>
      </c>
      <c r="F806" t="n">
        <v>1</v>
      </c>
      <c r="G806" t="n">
        <v>0</v>
      </c>
      <c r="H806" t="n">
        <v>1</v>
      </c>
      <c r="I806" t="n">
        <v>8</v>
      </c>
      <c r="J806" s="2" t="n">
        <v>78.84999999999999</v>
      </c>
      <c r="K806" t="n">
        <v>630.8</v>
      </c>
      <c r="L806" t="inlineStr">
        <is>
          <t>SURPRESSEUR ET VENTILATEUR LOCAL</t>
        </is>
      </c>
      <c r="M806">
        <f>IFERROR(INDEX('equipements_tunnel'!$C$2:$AK$64,MATCH(L806,'equipements_tunnel'!$B$2:$B$64,0),MATCH(B806,'equipements_tunnel'!$C$1:$AK$1,0)),"")</f>
        <v/>
      </c>
      <c r="N806" t="inlineStr">
        <is>
          <t>maintenance préventive des équipements spécifiques|Moulin</t>
        </is>
      </c>
    </row>
    <row r="807">
      <c r="A807" t="inlineStr">
        <is>
          <t>Ventilation</t>
        </is>
      </c>
      <c r="B807" t="inlineStr">
        <is>
          <t>Moulin</t>
        </is>
      </c>
      <c r="C807" t="inlineStr">
        <is>
          <t>VENPQB301</t>
        </is>
      </c>
      <c r="D807" t="inlineStr">
        <is>
          <t>maintenance préventive des équipements spécifiques</t>
        </is>
      </c>
      <c r="E807" t="inlineStr">
        <is>
          <t>VPT301</t>
        </is>
      </c>
      <c r="F807" t="n">
        <v>1</v>
      </c>
      <c r="G807" t="n">
        <v>0</v>
      </c>
      <c r="H807" t="n">
        <v>1</v>
      </c>
      <c r="I807" t="n">
        <v>0</v>
      </c>
      <c r="J807" s="2" t="n">
        <v>128.27</v>
      </c>
      <c r="K807" t="n">
        <v>0</v>
      </c>
      <c r="L807" t="inlineStr">
        <is>
          <t>REGISTRE</t>
        </is>
      </c>
      <c r="M807">
        <f>IFERROR(INDEX('equipements_tunnel'!$C$2:$AK$64,MATCH(L807,'equipements_tunnel'!$B$2:$B$64,0),MATCH(B807,'equipements_tunnel'!$C$1:$AK$1,0)),"")</f>
        <v/>
      </c>
      <c r="N807" t="inlineStr">
        <is>
          <t>maintenance préventive des équipements spécifiques|Moulin</t>
        </is>
      </c>
    </row>
    <row r="808">
      <c r="A808" t="inlineStr">
        <is>
          <t>Ventilation</t>
        </is>
      </c>
      <c r="B808" t="inlineStr">
        <is>
          <t>Moulin</t>
        </is>
      </c>
      <c r="C808" t="inlineStr">
        <is>
          <t>VENPQC302</t>
        </is>
      </c>
      <c r="D808" t="inlineStr">
        <is>
          <t>maintenance préventive des équipements spécifiques</t>
        </is>
      </c>
      <c r="E808" t="inlineStr">
        <is>
          <t>VPT302</t>
        </is>
      </c>
      <c r="F808" t="n">
        <v>1</v>
      </c>
      <c r="G808" t="n">
        <v>0</v>
      </c>
      <c r="H808" t="n">
        <v>1</v>
      </c>
      <c r="I808" t="n">
        <v>0</v>
      </c>
      <c r="J808" s="2" t="n">
        <v>449.49</v>
      </c>
      <c r="K808" t="n">
        <v>0</v>
      </c>
      <c r="L808" t="inlineStr"/>
      <c r="M808" t="n">
        <v>0</v>
      </c>
      <c r="N808" t="inlineStr">
        <is>
          <t>maintenance préventive des équipements spécifiques|Moulin</t>
        </is>
      </c>
    </row>
    <row r="809">
      <c r="A809" t="inlineStr">
        <is>
          <t>Ventilation</t>
        </is>
      </c>
      <c r="B809" t="inlineStr">
        <is>
          <t>Moulin</t>
        </is>
      </c>
      <c r="C809" t="inlineStr">
        <is>
          <t>VENPQE304</t>
        </is>
      </c>
      <c r="D809" t="inlineStr">
        <is>
          <t>maintenance préventive des équipements spécifiques</t>
        </is>
      </c>
      <c r="E809" t="inlineStr">
        <is>
          <t>VPT304</t>
        </is>
      </c>
      <c r="F809" t="n">
        <v>1</v>
      </c>
      <c r="G809" t="n">
        <v>0</v>
      </c>
      <c r="H809" t="n">
        <v>1</v>
      </c>
      <c r="I809" t="n">
        <v>0</v>
      </c>
      <c r="J809" s="2" t="n">
        <v>12.58</v>
      </c>
      <c r="K809" t="n">
        <v>0</v>
      </c>
      <c r="L809" t="inlineStr"/>
      <c r="M809" t="n">
        <v>0</v>
      </c>
      <c r="N809" t="inlineStr">
        <is>
          <t>maintenance préventive des équipements spécifiques|Moulin</t>
        </is>
      </c>
    </row>
    <row r="810">
      <c r="A810" t="inlineStr">
        <is>
          <t>Ventilation</t>
        </is>
      </c>
      <c r="B810" t="inlineStr">
        <is>
          <t>Moulin</t>
        </is>
      </c>
      <c r="C810" t="inlineStr">
        <is>
          <t>VENPQF305</t>
        </is>
      </c>
      <c r="D810" t="inlineStr">
        <is>
          <t>maintenance préventive des équipements spécifiques</t>
        </is>
      </c>
      <c r="E810" t="inlineStr">
        <is>
          <t>VPT305</t>
        </is>
      </c>
      <c r="F810" t="n">
        <v>1</v>
      </c>
      <c r="G810" t="n">
        <v>0</v>
      </c>
      <c r="H810" t="n">
        <v>1</v>
      </c>
      <c r="I810" t="n">
        <v>0</v>
      </c>
      <c r="J810" s="2" t="n">
        <v>12.58</v>
      </c>
      <c r="K810" t="n">
        <v>0</v>
      </c>
      <c r="L810" t="inlineStr"/>
      <c r="M810" t="n">
        <v>0</v>
      </c>
      <c r="N810" t="inlineStr">
        <is>
          <t>maintenance préventive des équipements spécifiques|Moulin</t>
        </is>
      </c>
    </row>
    <row r="811">
      <c r="A811" t="inlineStr">
        <is>
          <t>Vidéo</t>
        </is>
      </c>
      <c r="B811" t="inlineStr">
        <is>
          <t>Moulin</t>
        </is>
      </c>
      <c r="C811" t="inlineStr">
        <is>
          <t>VIDDAI102</t>
        </is>
      </c>
      <c r="D811" t="inlineStr">
        <is>
          <t>maintenance préventive de la dai du sens 1</t>
        </is>
      </c>
      <c r="E811" t="inlineStr">
        <is>
          <t>VI MP 102</t>
        </is>
      </c>
      <c r="F811" t="n">
        <v>1</v>
      </c>
      <c r="G811" t="n">
        <v>0</v>
      </c>
      <c r="H811" t="n">
        <v>1</v>
      </c>
      <c r="I811" t="n">
        <v>0.5</v>
      </c>
      <c r="J811" s="2" t="n">
        <v>3341.64</v>
      </c>
      <c r="K811" t="n">
        <v>1670.82</v>
      </c>
      <c r="L811" t="inlineStr"/>
      <c r="M811" t="n">
        <v>0.5</v>
      </c>
      <c r="N811" t="inlineStr">
        <is>
          <t>maintenance préventive de la dai du sens 1|Moulin</t>
        </is>
      </c>
    </row>
    <row r="812">
      <c r="A812" t="inlineStr">
        <is>
          <t>Vidéo</t>
        </is>
      </c>
      <c r="B812" t="inlineStr">
        <is>
          <t>Moulin</t>
        </is>
      </c>
      <c r="C812" t="inlineStr">
        <is>
          <t>VIDDAI103</t>
        </is>
      </c>
      <c r="D812" t="inlineStr">
        <is>
          <t>maintenance préventive de la dai du sens 2</t>
        </is>
      </c>
      <c r="E812" t="inlineStr">
        <is>
          <t>VI MP 103</t>
        </is>
      </c>
      <c r="F812" t="n">
        <v>1</v>
      </c>
      <c r="G812" t="n">
        <v>0</v>
      </c>
      <c r="H812" t="n">
        <v>1</v>
      </c>
      <c r="I812" t="n">
        <v>0.5</v>
      </c>
      <c r="J812" s="2" t="n">
        <v>4234.36</v>
      </c>
      <c r="K812" t="n">
        <v>2117.18</v>
      </c>
      <c r="L812" t="inlineStr"/>
      <c r="M812" t="n">
        <v>0.5</v>
      </c>
      <c r="N812" t="inlineStr">
        <is>
          <t>maintenance préventive de la dai du sens 2|Moulin</t>
        </is>
      </c>
    </row>
    <row r="813">
      <c r="A813" t="inlineStr">
        <is>
          <t>Vidéo</t>
        </is>
      </c>
      <c r="B813" t="inlineStr">
        <is>
          <t>Moulin</t>
        </is>
      </c>
      <c r="C813" t="inlineStr">
        <is>
          <t>VIDCAM302</t>
        </is>
      </c>
      <c r="D813" t="inlineStr">
        <is>
          <t>nettoyage des caméras sens intérieur sens 1</t>
        </is>
      </c>
      <c r="E813" t="inlineStr">
        <is>
          <t>VI MP 302</t>
        </is>
      </c>
      <c r="F813" t="n">
        <v>2</v>
      </c>
      <c r="G813" t="n">
        <v>0</v>
      </c>
      <c r="H813" t="n">
        <v>2</v>
      </c>
      <c r="I813" t="n">
        <v>0.5</v>
      </c>
      <c r="J813" s="2" t="n">
        <v>3174.6</v>
      </c>
      <c r="K813" t="n">
        <v>3174.6</v>
      </c>
      <c r="L813" t="inlineStr"/>
      <c r="M813" t="n">
        <v>0.5</v>
      </c>
      <c r="N813" t="inlineStr">
        <is>
          <t>nettoyage des caméras sens intérieur sens 1|Moulin</t>
        </is>
      </c>
    </row>
    <row r="814">
      <c r="A814" t="inlineStr">
        <is>
          <t>Vidéo</t>
        </is>
      </c>
      <c r="B814" t="inlineStr">
        <is>
          <t>Moulin</t>
        </is>
      </c>
      <c r="C814" t="inlineStr">
        <is>
          <t>VIDCAM303</t>
        </is>
      </c>
      <c r="D814" t="inlineStr">
        <is>
          <t>nettoyage des caméras sens intérieur sens 2</t>
        </is>
      </c>
      <c r="E814" t="inlineStr">
        <is>
          <t>VI MP 303</t>
        </is>
      </c>
      <c r="F814" t="n">
        <v>2</v>
      </c>
      <c r="G814" t="n">
        <v>0</v>
      </c>
      <c r="H814" t="n">
        <v>2</v>
      </c>
      <c r="I814" t="n">
        <v>0.5</v>
      </c>
      <c r="J814" s="2" t="n">
        <v>3174.6</v>
      </c>
      <c r="K814" t="n">
        <v>3174.6</v>
      </c>
      <c r="L814" t="inlineStr"/>
      <c r="M814" t="n">
        <v>0.5</v>
      </c>
      <c r="N814" t="inlineStr">
        <is>
          <t>nettoyage des caméras sens intérieur sens 2|Moulin</t>
        </is>
      </c>
    </row>
    <row r="815">
      <c r="A815" t="inlineStr">
        <is>
          <t>Vidéo</t>
        </is>
      </c>
      <c r="B815" t="inlineStr">
        <is>
          <t>Moulin</t>
        </is>
      </c>
      <c r="C815" t="inlineStr">
        <is>
          <t>VIDPCI400</t>
        </is>
      </c>
      <c r="D815" t="inlineStr">
        <is>
          <t>maintenance préventive des caméras en issues de secours</t>
        </is>
      </c>
      <c r="E815" t="inlineStr">
        <is>
          <t>VI MP 400</t>
        </is>
      </c>
      <c r="F815" t="n">
        <v>1</v>
      </c>
      <c r="G815" t="n">
        <v>0</v>
      </c>
      <c r="H815" t="n">
        <v>1</v>
      </c>
      <c r="I815" t="n">
        <v>0.5</v>
      </c>
      <c r="J815" s="2" t="n">
        <v>201.81</v>
      </c>
      <c r="K815" t="n">
        <v>100.91</v>
      </c>
      <c r="L815" t="inlineStr"/>
      <c r="M815" t="n">
        <v>0.5</v>
      </c>
      <c r="N815" t="inlineStr">
        <is>
          <t>maintenance préventive des caméras en issues de secours|Moulin</t>
        </is>
      </c>
    </row>
    <row r="816">
      <c r="A816" t="inlineStr">
        <is>
          <t>Pompage</t>
        </is>
      </c>
      <c r="B816" t="inlineStr">
        <is>
          <t>Moulin</t>
        </is>
      </c>
      <c r="C816" t="inlineStr">
        <is>
          <t>POMIND204</t>
        </is>
      </c>
      <c r="D816" t="inlineStr">
        <is>
          <t>entretien des poteaux incendie</t>
        </is>
      </c>
      <c r="E816" t="inlineStr">
        <is>
          <t>INP204</t>
        </is>
      </c>
      <c r="F816" t="n">
        <v>1</v>
      </c>
      <c r="G816" t="n">
        <v>0</v>
      </c>
      <c r="H816" t="n">
        <v>1</v>
      </c>
      <c r="I816" t="n">
        <v>1</v>
      </c>
      <c r="J816" s="2" t="n">
        <v>2590</v>
      </c>
      <c r="K816" t="n">
        <v>2590</v>
      </c>
      <c r="L816" t="inlineStr"/>
      <c r="M816" t="n">
        <v>1</v>
      </c>
      <c r="N816" t="inlineStr">
        <is>
          <t>entretien des poteaux incendie|Moulin</t>
        </is>
      </c>
    </row>
    <row r="817">
      <c r="A817" t="inlineStr">
        <is>
          <t>Pompage</t>
        </is>
      </c>
      <c r="B817" t="inlineStr">
        <is>
          <t>Moulin</t>
        </is>
      </c>
      <c r="C817" t="inlineStr">
        <is>
          <t>POMEPO600</t>
        </is>
      </c>
      <c r="D817" t="inlineStr">
        <is>
          <t>entretien d'une pompe</t>
        </is>
      </c>
      <c r="E817" t="inlineStr">
        <is>
          <t>POE600</t>
        </is>
      </c>
      <c r="F817" t="n">
        <v>1</v>
      </c>
      <c r="G817" t="n">
        <v>0</v>
      </c>
      <c r="H817" t="n">
        <v>1</v>
      </c>
      <c r="I817" t="n">
        <v>0</v>
      </c>
      <c r="J817" s="2" t="n">
        <v>572.0599999999999</v>
      </c>
      <c r="K817" t="n">
        <v>0</v>
      </c>
      <c r="L817" t="inlineStr"/>
      <c r="M817" t="n">
        <v>0</v>
      </c>
      <c r="N817" t="inlineStr">
        <is>
          <t>entretien d'une pompe|Moulin</t>
        </is>
      </c>
    </row>
    <row r="818">
      <c r="A818" t="inlineStr">
        <is>
          <t>Pompage</t>
        </is>
      </c>
      <c r="B818" t="inlineStr">
        <is>
          <t>Moulin</t>
        </is>
      </c>
      <c r="C818" t="inlineStr">
        <is>
          <t>POMERC500</t>
        </is>
      </c>
      <c r="D818" t="inlineStr">
        <is>
          <t>entretien autres systèmes du réseau incendie</t>
        </is>
      </c>
      <c r="E818" t="inlineStr">
        <is>
          <t>INP500</t>
        </is>
      </c>
      <c r="F818" t="n">
        <v>1</v>
      </c>
      <c r="G818" t="n">
        <v>0</v>
      </c>
      <c r="H818" t="n">
        <v>1</v>
      </c>
      <c r="I818" t="n">
        <v>0</v>
      </c>
      <c r="J818" s="2" t="n">
        <v>858.61</v>
      </c>
      <c r="K818" t="n">
        <v>0</v>
      </c>
      <c r="L818" t="inlineStr">
        <is>
          <t>SURPRESSEUR-INCENDIE</t>
        </is>
      </c>
      <c r="M818">
        <f>IFERROR(INDEX('equipements_tunnel'!$C$2:$AK$64,MATCH(L818,'equipements_tunnel'!$B$2:$B$64,0),MATCH(B818,'equipements_tunnel'!$C$1:$AK$1,0)),"")</f>
        <v/>
      </c>
      <c r="N818" t="inlineStr">
        <is>
          <t>entretien autres systèmes du réseau incendie|Moulin</t>
        </is>
      </c>
    </row>
    <row r="819">
      <c r="A819" t="inlineStr">
        <is>
          <t>Pompage</t>
        </is>
      </c>
      <c r="B819" t="inlineStr">
        <is>
          <t>Moulin</t>
        </is>
      </c>
      <c r="C819" t="inlineStr">
        <is>
          <t>POMERD600</t>
        </is>
      </c>
      <c r="D819" t="inlineStr">
        <is>
          <t>entretien autres systèmes du réseau incendie</t>
        </is>
      </c>
      <c r="E819" t="inlineStr">
        <is>
          <t>INP600</t>
        </is>
      </c>
      <c r="F819" t="n">
        <v>1</v>
      </c>
      <c r="G819" t="n">
        <v>0</v>
      </c>
      <c r="H819" t="n">
        <v>1</v>
      </c>
      <c r="I819" t="n">
        <v>0</v>
      </c>
      <c r="J819" s="2" t="n">
        <v>858.61</v>
      </c>
      <c r="K819" t="n">
        <v>0</v>
      </c>
      <c r="L819" t="inlineStr"/>
      <c r="M819" t="n">
        <v>0</v>
      </c>
      <c r="N819" t="inlineStr">
        <is>
          <t>entretien autres systèmes du réseau incendie|Moulin</t>
        </is>
      </c>
    </row>
    <row r="820">
      <c r="A820" t="inlineStr">
        <is>
          <t>Pompage</t>
        </is>
      </c>
      <c r="B820" t="inlineStr">
        <is>
          <t>Moulin</t>
        </is>
      </c>
      <c r="C820" t="inlineStr">
        <is>
          <t>POMERE700</t>
        </is>
      </c>
      <c r="D820" t="inlineStr">
        <is>
          <t>entretien autres systèmes du réseau incendie</t>
        </is>
      </c>
      <c r="E820" t="inlineStr">
        <is>
          <t>INP700</t>
        </is>
      </c>
      <c r="F820" t="n">
        <v>1</v>
      </c>
      <c r="G820" t="n">
        <v>0</v>
      </c>
      <c r="H820" t="n">
        <v>1</v>
      </c>
      <c r="I820" t="n">
        <v>0</v>
      </c>
      <c r="J820" s="2" t="n">
        <v>214.65</v>
      </c>
      <c r="K820" t="n">
        <v>0</v>
      </c>
      <c r="L820" t="inlineStr"/>
      <c r="M820" t="n">
        <v>0</v>
      </c>
      <c r="N820" t="inlineStr">
        <is>
          <t>entretien autres systèmes du réseau incendie|Moulin</t>
        </is>
      </c>
    </row>
    <row r="821">
      <c r="A821" t="inlineStr">
        <is>
          <t>Pompage</t>
        </is>
      </c>
      <c r="B821" t="inlineStr">
        <is>
          <t>Moulin</t>
        </is>
      </c>
      <c r="C821" t="inlineStr">
        <is>
          <t>POMERF800</t>
        </is>
      </c>
      <c r="D821" t="inlineStr">
        <is>
          <t>entretien autres systèmes du réseau incendie</t>
        </is>
      </c>
      <c r="E821" t="inlineStr">
        <is>
          <t>INP800</t>
        </is>
      </c>
      <c r="F821" t="n">
        <v>1</v>
      </c>
      <c r="G821" t="n">
        <v>0</v>
      </c>
      <c r="H821" t="n">
        <v>1</v>
      </c>
      <c r="I821" t="n">
        <v>0</v>
      </c>
      <c r="J821" s="2" t="n">
        <v>214.65</v>
      </c>
      <c r="K821" t="n">
        <v>0</v>
      </c>
      <c r="L821" t="inlineStr"/>
      <c r="M821" t="n">
        <v>0</v>
      </c>
      <c r="N821" t="inlineStr">
        <is>
          <t>entretien autres systèmes du réseau incendie|Moulin</t>
        </is>
      </c>
    </row>
    <row r="822">
      <c r="A822" t="inlineStr">
        <is>
          <t>Pompage</t>
        </is>
      </c>
      <c r="B822" t="inlineStr">
        <is>
          <t>Moulin</t>
        </is>
      </c>
      <c r="C822" t="inlineStr">
        <is>
          <t>POMERG900</t>
        </is>
      </c>
      <c r="D822" t="inlineStr">
        <is>
          <t>entretien autres systèmes du réseau incendie</t>
        </is>
      </c>
      <c r="E822" t="inlineStr">
        <is>
          <t>INP900</t>
        </is>
      </c>
      <c r="F822" t="n">
        <v>1</v>
      </c>
      <c r="G822" t="n">
        <v>0</v>
      </c>
      <c r="H822" t="n">
        <v>1</v>
      </c>
      <c r="I822" t="n">
        <v>0</v>
      </c>
      <c r="J822" s="2" t="n">
        <v>208.4</v>
      </c>
      <c r="K822" t="n">
        <v>0</v>
      </c>
      <c r="L822" t="inlineStr"/>
      <c r="M822" t="n">
        <v>0</v>
      </c>
      <c r="N822" t="inlineStr">
        <is>
          <t>entretien autres systèmes du réseau incendie|Moulin</t>
        </is>
      </c>
    </row>
    <row r="823">
      <c r="A823" t="inlineStr">
        <is>
          <t>Pompage</t>
        </is>
      </c>
      <c r="B823" t="inlineStr">
        <is>
          <t>Moulin</t>
        </is>
      </c>
      <c r="C823" t="inlineStr">
        <is>
          <t>POMERG901</t>
        </is>
      </c>
      <c r="D823" t="inlineStr">
        <is>
          <t>entretien autres systèmes du réseau incendie</t>
        </is>
      </c>
      <c r="E823" t="inlineStr">
        <is>
          <t>INP901</t>
        </is>
      </c>
      <c r="F823" t="n">
        <v>1</v>
      </c>
      <c r="G823" t="n">
        <v>0</v>
      </c>
      <c r="H823" t="n">
        <v>1</v>
      </c>
      <c r="I823" t="n">
        <v>0</v>
      </c>
      <c r="J823" s="2" t="n">
        <v>714.8099999999999</v>
      </c>
      <c r="K823" t="n">
        <v>0</v>
      </c>
      <c r="L823" t="inlineStr"/>
      <c r="M823" t="n">
        <v>0</v>
      </c>
      <c r="N823" t="inlineStr">
        <is>
          <t>entretien autres systèmes du réseau incendie|Moulin</t>
        </is>
      </c>
    </row>
    <row r="824">
      <c r="A824" t="inlineStr">
        <is>
          <t>Bâtiment</t>
        </is>
      </c>
      <c r="B824" t="inlineStr">
        <is>
          <t>Nanterre échangeur</t>
        </is>
      </c>
      <c r="C824" t="inlineStr">
        <is>
          <t>BATCJN010</t>
        </is>
      </c>
      <c r="D824" t="inlineStr">
        <is>
          <t>contrôle des is de jour</t>
        </is>
      </c>
      <c r="E824" t="inlineStr">
        <is>
          <t>VJO010</t>
        </is>
      </c>
      <c r="F824" t="n">
        <v>6</v>
      </c>
      <c r="G824" t="n">
        <v>0</v>
      </c>
      <c r="H824" t="n">
        <v>6</v>
      </c>
      <c r="I824" t="n">
        <v>0.3333333333333333</v>
      </c>
      <c r="J824" s="2" t="n">
        <v>3043</v>
      </c>
      <c r="K824" t="n">
        <v>6086</v>
      </c>
      <c r="L824" t="inlineStr"/>
      <c r="M824" t="n">
        <v>0.3333333333333333</v>
      </c>
      <c r="N824" t="inlineStr">
        <is>
          <t>contrôle des is de jour|Nanterre échangeur</t>
        </is>
      </c>
    </row>
    <row r="825">
      <c r="A825" t="inlineStr">
        <is>
          <t>Bâtiment</t>
        </is>
      </c>
      <c r="B825" t="inlineStr">
        <is>
          <t>Nanterre échangeur</t>
        </is>
      </c>
      <c r="C825" t="inlineStr">
        <is>
          <t>BATCJN011</t>
        </is>
      </c>
      <c r="D825" t="inlineStr">
        <is>
          <t>contrôle des is de jour</t>
        </is>
      </c>
      <c r="E825" t="inlineStr">
        <is>
          <t>VJO011</t>
        </is>
      </c>
      <c r="F825" t="n">
        <v>6</v>
      </c>
      <c r="G825" t="n">
        <v>0</v>
      </c>
      <c r="H825" t="n">
        <v>6</v>
      </c>
      <c r="I825" t="n">
        <v>0.3333333333333333</v>
      </c>
      <c r="J825" s="2" t="n">
        <v>3043</v>
      </c>
      <c r="K825" t="n">
        <v>6086</v>
      </c>
      <c r="L825" t="inlineStr"/>
      <c r="M825" t="n">
        <v>0.3333333333333333</v>
      </c>
      <c r="N825" t="inlineStr">
        <is>
          <t>contrôle des is de jour|Nanterre échangeur</t>
        </is>
      </c>
    </row>
    <row r="826">
      <c r="A826" t="inlineStr">
        <is>
          <t>Bâtiment</t>
        </is>
      </c>
      <c r="B826" t="inlineStr">
        <is>
          <t>Nanterre échangeur</t>
        </is>
      </c>
      <c r="C826" t="inlineStr">
        <is>
          <t>BATCNO010</t>
        </is>
      </c>
      <c r="D826" t="inlineStr">
        <is>
          <t>contrôle des is + niches de nuit</t>
        </is>
      </c>
      <c r="E826" t="inlineStr">
        <is>
          <t>VNO010</t>
        </is>
      </c>
      <c r="F826" t="n">
        <v>6</v>
      </c>
      <c r="G826" t="n">
        <v>0</v>
      </c>
      <c r="H826" t="n">
        <v>6</v>
      </c>
      <c r="I826" t="n">
        <v>0.3333333333333333</v>
      </c>
      <c r="J826" s="2" t="n">
        <v>4570</v>
      </c>
      <c r="K826" t="n">
        <v>9140</v>
      </c>
      <c r="L826" t="inlineStr"/>
      <c r="M826" t="n">
        <v>0.3333333333333333</v>
      </c>
      <c r="N826" t="inlineStr">
        <is>
          <t>contrôle des is + niches de nuit|Nanterre échangeur</t>
        </is>
      </c>
    </row>
    <row r="827">
      <c r="A827" t="inlineStr">
        <is>
          <t>Bâtiment</t>
        </is>
      </c>
      <c r="B827" t="inlineStr">
        <is>
          <t>Nanterre échangeur</t>
        </is>
      </c>
      <c r="C827" t="inlineStr">
        <is>
          <t>BATCNO011</t>
        </is>
      </c>
      <c r="D827" t="inlineStr">
        <is>
          <t>contrôle des is + niches de nuit</t>
        </is>
      </c>
      <c r="E827" t="inlineStr">
        <is>
          <t>VNO011</t>
        </is>
      </c>
      <c r="F827" t="n">
        <v>6</v>
      </c>
      <c r="G827" t="n">
        <v>0</v>
      </c>
      <c r="H827" t="n">
        <v>6</v>
      </c>
      <c r="I827" t="n">
        <v>0.3333333333333333</v>
      </c>
      <c r="J827" s="2" t="n">
        <v>4570</v>
      </c>
      <c r="K827" t="n">
        <v>9140</v>
      </c>
      <c r="L827" t="inlineStr"/>
      <c r="M827" t="n">
        <v>0.3333333333333333</v>
      </c>
      <c r="N827" t="inlineStr">
        <is>
          <t>contrôle des is + niches de nuit|Nanterre échangeur</t>
        </is>
      </c>
    </row>
    <row r="828">
      <c r="A828" t="inlineStr">
        <is>
          <t>Bâtiment</t>
        </is>
      </c>
      <c r="B828" t="inlineStr">
        <is>
          <t>Nanterre échangeur</t>
        </is>
      </c>
      <c r="C828" t="inlineStr">
        <is>
          <t>BATMPO010</t>
        </is>
      </c>
      <c r="D828" t="inlineStr">
        <is>
          <t>préventif is + niches</t>
        </is>
      </c>
      <c r="E828" t="inlineStr">
        <is>
          <t>MPO010</t>
        </is>
      </c>
      <c r="F828" t="n">
        <v>1</v>
      </c>
      <c r="G828" t="n">
        <v>0</v>
      </c>
      <c r="H828" t="n">
        <v>1</v>
      </c>
      <c r="I828" t="n">
        <v>0.3333333333333333</v>
      </c>
      <c r="J828" s="2" t="n">
        <v>4926</v>
      </c>
      <c r="K828" t="n">
        <v>1642</v>
      </c>
      <c r="L828" t="inlineStr"/>
      <c r="M828" t="n">
        <v>0.3333333333333333</v>
      </c>
      <c r="N828" t="inlineStr">
        <is>
          <t>préventif is + niches|Nanterre échangeur</t>
        </is>
      </c>
    </row>
    <row r="829">
      <c r="A829" t="inlineStr">
        <is>
          <t>Bâtiment</t>
        </is>
      </c>
      <c r="B829" t="inlineStr">
        <is>
          <t>Nanterre échangeur</t>
        </is>
      </c>
      <c r="C829" t="inlineStr">
        <is>
          <t>BATMPO011</t>
        </is>
      </c>
      <c r="D829" t="inlineStr">
        <is>
          <t>préventif is + niches</t>
        </is>
      </c>
      <c r="E829" t="inlineStr">
        <is>
          <t>MPO011</t>
        </is>
      </c>
      <c r="F829" t="n">
        <v>1</v>
      </c>
      <c r="G829" t="n">
        <v>0</v>
      </c>
      <c r="H829" t="n">
        <v>1</v>
      </c>
      <c r="I829" t="n">
        <v>0.3333333333333333</v>
      </c>
      <c r="J829" s="2" t="n">
        <v>4926</v>
      </c>
      <c r="K829" t="n">
        <v>1642</v>
      </c>
      <c r="L829" t="inlineStr"/>
      <c r="M829" t="n">
        <v>0.3333333333333333</v>
      </c>
      <c r="N829" t="inlineStr">
        <is>
          <t>préventif is + niches|Nanterre échangeur</t>
        </is>
      </c>
    </row>
    <row r="830">
      <c r="A830" t="inlineStr">
        <is>
          <t>Propreté</t>
        </is>
      </c>
      <c r="B830" t="inlineStr">
        <is>
          <t>Nanterre échangeur</t>
        </is>
      </c>
      <c r="C830" t="inlineStr">
        <is>
          <t>PRPLTB006</t>
        </is>
      </c>
      <c r="D830" t="inlineStr">
        <is>
          <t>lavage d'un tube</t>
        </is>
      </c>
      <c r="E830" t="inlineStr">
        <is>
          <t>POL006</t>
        </is>
      </c>
      <c r="F830" t="n">
        <v>2</v>
      </c>
      <c r="G830" t="n">
        <v>0</v>
      </c>
      <c r="H830" t="n">
        <v>2</v>
      </c>
      <c r="I830" t="n">
        <v>1</v>
      </c>
      <c r="J830" s="2" t="n">
        <v>10734.42</v>
      </c>
      <c r="K830" t="n">
        <v>21468.84</v>
      </c>
      <c r="L830" t="inlineStr"/>
      <c r="M830" t="n">
        <v>1</v>
      </c>
      <c r="N830" t="inlineStr">
        <is>
          <t>lavage d'un tube|Nanterre échangeur</t>
        </is>
      </c>
    </row>
    <row r="831">
      <c r="A831" t="inlineStr">
        <is>
          <t>ContReg</t>
        </is>
      </c>
      <c r="B831" t="inlineStr">
        <is>
          <t>Nanterre échangeur</t>
        </is>
      </c>
      <c r="C831" t="inlineStr">
        <is>
          <t>CRGVPA106</t>
        </is>
      </c>
      <c r="D831" t="inlineStr">
        <is>
          <t>vérification des installations électriques</t>
        </is>
      </c>
      <c r="E831" t="inlineStr">
        <is>
          <t>CRC 106,00</t>
        </is>
      </c>
      <c r="F831" t="n">
        <v>1</v>
      </c>
      <c r="G831" t="n">
        <v>0</v>
      </c>
      <c r="H831" t="n">
        <v>1</v>
      </c>
      <c r="I831" t="n">
        <v>1</v>
      </c>
      <c r="J831" s="2" t="n">
        <v>486.45</v>
      </c>
      <c r="K831" t="n">
        <v>486.45</v>
      </c>
      <c r="L831" t="inlineStr"/>
      <c r="M831" t="n">
        <v>1</v>
      </c>
      <c r="N831" t="inlineStr">
        <is>
          <t>vérification des installations électriques|Nanterre échangeur</t>
        </is>
      </c>
    </row>
    <row r="832">
      <c r="A832" t="inlineStr">
        <is>
          <t>ContReg</t>
        </is>
      </c>
      <c r="B832" t="inlineStr">
        <is>
          <t>Nanterre échangeur</t>
        </is>
      </c>
      <c r="C832" t="inlineStr">
        <is>
          <t>CRGVPA107</t>
        </is>
      </c>
      <c r="D832" t="inlineStr">
        <is>
          <t>vérification des installations électriques</t>
        </is>
      </c>
      <c r="E832" t="inlineStr">
        <is>
          <t>CRC 107,00</t>
        </is>
      </c>
      <c r="F832" t="n">
        <v>1</v>
      </c>
      <c r="G832" t="n">
        <v>0</v>
      </c>
      <c r="H832" t="n">
        <v>1</v>
      </c>
      <c r="I832" t="n">
        <v>1</v>
      </c>
      <c r="J832" s="2" t="n">
        <v>864.8</v>
      </c>
      <c r="K832" t="n">
        <v>864.8</v>
      </c>
      <c r="L832" t="inlineStr"/>
      <c r="M832" t="n">
        <v>1</v>
      </c>
      <c r="N832" t="inlineStr">
        <is>
          <t>vérification des installations électriques|Nanterre échangeur</t>
        </is>
      </c>
    </row>
    <row r="833">
      <c r="A833" t="inlineStr">
        <is>
          <t>ContReg</t>
        </is>
      </c>
      <c r="B833" t="inlineStr">
        <is>
          <t>Nanterre échangeur</t>
        </is>
      </c>
      <c r="C833" t="inlineStr">
        <is>
          <t>CRGVIO103</t>
        </is>
      </c>
      <c r="D833" t="inlineStr">
        <is>
          <t>vérification des installations électriques</t>
        </is>
      </c>
      <c r="E833" t="inlineStr">
        <is>
          <t>CRO103</t>
        </is>
      </c>
      <c r="F833" t="n">
        <v>1</v>
      </c>
      <c r="G833" t="n">
        <v>0</v>
      </c>
      <c r="H833" t="n">
        <v>1</v>
      </c>
      <c r="I833" t="n">
        <v>0.5</v>
      </c>
      <c r="J833" s="2" t="n">
        <v>864.8</v>
      </c>
      <c r="K833" t="n">
        <v>432.4</v>
      </c>
      <c r="L833" t="inlineStr"/>
      <c r="M833" t="n">
        <v>0.5</v>
      </c>
      <c r="N833" t="inlineStr">
        <is>
          <t>vérification des installations électriques|Nanterre échangeur</t>
        </is>
      </c>
    </row>
    <row r="834">
      <c r="A834" t="inlineStr">
        <is>
          <t>ContReg</t>
        </is>
      </c>
      <c r="B834" t="inlineStr">
        <is>
          <t>Nanterre échangeur</t>
        </is>
      </c>
      <c r="C834" t="inlineStr">
        <is>
          <t>CRGVIO104</t>
        </is>
      </c>
      <c r="D834" t="inlineStr">
        <is>
          <t>vérification des installations électriques</t>
        </is>
      </c>
      <c r="E834" t="inlineStr">
        <is>
          <t>CRO104</t>
        </is>
      </c>
      <c r="F834" t="n">
        <v>1</v>
      </c>
      <c r="G834" t="n">
        <v>0</v>
      </c>
      <c r="H834" t="n">
        <v>1</v>
      </c>
      <c r="I834" t="n">
        <v>0.5</v>
      </c>
      <c r="J834" s="2" t="n">
        <v>648.6</v>
      </c>
      <c r="K834" t="n">
        <v>324.3</v>
      </c>
      <c r="L834" t="inlineStr"/>
      <c r="M834" t="n">
        <v>0.5</v>
      </c>
      <c r="N834" t="inlineStr">
        <is>
          <t>vérification des installations électriques|Nanterre échangeur</t>
        </is>
      </c>
    </row>
    <row r="835">
      <c r="A835" t="inlineStr">
        <is>
          <t>ContReg</t>
        </is>
      </c>
      <c r="B835" t="inlineStr">
        <is>
          <t>Nanterre échangeur</t>
        </is>
      </c>
      <c r="C835" t="inlineStr">
        <is>
          <t>CRGVIO105</t>
        </is>
      </c>
      <c r="D835" t="inlineStr">
        <is>
          <t>vérification des installations électriques</t>
        </is>
      </c>
      <c r="E835" t="inlineStr">
        <is>
          <t>CRO105</t>
        </is>
      </c>
      <c r="F835" t="n">
        <v>1</v>
      </c>
      <c r="G835" t="n">
        <v>0</v>
      </c>
      <c r="H835" t="n">
        <v>1</v>
      </c>
      <c r="I835" t="n">
        <v>0.5</v>
      </c>
      <c r="J835" s="2" t="n">
        <v>648.6</v>
      </c>
      <c r="K835" t="n">
        <v>324.3</v>
      </c>
      <c r="L835" t="inlineStr"/>
      <c r="M835" t="n">
        <v>0.5</v>
      </c>
      <c r="N835" t="inlineStr">
        <is>
          <t>vérification des installations électriques|Nanterre échangeur</t>
        </is>
      </c>
    </row>
    <row r="836">
      <c r="A836" t="inlineStr">
        <is>
          <t>ContReg</t>
        </is>
      </c>
      <c r="B836" t="inlineStr">
        <is>
          <t>Nanterre échangeur</t>
        </is>
      </c>
      <c r="C836" t="inlineStr">
        <is>
          <t>CRGVIO106</t>
        </is>
      </c>
      <c r="D836" t="inlineStr">
        <is>
          <t>vérification des installations électriques</t>
        </is>
      </c>
      <c r="E836" t="inlineStr">
        <is>
          <t>CRO106</t>
        </is>
      </c>
      <c r="F836" t="n">
        <v>1</v>
      </c>
      <c r="G836" t="n">
        <v>0</v>
      </c>
      <c r="H836" t="n">
        <v>1</v>
      </c>
      <c r="I836" t="n">
        <v>0.5</v>
      </c>
      <c r="J836" s="2" t="n">
        <v>864.8</v>
      </c>
      <c r="K836" t="n">
        <v>432.4</v>
      </c>
      <c r="L836" t="inlineStr"/>
      <c r="M836" t="n">
        <v>0.5</v>
      </c>
      <c r="N836" t="inlineStr">
        <is>
          <t>vérification des installations électriques|Nanterre échangeur</t>
        </is>
      </c>
    </row>
    <row r="837">
      <c r="A837" t="inlineStr">
        <is>
          <t>ContReg</t>
        </is>
      </c>
      <c r="B837" t="inlineStr">
        <is>
          <t>Nanterre échangeur</t>
        </is>
      </c>
      <c r="C837" t="inlineStr">
        <is>
          <t>CRGVIO107</t>
        </is>
      </c>
      <c r="D837" t="inlineStr">
        <is>
          <t>vérification des installations électriques</t>
        </is>
      </c>
      <c r="E837" t="inlineStr">
        <is>
          <t>CRO107</t>
        </is>
      </c>
      <c r="F837" t="n">
        <v>1</v>
      </c>
      <c r="G837" t="n">
        <v>0</v>
      </c>
      <c r="H837" t="n">
        <v>1</v>
      </c>
      <c r="I837" t="n">
        <v>0.5</v>
      </c>
      <c r="J837" s="2" t="n">
        <v>432.4</v>
      </c>
      <c r="K837" t="n">
        <v>216.2</v>
      </c>
      <c r="L837" t="inlineStr"/>
      <c r="M837" t="n">
        <v>0.5</v>
      </c>
      <c r="N837" t="inlineStr">
        <is>
          <t>vérification des installations électriques|Nanterre échangeur</t>
        </is>
      </c>
    </row>
    <row r="838">
      <c r="A838" t="inlineStr">
        <is>
          <t>ContReg</t>
        </is>
      </c>
      <c r="B838" t="inlineStr">
        <is>
          <t>Nanterre échangeur</t>
        </is>
      </c>
      <c r="C838" t="inlineStr">
        <is>
          <t>CRGVIO108</t>
        </is>
      </c>
      <c r="D838" t="inlineStr">
        <is>
          <t>vérification des installations électriques</t>
        </is>
      </c>
      <c r="E838" t="inlineStr">
        <is>
          <t>CRO108</t>
        </is>
      </c>
      <c r="F838" t="n">
        <v>1</v>
      </c>
      <c r="G838" t="n">
        <v>0</v>
      </c>
      <c r="H838" t="n">
        <v>1</v>
      </c>
      <c r="I838" t="n">
        <v>0.5</v>
      </c>
      <c r="J838" s="2" t="n">
        <v>864.8</v>
      </c>
      <c r="K838" t="n">
        <v>432.4</v>
      </c>
      <c r="L838" t="inlineStr"/>
      <c r="M838" t="n">
        <v>0.5</v>
      </c>
      <c r="N838" t="inlineStr">
        <is>
          <t>vérification des installations électriques|Nanterre échangeur</t>
        </is>
      </c>
    </row>
    <row r="839">
      <c r="A839" t="inlineStr">
        <is>
          <t>ContReg</t>
        </is>
      </c>
      <c r="B839" t="inlineStr">
        <is>
          <t>Nanterre échangeur</t>
        </is>
      </c>
      <c r="C839" t="inlineStr">
        <is>
          <t>CRGVIO109</t>
        </is>
      </c>
      <c r="D839" t="inlineStr">
        <is>
          <t>vérification des installations électriques</t>
        </is>
      </c>
      <c r="E839" t="inlineStr">
        <is>
          <t>CRO109</t>
        </is>
      </c>
      <c r="F839" t="n">
        <v>1</v>
      </c>
      <c r="G839" t="n">
        <v>0</v>
      </c>
      <c r="H839" t="n">
        <v>1</v>
      </c>
      <c r="I839" t="n">
        <v>0.5</v>
      </c>
      <c r="J839" s="2" t="n">
        <v>864.8</v>
      </c>
      <c r="K839" t="n">
        <v>432.4</v>
      </c>
      <c r="L839" t="inlineStr"/>
      <c r="M839" t="n">
        <v>0.5</v>
      </c>
      <c r="N839" t="inlineStr">
        <is>
          <t>vérification des installations électriques|Nanterre échangeur</t>
        </is>
      </c>
    </row>
    <row r="840">
      <c r="A840" t="inlineStr">
        <is>
          <t>ContReg</t>
        </is>
      </c>
      <c r="B840" t="inlineStr">
        <is>
          <t>Nanterre échangeur</t>
        </is>
      </c>
      <c r="C840" t="inlineStr">
        <is>
          <t>CRGVIO110</t>
        </is>
      </c>
      <c r="D840" t="inlineStr">
        <is>
          <t>vérification des installations électriques</t>
        </is>
      </c>
      <c r="E840" t="inlineStr">
        <is>
          <t>CRO110</t>
        </is>
      </c>
      <c r="F840" t="n">
        <v>1</v>
      </c>
      <c r="G840" t="n">
        <v>0</v>
      </c>
      <c r="H840" t="n">
        <v>1</v>
      </c>
      <c r="I840" t="n">
        <v>0.5</v>
      </c>
      <c r="J840" s="2" t="n">
        <v>432.4</v>
      </c>
      <c r="K840" t="n">
        <v>216.2</v>
      </c>
      <c r="L840" t="inlineStr"/>
      <c r="M840" t="n">
        <v>0.5</v>
      </c>
      <c r="N840" t="inlineStr">
        <is>
          <t>vérification des installations électriques|Nanterre échangeur</t>
        </is>
      </c>
    </row>
    <row r="841">
      <c r="A841" t="inlineStr">
        <is>
          <t>ContReg</t>
        </is>
      </c>
      <c r="B841" t="inlineStr">
        <is>
          <t>Nanterre échangeur</t>
        </is>
      </c>
      <c r="C841" t="inlineStr">
        <is>
          <t>CRGVIO111</t>
        </is>
      </c>
      <c r="D841" t="inlineStr">
        <is>
          <t>vérification des installations électriques</t>
        </is>
      </c>
      <c r="E841" t="inlineStr">
        <is>
          <t>CRO111</t>
        </is>
      </c>
      <c r="F841" t="n">
        <v>1</v>
      </c>
      <c r="G841" t="n">
        <v>0</v>
      </c>
      <c r="H841" t="n">
        <v>1</v>
      </c>
      <c r="I841" t="n">
        <v>0.5</v>
      </c>
      <c r="J841" s="2" t="n">
        <v>432.4</v>
      </c>
      <c r="K841" t="n">
        <v>216.2</v>
      </c>
      <c r="L841" t="inlineStr"/>
      <c r="M841" t="n">
        <v>0.5</v>
      </c>
      <c r="N841" t="inlineStr">
        <is>
          <t>vérification des installations électriques|Nanterre échangeur</t>
        </is>
      </c>
    </row>
    <row r="842">
      <c r="A842" t="inlineStr">
        <is>
          <t>ContReg</t>
        </is>
      </c>
      <c r="B842" t="inlineStr">
        <is>
          <t>Nanterre échangeur</t>
        </is>
      </c>
      <c r="C842" t="inlineStr">
        <is>
          <t>CRGVIO112</t>
        </is>
      </c>
      <c r="D842" t="inlineStr">
        <is>
          <t>vérification des installations électriques</t>
        </is>
      </c>
      <c r="E842" t="inlineStr">
        <is>
          <t>CRO112</t>
        </is>
      </c>
      <c r="F842" t="n">
        <v>1</v>
      </c>
      <c r="G842" t="n">
        <v>0</v>
      </c>
      <c r="H842" t="n">
        <v>1</v>
      </c>
      <c r="I842" t="n">
        <v>0.5</v>
      </c>
      <c r="J842" s="2" t="n">
        <v>648.6</v>
      </c>
      <c r="K842" t="n">
        <v>324.3</v>
      </c>
      <c r="L842" t="inlineStr"/>
      <c r="M842" t="n">
        <v>0.5</v>
      </c>
      <c r="N842" t="inlineStr">
        <is>
          <t>vérification des installations électriques|Nanterre échangeur</t>
        </is>
      </c>
    </row>
    <row r="843">
      <c r="A843" t="inlineStr">
        <is>
          <t>ContReg</t>
        </is>
      </c>
      <c r="B843" t="inlineStr">
        <is>
          <t>Nanterre échangeur</t>
        </is>
      </c>
      <c r="C843" t="inlineStr">
        <is>
          <t>CRGDLA101</t>
        </is>
      </c>
      <c r="D843" t="inlineStr">
        <is>
          <t>vérification des dispositifs de levage</t>
        </is>
      </c>
      <c r="E843" t="inlineStr">
        <is>
          <t>CRC 101,00</t>
        </is>
      </c>
      <c r="F843" t="n">
        <v>1</v>
      </c>
      <c r="G843" t="n">
        <v>0</v>
      </c>
      <c r="H843" t="n">
        <v>1</v>
      </c>
      <c r="I843" t="n">
        <v>0</v>
      </c>
      <c r="J843" s="2" t="n">
        <v>648.6</v>
      </c>
      <c r="K843" t="n">
        <v>0</v>
      </c>
      <c r="L843" t="inlineStr">
        <is>
          <t>Dispositif de levage inférieur ou égal à 3 tonnes</t>
        </is>
      </c>
      <c r="M843">
        <f>IFERROR(INDEX('equipements_tunnel'!$C$2:$AK$64,MATCH(L843,'equipements_tunnel'!$B$2:$B$64,0),MATCH(B843,'equipements_tunnel'!$C$1:$AK$1,0)),"")</f>
        <v/>
      </c>
      <c r="N843" t="inlineStr">
        <is>
          <t>vérification des dispositifs de levage|Nanterre échangeur</t>
        </is>
      </c>
    </row>
    <row r="844">
      <c r="A844" t="inlineStr">
        <is>
          <t>ContReg</t>
        </is>
      </c>
      <c r="B844" t="inlineStr">
        <is>
          <t>Nanterre échangeur</t>
        </is>
      </c>
      <c r="C844" t="inlineStr">
        <is>
          <t>CRGDLB102</t>
        </is>
      </c>
      <c r="D844" t="inlineStr">
        <is>
          <t>vérification des dispositifs de levage</t>
        </is>
      </c>
      <c r="E844" t="inlineStr">
        <is>
          <t>CRC 102,00</t>
        </is>
      </c>
      <c r="F844" t="n">
        <v>1</v>
      </c>
      <c r="G844" t="n">
        <v>0</v>
      </c>
      <c r="H844" t="n">
        <v>1</v>
      </c>
      <c r="I844" t="n">
        <v>32</v>
      </c>
      <c r="J844" s="2" t="n">
        <v>864.8</v>
      </c>
      <c r="K844" t="n">
        <v>27673.6</v>
      </c>
      <c r="L844" t="inlineStr">
        <is>
          <t>Dispositif de levage inférieur compris entre 3 et 6 tonnes</t>
        </is>
      </c>
      <c r="M844">
        <f>IFERROR(INDEX('equipements_tunnel'!$C$2:$AK$64,MATCH(L844,'equipements_tunnel'!$B$2:$B$64,0),MATCH(B844,'equipements_tunnel'!$C$1:$AK$1,0)),"")</f>
        <v/>
      </c>
      <c r="N844" t="inlineStr">
        <is>
          <t>vérification des dispositifs de levage|Nanterre échangeur</t>
        </is>
      </c>
    </row>
    <row r="845">
      <c r="A845" t="inlineStr">
        <is>
          <t>ContReg</t>
        </is>
      </c>
      <c r="B845" t="inlineStr">
        <is>
          <t>Nanterre échangeur</t>
        </is>
      </c>
      <c r="C845" t="inlineStr">
        <is>
          <t>CRGDLC103</t>
        </is>
      </c>
      <c r="D845" t="inlineStr">
        <is>
          <t>vérification des dispositifs de levage</t>
        </is>
      </c>
      <c r="E845" t="inlineStr">
        <is>
          <t>CRC 103,00</t>
        </is>
      </c>
      <c r="F845" t="n">
        <v>1</v>
      </c>
      <c r="G845" t="n">
        <v>0</v>
      </c>
      <c r="H845" t="n">
        <v>1</v>
      </c>
      <c r="I845" t="n">
        <v>0</v>
      </c>
      <c r="J845" s="2" t="n">
        <v>1081</v>
      </c>
      <c r="K845" t="n">
        <v>0</v>
      </c>
      <c r="L845" t="inlineStr">
        <is>
          <t>Dispositif de levage inférieur supérieur à 6 tonnes</t>
        </is>
      </c>
      <c r="M845">
        <f>IFERROR(INDEX('equipements_tunnel'!$C$2:$AK$64,MATCH(L845,'equipements_tunnel'!$B$2:$B$64,0),MATCH(B845,'equipements_tunnel'!$C$1:$AK$1,0)),"")</f>
        <v/>
      </c>
      <c r="N845" t="inlineStr">
        <is>
          <t>vérification des dispositifs de levage|Nanterre échangeur</t>
        </is>
      </c>
    </row>
    <row r="846">
      <c r="A846" t="inlineStr">
        <is>
          <t>Eclairage</t>
        </is>
      </c>
      <c r="B846" t="inlineStr">
        <is>
          <t>Nanterre échangeur</t>
        </is>
      </c>
      <c r="C846" t="inlineStr">
        <is>
          <t>ECLNPO001</t>
        </is>
      </c>
      <c r="D846" t="inlineStr">
        <is>
          <t>nettoyage des plots de jalonnement pour un sens</t>
        </is>
      </c>
      <c r="E846" t="inlineStr">
        <is>
          <t>ECPO01</t>
        </is>
      </c>
      <c r="F846" t="n">
        <v>2</v>
      </c>
      <c r="G846" t="n">
        <v>0</v>
      </c>
      <c r="H846" t="n">
        <v>2</v>
      </c>
      <c r="I846" t="n">
        <v>1</v>
      </c>
      <c r="J846" s="2" t="n">
        <v>1791.86</v>
      </c>
      <c r="K846" t="n">
        <v>3583.72</v>
      </c>
      <c r="L846" t="inlineStr"/>
      <c r="M846" t="n">
        <v>1</v>
      </c>
      <c r="N846" t="inlineStr">
        <is>
          <t>nettoyage des plots de jalonnement pour un sens|Nanterre échangeur</t>
        </is>
      </c>
    </row>
    <row r="847">
      <c r="A847" t="inlineStr">
        <is>
          <t>Eclairage</t>
        </is>
      </c>
      <c r="B847" t="inlineStr">
        <is>
          <t>Nanterre échangeur</t>
        </is>
      </c>
      <c r="C847" t="inlineStr">
        <is>
          <t>ECLNPO002</t>
        </is>
      </c>
      <c r="D847" t="inlineStr">
        <is>
          <t>nettoyage des plots de jalonnement pour un sens</t>
        </is>
      </c>
      <c r="E847" t="inlineStr">
        <is>
          <t>ECPO02</t>
        </is>
      </c>
      <c r="F847" t="n">
        <v>2</v>
      </c>
      <c r="G847" t="n">
        <v>0</v>
      </c>
      <c r="H847" t="n">
        <v>2</v>
      </c>
      <c r="I847" t="n">
        <v>1</v>
      </c>
      <c r="J847" s="2" t="n">
        <v>1958.04</v>
      </c>
      <c r="K847" t="n">
        <v>3916.08</v>
      </c>
      <c r="L847" t="inlineStr"/>
      <c r="M847" t="n">
        <v>1</v>
      </c>
      <c r="N847" t="inlineStr">
        <is>
          <t>nettoyage des plots de jalonnement pour un sens|Nanterre échangeur</t>
        </is>
      </c>
    </row>
    <row r="848">
      <c r="A848" t="inlineStr">
        <is>
          <t>Eclairage</t>
        </is>
      </c>
      <c r="B848" t="inlineStr">
        <is>
          <t>Nanterre échangeur</t>
        </is>
      </c>
      <c r="C848" t="inlineStr">
        <is>
          <t>ECLNEO010</t>
        </is>
      </c>
      <c r="D848" t="inlineStr">
        <is>
          <t>nettoyage de l'éclairage pour un sens</t>
        </is>
      </c>
      <c r="E848" t="inlineStr">
        <is>
          <t>ECPO10</t>
        </is>
      </c>
      <c r="F848" t="n">
        <v>2</v>
      </c>
      <c r="G848" t="n">
        <v>0</v>
      </c>
      <c r="H848" t="n">
        <v>2</v>
      </c>
      <c r="I848" t="n">
        <v>1</v>
      </c>
      <c r="J848" s="2" t="n">
        <v>36296.29</v>
      </c>
      <c r="K848" t="n">
        <v>72592.58</v>
      </c>
      <c r="L848" t="inlineStr"/>
      <c r="M848" t="n">
        <v>1</v>
      </c>
      <c r="N848" t="inlineStr">
        <is>
          <t>nettoyage de l'éclairage pour un sens|Nanterre échangeur</t>
        </is>
      </c>
    </row>
    <row r="849">
      <c r="A849" t="inlineStr">
        <is>
          <t>Eclairage</t>
        </is>
      </c>
      <c r="B849" t="inlineStr">
        <is>
          <t>Nanterre échangeur</t>
        </is>
      </c>
      <c r="C849" t="inlineStr">
        <is>
          <t>ECLNEO012</t>
        </is>
      </c>
      <c r="D849" t="inlineStr">
        <is>
          <t>nettoyage de l'éclairage pour un sens</t>
        </is>
      </c>
      <c r="E849" t="inlineStr">
        <is>
          <t>ECPO12</t>
        </is>
      </c>
      <c r="F849" t="n">
        <v>2</v>
      </c>
      <c r="G849" t="n">
        <v>0</v>
      </c>
      <c r="H849" t="n">
        <v>2</v>
      </c>
      <c r="I849" t="n">
        <v>1</v>
      </c>
      <c r="J849" s="2" t="n">
        <v>29169.36</v>
      </c>
      <c r="K849" t="n">
        <v>58338.72</v>
      </c>
      <c r="L849" t="inlineStr"/>
      <c r="M849" t="n">
        <v>1</v>
      </c>
      <c r="N849" t="inlineStr">
        <is>
          <t>nettoyage de l'éclairage pour un sens|Nanterre échangeur</t>
        </is>
      </c>
    </row>
    <row r="850">
      <c r="A850" t="inlineStr">
        <is>
          <t>Eclairage</t>
        </is>
      </c>
      <c r="B850" t="inlineStr">
        <is>
          <t>Nanterre échangeur</t>
        </is>
      </c>
      <c r="C850" t="inlineStr">
        <is>
          <t>ECLRSO050</t>
        </is>
      </c>
      <c r="D850" t="inlineStr">
        <is>
          <t>remplacement systématiques des sources</t>
        </is>
      </c>
      <c r="E850" t="inlineStr">
        <is>
          <t>ECPO50</t>
        </is>
      </c>
      <c r="F850" t="n">
        <v>0.4</v>
      </c>
      <c r="G850" t="n">
        <v>0</v>
      </c>
      <c r="H850" t="n">
        <v>0.4</v>
      </c>
      <c r="I850" t="n">
        <v>1</v>
      </c>
      <c r="J850" s="2" t="n">
        <v>58716.81</v>
      </c>
      <c r="K850" t="n">
        <v>23486.72</v>
      </c>
      <c r="L850" t="inlineStr"/>
      <c r="M850" t="n">
        <v>1</v>
      </c>
      <c r="N850" t="inlineStr">
        <is>
          <t>remplacement systématiques des sources|Nanterre échangeur</t>
        </is>
      </c>
    </row>
    <row r="851">
      <c r="A851" t="inlineStr">
        <is>
          <t>Eclairage</t>
        </is>
      </c>
      <c r="B851" t="inlineStr">
        <is>
          <t>Nanterre échangeur</t>
        </is>
      </c>
      <c r="C851" t="inlineStr">
        <is>
          <t>ECLRSO051</t>
        </is>
      </c>
      <c r="D851" t="inlineStr">
        <is>
          <t>remplacement systématiques des sources</t>
        </is>
      </c>
      <c r="E851" t="inlineStr">
        <is>
          <t>ECPO51</t>
        </is>
      </c>
      <c r="F851" t="n">
        <v>0.4</v>
      </c>
      <c r="G851" t="n">
        <v>0</v>
      </c>
      <c r="H851" t="n">
        <v>0.4</v>
      </c>
      <c r="I851" t="n">
        <v>1</v>
      </c>
      <c r="J851" s="2" t="n">
        <v>59906.1</v>
      </c>
      <c r="K851" t="n">
        <v>23962.44</v>
      </c>
      <c r="L851" t="inlineStr"/>
      <c r="M851" t="n">
        <v>1</v>
      </c>
      <c r="N851" t="inlineStr">
        <is>
          <t>remplacement systématiques des sources|Nanterre échangeur</t>
        </is>
      </c>
    </row>
    <row r="852">
      <c r="A852" t="inlineStr">
        <is>
          <t>Eclairage</t>
        </is>
      </c>
      <c r="B852" t="inlineStr">
        <is>
          <t>Nanterre échangeur</t>
        </is>
      </c>
      <c r="C852" t="inlineStr">
        <is>
          <t>ECLRSO052</t>
        </is>
      </c>
      <c r="D852" t="inlineStr">
        <is>
          <t>remplacement systématiques des sources</t>
        </is>
      </c>
      <c r="E852" t="inlineStr">
        <is>
          <t>ECPO52</t>
        </is>
      </c>
      <c r="F852" t="n">
        <v>0.4</v>
      </c>
      <c r="G852" t="n">
        <v>0</v>
      </c>
      <c r="H852" t="n">
        <v>0.4</v>
      </c>
      <c r="I852" t="n">
        <v>1</v>
      </c>
      <c r="J852" s="2" t="n">
        <v>51784.98</v>
      </c>
      <c r="K852" t="n">
        <v>20713.99</v>
      </c>
      <c r="L852" t="inlineStr"/>
      <c r="M852" t="n">
        <v>1</v>
      </c>
      <c r="N852" t="inlineStr">
        <is>
          <t>remplacement systématiques des sources|Nanterre échangeur</t>
        </is>
      </c>
    </row>
    <row r="853">
      <c r="A853" t="inlineStr">
        <is>
          <t>Eclairage</t>
        </is>
      </c>
      <c r="B853" t="inlineStr">
        <is>
          <t>Nanterre échangeur</t>
        </is>
      </c>
      <c r="C853" t="inlineStr">
        <is>
          <t>ECLRSO053</t>
        </is>
      </c>
      <c r="D853" t="inlineStr">
        <is>
          <t>remplacement systématiques des sources</t>
        </is>
      </c>
      <c r="E853" t="inlineStr">
        <is>
          <t>ECPO53</t>
        </is>
      </c>
      <c r="F853" t="n">
        <v>0.4</v>
      </c>
      <c r="G853" t="n">
        <v>0</v>
      </c>
      <c r="H853" t="n">
        <v>0.4</v>
      </c>
      <c r="I853" t="n">
        <v>1</v>
      </c>
      <c r="J853" s="2" t="n">
        <v>52090.78</v>
      </c>
      <c r="K853" t="n">
        <v>20836.31</v>
      </c>
      <c r="L853" t="inlineStr"/>
      <c r="M853" t="n">
        <v>1</v>
      </c>
      <c r="N853" t="inlineStr">
        <is>
          <t>remplacement systématiques des sources|Nanterre échangeur</t>
        </is>
      </c>
    </row>
    <row r="854">
      <c r="A854" t="inlineStr">
        <is>
          <t>Eclairage</t>
        </is>
      </c>
      <c r="B854" t="inlineStr">
        <is>
          <t>Nanterre échangeur</t>
        </is>
      </c>
      <c r="C854" t="inlineStr">
        <is>
          <t>ECLRSO054</t>
        </is>
      </c>
      <c r="D854" t="inlineStr">
        <is>
          <t>remplacement systématiques des sources</t>
        </is>
      </c>
      <c r="E854" t="inlineStr">
        <is>
          <t>ECPO54</t>
        </is>
      </c>
      <c r="F854" t="n">
        <v>0.4</v>
      </c>
      <c r="G854" t="n">
        <v>0</v>
      </c>
      <c r="H854" t="n">
        <v>0.4</v>
      </c>
      <c r="I854" t="n">
        <v>1</v>
      </c>
      <c r="J854" s="2" t="n">
        <v>18484.94</v>
      </c>
      <c r="K854" t="n">
        <v>7393.98</v>
      </c>
      <c r="L854" t="inlineStr"/>
      <c r="M854" t="n">
        <v>1</v>
      </c>
      <c r="N854" t="inlineStr">
        <is>
          <t>remplacement systématiques des sources|Nanterre échangeur</t>
        </is>
      </c>
    </row>
    <row r="855">
      <c r="A855" t="inlineStr">
        <is>
          <t>Eclairage</t>
        </is>
      </c>
      <c r="B855" t="inlineStr">
        <is>
          <t>Nanterre échangeur</t>
        </is>
      </c>
      <c r="C855" t="inlineStr">
        <is>
          <t>ECLRSO055</t>
        </is>
      </c>
      <c r="D855" t="inlineStr">
        <is>
          <t>remplacement systématiques des sources</t>
        </is>
      </c>
      <c r="E855" t="inlineStr">
        <is>
          <t>ECPO55</t>
        </is>
      </c>
      <c r="F855" t="n">
        <v>0.4</v>
      </c>
      <c r="G855" t="n">
        <v>0</v>
      </c>
      <c r="H855" t="n">
        <v>0.4</v>
      </c>
      <c r="I855" t="n">
        <v>1</v>
      </c>
      <c r="J855" s="2" t="n">
        <v>16751.96</v>
      </c>
      <c r="K855" t="n">
        <v>6700.78</v>
      </c>
      <c r="L855" t="inlineStr"/>
      <c r="M855" t="n">
        <v>1</v>
      </c>
      <c r="N855" t="inlineStr">
        <is>
          <t>remplacement systématiques des sources|Nanterre échangeur</t>
        </is>
      </c>
    </row>
    <row r="856">
      <c r="A856" t="inlineStr">
        <is>
          <t>AEV</t>
        </is>
      </c>
      <c r="B856" t="inlineStr">
        <is>
          <t>Nanterre échangeur</t>
        </is>
      </c>
      <c r="C856" t="inlineStr">
        <is>
          <t>AEVEFO010</t>
        </is>
      </c>
      <c r="D856" t="inlineStr">
        <is>
          <t>essais fonctionnels pour un sens</t>
        </is>
      </c>
      <c r="E856" t="inlineStr">
        <is>
          <t>AEFO10</t>
        </is>
      </c>
      <c r="F856" t="n">
        <v>2</v>
      </c>
      <c r="G856" t="n">
        <v>0</v>
      </c>
      <c r="H856" t="n">
        <v>2</v>
      </c>
      <c r="I856" t="n">
        <v>1</v>
      </c>
      <c r="J856" s="2" t="n">
        <v>2097.84</v>
      </c>
      <c r="K856" t="n">
        <v>4195.68</v>
      </c>
      <c r="L856" t="inlineStr"/>
      <c r="M856" t="n">
        <v>1</v>
      </c>
      <c r="N856" t="inlineStr">
        <is>
          <t>essais fonctionnels pour un sens|Nanterre échangeur</t>
        </is>
      </c>
    </row>
    <row r="857">
      <c r="A857" t="inlineStr">
        <is>
          <t>AEV</t>
        </is>
      </c>
      <c r="B857" t="inlineStr">
        <is>
          <t>Nanterre échangeur</t>
        </is>
      </c>
      <c r="C857" t="inlineStr">
        <is>
          <t>AEVEFO011</t>
        </is>
      </c>
      <c r="D857" t="inlineStr">
        <is>
          <t>essais fonctionnels pour un sens</t>
        </is>
      </c>
      <c r="E857" t="inlineStr">
        <is>
          <t>AEFO11</t>
        </is>
      </c>
      <c r="F857" t="n">
        <v>2</v>
      </c>
      <c r="G857" t="n">
        <v>0</v>
      </c>
      <c r="H857" t="n">
        <v>2</v>
      </c>
      <c r="I857" t="n">
        <v>1</v>
      </c>
      <c r="J857" s="2" t="n">
        <v>2532.48</v>
      </c>
      <c r="K857" t="n">
        <v>5064.96</v>
      </c>
      <c r="L857" t="inlineStr"/>
      <c r="M857" t="n">
        <v>1</v>
      </c>
      <c r="N857" t="inlineStr">
        <is>
          <t>essais fonctionnels pour un sens|Nanterre échangeur</t>
        </is>
      </c>
    </row>
    <row r="858">
      <c r="A858" t="inlineStr">
        <is>
          <t>AEV</t>
        </is>
      </c>
      <c r="B858" t="inlineStr">
        <is>
          <t>Nanterre échangeur</t>
        </is>
      </c>
      <c r="C858" t="inlineStr">
        <is>
          <t>AEVMPO010</t>
        </is>
      </c>
      <c r="D858" t="inlineStr">
        <is>
          <t>maintenance préventive pour un sens</t>
        </is>
      </c>
      <c r="E858" t="inlineStr">
        <is>
          <t>AEPO10</t>
        </is>
      </c>
      <c r="F858" t="n">
        <v>2</v>
      </c>
      <c r="G858" t="n">
        <v>0</v>
      </c>
      <c r="H858" t="n">
        <v>2</v>
      </c>
      <c r="I858" t="n">
        <v>1</v>
      </c>
      <c r="J858" s="2" t="n">
        <v>7669.73</v>
      </c>
      <c r="K858" t="n">
        <v>15339.46</v>
      </c>
      <c r="L858" t="inlineStr"/>
      <c r="M858" t="n">
        <v>1</v>
      </c>
      <c r="N858" t="inlineStr">
        <is>
          <t>maintenance préventive pour un sens|Nanterre échangeur</t>
        </is>
      </c>
    </row>
    <row r="859">
      <c r="A859" t="inlineStr">
        <is>
          <t>AEV</t>
        </is>
      </c>
      <c r="B859" t="inlineStr">
        <is>
          <t>Nanterre échangeur</t>
        </is>
      </c>
      <c r="C859" t="inlineStr">
        <is>
          <t>AEVMPO011</t>
        </is>
      </c>
      <c r="D859" t="inlineStr">
        <is>
          <t>maintenance préventive pour un sens</t>
        </is>
      </c>
      <c r="E859" t="inlineStr">
        <is>
          <t>AEPO11</t>
        </is>
      </c>
      <c r="F859" t="n">
        <v>2</v>
      </c>
      <c r="G859" t="n">
        <v>0</v>
      </c>
      <c r="H859" t="n">
        <v>2</v>
      </c>
      <c r="I859" t="n">
        <v>1</v>
      </c>
      <c r="J859" s="2" t="n">
        <v>9625.68</v>
      </c>
      <c r="K859" t="n">
        <v>19251.36</v>
      </c>
      <c r="L859" t="inlineStr"/>
      <c r="M859" t="n">
        <v>1</v>
      </c>
      <c r="N859" t="inlineStr">
        <is>
          <t>maintenance préventive pour un sens|Nanterre échangeur</t>
        </is>
      </c>
    </row>
    <row r="860">
      <c r="A860" t="inlineStr">
        <is>
          <t>AEV</t>
        </is>
      </c>
      <c r="B860" t="inlineStr">
        <is>
          <t>Nanterre échangeur</t>
        </is>
      </c>
      <c r="C860" t="inlineStr">
        <is>
          <t>AEVPLV008</t>
        </is>
      </c>
      <c r="D860" t="inlineStr">
        <is>
          <t>maintenance préventive prises/coffret pompier</t>
        </is>
      </c>
      <c r="E860" t="inlineStr">
        <is>
          <t>AEV08</t>
        </is>
      </c>
      <c r="F860" t="n">
        <v>1</v>
      </c>
      <c r="G860" t="n">
        <v>0</v>
      </c>
      <c r="H860" t="n">
        <v>1</v>
      </c>
      <c r="I860" t="n">
        <v>22</v>
      </c>
      <c r="J860" s="2" t="n">
        <v>61.7</v>
      </c>
      <c r="K860" t="n">
        <v>1357.4</v>
      </c>
      <c r="L860" t="inlineStr">
        <is>
          <t>Niche sécurité</t>
        </is>
      </c>
      <c r="M860">
        <f>IFERROR(INDEX('equipements_tunnel'!$C$2:$AK$64,MATCH(L860,'equipements_tunnel'!$B$2:$B$64,0),MATCH(B860,'equipements_tunnel'!$C$1:$AK$1,0)),"")</f>
        <v/>
      </c>
      <c r="N860" t="inlineStr">
        <is>
          <t>maintenance préventive prises/coffret pompier|Nanterre échangeur</t>
        </is>
      </c>
    </row>
    <row r="861">
      <c r="A861" t="inlineStr">
        <is>
          <t>Automate</t>
        </is>
      </c>
      <c r="B861" t="inlineStr">
        <is>
          <t>Nanterre échangeur</t>
        </is>
      </c>
      <c r="C861" t="inlineStr">
        <is>
          <t>AUTPAB007</t>
        </is>
      </c>
      <c r="D861" t="inlineStr">
        <is>
          <t>préventif automates principaux et baies mesd (fiche n°3 du cctp)</t>
        </is>
      </c>
      <c r="E861" t="inlineStr">
        <is>
          <t>AUPR07</t>
        </is>
      </c>
      <c r="F861" t="n">
        <v>1</v>
      </c>
      <c r="G861" t="n">
        <v>0</v>
      </c>
      <c r="H861" t="n">
        <v>1</v>
      </c>
      <c r="I861" t="n">
        <v>0.5</v>
      </c>
      <c r="J861" s="2" t="n">
        <v>371.65861</v>
      </c>
      <c r="K861" t="n">
        <v>185.83</v>
      </c>
      <c r="L861" t="inlineStr"/>
      <c r="M861" t="n">
        <v>0.5</v>
      </c>
      <c r="N861" t="inlineStr">
        <is>
          <t>préventif automates principaux et baies mesd (fiche n°3 du cctp)|Nanterre échangeur</t>
        </is>
      </c>
    </row>
    <row r="862">
      <c r="A862" t="inlineStr">
        <is>
          <t>Automate</t>
        </is>
      </c>
      <c r="B862" t="inlineStr">
        <is>
          <t>Nanterre échangeur</t>
        </is>
      </c>
      <c r="C862" t="inlineStr">
        <is>
          <t>AUTPAR008</t>
        </is>
      </c>
      <c r="D862" t="inlineStr">
        <is>
          <t>préventif armoires mesd (fiche n°4 du cctp)</t>
        </is>
      </c>
      <c r="E862" t="inlineStr">
        <is>
          <t>AUPR08</t>
        </is>
      </c>
      <c r="F862" t="n">
        <v>1</v>
      </c>
      <c r="G862" t="n">
        <v>0</v>
      </c>
      <c r="H862" t="n">
        <v>1</v>
      </c>
      <c r="I862" t="n">
        <v>0.5</v>
      </c>
      <c r="J862" s="2" t="n">
        <v>692.55346</v>
      </c>
      <c r="K862" t="n">
        <v>346.28</v>
      </c>
      <c r="L862" t="inlineStr">
        <is>
          <t>MESD METIER</t>
        </is>
      </c>
      <c r="M862">
        <f>IFERROR(INDEX('equipements_tunnel'!$C$2:$AK$64,MATCH(L862,'equipements_tunnel'!$B$2:$B$64,0),MATCH(B862,'equipements_tunnel'!$C$1:$AK$1,0)),"")</f>
        <v/>
      </c>
      <c r="N862" t="inlineStr">
        <is>
          <t>préventif armoires mesd (fiche n°4 du cctp)|Nanterre échangeur</t>
        </is>
      </c>
    </row>
    <row r="863">
      <c r="A863" t="inlineStr">
        <is>
          <t>Automate</t>
        </is>
      </c>
      <c r="B863" t="inlineStr">
        <is>
          <t>Nanterre échangeur</t>
        </is>
      </c>
      <c r="C863" t="inlineStr">
        <is>
          <t>AUTPAM047</t>
        </is>
      </c>
      <c r="D863" t="inlineStr">
        <is>
          <t>préventif automates métier (fiche n°5 du cctp)</t>
        </is>
      </c>
      <c r="E863" t="inlineStr">
        <is>
          <t>AUPR47</t>
        </is>
      </c>
      <c r="F863" t="n">
        <v>1</v>
      </c>
      <c r="G863" t="n">
        <v>0</v>
      </c>
      <c r="H863" t="n">
        <v>1</v>
      </c>
      <c r="I863" t="n">
        <v>3</v>
      </c>
      <c r="J863" s="2" t="n">
        <v>202.4713</v>
      </c>
      <c r="K863" t="n">
        <v>607.41</v>
      </c>
      <c r="L863" t="inlineStr">
        <is>
          <t>AUTOMATE METIER</t>
        </is>
      </c>
      <c r="M863">
        <f>IFERROR(INDEX('equipements_tunnel'!$C$2:$AK$64,MATCH(L863,'equipements_tunnel'!$B$2:$B$64,0),MATCH(B863,'equipements_tunnel'!$C$1:$AK$1,0)),"")</f>
        <v/>
      </c>
      <c r="N863" t="inlineStr">
        <is>
          <t>préventif automates métier (fiche n°5 du cctp)|Nanterre échangeur</t>
        </is>
      </c>
    </row>
    <row r="864">
      <c r="A864" t="inlineStr">
        <is>
          <t>Automate</t>
        </is>
      </c>
      <c r="B864" t="inlineStr">
        <is>
          <t>Nanterre échangeur</t>
        </is>
      </c>
      <c r="C864" t="inlineStr">
        <is>
          <t>AUTPAR048</t>
        </is>
      </c>
      <c r="D864" t="inlineStr">
        <is>
          <t>préventif armoires mesd (fiche n°4 du cctp)</t>
        </is>
      </c>
      <c r="E864" t="inlineStr">
        <is>
          <t>AUPR48</t>
        </is>
      </c>
      <c r="F864" t="n">
        <v>1</v>
      </c>
      <c r="G864" t="n">
        <v>0</v>
      </c>
      <c r="H864" t="n">
        <v>1</v>
      </c>
      <c r="I864" t="n">
        <v>0</v>
      </c>
      <c r="J864" s="2" t="n">
        <v>91.39855</v>
      </c>
      <c r="K864" t="n">
        <v>0</v>
      </c>
      <c r="L864" t="inlineStr">
        <is>
          <t>MESD METIER</t>
        </is>
      </c>
      <c r="M864">
        <f>IFERROR(INDEX('equipements_tunnel'!$C$2:$AK$64,MATCH(L864,'equipements_tunnel'!$B$2:$B$64,0),MATCH(B864,'equipements_tunnel'!$C$1:$AK$1,0)),"")</f>
        <v/>
      </c>
      <c r="N864" t="inlineStr">
        <is>
          <t>préventif armoires mesd (fiche n°4 du cctp)|Nanterre échangeur</t>
        </is>
      </c>
    </row>
    <row r="865">
      <c r="A865" t="inlineStr">
        <is>
          <t>PAU/TSE</t>
        </is>
      </c>
      <c r="B865" t="inlineStr">
        <is>
          <t>Nanterre échangeur</t>
        </is>
      </c>
      <c r="C865" t="inlineStr">
        <is>
          <t>RTSPPO002</t>
        </is>
      </c>
      <c r="D865" t="inlineStr">
        <is>
          <t>maintenance préventive de l'ensemble des pau du tunnel</t>
        </is>
      </c>
      <c r="E865" t="inlineStr">
        <is>
          <t>RAU-PO02</t>
        </is>
      </c>
      <c r="F865" t="n">
        <v>4</v>
      </c>
      <c r="G865" t="n">
        <v>0</v>
      </c>
      <c r="H865" t="n">
        <v>4</v>
      </c>
      <c r="I865" t="n">
        <v>1</v>
      </c>
      <c r="J865" s="2" t="n">
        <v>1520.65</v>
      </c>
      <c r="K865" t="n">
        <v>6082.6</v>
      </c>
      <c r="L865" t="inlineStr"/>
      <c r="M865" t="n">
        <v>1</v>
      </c>
      <c r="N865" t="inlineStr">
        <is>
          <t>maintenance préventive de l'ensemble des pau du tunnel|Nanterre échangeur</t>
        </is>
      </c>
    </row>
    <row r="866">
      <c r="A866" t="inlineStr">
        <is>
          <t>PAU/TSE</t>
        </is>
      </c>
      <c r="B866" t="inlineStr">
        <is>
          <t>Nanterre échangeur</t>
        </is>
      </c>
      <c r="C866" t="inlineStr">
        <is>
          <t>RTSPTO002</t>
        </is>
      </c>
      <c r="D866" t="inlineStr">
        <is>
          <t>maintenance préventive de l'ensemble des tse du tunnel</t>
        </is>
      </c>
      <c r="E866" t="inlineStr">
        <is>
          <t>TSE-PO02</t>
        </is>
      </c>
      <c r="F866" t="n">
        <v>4</v>
      </c>
      <c r="G866" t="n">
        <v>0</v>
      </c>
      <c r="H866" t="n">
        <v>4</v>
      </c>
      <c r="I866" t="n">
        <v>1</v>
      </c>
      <c r="J866" s="2" t="n">
        <v>764.73</v>
      </c>
      <c r="K866" t="n">
        <v>3058.92</v>
      </c>
      <c r="L866" t="inlineStr"/>
      <c r="M866" t="n">
        <v>1</v>
      </c>
      <c r="N866" t="inlineStr">
        <is>
          <t>maintenance préventive de l'ensemble des tse du tunnel|Nanterre échangeur</t>
        </is>
      </c>
    </row>
    <row r="867">
      <c r="A867" t="inlineStr">
        <is>
          <t>Onduleur</t>
        </is>
      </c>
      <c r="B867" t="inlineStr">
        <is>
          <t>Nanterre échangeur</t>
        </is>
      </c>
      <c r="C867" t="inlineStr">
        <is>
          <t>ONDPOA001</t>
        </is>
      </c>
      <c r="D867" t="inlineStr">
        <is>
          <t>maintenance préventive d'un onduleur</t>
        </is>
      </c>
      <c r="E867" t="inlineStr">
        <is>
          <t>ONP001</t>
        </is>
      </c>
      <c r="F867" t="n">
        <v>1</v>
      </c>
      <c r="G867" t="n">
        <v>0</v>
      </c>
      <c r="H867" t="n">
        <v>1</v>
      </c>
      <c r="I867" t="n">
        <v>1</v>
      </c>
      <c r="J867" s="2" t="n">
        <v>304.01</v>
      </c>
      <c r="K867" t="n">
        <v>304.01</v>
      </c>
      <c r="L867" t="inlineStr">
        <is>
          <t>Maintenance préventive Onduleur ≤ 60 kVA</t>
        </is>
      </c>
      <c r="M867">
        <f>IFERROR(INDEX('equipements_tunnel'!$C$2:$AK$64,MATCH(L867,'equipements_tunnel'!$B$2:$B$64,0),MATCH(B867,'equipements_tunnel'!$C$1:$AK$1,0)),"")</f>
        <v/>
      </c>
      <c r="N867" t="inlineStr">
        <is>
          <t>maintenance préventive d'un onduleur|Nanterre échangeur</t>
        </is>
      </c>
    </row>
    <row r="868">
      <c r="A868" t="inlineStr">
        <is>
          <t>Onduleur</t>
        </is>
      </c>
      <c r="B868" t="inlineStr">
        <is>
          <t>Nanterre échangeur</t>
        </is>
      </c>
      <c r="C868" t="inlineStr">
        <is>
          <t>ONDPOB002</t>
        </is>
      </c>
      <c r="D868" t="inlineStr">
        <is>
          <t>maintenance préventive d'un onduleur</t>
        </is>
      </c>
      <c r="E868" t="inlineStr">
        <is>
          <t>ONP002</t>
        </is>
      </c>
      <c r="F868" t="n">
        <v>1</v>
      </c>
      <c r="G868" t="n">
        <v>0</v>
      </c>
      <c r="H868" t="n">
        <v>1</v>
      </c>
      <c r="I868" t="n">
        <v>1</v>
      </c>
      <c r="J868" s="2" t="n">
        <v>337.95</v>
      </c>
      <c r="K868" t="n">
        <v>337.95</v>
      </c>
      <c r="L868" t="inlineStr">
        <is>
          <t>Maintenance préventive Onduleur 61 kVA --&gt; 160 kVA</t>
        </is>
      </c>
      <c r="M868">
        <f>IFERROR(INDEX('equipements_tunnel'!$C$2:$AK$64,MATCH(L868,'equipements_tunnel'!$B$2:$B$64,0),MATCH(B868,'equipements_tunnel'!$C$1:$AK$1,0)),"")</f>
        <v/>
      </c>
      <c r="N868" t="inlineStr">
        <is>
          <t>maintenance préventive d'un onduleur|Nanterre échangeur</t>
        </is>
      </c>
    </row>
    <row r="869">
      <c r="A869" t="inlineStr">
        <is>
          <t>Onduleur</t>
        </is>
      </c>
      <c r="B869" t="inlineStr">
        <is>
          <t>Nanterre échangeur</t>
        </is>
      </c>
      <c r="C869" t="inlineStr">
        <is>
          <t>ONDPOC003</t>
        </is>
      </c>
      <c r="D869" t="inlineStr">
        <is>
          <t>maintenance préventive d'un onduleur</t>
        </is>
      </c>
      <c r="E869" t="inlineStr">
        <is>
          <t>ONP003</t>
        </is>
      </c>
      <c r="F869" t="n">
        <v>1</v>
      </c>
      <c r="G869" t="n">
        <v>0</v>
      </c>
      <c r="H869" t="n">
        <v>1</v>
      </c>
      <c r="I869" t="n">
        <v>1</v>
      </c>
      <c r="J869" s="2" t="n">
        <v>371.88</v>
      </c>
      <c r="K869" t="n">
        <v>371.88</v>
      </c>
      <c r="L869" t="inlineStr">
        <is>
          <t>Maintenance préventive Onduleur &gt; 160 kVA</t>
        </is>
      </c>
      <c r="M869">
        <f>IFERROR(INDEX('equipements_tunnel'!$C$2:$AK$64,MATCH(L869,'equipements_tunnel'!$B$2:$B$64,0),MATCH(B869,'equipements_tunnel'!$C$1:$AK$1,0)),"")</f>
        <v/>
      </c>
      <c r="N869" t="inlineStr">
        <is>
          <t>maintenance préventive d'un onduleur|Nanterre échangeur</t>
        </is>
      </c>
    </row>
    <row r="870">
      <c r="A870" t="inlineStr">
        <is>
          <t>Onduleur</t>
        </is>
      </c>
      <c r="B870" t="inlineStr">
        <is>
          <t>Nanterre échangeur</t>
        </is>
      </c>
      <c r="C870" t="inlineStr">
        <is>
          <t>ONDMPA004</t>
        </is>
      </c>
      <c r="D870" t="inlineStr">
        <is>
          <t>maintenance préventive d'un atelier d'énergie</t>
        </is>
      </c>
      <c r="E870" t="inlineStr">
        <is>
          <t>ONP004</t>
        </is>
      </c>
      <c r="F870" t="n">
        <v>1</v>
      </c>
      <c r="G870" t="n">
        <v>0</v>
      </c>
      <c r="H870" t="n">
        <v>1</v>
      </c>
      <c r="I870" t="n">
        <v>0</v>
      </c>
      <c r="J870" s="2" t="n">
        <v>185.94</v>
      </c>
      <c r="K870" t="n">
        <v>0</v>
      </c>
      <c r="L870" t="inlineStr"/>
      <c r="M870" t="n">
        <v>0</v>
      </c>
      <c r="N870" t="inlineStr">
        <is>
          <t>maintenance préventive d'un atelier d'énergie|Nanterre échangeur</t>
        </is>
      </c>
    </row>
    <row r="871">
      <c r="A871" t="inlineStr">
        <is>
          <t>Onduleur</t>
        </is>
      </c>
      <c r="B871" t="inlineStr">
        <is>
          <t>Nanterre échangeur</t>
        </is>
      </c>
      <c r="C871" t="inlineStr">
        <is>
          <t>ONDPLV005</t>
        </is>
      </c>
      <c r="D871" t="inlineStr">
        <is>
          <t>plus-value pour dépollution</t>
        </is>
      </c>
      <c r="E871" t="inlineStr">
        <is>
          <t>ONP005</t>
        </is>
      </c>
      <c r="F871" t="n">
        <v>0.5</v>
      </c>
      <c r="G871" t="n">
        <v>0</v>
      </c>
      <c r="H871" t="n">
        <v>0.5</v>
      </c>
      <c r="I871" t="n">
        <v>2</v>
      </c>
      <c r="J871" s="2" t="n">
        <v>414.3</v>
      </c>
      <c r="K871" t="n">
        <v>414.3</v>
      </c>
      <c r="L871" t="inlineStr"/>
      <c r="M871" t="n">
        <v>2</v>
      </c>
      <c r="N871" t="inlineStr">
        <is>
          <t>plus-value pour dépollution|Nanterre échangeur</t>
        </is>
      </c>
    </row>
    <row r="872">
      <c r="A872" t="inlineStr">
        <is>
          <t>Détection</t>
        </is>
      </c>
      <c r="B872" t="inlineStr">
        <is>
          <t>Nanterre échangeur</t>
        </is>
      </c>
      <c r="C872" t="inlineStr">
        <is>
          <t>DETPCA007</t>
        </is>
      </c>
      <c r="D872" t="inlineStr">
        <is>
          <t>préventif d'un tube des capteurs atmosphériques (opacimètres, co, no, no², smokecheck, anémomètres)</t>
        </is>
      </c>
      <c r="E872" t="inlineStr">
        <is>
          <t>DEP007</t>
        </is>
      </c>
      <c r="F872" t="n">
        <v>4</v>
      </c>
      <c r="G872" t="n">
        <v>0</v>
      </c>
      <c r="H872" t="n">
        <v>4</v>
      </c>
      <c r="I872" t="n">
        <v>2</v>
      </c>
      <c r="J872" s="2" t="n">
        <v>4077.15</v>
      </c>
      <c r="K872" t="n">
        <v>32617.2</v>
      </c>
      <c r="L872" t="inlineStr"/>
      <c r="M872" t="n">
        <v>2</v>
      </c>
      <c r="N872" t="inlineStr">
        <is>
          <t>préventif d'un tube des capteurs atmosphériques (opacimètres, co, no, no², smokecheck, anémomètres)|Nanterre échangeur</t>
        </is>
      </c>
    </row>
    <row r="873">
      <c r="A873" t="inlineStr">
        <is>
          <t>Détection</t>
        </is>
      </c>
      <c r="B873" t="inlineStr">
        <is>
          <t>Nanterre échangeur</t>
        </is>
      </c>
      <c r="C873" t="inlineStr">
        <is>
          <t>DETPLV027</t>
        </is>
      </c>
      <c r="D873" t="inlineStr">
        <is>
          <t>préventif luminancemètre</t>
        </is>
      </c>
      <c r="E873" t="inlineStr">
        <is>
          <t>DEP027</t>
        </is>
      </c>
      <c r="F873" t="n">
        <v>1</v>
      </c>
      <c r="G873" t="n">
        <v>0</v>
      </c>
      <c r="H873" t="n">
        <v>1</v>
      </c>
      <c r="I873" t="n">
        <v>4</v>
      </c>
      <c r="J873" s="2" t="n">
        <v>24.15</v>
      </c>
      <c r="K873" t="n">
        <v>96.59999999999999</v>
      </c>
      <c r="L873" t="inlineStr">
        <is>
          <t>LUMANDAR+LUMINANCEMETRE</t>
        </is>
      </c>
      <c r="M873">
        <f>IFERROR(INDEX('equipements_tunnel'!$C$2:$AK$64,MATCH(L873,'equipements_tunnel'!$B$2:$B$64,0),MATCH(B873,'equipements_tunnel'!$C$1:$AK$1,0)),"")</f>
        <v/>
      </c>
      <c r="N873" t="inlineStr">
        <is>
          <t>préventif luminancemètre|Nanterre échangeur</t>
        </is>
      </c>
    </row>
    <row r="874">
      <c r="A874" t="inlineStr">
        <is>
          <t>Détection</t>
        </is>
      </c>
      <c r="B874" t="inlineStr">
        <is>
          <t>Nanterre échangeur</t>
        </is>
      </c>
      <c r="C874" t="inlineStr">
        <is>
          <t>DETPDI100</t>
        </is>
      </c>
      <c r="D874" t="inlineStr">
        <is>
          <t>préventif détection incendie</t>
        </is>
      </c>
      <c r="E874" t="inlineStr">
        <is>
          <t>DEP100</t>
        </is>
      </c>
      <c r="F874" t="n">
        <v>1</v>
      </c>
      <c r="G874" t="n">
        <v>0</v>
      </c>
      <c r="H874" t="n">
        <v>1</v>
      </c>
      <c r="I874" t="n">
        <v>1</v>
      </c>
      <c r="J874" s="2" t="n">
        <v>347.55</v>
      </c>
      <c r="K874" t="n">
        <v>347.55</v>
      </c>
      <c r="L874" t="inlineStr"/>
      <c r="M874" t="n">
        <v>1</v>
      </c>
      <c r="N874" t="inlineStr">
        <is>
          <t>préventif détection incendie|Nanterre échangeur</t>
        </is>
      </c>
    </row>
    <row r="875">
      <c r="A875" t="inlineStr">
        <is>
          <t>Détection</t>
        </is>
      </c>
      <c r="B875" t="inlineStr">
        <is>
          <t>Nanterre échangeur</t>
        </is>
      </c>
      <c r="C875" t="inlineStr">
        <is>
          <t>DETPXA200</t>
        </is>
      </c>
      <c r="D875" t="inlineStr">
        <is>
          <t>préventif extincteur</t>
        </is>
      </c>
      <c r="E875" t="inlineStr">
        <is>
          <t>DEP200</t>
        </is>
      </c>
      <c r="F875" t="n">
        <v>1</v>
      </c>
      <c r="G875" t="n">
        <v>0</v>
      </c>
      <c r="H875" t="n">
        <v>1</v>
      </c>
      <c r="I875" t="n">
        <v>26</v>
      </c>
      <c r="J875" s="2" t="n">
        <v>33.6</v>
      </c>
      <c r="K875" t="n">
        <v>873.6</v>
      </c>
      <c r="L875" t="inlineStr">
        <is>
          <t>Maintenance Préventive Extincteur Poudre 6 kg</t>
        </is>
      </c>
      <c r="M875">
        <f>IFERROR(INDEX('equipements_tunnel'!$C$2:$AK$64,MATCH(L875,'equipements_tunnel'!$B$2:$B$64,0),MATCH(B875,'equipements_tunnel'!$C$1:$AK$1,0)),"")</f>
        <v/>
      </c>
      <c r="N875" t="inlineStr">
        <is>
          <t>préventif extincteur|Nanterre échangeur</t>
        </is>
      </c>
    </row>
    <row r="876">
      <c r="A876" t="inlineStr">
        <is>
          <t>Détection</t>
        </is>
      </c>
      <c r="B876" t="inlineStr">
        <is>
          <t>Nanterre échangeur</t>
        </is>
      </c>
      <c r="C876" t="inlineStr">
        <is>
          <t>DETPXB201</t>
        </is>
      </c>
      <c r="D876" t="inlineStr">
        <is>
          <t>préventif extincteur</t>
        </is>
      </c>
      <c r="E876" t="inlineStr">
        <is>
          <t>DEP201</t>
        </is>
      </c>
      <c r="F876" t="n">
        <v>1</v>
      </c>
      <c r="G876" t="n">
        <v>0</v>
      </c>
      <c r="H876" t="n">
        <v>1</v>
      </c>
      <c r="I876" t="n">
        <v>0</v>
      </c>
      <c r="J876" s="2" t="n">
        <v>21</v>
      </c>
      <c r="K876" t="n">
        <v>0</v>
      </c>
      <c r="L876" t="inlineStr">
        <is>
          <t>Maintenance Préventive Extincteur Poudre 9 kg</t>
        </is>
      </c>
      <c r="M876">
        <f>IFERROR(INDEX('equipements_tunnel'!$C$2:$AK$64,MATCH(L876,'equipements_tunnel'!$B$2:$B$64,0),MATCH(B876,'equipements_tunnel'!$C$1:$AK$1,0)),"")</f>
        <v/>
      </c>
      <c r="N876" t="inlineStr">
        <is>
          <t>préventif extincteur|Nanterre échangeur</t>
        </is>
      </c>
    </row>
    <row r="877">
      <c r="A877" t="inlineStr">
        <is>
          <t>Détection</t>
        </is>
      </c>
      <c r="B877" t="inlineStr">
        <is>
          <t>Nanterre échangeur</t>
        </is>
      </c>
      <c r="C877" t="inlineStr">
        <is>
          <t>DETPXC202</t>
        </is>
      </c>
      <c r="D877" t="inlineStr">
        <is>
          <t>préventif extincteur</t>
        </is>
      </c>
      <c r="E877" t="inlineStr">
        <is>
          <t>DEP202</t>
        </is>
      </c>
      <c r="F877" t="n">
        <v>1</v>
      </c>
      <c r="G877" t="n">
        <v>0</v>
      </c>
      <c r="H877" t="n">
        <v>1</v>
      </c>
      <c r="I877" t="n">
        <v>0</v>
      </c>
      <c r="J877" s="2" t="n">
        <v>36.75</v>
      </c>
      <c r="K877" t="n">
        <v>0</v>
      </c>
      <c r="L877" t="inlineStr">
        <is>
          <t>Maintenance Préventive Extincteur Poudre 50 kg</t>
        </is>
      </c>
      <c r="M877">
        <f>IFERROR(INDEX('equipements_tunnel'!$C$2:$AK$64,MATCH(L877,'equipements_tunnel'!$B$2:$B$64,0),MATCH(B877,'equipements_tunnel'!$C$1:$AK$1,0)),"")</f>
        <v/>
      </c>
      <c r="N877" t="inlineStr">
        <is>
          <t>préventif extincteur|Nanterre échangeur</t>
        </is>
      </c>
    </row>
    <row r="878">
      <c r="A878" t="inlineStr">
        <is>
          <t>Détection</t>
        </is>
      </c>
      <c r="B878" t="inlineStr">
        <is>
          <t>Nanterre échangeur</t>
        </is>
      </c>
      <c r="C878" t="inlineStr">
        <is>
          <t>DETPXD203</t>
        </is>
      </c>
      <c r="D878" t="inlineStr">
        <is>
          <t>préventif extincteur</t>
        </is>
      </c>
      <c r="E878" t="inlineStr">
        <is>
          <t>DEP203</t>
        </is>
      </c>
      <c r="F878" t="n">
        <v>1</v>
      </c>
      <c r="G878" t="n">
        <v>0</v>
      </c>
      <c r="H878" t="n">
        <v>1</v>
      </c>
      <c r="I878" t="n">
        <v>8</v>
      </c>
      <c r="J878" s="2" t="n">
        <v>15.75</v>
      </c>
      <c r="K878" t="n">
        <v>126</v>
      </c>
      <c r="L878" t="inlineStr">
        <is>
          <t>Maintenance Préventive Extincteur Eau 6 L</t>
        </is>
      </c>
      <c r="M878">
        <f>IFERROR(INDEX('equipements_tunnel'!$C$2:$AK$64,MATCH(L878,'equipements_tunnel'!$B$2:$B$64,0),MATCH(B878,'equipements_tunnel'!$C$1:$AK$1,0)),"")</f>
        <v/>
      </c>
      <c r="N878" t="inlineStr">
        <is>
          <t>préventif extincteur|Nanterre échangeur</t>
        </is>
      </c>
    </row>
    <row r="879">
      <c r="A879" t="inlineStr">
        <is>
          <t>Détection</t>
        </is>
      </c>
      <c r="B879" t="inlineStr">
        <is>
          <t>Nanterre échangeur</t>
        </is>
      </c>
      <c r="C879" t="inlineStr">
        <is>
          <t>DETPXE204</t>
        </is>
      </c>
      <c r="D879" t="inlineStr">
        <is>
          <t>préventif extincteur</t>
        </is>
      </c>
      <c r="E879" t="inlineStr">
        <is>
          <t>DEP204</t>
        </is>
      </c>
      <c r="F879" t="n">
        <v>1</v>
      </c>
      <c r="G879" t="n">
        <v>0</v>
      </c>
      <c r="H879" t="n">
        <v>1</v>
      </c>
      <c r="I879" t="n">
        <v>0</v>
      </c>
      <c r="J879" s="2" t="n">
        <v>23.1</v>
      </c>
      <c r="K879" t="n">
        <v>0</v>
      </c>
      <c r="L879" t="inlineStr">
        <is>
          <t>Maintenance Préventive Extincteur Eau 9 L</t>
        </is>
      </c>
      <c r="M879">
        <f>IFERROR(INDEX('equipements_tunnel'!$C$2:$AK$64,MATCH(L879,'equipements_tunnel'!$B$2:$B$64,0),MATCH(B879,'equipements_tunnel'!$C$1:$AK$1,0)),"")</f>
        <v/>
      </c>
      <c r="N879" t="inlineStr">
        <is>
          <t>préventif extincteur|Nanterre échangeur</t>
        </is>
      </c>
    </row>
    <row r="880">
      <c r="A880" t="inlineStr">
        <is>
          <t>Détection</t>
        </is>
      </c>
      <c r="B880" t="inlineStr">
        <is>
          <t>Nanterre échangeur</t>
        </is>
      </c>
      <c r="C880" t="inlineStr">
        <is>
          <t>DETPXF204</t>
        </is>
      </c>
      <c r="D880" t="inlineStr">
        <is>
          <t>préventif extincteur</t>
        </is>
      </c>
      <c r="E880" t="inlineStr">
        <is>
          <t>DEP205</t>
        </is>
      </c>
      <c r="F880" t="n">
        <v>1</v>
      </c>
      <c r="G880" t="n">
        <v>0</v>
      </c>
      <c r="H880" t="n">
        <v>1</v>
      </c>
      <c r="I880" t="n">
        <v>0</v>
      </c>
      <c r="J880" s="2" t="n">
        <v>26.25</v>
      </c>
      <c r="K880" t="n">
        <v>0</v>
      </c>
      <c r="L880" t="inlineStr">
        <is>
          <t>Maintenance Préventive Extincteur CO2 2 kg</t>
        </is>
      </c>
      <c r="M880">
        <f>IFERROR(INDEX('equipements_tunnel'!$C$2:$AK$64,MATCH(L880,'equipements_tunnel'!$B$2:$B$64,0),MATCH(B880,'equipements_tunnel'!$C$1:$AK$1,0)),"")</f>
        <v/>
      </c>
      <c r="N880" t="inlineStr">
        <is>
          <t>préventif extincteur|Nanterre échangeur</t>
        </is>
      </c>
    </row>
    <row r="881">
      <c r="A881" t="inlineStr">
        <is>
          <t>Détection</t>
        </is>
      </c>
      <c r="B881" t="inlineStr">
        <is>
          <t>Nanterre échangeur</t>
        </is>
      </c>
      <c r="C881" t="inlineStr">
        <is>
          <t>DETPXG206</t>
        </is>
      </c>
      <c r="D881" t="inlineStr">
        <is>
          <t>préventif extincteur</t>
        </is>
      </c>
      <c r="E881" t="inlineStr">
        <is>
          <t>DEP206</t>
        </is>
      </c>
      <c r="F881" t="n">
        <v>1</v>
      </c>
      <c r="G881" t="n">
        <v>0</v>
      </c>
      <c r="H881" t="n">
        <v>1</v>
      </c>
      <c r="I881" t="n">
        <v>0</v>
      </c>
      <c r="J881" s="2" t="n">
        <v>15.75</v>
      </c>
      <c r="K881" t="n">
        <v>0</v>
      </c>
      <c r="L881" t="inlineStr">
        <is>
          <t>Maintenance Préventive Extincteur CO2 5 kg</t>
        </is>
      </c>
      <c r="M881">
        <f>IFERROR(INDEX('equipements_tunnel'!$C$2:$AK$64,MATCH(L881,'equipements_tunnel'!$B$2:$B$64,0),MATCH(B881,'equipements_tunnel'!$C$1:$AK$1,0)),"")</f>
        <v/>
      </c>
      <c r="N881" t="inlineStr">
        <is>
          <t>préventif extincteur|Nanterre échangeur</t>
        </is>
      </c>
    </row>
    <row r="882">
      <c r="A882" t="inlineStr">
        <is>
          <t>Ventilation</t>
        </is>
      </c>
      <c r="B882" t="inlineStr">
        <is>
          <t>Nanterre échangeur</t>
        </is>
      </c>
      <c r="C882" t="inlineStr">
        <is>
          <t>VENPEO201</t>
        </is>
      </c>
      <c r="D882" t="inlineStr">
        <is>
          <t>préventif des équipements de ventilation</t>
        </is>
      </c>
      <c r="E882" t="inlineStr">
        <is>
          <t>VPO201</t>
        </is>
      </c>
      <c r="F882" t="n">
        <v>1</v>
      </c>
      <c r="G882" t="n">
        <v>0</v>
      </c>
      <c r="H882" t="n">
        <v>1</v>
      </c>
      <c r="I882" t="n">
        <v>0.3333333333333333</v>
      </c>
      <c r="J882" s="2" t="n">
        <v>40523.99</v>
      </c>
      <c r="K882" t="n">
        <v>13508</v>
      </c>
      <c r="L882" t="inlineStr"/>
      <c r="M882" t="n">
        <v>0.3333333333333333</v>
      </c>
      <c r="N882" t="inlineStr">
        <is>
          <t>préventif des équipements de ventilation|Nanterre échangeur</t>
        </is>
      </c>
    </row>
    <row r="883">
      <c r="A883" t="inlineStr">
        <is>
          <t>Ventilation</t>
        </is>
      </c>
      <c r="B883" t="inlineStr">
        <is>
          <t>Nanterre échangeur</t>
        </is>
      </c>
      <c r="C883" t="inlineStr">
        <is>
          <t>VENPQA300</t>
        </is>
      </c>
      <c r="D883" t="inlineStr">
        <is>
          <t>maintenance préventive des équipements spécifiques</t>
        </is>
      </c>
      <c r="E883" t="inlineStr">
        <is>
          <t>VPT300</t>
        </is>
      </c>
      <c r="F883" t="n">
        <v>1</v>
      </c>
      <c r="G883" t="n">
        <v>0</v>
      </c>
      <c r="H883" t="n">
        <v>1</v>
      </c>
      <c r="I883" t="n">
        <v>13</v>
      </c>
      <c r="J883" s="2" t="n">
        <v>78.84999999999999</v>
      </c>
      <c r="K883" t="n">
        <v>1025.05</v>
      </c>
      <c r="L883" t="inlineStr">
        <is>
          <t>SURPRESSEUR ET VENTILATEUR LOCAL</t>
        </is>
      </c>
      <c r="M883">
        <f>IFERROR(INDEX('equipements_tunnel'!$C$2:$AK$64,MATCH(L883,'equipements_tunnel'!$B$2:$B$64,0),MATCH(B883,'equipements_tunnel'!$C$1:$AK$1,0)),"")</f>
        <v/>
      </c>
      <c r="N883" t="inlineStr">
        <is>
          <t>maintenance préventive des équipements spécifiques|Nanterre échangeur</t>
        </is>
      </c>
    </row>
    <row r="884">
      <c r="A884" t="inlineStr">
        <is>
          <t>Ventilation</t>
        </is>
      </c>
      <c r="B884" t="inlineStr">
        <is>
          <t>Nanterre échangeur</t>
        </is>
      </c>
      <c r="C884" t="inlineStr">
        <is>
          <t>VENPQB301</t>
        </is>
      </c>
      <c r="D884" t="inlineStr">
        <is>
          <t>maintenance préventive des équipements spécifiques</t>
        </is>
      </c>
      <c r="E884" t="inlineStr">
        <is>
          <t>VPT301</t>
        </is>
      </c>
      <c r="F884" t="n">
        <v>1</v>
      </c>
      <c r="G884" t="n">
        <v>0</v>
      </c>
      <c r="H884" t="n">
        <v>1</v>
      </c>
      <c r="I884" t="n">
        <v>39</v>
      </c>
      <c r="J884" s="2" t="n">
        <v>128.27</v>
      </c>
      <c r="K884" t="n">
        <v>5002.53</v>
      </c>
      <c r="L884" t="inlineStr">
        <is>
          <t>REGISTRE</t>
        </is>
      </c>
      <c r="M884">
        <f>IFERROR(INDEX('equipements_tunnel'!$C$2:$AK$64,MATCH(L884,'equipements_tunnel'!$B$2:$B$64,0),MATCH(B884,'equipements_tunnel'!$C$1:$AK$1,0)),"")</f>
        <v/>
      </c>
      <c r="N884" t="inlineStr">
        <is>
          <t>maintenance préventive des équipements spécifiques|Nanterre échangeur</t>
        </is>
      </c>
    </row>
    <row r="885">
      <c r="A885" t="inlineStr">
        <is>
          <t>Ventilation</t>
        </is>
      </c>
      <c r="B885" t="inlineStr">
        <is>
          <t>Nanterre échangeur</t>
        </is>
      </c>
      <c r="C885" t="inlineStr">
        <is>
          <t>VENPQC302</t>
        </is>
      </c>
      <c r="D885" t="inlineStr">
        <is>
          <t>maintenance préventive des équipements spécifiques</t>
        </is>
      </c>
      <c r="E885" t="inlineStr">
        <is>
          <t>VPT302</t>
        </is>
      </c>
      <c r="F885" t="n">
        <v>1</v>
      </c>
      <c r="G885" t="n">
        <v>0</v>
      </c>
      <c r="H885" t="n">
        <v>1</v>
      </c>
      <c r="I885" t="n">
        <v>0</v>
      </c>
      <c r="J885" s="2" t="n">
        <v>449.49</v>
      </c>
      <c r="K885" t="n">
        <v>0</v>
      </c>
      <c r="L885" t="inlineStr"/>
      <c r="M885" t="n">
        <v>0</v>
      </c>
      <c r="N885" t="inlineStr">
        <is>
          <t>maintenance préventive des équipements spécifiques|Nanterre échangeur</t>
        </is>
      </c>
    </row>
    <row r="886">
      <c r="A886" t="inlineStr">
        <is>
          <t>Ventilation</t>
        </is>
      </c>
      <c r="B886" t="inlineStr">
        <is>
          <t>Nanterre échangeur</t>
        </is>
      </c>
      <c r="C886" t="inlineStr">
        <is>
          <t>VENPQE304</t>
        </is>
      </c>
      <c r="D886" t="inlineStr">
        <is>
          <t>maintenance préventive des équipements spécifiques</t>
        </is>
      </c>
      <c r="E886" t="inlineStr">
        <is>
          <t>VPT304</t>
        </is>
      </c>
      <c r="F886" t="n">
        <v>1</v>
      </c>
      <c r="G886" t="n">
        <v>0</v>
      </c>
      <c r="H886" t="n">
        <v>1</v>
      </c>
      <c r="I886" t="n">
        <v>0</v>
      </c>
      <c r="J886" s="2" t="n">
        <v>12.58</v>
      </c>
      <c r="K886" t="n">
        <v>0</v>
      </c>
      <c r="L886" t="inlineStr"/>
      <c r="M886" t="n">
        <v>0</v>
      </c>
      <c r="N886" t="inlineStr">
        <is>
          <t>maintenance préventive des équipements spécifiques|Nanterre échangeur</t>
        </is>
      </c>
    </row>
    <row r="887">
      <c r="A887" t="inlineStr">
        <is>
          <t>Ventilation</t>
        </is>
      </c>
      <c r="B887" t="inlineStr">
        <is>
          <t>Nanterre échangeur</t>
        </is>
      </c>
      <c r="C887" t="inlineStr">
        <is>
          <t>VENPQF305</t>
        </is>
      </c>
      <c r="D887" t="inlineStr">
        <is>
          <t>maintenance préventive des équipements spécifiques</t>
        </is>
      </c>
      <c r="E887" t="inlineStr">
        <is>
          <t>VPT305</t>
        </is>
      </c>
      <c r="F887" t="n">
        <v>1</v>
      </c>
      <c r="G887" t="n">
        <v>0</v>
      </c>
      <c r="H887" t="n">
        <v>1</v>
      </c>
      <c r="I887" t="n">
        <v>0</v>
      </c>
      <c r="J887" s="2" t="n">
        <v>12.58</v>
      </c>
      <c r="K887" t="n">
        <v>0</v>
      </c>
      <c r="L887" t="inlineStr"/>
      <c r="M887" t="n">
        <v>0</v>
      </c>
      <c r="N887" t="inlineStr">
        <is>
          <t>maintenance préventive des équipements spécifiques|Nanterre échangeur</t>
        </is>
      </c>
    </row>
    <row r="888">
      <c r="A888" t="inlineStr">
        <is>
          <t>Vidéo</t>
        </is>
      </c>
      <c r="B888" t="inlineStr">
        <is>
          <t>Nanterre échangeur</t>
        </is>
      </c>
      <c r="C888" t="inlineStr">
        <is>
          <t>VIDDAI118</t>
        </is>
      </c>
      <c r="D888" t="inlineStr">
        <is>
          <t>maintenance préventive de la dai du sens 1</t>
        </is>
      </c>
      <c r="E888" t="inlineStr">
        <is>
          <t>VI MP 118</t>
        </is>
      </c>
      <c r="F888" t="n">
        <v>1</v>
      </c>
      <c r="G888" t="n">
        <v>0</v>
      </c>
      <c r="H888" t="n">
        <v>1</v>
      </c>
      <c r="I888" t="n">
        <v>1</v>
      </c>
      <c r="J888" s="2" t="n">
        <v>3007.56</v>
      </c>
      <c r="K888" t="n">
        <v>3007.56</v>
      </c>
      <c r="L888" t="inlineStr"/>
      <c r="M888" t="n">
        <v>1</v>
      </c>
      <c r="N888" t="inlineStr">
        <is>
          <t>maintenance préventive de la dai du sens 1|Nanterre échangeur</t>
        </is>
      </c>
    </row>
    <row r="889">
      <c r="A889" t="inlineStr">
        <is>
          <t>Vidéo</t>
        </is>
      </c>
      <c r="B889" t="inlineStr">
        <is>
          <t>Nanterre échangeur</t>
        </is>
      </c>
      <c r="C889" t="inlineStr">
        <is>
          <t>VIDDAI119</t>
        </is>
      </c>
      <c r="D889" t="inlineStr">
        <is>
          <t>maintenance préventive de la dai du sens 2</t>
        </is>
      </c>
      <c r="E889" t="inlineStr">
        <is>
          <t>VI MP 119</t>
        </is>
      </c>
      <c r="F889" t="n">
        <v>1</v>
      </c>
      <c r="G889" t="n">
        <v>0</v>
      </c>
      <c r="H889" t="n">
        <v>1</v>
      </c>
      <c r="I889" t="n">
        <v>1</v>
      </c>
      <c r="J889" s="2" t="n">
        <v>1785.45</v>
      </c>
      <c r="K889" t="n">
        <v>1785.45</v>
      </c>
      <c r="L889" t="inlineStr"/>
      <c r="M889" t="n">
        <v>1</v>
      </c>
      <c r="N889" t="inlineStr">
        <is>
          <t>maintenance préventive de la dai du sens 2|Nanterre échangeur</t>
        </is>
      </c>
    </row>
    <row r="890">
      <c r="A890" t="inlineStr">
        <is>
          <t>Vidéo</t>
        </is>
      </c>
      <c r="B890" t="inlineStr">
        <is>
          <t>Nanterre échangeur</t>
        </is>
      </c>
      <c r="C890" t="inlineStr"/>
      <c r="D890" t="inlineStr">
        <is>
          <t>maintenance préventive de la dai du sens 1</t>
        </is>
      </c>
      <c r="E890" t="inlineStr">
        <is>
          <t>VI MP 202</t>
        </is>
      </c>
      <c r="F890" t="n">
        <v>1</v>
      </c>
      <c r="G890" t="n">
        <v>0</v>
      </c>
      <c r="H890" t="n">
        <v>1</v>
      </c>
      <c r="I890" t="n">
        <v>1</v>
      </c>
      <c r="J890" s="2" t="n">
        <v>804.51</v>
      </c>
      <c r="K890" t="n">
        <v>804.51</v>
      </c>
      <c r="L890" t="inlineStr"/>
      <c r="M890" t="n">
        <v>1</v>
      </c>
      <c r="N890" t="inlineStr">
        <is>
          <t>maintenance préventive de la dai du sens 1|Nanterre échangeur</t>
        </is>
      </c>
    </row>
    <row r="891">
      <c r="A891" t="inlineStr">
        <is>
          <t>Vidéo</t>
        </is>
      </c>
      <c r="B891" t="inlineStr">
        <is>
          <t>Nanterre échangeur</t>
        </is>
      </c>
      <c r="C891" t="inlineStr">
        <is>
          <t>VIDCAM318</t>
        </is>
      </c>
      <c r="D891" t="inlineStr">
        <is>
          <t>nettoyage des caméras sens intérieur sens 1</t>
        </is>
      </c>
      <c r="E891" t="inlineStr">
        <is>
          <t>VI MP 318</t>
        </is>
      </c>
      <c r="F891" t="n">
        <v>2</v>
      </c>
      <c r="G891" t="n">
        <v>0</v>
      </c>
      <c r="H891" t="n">
        <v>2</v>
      </c>
      <c r="I891" t="n">
        <v>1</v>
      </c>
      <c r="J891" s="2" t="n">
        <v>3174.6</v>
      </c>
      <c r="K891" t="n">
        <v>6349.2</v>
      </c>
      <c r="L891" t="inlineStr"/>
      <c r="M891" t="n">
        <v>1</v>
      </c>
      <c r="N891" t="inlineStr">
        <is>
          <t>nettoyage des caméras sens intérieur sens 1|Nanterre échangeur</t>
        </is>
      </c>
    </row>
    <row r="892">
      <c r="A892" t="inlineStr">
        <is>
          <t>Vidéo</t>
        </is>
      </c>
      <c r="B892" t="inlineStr">
        <is>
          <t>Nanterre échangeur</t>
        </is>
      </c>
      <c r="C892" t="inlineStr">
        <is>
          <t>VIDCAM319</t>
        </is>
      </c>
      <c r="D892" t="inlineStr">
        <is>
          <t>nettoyage des caméras sens intérieur sens 2</t>
        </is>
      </c>
      <c r="E892" t="inlineStr">
        <is>
          <t>VI MP 319</t>
        </is>
      </c>
      <c r="F892" t="n">
        <v>2</v>
      </c>
      <c r="G892" t="n">
        <v>0</v>
      </c>
      <c r="H892" t="n">
        <v>2</v>
      </c>
      <c r="I892" t="n">
        <v>1</v>
      </c>
      <c r="J892" s="2" t="n">
        <v>1696.19</v>
      </c>
      <c r="K892" t="n">
        <v>3392.38</v>
      </c>
      <c r="L892" t="inlineStr"/>
      <c r="M892" t="n">
        <v>1</v>
      </c>
      <c r="N892" t="inlineStr">
        <is>
          <t>nettoyage des caméras sens intérieur sens 2|Nanterre échangeur</t>
        </is>
      </c>
    </row>
    <row r="893">
      <c r="A893" t="inlineStr">
        <is>
          <t>Vidéo</t>
        </is>
      </c>
      <c r="B893" t="inlineStr">
        <is>
          <t>Nanterre échangeur</t>
        </is>
      </c>
      <c r="C893" t="inlineStr">
        <is>
          <t>VIDCAM346</t>
        </is>
      </c>
      <c r="D893" t="inlineStr">
        <is>
          <t>nettoyage des caméras sens intérieur sens 1</t>
        </is>
      </c>
      <c r="E893" t="inlineStr">
        <is>
          <t>VI MP 346</t>
        </is>
      </c>
      <c r="F893" t="n">
        <v>2</v>
      </c>
      <c r="G893" t="n">
        <v>0</v>
      </c>
      <c r="H893" t="n">
        <v>2</v>
      </c>
      <c r="I893" t="n">
        <v>1</v>
      </c>
      <c r="J893" s="2" t="n">
        <v>1696.19</v>
      </c>
      <c r="K893" t="n">
        <v>3392.38</v>
      </c>
      <c r="L893" t="inlineStr"/>
      <c r="M893" t="n">
        <v>1</v>
      </c>
      <c r="N893" t="inlineStr">
        <is>
          <t>nettoyage des caméras sens intérieur sens 1|Nanterre échangeur</t>
        </is>
      </c>
    </row>
    <row r="894">
      <c r="A894" t="inlineStr">
        <is>
          <t>Vidéo</t>
        </is>
      </c>
      <c r="B894" t="inlineStr">
        <is>
          <t>Nanterre échangeur</t>
        </is>
      </c>
      <c r="C894" t="inlineStr">
        <is>
          <t>VIDPCI409</t>
        </is>
      </c>
      <c r="D894" t="inlineStr">
        <is>
          <t>maintenance préventive des caméras en issues de secours</t>
        </is>
      </c>
      <c r="E894" t="inlineStr">
        <is>
          <t>VI MP 409</t>
        </is>
      </c>
      <c r="F894" t="n">
        <v>1</v>
      </c>
      <c r="G894" t="n">
        <v>0</v>
      </c>
      <c r="H894" t="n">
        <v>1</v>
      </c>
      <c r="I894" t="n">
        <v>1</v>
      </c>
      <c r="J894" s="2" t="n">
        <v>170.8</v>
      </c>
      <c r="K894" t="n">
        <v>170.8</v>
      </c>
      <c r="L894" t="inlineStr"/>
      <c r="M894" t="n">
        <v>1</v>
      </c>
      <c r="N894" t="inlineStr">
        <is>
          <t>maintenance préventive des caméras en issues de secours|Nanterre échangeur</t>
        </is>
      </c>
    </row>
    <row r="895">
      <c r="A895" t="inlineStr">
        <is>
          <t>Vidéo</t>
        </is>
      </c>
      <c r="B895" t="inlineStr">
        <is>
          <t>Nanterre échangeur</t>
        </is>
      </c>
      <c r="C895" t="inlineStr">
        <is>
          <t>VIDPCI423</t>
        </is>
      </c>
      <c r="D895" t="inlineStr">
        <is>
          <t>maintenance préventive des caméras en issues de secours</t>
        </is>
      </c>
      <c r="E895" t="inlineStr">
        <is>
          <t>VI MP 423</t>
        </is>
      </c>
      <c r="F895" t="n">
        <v>1</v>
      </c>
      <c r="G895" t="n">
        <v>0</v>
      </c>
      <c r="H895" t="n">
        <v>1</v>
      </c>
      <c r="I895" t="n">
        <v>1</v>
      </c>
      <c r="J895" s="2" t="n">
        <v>31.01</v>
      </c>
      <c r="K895" t="n">
        <v>31.01</v>
      </c>
      <c r="L895" t="inlineStr"/>
      <c r="M895" t="n">
        <v>1</v>
      </c>
      <c r="N895" t="inlineStr">
        <is>
          <t>maintenance préventive des caméras en issues de secours|Nanterre échangeur</t>
        </is>
      </c>
    </row>
    <row r="896">
      <c r="A896" t="inlineStr">
        <is>
          <t>Pompage</t>
        </is>
      </c>
      <c r="B896" t="inlineStr">
        <is>
          <t>Nanterre échangeur</t>
        </is>
      </c>
      <c r="C896" t="inlineStr">
        <is>
          <t>POMIND210</t>
        </is>
      </c>
      <c r="D896" t="inlineStr">
        <is>
          <t>entretien des poteaux incendie</t>
        </is>
      </c>
      <c r="E896" t="inlineStr">
        <is>
          <t>INP305</t>
        </is>
      </c>
      <c r="F896" t="n">
        <v>1</v>
      </c>
      <c r="G896" t="n">
        <v>0</v>
      </c>
      <c r="H896" t="n">
        <v>1</v>
      </c>
      <c r="I896" t="n">
        <v>1</v>
      </c>
      <c r="J896" s="2" t="n">
        <v>1922</v>
      </c>
      <c r="K896" t="n">
        <v>1922</v>
      </c>
      <c r="L896" t="inlineStr"/>
      <c r="M896" t="n">
        <v>1</v>
      </c>
      <c r="N896" t="inlineStr">
        <is>
          <t>entretien des poteaux incendie|Nanterre échangeur</t>
        </is>
      </c>
    </row>
    <row r="897">
      <c r="A897" t="inlineStr">
        <is>
          <t>Pompage</t>
        </is>
      </c>
      <c r="B897" t="inlineStr">
        <is>
          <t>Nanterre échangeur</t>
        </is>
      </c>
      <c r="C897" t="inlineStr">
        <is>
          <t>POMVSP307</t>
        </is>
      </c>
      <c r="D897" t="inlineStr">
        <is>
          <t>visite des stations de pompage</t>
        </is>
      </c>
      <c r="E897" t="inlineStr">
        <is>
          <t>POP307</t>
        </is>
      </c>
      <c r="F897" t="n">
        <v>3</v>
      </c>
      <c r="G897" t="n">
        <v>0</v>
      </c>
      <c r="H897" t="n">
        <v>3</v>
      </c>
      <c r="I897" t="n">
        <v>1</v>
      </c>
      <c r="J897" s="2" t="n">
        <v>858.61</v>
      </c>
      <c r="K897" t="n">
        <v>2575.83</v>
      </c>
      <c r="L897" t="inlineStr"/>
      <c r="M897" t="n">
        <v>1</v>
      </c>
      <c r="N897" t="inlineStr">
        <is>
          <t>visite des stations de pompage|Nanterre échangeur</t>
        </is>
      </c>
    </row>
    <row r="898">
      <c r="A898" t="inlineStr">
        <is>
          <t>Pompage</t>
        </is>
      </c>
      <c r="B898" t="inlineStr">
        <is>
          <t>Nanterre échangeur</t>
        </is>
      </c>
      <c r="C898" t="inlineStr">
        <is>
          <t>POMVSP308</t>
        </is>
      </c>
      <c r="D898" t="inlineStr">
        <is>
          <t>visite des stations de pompage</t>
        </is>
      </c>
      <c r="E898" t="inlineStr">
        <is>
          <t>POP308</t>
        </is>
      </c>
      <c r="F898" t="n">
        <v>3</v>
      </c>
      <c r="G898" t="n">
        <v>0</v>
      </c>
      <c r="H898" t="n">
        <v>3</v>
      </c>
      <c r="I898" t="n">
        <v>1</v>
      </c>
      <c r="J898" s="2" t="n">
        <v>858.61</v>
      </c>
      <c r="K898" t="n">
        <v>2575.83</v>
      </c>
      <c r="L898" t="inlineStr"/>
      <c r="M898" t="n">
        <v>1</v>
      </c>
      <c r="N898" t="inlineStr">
        <is>
          <t>visite des stations de pompage|Nanterre échangeur</t>
        </is>
      </c>
    </row>
    <row r="899">
      <c r="A899" t="inlineStr">
        <is>
          <t>Pompage</t>
        </is>
      </c>
      <c r="B899" t="inlineStr">
        <is>
          <t>Nanterre échangeur</t>
        </is>
      </c>
      <c r="C899" t="inlineStr">
        <is>
          <t>POMVSP309</t>
        </is>
      </c>
      <c r="D899" t="inlineStr">
        <is>
          <t>visite des stations de pompage</t>
        </is>
      </c>
      <c r="E899" t="inlineStr">
        <is>
          <t>POP309</t>
        </is>
      </c>
      <c r="F899" t="n">
        <v>3</v>
      </c>
      <c r="G899" t="n">
        <v>0</v>
      </c>
      <c r="H899" t="n">
        <v>3</v>
      </c>
      <c r="I899" t="n">
        <v>1</v>
      </c>
      <c r="J899" s="2" t="n">
        <v>858.61</v>
      </c>
      <c r="K899" t="n">
        <v>2575.83</v>
      </c>
      <c r="L899" t="inlineStr"/>
      <c r="M899" t="n">
        <v>1</v>
      </c>
      <c r="N899" t="inlineStr">
        <is>
          <t>visite des stations de pompage|Nanterre échangeur</t>
        </is>
      </c>
    </row>
    <row r="900">
      <c r="A900" t="inlineStr">
        <is>
          <t>Pompage</t>
        </is>
      </c>
      <c r="B900" t="inlineStr">
        <is>
          <t>Nanterre échangeur</t>
        </is>
      </c>
      <c r="C900" t="inlineStr">
        <is>
          <t>POMVSP310</t>
        </is>
      </c>
      <c r="D900" t="inlineStr">
        <is>
          <t>visite des stations de pompage</t>
        </is>
      </c>
      <c r="E900" t="inlineStr">
        <is>
          <t>POP310</t>
        </is>
      </c>
      <c r="F900" t="n">
        <v>3</v>
      </c>
      <c r="G900" t="n">
        <v>0</v>
      </c>
      <c r="H900" t="n">
        <v>3</v>
      </c>
      <c r="I900" t="n">
        <v>1</v>
      </c>
      <c r="J900" s="2" t="n">
        <v>858.61</v>
      </c>
      <c r="K900" t="n">
        <v>2575.83</v>
      </c>
      <c r="L900" t="inlineStr"/>
      <c r="M900" t="n">
        <v>1</v>
      </c>
      <c r="N900" t="inlineStr">
        <is>
          <t>visite des stations de pompage|Nanterre échangeur</t>
        </is>
      </c>
    </row>
    <row r="901">
      <c r="A901" t="inlineStr">
        <is>
          <t>Pompage</t>
        </is>
      </c>
      <c r="B901" t="inlineStr">
        <is>
          <t>Nanterre échangeur</t>
        </is>
      </c>
      <c r="C901" t="inlineStr">
        <is>
          <t>POMEPO600</t>
        </is>
      </c>
      <c r="D901" t="inlineStr">
        <is>
          <t>entretien d'une pompe</t>
        </is>
      </c>
      <c r="E901" t="inlineStr">
        <is>
          <t>POE600</t>
        </is>
      </c>
      <c r="F901" t="n">
        <v>1</v>
      </c>
      <c r="G901" t="n">
        <v>0</v>
      </c>
      <c r="H901" t="n">
        <v>1</v>
      </c>
      <c r="I901" t="n">
        <v>0</v>
      </c>
      <c r="J901" s="2" t="n">
        <v>572.0599999999999</v>
      </c>
      <c r="K901" t="n">
        <v>0</v>
      </c>
      <c r="L901" t="inlineStr"/>
      <c r="M901" t="n">
        <v>0</v>
      </c>
      <c r="N901" t="inlineStr">
        <is>
          <t>entretien d'une pompe|Nanterre échangeur</t>
        </is>
      </c>
    </row>
    <row r="902">
      <c r="A902" t="inlineStr">
        <is>
          <t>Pompage</t>
        </is>
      </c>
      <c r="B902" t="inlineStr">
        <is>
          <t>Nanterre échangeur</t>
        </is>
      </c>
      <c r="C902" t="inlineStr">
        <is>
          <t>POMESP307</t>
        </is>
      </c>
      <c r="D902" t="inlineStr">
        <is>
          <t>entretien des stations de pompage</t>
        </is>
      </c>
      <c r="E902" t="inlineStr">
        <is>
          <t>POE307</t>
        </is>
      </c>
      <c r="F902" t="n">
        <v>1</v>
      </c>
      <c r="G902" t="n">
        <v>0</v>
      </c>
      <c r="H902" t="n">
        <v>1</v>
      </c>
      <c r="I902" t="n">
        <v>2</v>
      </c>
      <c r="J902" s="2" t="n">
        <v>1501.52</v>
      </c>
      <c r="K902" t="n">
        <v>3003.04</v>
      </c>
      <c r="L902" t="inlineStr"/>
      <c r="M902" t="n">
        <v>2</v>
      </c>
      <c r="N902" t="inlineStr">
        <is>
          <t>entretien des stations de pompage|Nanterre échangeur</t>
        </is>
      </c>
    </row>
    <row r="903">
      <c r="A903" t="inlineStr">
        <is>
          <t>Pompage</t>
        </is>
      </c>
      <c r="B903" t="inlineStr">
        <is>
          <t>Nanterre échangeur</t>
        </is>
      </c>
      <c r="C903" t="inlineStr">
        <is>
          <t>POMESP308</t>
        </is>
      </c>
      <c r="D903" t="inlineStr">
        <is>
          <t>entretien des stations de pompage</t>
        </is>
      </c>
      <c r="E903" t="inlineStr">
        <is>
          <t>POE308</t>
        </is>
      </c>
      <c r="F903" t="n">
        <v>1</v>
      </c>
      <c r="G903" t="n">
        <v>0</v>
      </c>
      <c r="H903" t="n">
        <v>1</v>
      </c>
      <c r="I903" t="n">
        <v>2</v>
      </c>
      <c r="J903" s="2" t="n">
        <v>1501.52</v>
      </c>
      <c r="K903" t="n">
        <v>3003.04</v>
      </c>
      <c r="L903" t="inlineStr"/>
      <c r="M903" t="n">
        <v>2</v>
      </c>
      <c r="N903" t="inlineStr">
        <is>
          <t>entretien des stations de pompage|Nanterre échangeur</t>
        </is>
      </c>
    </row>
    <row r="904">
      <c r="A904" t="inlineStr">
        <is>
          <t>Pompage</t>
        </is>
      </c>
      <c r="B904" t="inlineStr">
        <is>
          <t>Nanterre échangeur</t>
        </is>
      </c>
      <c r="C904" t="inlineStr">
        <is>
          <t>POMESP309</t>
        </is>
      </c>
      <c r="D904" t="inlineStr">
        <is>
          <t>entretien des stations de pompage</t>
        </is>
      </c>
      <c r="E904" t="inlineStr">
        <is>
          <t>POE309</t>
        </is>
      </c>
      <c r="F904" t="n">
        <v>1</v>
      </c>
      <c r="G904" t="n">
        <v>0</v>
      </c>
      <c r="H904" t="n">
        <v>1</v>
      </c>
      <c r="I904" t="n">
        <v>2</v>
      </c>
      <c r="J904" s="2" t="n">
        <v>1358.77</v>
      </c>
      <c r="K904" t="n">
        <v>2717.54</v>
      </c>
      <c r="L904" t="inlineStr"/>
      <c r="M904" t="n">
        <v>2</v>
      </c>
      <c r="N904" t="inlineStr">
        <is>
          <t>entretien des stations de pompage|Nanterre échangeur</t>
        </is>
      </c>
    </row>
    <row r="905">
      <c r="A905" t="inlineStr">
        <is>
          <t>Pompage</t>
        </is>
      </c>
      <c r="B905" t="inlineStr">
        <is>
          <t>Nanterre échangeur</t>
        </is>
      </c>
      <c r="C905" t="inlineStr">
        <is>
          <t>POMESP310</t>
        </is>
      </c>
      <c r="D905" t="inlineStr">
        <is>
          <t>entretien des stations de pompage</t>
        </is>
      </c>
      <c r="E905" t="inlineStr">
        <is>
          <t>POE310</t>
        </is>
      </c>
      <c r="F905" t="n">
        <v>1</v>
      </c>
      <c r="G905" t="n">
        <v>0</v>
      </c>
      <c r="H905" t="n">
        <v>1</v>
      </c>
      <c r="I905" t="n">
        <v>2</v>
      </c>
      <c r="J905" s="2" t="n">
        <v>1358.77</v>
      </c>
      <c r="K905" t="n">
        <v>2717.54</v>
      </c>
      <c r="L905" t="inlineStr"/>
      <c r="M905" t="n">
        <v>2</v>
      </c>
      <c r="N905" t="inlineStr">
        <is>
          <t>entretien des stations de pompage|Nanterre échangeur</t>
        </is>
      </c>
    </row>
    <row r="906">
      <c r="A906" t="inlineStr">
        <is>
          <t>Pompage</t>
        </is>
      </c>
      <c r="B906" t="inlineStr">
        <is>
          <t>Nanterre échangeur</t>
        </is>
      </c>
      <c r="C906" t="inlineStr">
        <is>
          <t>POMERC500</t>
        </is>
      </c>
      <c r="D906" t="inlineStr">
        <is>
          <t>entretien autres systèmes du réseau incendie</t>
        </is>
      </c>
      <c r="E906" t="inlineStr">
        <is>
          <t>INP500</t>
        </is>
      </c>
      <c r="F906" t="n">
        <v>1</v>
      </c>
      <c r="G906" t="n">
        <v>0</v>
      </c>
      <c r="H906" t="n">
        <v>1</v>
      </c>
      <c r="I906" t="n">
        <v>1</v>
      </c>
      <c r="J906" s="2" t="n">
        <v>858.61</v>
      </c>
      <c r="K906" t="n">
        <v>858.61</v>
      </c>
      <c r="L906" t="inlineStr">
        <is>
          <t>SURPRESSEUR-INCENDIE</t>
        </is>
      </c>
      <c r="M906">
        <f>IFERROR(INDEX('equipements_tunnel'!$C$2:$AK$64,MATCH(L906,'equipements_tunnel'!$B$2:$B$64,0),MATCH(B906,'equipements_tunnel'!$C$1:$AK$1,0)),"")</f>
        <v/>
      </c>
      <c r="N906" t="inlineStr">
        <is>
          <t>entretien autres systèmes du réseau incendie|Nanterre échangeur</t>
        </is>
      </c>
    </row>
    <row r="907">
      <c r="A907" t="inlineStr">
        <is>
          <t>Pompage</t>
        </is>
      </c>
      <c r="B907" t="inlineStr">
        <is>
          <t>Nanterre échangeur</t>
        </is>
      </c>
      <c r="C907" t="inlineStr">
        <is>
          <t>POMERD600</t>
        </is>
      </c>
      <c r="D907" t="inlineStr">
        <is>
          <t>entretien autres systèmes du réseau incendie</t>
        </is>
      </c>
      <c r="E907" t="inlineStr">
        <is>
          <t>INP600</t>
        </is>
      </c>
      <c r="F907" t="n">
        <v>1</v>
      </c>
      <c r="G907" t="n">
        <v>0</v>
      </c>
      <c r="H907" t="n">
        <v>1</v>
      </c>
      <c r="I907" t="n">
        <v>0</v>
      </c>
      <c r="J907" s="2" t="n">
        <v>858.61</v>
      </c>
      <c r="K907" t="n">
        <v>0</v>
      </c>
      <c r="L907" t="inlineStr"/>
      <c r="M907" t="n">
        <v>0</v>
      </c>
      <c r="N907" t="inlineStr">
        <is>
          <t>entretien autres systèmes du réseau incendie|Nanterre échangeur</t>
        </is>
      </c>
    </row>
    <row r="908">
      <c r="A908" t="inlineStr">
        <is>
          <t>Pompage</t>
        </is>
      </c>
      <c r="B908" t="inlineStr">
        <is>
          <t>Nanterre échangeur</t>
        </is>
      </c>
      <c r="C908" t="inlineStr">
        <is>
          <t>POMERE700</t>
        </is>
      </c>
      <c r="D908" t="inlineStr">
        <is>
          <t>entretien autres systèmes du réseau incendie</t>
        </is>
      </c>
      <c r="E908" t="inlineStr">
        <is>
          <t>INP700</t>
        </is>
      </c>
      <c r="F908" t="n">
        <v>1</v>
      </c>
      <c r="G908" t="n">
        <v>0</v>
      </c>
      <c r="H908" t="n">
        <v>1</v>
      </c>
      <c r="I908" t="n">
        <v>0</v>
      </c>
      <c r="J908" s="2" t="n">
        <v>214.65</v>
      </c>
      <c r="K908" t="n">
        <v>0</v>
      </c>
      <c r="L908" t="inlineStr"/>
      <c r="M908" t="n">
        <v>0</v>
      </c>
      <c r="N908" t="inlineStr">
        <is>
          <t>entretien autres systèmes du réseau incendie|Nanterre échangeur</t>
        </is>
      </c>
    </row>
    <row r="909">
      <c r="A909" t="inlineStr">
        <is>
          <t>Pompage</t>
        </is>
      </c>
      <c r="B909" t="inlineStr">
        <is>
          <t>Nanterre échangeur</t>
        </is>
      </c>
      <c r="C909" t="inlineStr">
        <is>
          <t>POMERF800</t>
        </is>
      </c>
      <c r="D909" t="inlineStr">
        <is>
          <t>entretien autres systèmes du réseau incendie</t>
        </is>
      </c>
      <c r="E909" t="inlineStr">
        <is>
          <t>INP800</t>
        </is>
      </c>
      <c r="F909" t="n">
        <v>1</v>
      </c>
      <c r="G909" t="n">
        <v>0</v>
      </c>
      <c r="H909" t="n">
        <v>1</v>
      </c>
      <c r="I909" t="n">
        <v>0</v>
      </c>
      <c r="J909" s="2" t="n">
        <v>214.65</v>
      </c>
      <c r="K909" t="n">
        <v>0</v>
      </c>
      <c r="L909" t="inlineStr"/>
      <c r="M909" t="n">
        <v>0</v>
      </c>
      <c r="N909" t="inlineStr">
        <is>
          <t>entretien autres systèmes du réseau incendie|Nanterre échangeur</t>
        </is>
      </c>
    </row>
    <row r="910">
      <c r="A910" t="inlineStr">
        <is>
          <t>Pompage</t>
        </is>
      </c>
      <c r="B910" t="inlineStr">
        <is>
          <t>Nanterre échangeur</t>
        </is>
      </c>
      <c r="C910" t="inlineStr">
        <is>
          <t>POMERG900</t>
        </is>
      </c>
      <c r="D910" t="inlineStr">
        <is>
          <t>entretien autres systèmes du réseau incendie</t>
        </is>
      </c>
      <c r="E910" t="inlineStr">
        <is>
          <t>INP900</t>
        </is>
      </c>
      <c r="F910" t="n">
        <v>1</v>
      </c>
      <c r="G910" t="n">
        <v>0</v>
      </c>
      <c r="H910" t="n">
        <v>1</v>
      </c>
      <c r="I910" t="n">
        <v>0</v>
      </c>
      <c r="J910" s="2" t="n">
        <v>208.4</v>
      </c>
      <c r="K910" t="n">
        <v>0</v>
      </c>
      <c r="L910" t="inlineStr"/>
      <c r="M910" t="n">
        <v>0</v>
      </c>
      <c r="N910" t="inlineStr">
        <is>
          <t>entretien autres systèmes du réseau incendie|Nanterre échangeur</t>
        </is>
      </c>
    </row>
    <row r="911">
      <c r="A911" t="inlineStr">
        <is>
          <t>Pompage</t>
        </is>
      </c>
      <c r="B911" t="inlineStr">
        <is>
          <t>Nanterre échangeur</t>
        </is>
      </c>
      <c r="C911" t="inlineStr">
        <is>
          <t>POMERG901</t>
        </is>
      </c>
      <c r="D911" t="inlineStr">
        <is>
          <t>entretien autres systèmes du réseau incendie</t>
        </is>
      </c>
      <c r="E911" t="inlineStr">
        <is>
          <t>INP901</t>
        </is>
      </c>
      <c r="F911" t="n">
        <v>1</v>
      </c>
      <c r="G911" t="n">
        <v>0</v>
      </c>
      <c r="H911" t="n">
        <v>1</v>
      </c>
      <c r="I911" t="n">
        <v>2</v>
      </c>
      <c r="J911" s="2" t="n">
        <v>714.8099999999999</v>
      </c>
      <c r="K911" t="n">
        <v>1429.62</v>
      </c>
      <c r="L911" t="inlineStr"/>
      <c r="M911" t="n">
        <v>2</v>
      </c>
      <c r="N911" t="inlineStr">
        <is>
          <t>entretien autres systèmes du réseau incendie|Nanterre échangeur</t>
        </is>
      </c>
    </row>
    <row r="912">
      <c r="A912" t="inlineStr">
        <is>
          <t>Bâtiment</t>
        </is>
      </c>
      <c r="B912" t="inlineStr">
        <is>
          <t>Italie</t>
        </is>
      </c>
      <c r="C912" t="inlineStr">
        <is>
          <t>BATCJS001</t>
        </is>
      </c>
      <c r="D912" t="inlineStr">
        <is>
          <t>contrôle des is de jour</t>
        </is>
      </c>
      <c r="E912" t="inlineStr">
        <is>
          <t>VJS001</t>
        </is>
      </c>
      <c r="F912" t="n">
        <v>6</v>
      </c>
      <c r="G912" t="n">
        <v>0</v>
      </c>
      <c r="H912" t="n">
        <v>6</v>
      </c>
      <c r="I912" t="n">
        <v>1</v>
      </c>
      <c r="J912" s="2" t="n">
        <v>507</v>
      </c>
      <c r="K912" t="n">
        <v>1521</v>
      </c>
      <c r="L912" t="inlineStr"/>
      <c r="M912" t="n">
        <v>1</v>
      </c>
      <c r="N912" t="inlineStr">
        <is>
          <t>contrôle des is de jour|Italie</t>
        </is>
      </c>
    </row>
    <row r="913">
      <c r="A913" t="inlineStr">
        <is>
          <t>Bâtiment</t>
        </is>
      </c>
      <c r="B913" t="inlineStr">
        <is>
          <t>Italie</t>
        </is>
      </c>
      <c r="C913" t="inlineStr">
        <is>
          <t>BATCJS002</t>
        </is>
      </c>
      <c r="D913" t="inlineStr">
        <is>
          <t>contrôle des is de jour</t>
        </is>
      </c>
      <c r="E913" t="inlineStr">
        <is>
          <t>VJS002</t>
        </is>
      </c>
      <c r="F913" t="n">
        <v>6</v>
      </c>
      <c r="G913" t="n">
        <v>0</v>
      </c>
      <c r="H913" t="n">
        <v>6</v>
      </c>
      <c r="I913" t="n">
        <v>1</v>
      </c>
      <c r="J913" s="2" t="n">
        <v>507</v>
      </c>
      <c r="K913" t="n">
        <v>1521</v>
      </c>
      <c r="L913" t="inlineStr"/>
      <c r="M913" t="n">
        <v>1</v>
      </c>
      <c r="N913" t="inlineStr">
        <is>
          <t>contrôle des is de jour|Italie</t>
        </is>
      </c>
    </row>
    <row r="914">
      <c r="A914" t="inlineStr">
        <is>
          <t>Bâtiment</t>
        </is>
      </c>
      <c r="B914" t="inlineStr">
        <is>
          <t>Italie</t>
        </is>
      </c>
      <c r="C914" t="inlineStr">
        <is>
          <t>BATCNS001</t>
        </is>
      </c>
      <c r="D914" t="inlineStr">
        <is>
          <t>contrôle des is + niches de nuit</t>
        </is>
      </c>
      <c r="E914" t="inlineStr">
        <is>
          <t>VNS001</t>
        </is>
      </c>
      <c r="F914" t="n">
        <v>6</v>
      </c>
      <c r="G914" t="n">
        <v>0</v>
      </c>
      <c r="H914" t="n">
        <v>6</v>
      </c>
      <c r="I914" t="n">
        <v>1</v>
      </c>
      <c r="J914" s="2" t="n">
        <v>1306</v>
      </c>
      <c r="K914" t="n">
        <v>3918</v>
      </c>
      <c r="L914" t="inlineStr"/>
      <c r="M914" t="n">
        <v>1</v>
      </c>
      <c r="N914" t="inlineStr">
        <is>
          <t>contrôle des is + niches de nuit|Italie</t>
        </is>
      </c>
    </row>
    <row r="915">
      <c r="A915" t="inlineStr">
        <is>
          <t>Bâtiment</t>
        </is>
      </c>
      <c r="B915" t="inlineStr">
        <is>
          <t>Italie</t>
        </is>
      </c>
      <c r="C915" t="inlineStr">
        <is>
          <t>BATCNS002</t>
        </is>
      </c>
      <c r="D915" t="inlineStr">
        <is>
          <t>contrôle des is + niches de nuit</t>
        </is>
      </c>
      <c r="E915" t="inlineStr">
        <is>
          <t>VNS002</t>
        </is>
      </c>
      <c r="F915" t="n">
        <v>6</v>
      </c>
      <c r="G915" t="n">
        <v>0</v>
      </c>
      <c r="H915" t="n">
        <v>6</v>
      </c>
      <c r="I915" t="n">
        <v>1</v>
      </c>
      <c r="J915" s="2" t="n">
        <v>1306</v>
      </c>
      <c r="K915" t="n">
        <v>3918</v>
      </c>
      <c r="L915" t="inlineStr"/>
      <c r="M915" t="n">
        <v>1</v>
      </c>
      <c r="N915" t="inlineStr">
        <is>
          <t>contrôle des is + niches de nuit|Italie</t>
        </is>
      </c>
    </row>
    <row r="916">
      <c r="A916" t="inlineStr">
        <is>
          <t>Bâtiment</t>
        </is>
      </c>
      <c r="B916" t="inlineStr">
        <is>
          <t>Italie</t>
        </is>
      </c>
      <c r="C916" t="inlineStr">
        <is>
          <t>BATMPS001</t>
        </is>
      </c>
      <c r="D916" t="inlineStr">
        <is>
          <t>préventif is + niches</t>
        </is>
      </c>
      <c r="E916" t="inlineStr">
        <is>
          <t>MPS001</t>
        </is>
      </c>
      <c r="F916" t="n">
        <v>1</v>
      </c>
      <c r="G916" t="n">
        <v>0</v>
      </c>
      <c r="H916" t="n">
        <v>1</v>
      </c>
      <c r="I916" t="n">
        <v>1</v>
      </c>
      <c r="J916" s="2" t="n">
        <v>1407</v>
      </c>
      <c r="K916" t="n">
        <v>703.5</v>
      </c>
      <c r="L916" t="inlineStr"/>
      <c r="M916" t="n">
        <v>1</v>
      </c>
      <c r="N916" t="inlineStr">
        <is>
          <t>préventif is + niches|Italie</t>
        </is>
      </c>
    </row>
    <row r="917">
      <c r="A917" t="inlineStr">
        <is>
          <t>Bâtiment</t>
        </is>
      </c>
      <c r="B917" t="inlineStr">
        <is>
          <t>Italie</t>
        </is>
      </c>
      <c r="C917" t="inlineStr">
        <is>
          <t>BATMPS002</t>
        </is>
      </c>
      <c r="D917" t="inlineStr">
        <is>
          <t>préventif is + niches</t>
        </is>
      </c>
      <c r="E917" t="inlineStr">
        <is>
          <t>MPS002</t>
        </is>
      </c>
      <c r="F917" t="n">
        <v>1</v>
      </c>
      <c r="G917" t="n">
        <v>0</v>
      </c>
      <c r="H917" t="n">
        <v>1</v>
      </c>
      <c r="I917" t="n">
        <v>1</v>
      </c>
      <c r="J917" s="2" t="n">
        <v>1407</v>
      </c>
      <c r="K917" t="n">
        <v>703.5</v>
      </c>
      <c r="L917" t="inlineStr"/>
      <c r="M917" t="n">
        <v>1</v>
      </c>
      <c r="N917" t="inlineStr">
        <is>
          <t>préventif is + niches|Italie</t>
        </is>
      </c>
    </row>
    <row r="918">
      <c r="A918" t="inlineStr">
        <is>
          <t>Propreté</t>
        </is>
      </c>
      <c r="B918" t="inlineStr">
        <is>
          <t>Italie</t>
        </is>
      </c>
      <c r="C918" t="inlineStr">
        <is>
          <t>PRPLTB019</t>
        </is>
      </c>
      <c r="D918" t="inlineStr">
        <is>
          <t>lavage d'un tube</t>
        </is>
      </c>
      <c r="E918" t="inlineStr">
        <is>
          <t>POL019</t>
        </is>
      </c>
      <c r="F918" t="n">
        <v>2</v>
      </c>
      <c r="G918" t="n">
        <v>0</v>
      </c>
      <c r="H918" t="n">
        <v>2</v>
      </c>
      <c r="I918" t="n">
        <v>2</v>
      </c>
      <c r="J918" s="2" t="n">
        <v>4786.98</v>
      </c>
      <c r="K918" t="n">
        <v>19147.92</v>
      </c>
      <c r="L918" t="inlineStr"/>
      <c r="M918" t="n">
        <v>2</v>
      </c>
      <c r="N918" t="inlineStr">
        <is>
          <t>lavage d'un tube|Italie</t>
        </is>
      </c>
    </row>
    <row r="919">
      <c r="A919" t="inlineStr">
        <is>
          <t>ContReg</t>
        </is>
      </c>
      <c r="B919" t="inlineStr">
        <is>
          <t>Italie</t>
        </is>
      </c>
      <c r="C919" t="inlineStr">
        <is>
          <t>CRGVPA106</t>
        </is>
      </c>
      <c r="D919" t="inlineStr">
        <is>
          <t>vérification des installations électriques</t>
        </is>
      </c>
      <c r="E919" t="inlineStr">
        <is>
          <t>CRC 106,00</t>
        </is>
      </c>
      <c r="F919" t="n">
        <v>1</v>
      </c>
      <c r="G919" t="n">
        <v>0</v>
      </c>
      <c r="H919" t="n">
        <v>1</v>
      </c>
      <c r="I919" t="n">
        <v>1</v>
      </c>
      <c r="J919" s="2" t="n">
        <v>486.45</v>
      </c>
      <c r="K919" t="n">
        <v>486.45</v>
      </c>
      <c r="L919" t="inlineStr"/>
      <c r="M919" t="n">
        <v>1</v>
      </c>
      <c r="N919" t="inlineStr">
        <is>
          <t>vérification des installations électriques|Italie</t>
        </is>
      </c>
    </row>
    <row r="920">
      <c r="A920" t="inlineStr">
        <is>
          <t>ContReg</t>
        </is>
      </c>
      <c r="B920" t="inlineStr">
        <is>
          <t>Italie</t>
        </is>
      </c>
      <c r="C920" t="inlineStr">
        <is>
          <t>CRGVPA107</t>
        </is>
      </c>
      <c r="D920" t="inlineStr">
        <is>
          <t>vérification des installations électriques</t>
        </is>
      </c>
      <c r="E920" t="inlineStr">
        <is>
          <t>CRC 107,00</t>
        </is>
      </c>
      <c r="F920" t="n">
        <v>1</v>
      </c>
      <c r="G920" t="n">
        <v>0</v>
      </c>
      <c r="H920" t="n">
        <v>1</v>
      </c>
      <c r="I920" t="n">
        <v>1</v>
      </c>
      <c r="J920" s="2" t="n">
        <v>864.8</v>
      </c>
      <c r="K920" t="n">
        <v>864.8</v>
      </c>
      <c r="L920" t="inlineStr"/>
      <c r="M920" t="n">
        <v>1</v>
      </c>
      <c r="N920" t="inlineStr">
        <is>
          <t>vérification des installations électriques|Italie</t>
        </is>
      </c>
    </row>
    <row r="921">
      <c r="A921" t="inlineStr">
        <is>
          <t>ContReg</t>
        </is>
      </c>
      <c r="B921" t="inlineStr">
        <is>
          <t>Italie</t>
        </is>
      </c>
      <c r="C921" t="inlineStr">
        <is>
          <t>CRGVIS109</t>
        </is>
      </c>
      <c r="D921" t="inlineStr">
        <is>
          <t>vérification des installations électriques</t>
        </is>
      </c>
      <c r="E921" t="inlineStr">
        <is>
          <t>CRS109</t>
        </is>
      </c>
      <c r="F921" t="n">
        <v>1</v>
      </c>
      <c r="G921" t="n">
        <v>0</v>
      </c>
      <c r="H921" t="n">
        <v>1</v>
      </c>
      <c r="I921" t="n">
        <v>1</v>
      </c>
      <c r="J921" s="2" t="n">
        <v>864.8</v>
      </c>
      <c r="K921" t="n">
        <v>864.8</v>
      </c>
      <c r="L921" t="inlineStr"/>
      <c r="M921" t="n">
        <v>1</v>
      </c>
      <c r="N921" t="inlineStr">
        <is>
          <t>vérification des installations électriques|Italie</t>
        </is>
      </c>
    </row>
    <row r="922">
      <c r="A922" t="inlineStr">
        <is>
          <t>ContReg</t>
        </is>
      </c>
      <c r="B922" t="inlineStr">
        <is>
          <t>Italie</t>
        </is>
      </c>
      <c r="C922" t="inlineStr">
        <is>
          <t>CRGDLA101</t>
        </is>
      </c>
      <c r="D922" t="inlineStr">
        <is>
          <t>vérification des dispositifs de levage</t>
        </is>
      </c>
      <c r="E922" t="inlineStr">
        <is>
          <t>CRC 101,00</t>
        </is>
      </c>
      <c r="F922" t="n">
        <v>1</v>
      </c>
      <c r="G922" t="n">
        <v>0</v>
      </c>
      <c r="H922" t="n">
        <v>1</v>
      </c>
      <c r="I922" t="n">
        <v>0</v>
      </c>
      <c r="J922" s="2" t="n">
        <v>648.6</v>
      </c>
      <c r="K922" t="n">
        <v>0</v>
      </c>
      <c r="L922" t="inlineStr">
        <is>
          <t>Dispositif de levage inférieur ou égal à 3 tonnes</t>
        </is>
      </c>
      <c r="M922">
        <f>IFERROR(INDEX('equipements_tunnel'!$C$2:$AK$64,MATCH(L922,'equipements_tunnel'!$B$2:$B$64,0),MATCH(B922,'equipements_tunnel'!$C$1:$AK$1,0)),"")</f>
        <v/>
      </c>
      <c r="N922" t="inlineStr">
        <is>
          <t>vérification des dispositifs de levage|Italie</t>
        </is>
      </c>
    </row>
    <row r="923">
      <c r="A923" t="inlineStr">
        <is>
          <t>ContReg</t>
        </is>
      </c>
      <c r="B923" t="inlineStr">
        <is>
          <t>Italie</t>
        </is>
      </c>
      <c r="C923" t="inlineStr">
        <is>
          <t>CRGDLB102</t>
        </is>
      </c>
      <c r="D923" t="inlineStr">
        <is>
          <t>vérification des dispositifs de levage</t>
        </is>
      </c>
      <c r="E923" t="inlineStr">
        <is>
          <t>CRC 102,00</t>
        </is>
      </c>
      <c r="F923" t="n">
        <v>1</v>
      </c>
      <c r="G923" t="n">
        <v>0</v>
      </c>
      <c r="H923" t="n">
        <v>1</v>
      </c>
      <c r="I923" t="n">
        <v>0</v>
      </c>
      <c r="J923" s="2" t="n">
        <v>864.8</v>
      </c>
      <c r="K923" t="n">
        <v>0</v>
      </c>
      <c r="L923" t="inlineStr">
        <is>
          <t>Dispositif de levage inférieur compris entre 3 et 6 tonnes</t>
        </is>
      </c>
      <c r="M923">
        <f>IFERROR(INDEX('equipements_tunnel'!$C$2:$AK$64,MATCH(L923,'equipements_tunnel'!$B$2:$B$64,0),MATCH(B923,'equipements_tunnel'!$C$1:$AK$1,0)),"")</f>
        <v/>
      </c>
      <c r="N923" t="inlineStr">
        <is>
          <t>vérification des dispositifs de levage|Italie</t>
        </is>
      </c>
    </row>
    <row r="924">
      <c r="A924" t="inlineStr">
        <is>
          <t>ContReg</t>
        </is>
      </c>
      <c r="B924" t="inlineStr">
        <is>
          <t>Italie</t>
        </is>
      </c>
      <c r="C924" t="inlineStr">
        <is>
          <t>CRGDLC103</t>
        </is>
      </c>
      <c r="D924" t="inlineStr">
        <is>
          <t>vérification des dispositifs de levage</t>
        </is>
      </c>
      <c r="E924" t="inlineStr">
        <is>
          <t>CRC 103,00</t>
        </is>
      </c>
      <c r="F924" t="n">
        <v>1</v>
      </c>
      <c r="G924" t="n">
        <v>0</v>
      </c>
      <c r="H924" t="n">
        <v>1</v>
      </c>
      <c r="I924" t="n">
        <v>0</v>
      </c>
      <c r="J924" s="2" t="n">
        <v>1081</v>
      </c>
      <c r="K924" t="n">
        <v>0</v>
      </c>
      <c r="L924" t="inlineStr">
        <is>
          <t>Dispositif de levage inférieur supérieur à 6 tonnes</t>
        </is>
      </c>
      <c r="M924">
        <f>IFERROR(INDEX('equipements_tunnel'!$C$2:$AK$64,MATCH(L924,'equipements_tunnel'!$B$2:$B$64,0),MATCH(B924,'equipements_tunnel'!$C$1:$AK$1,0)),"")</f>
        <v/>
      </c>
      <c r="N924" t="inlineStr">
        <is>
          <t>vérification des dispositifs de levage|Italie</t>
        </is>
      </c>
    </row>
    <row r="925">
      <c r="A925" t="inlineStr">
        <is>
          <t>Eclairage</t>
        </is>
      </c>
      <c r="B925" t="inlineStr">
        <is>
          <t>Italie</t>
        </is>
      </c>
      <c r="C925" t="inlineStr">
        <is>
          <t>ECLNPS005</t>
        </is>
      </c>
      <c r="D925" t="inlineStr">
        <is>
          <t>nettoyage des plots de jalonnement pour un sens</t>
        </is>
      </c>
      <c r="E925" t="inlineStr">
        <is>
          <t>ECPS05</t>
        </is>
      </c>
      <c r="F925" t="n">
        <v>2</v>
      </c>
      <c r="G925" t="n">
        <v>0</v>
      </c>
      <c r="H925" t="n">
        <v>2</v>
      </c>
      <c r="I925" t="n">
        <v>2</v>
      </c>
      <c r="J925" s="2" t="n">
        <v>244.34</v>
      </c>
      <c r="K925" t="n">
        <v>977.36</v>
      </c>
      <c r="L925" t="inlineStr"/>
      <c r="M925" t="n">
        <v>2</v>
      </c>
      <c r="N925" t="inlineStr">
        <is>
          <t>nettoyage des plots de jalonnement pour un sens|Italie</t>
        </is>
      </c>
    </row>
    <row r="926">
      <c r="A926" t="inlineStr">
        <is>
          <t>Eclairage</t>
        </is>
      </c>
      <c r="B926" t="inlineStr">
        <is>
          <t>Italie</t>
        </is>
      </c>
      <c r="C926" t="inlineStr">
        <is>
          <t>ECLNES018</t>
        </is>
      </c>
      <c r="D926" t="inlineStr">
        <is>
          <t>nettoyage de l'éclairage pour un sens</t>
        </is>
      </c>
      <c r="E926" t="inlineStr">
        <is>
          <t>ECPS18</t>
        </is>
      </c>
      <c r="F926" t="n">
        <v>2</v>
      </c>
      <c r="G926" t="n">
        <v>0</v>
      </c>
      <c r="H926" t="n">
        <v>2</v>
      </c>
      <c r="I926" t="n">
        <v>2</v>
      </c>
      <c r="J926" s="2" t="n">
        <v>1228.78</v>
      </c>
      <c r="K926" t="n">
        <v>4915.12</v>
      </c>
      <c r="L926" t="inlineStr"/>
      <c r="M926" t="n">
        <v>2</v>
      </c>
      <c r="N926" t="inlineStr">
        <is>
          <t>nettoyage de l'éclairage pour un sens|Italie</t>
        </is>
      </c>
    </row>
    <row r="927">
      <c r="A927" t="inlineStr">
        <is>
          <t>Eclairage</t>
        </is>
      </c>
      <c r="B927" t="inlineStr">
        <is>
          <t>Italie</t>
        </is>
      </c>
      <c r="C927" t="inlineStr">
        <is>
          <t>ECLRSS062</t>
        </is>
      </c>
      <c r="D927" t="inlineStr">
        <is>
          <t>remplacement systématiques des sources</t>
        </is>
      </c>
      <c r="E927" t="inlineStr">
        <is>
          <t>ECPS62</t>
        </is>
      </c>
      <c r="F927" t="n">
        <v>0.4</v>
      </c>
      <c r="G927" t="n">
        <v>0</v>
      </c>
      <c r="H927" t="n">
        <v>0.4</v>
      </c>
      <c r="I927" t="n">
        <v>2</v>
      </c>
      <c r="J927" s="2" t="n">
        <v>1919.86</v>
      </c>
      <c r="K927" t="n">
        <v>1535.89</v>
      </c>
      <c r="L927" t="inlineStr"/>
      <c r="M927" t="n">
        <v>2</v>
      </c>
      <c r="N927" t="inlineStr">
        <is>
          <t>remplacement systématiques des sources|Italie</t>
        </is>
      </c>
    </row>
    <row r="928">
      <c r="A928" t="inlineStr">
        <is>
          <t>Eclairage</t>
        </is>
      </c>
      <c r="B928" t="inlineStr">
        <is>
          <t>Italie</t>
        </is>
      </c>
      <c r="C928" t="inlineStr">
        <is>
          <t>ECLRSS063</t>
        </is>
      </c>
      <c r="D928" t="inlineStr">
        <is>
          <t>remplacement systématiques des sources</t>
        </is>
      </c>
      <c r="E928" t="inlineStr">
        <is>
          <t>ECPS63</t>
        </is>
      </c>
      <c r="F928" t="n">
        <v>0.4</v>
      </c>
      <c r="G928" t="n">
        <v>0</v>
      </c>
      <c r="H928" t="n">
        <v>0.4</v>
      </c>
      <c r="I928" t="n">
        <v>2</v>
      </c>
      <c r="J928" s="2" t="n">
        <v>1648.01</v>
      </c>
      <c r="K928" t="n">
        <v>1318.41</v>
      </c>
      <c r="L928" t="inlineStr"/>
      <c r="M928" t="n">
        <v>2</v>
      </c>
      <c r="N928" t="inlineStr">
        <is>
          <t>remplacement systématiques des sources|Italie</t>
        </is>
      </c>
    </row>
    <row r="929">
      <c r="A929" t="inlineStr">
        <is>
          <t>Eclairage</t>
        </is>
      </c>
      <c r="B929" t="inlineStr">
        <is>
          <t>Italie</t>
        </is>
      </c>
      <c r="C929" t="inlineStr">
        <is>
          <t>ECLRSS064</t>
        </is>
      </c>
      <c r="D929" t="inlineStr">
        <is>
          <t>remplacement systématiques des sources</t>
        </is>
      </c>
      <c r="E929" t="inlineStr">
        <is>
          <t>ECPS64</t>
        </is>
      </c>
      <c r="F929" t="n">
        <v>0.4</v>
      </c>
      <c r="G929" t="n">
        <v>0</v>
      </c>
      <c r="H929" t="n">
        <v>0.4</v>
      </c>
      <c r="I929" t="n">
        <v>2</v>
      </c>
      <c r="J929" s="2" t="n">
        <v>2361.59</v>
      </c>
      <c r="K929" t="n">
        <v>1889.27</v>
      </c>
      <c r="L929" t="inlineStr"/>
      <c r="M929" t="n">
        <v>2</v>
      </c>
      <c r="N929" t="inlineStr">
        <is>
          <t>remplacement systématiques des sources|Italie</t>
        </is>
      </c>
    </row>
    <row r="930">
      <c r="A930" t="inlineStr">
        <is>
          <t>AEV</t>
        </is>
      </c>
      <c r="B930" t="inlineStr">
        <is>
          <t>Italie</t>
        </is>
      </c>
      <c r="C930" t="inlineStr">
        <is>
          <t>AEVEFS014</t>
        </is>
      </c>
      <c r="D930" t="inlineStr">
        <is>
          <t>essais fonctionnels pour un sens</t>
        </is>
      </c>
      <c r="E930" t="inlineStr">
        <is>
          <t>AEFS14</t>
        </is>
      </c>
      <c r="F930" t="n">
        <v>2</v>
      </c>
      <c r="G930" t="n">
        <v>0</v>
      </c>
      <c r="H930" t="n">
        <v>2</v>
      </c>
      <c r="I930" t="n">
        <v>2</v>
      </c>
      <c r="J930" s="2" t="n">
        <v>383.8</v>
      </c>
      <c r="K930" t="n">
        <v>1535.2</v>
      </c>
      <c r="L930" t="inlineStr"/>
      <c r="M930" t="n">
        <v>2</v>
      </c>
      <c r="N930" t="inlineStr">
        <is>
          <t>essais fonctionnels pour un sens|Italie</t>
        </is>
      </c>
    </row>
    <row r="931">
      <c r="A931" t="inlineStr">
        <is>
          <t>AEV</t>
        </is>
      </c>
      <c r="B931" t="inlineStr">
        <is>
          <t>Italie</t>
        </is>
      </c>
      <c r="C931" t="inlineStr">
        <is>
          <t>AEVMPS024</t>
        </is>
      </c>
      <c r="D931" t="inlineStr">
        <is>
          <t>maintenance préventive pour un sens</t>
        </is>
      </c>
      <c r="E931" t="inlineStr">
        <is>
          <t>AEPS24</t>
        </is>
      </c>
      <c r="F931" t="n">
        <v>2</v>
      </c>
      <c r="G931" t="n">
        <v>0</v>
      </c>
      <c r="H931" t="n">
        <v>2</v>
      </c>
      <c r="I931" t="n">
        <v>2</v>
      </c>
      <c r="J931" s="2" t="n">
        <v>771.3</v>
      </c>
      <c r="K931" t="n">
        <v>3085.2</v>
      </c>
      <c r="L931" t="inlineStr"/>
      <c r="M931" t="n">
        <v>2</v>
      </c>
      <c r="N931" t="inlineStr">
        <is>
          <t>maintenance préventive pour un sens|Italie</t>
        </is>
      </c>
    </row>
    <row r="932">
      <c r="A932" t="inlineStr">
        <is>
          <t>AEV</t>
        </is>
      </c>
      <c r="B932" t="inlineStr">
        <is>
          <t>Italie</t>
        </is>
      </c>
      <c r="C932" t="inlineStr">
        <is>
          <t>AEVPLV008</t>
        </is>
      </c>
      <c r="D932" t="inlineStr">
        <is>
          <t>maintenance préventive prises/coffret pompier</t>
        </is>
      </c>
      <c r="E932" t="inlineStr">
        <is>
          <t>AEV08</t>
        </is>
      </c>
      <c r="F932" t="n">
        <v>1</v>
      </c>
      <c r="G932" t="n">
        <v>0</v>
      </c>
      <c r="H932" t="n">
        <v>1</v>
      </c>
      <c r="I932" t="n">
        <v>6</v>
      </c>
      <c r="J932" s="2" t="n">
        <v>61.7</v>
      </c>
      <c r="K932" t="n">
        <v>370.2</v>
      </c>
      <c r="L932" t="inlineStr">
        <is>
          <t>Niche sécurité</t>
        </is>
      </c>
      <c r="M932">
        <f>IFERROR(INDEX('equipements_tunnel'!$C$2:$AK$64,MATCH(L932,'equipements_tunnel'!$B$2:$B$64,0),MATCH(B932,'equipements_tunnel'!$C$1:$AK$1,0)),"")</f>
        <v/>
      </c>
      <c r="N932" t="inlineStr">
        <is>
          <t>maintenance préventive prises/coffret pompier|Italie</t>
        </is>
      </c>
    </row>
    <row r="933">
      <c r="A933" t="inlineStr">
        <is>
          <t>Automate</t>
        </is>
      </c>
      <c r="B933" t="inlineStr">
        <is>
          <t>Italie</t>
        </is>
      </c>
      <c r="C933" t="inlineStr">
        <is>
          <t>AUTPAB023</t>
        </is>
      </c>
      <c r="D933" t="inlineStr">
        <is>
          <t>préventif automates principaux et baies mesd (fiche n°3 du cctp)</t>
        </is>
      </c>
      <c r="E933" t="inlineStr">
        <is>
          <t>AUPR23</t>
        </is>
      </c>
      <c r="F933" t="n">
        <v>1</v>
      </c>
      <c r="G933" t="n">
        <v>0</v>
      </c>
      <c r="H933" t="n">
        <v>1</v>
      </c>
      <c r="I933" t="n">
        <v>1</v>
      </c>
      <c r="J933" s="2" t="n">
        <v>346.22268</v>
      </c>
      <c r="K933" t="n">
        <v>173.11</v>
      </c>
      <c r="L933" t="inlineStr"/>
      <c r="M933" t="n">
        <v>1</v>
      </c>
      <c r="N933" t="inlineStr">
        <is>
          <t>préventif automates principaux et baies mesd (fiche n°3 du cctp)|Italie</t>
        </is>
      </c>
    </row>
    <row r="934">
      <c r="A934" t="inlineStr">
        <is>
          <t>Automate</t>
        </is>
      </c>
      <c r="B934" t="inlineStr">
        <is>
          <t>Italie</t>
        </is>
      </c>
      <c r="C934" t="inlineStr">
        <is>
          <t>AUTPAR024</t>
        </is>
      </c>
      <c r="D934" t="inlineStr">
        <is>
          <t>préventif armoires mesd (fiche n°4 du cctp)</t>
        </is>
      </c>
      <c r="E934" t="inlineStr">
        <is>
          <t>AUPR24</t>
        </is>
      </c>
      <c r="F934" t="n">
        <v>1</v>
      </c>
      <c r="G934" t="n">
        <v>0</v>
      </c>
      <c r="H934" t="n">
        <v>1</v>
      </c>
      <c r="I934" t="n">
        <v>1</v>
      </c>
      <c r="J934" s="2" t="n">
        <v>1871.29748</v>
      </c>
      <c r="K934" t="n">
        <v>935.65</v>
      </c>
      <c r="L934" t="inlineStr">
        <is>
          <t>MESD METIER</t>
        </is>
      </c>
      <c r="M934">
        <f>IFERROR(INDEX('equipements_tunnel'!$C$2:$AK$64,MATCH(L934,'equipements_tunnel'!$B$2:$B$64,0),MATCH(B934,'equipements_tunnel'!$C$1:$AK$1,0)),"")</f>
        <v/>
      </c>
      <c r="N934" t="inlineStr">
        <is>
          <t>préventif armoires mesd (fiche n°4 du cctp)|Italie</t>
        </is>
      </c>
    </row>
    <row r="935">
      <c r="A935" t="inlineStr">
        <is>
          <t>Automate</t>
        </is>
      </c>
      <c r="B935" t="inlineStr">
        <is>
          <t>Italie</t>
        </is>
      </c>
      <c r="C935" t="inlineStr">
        <is>
          <t>AUTPAM047</t>
        </is>
      </c>
      <c r="D935" t="inlineStr">
        <is>
          <t>préventif automates métier (fiche n°5 du cctp)</t>
        </is>
      </c>
      <c r="E935" t="inlineStr">
        <is>
          <t>AUPR47</t>
        </is>
      </c>
      <c r="F935" t="n">
        <v>1</v>
      </c>
      <c r="G935" t="n">
        <v>0</v>
      </c>
      <c r="H935" t="n">
        <v>1</v>
      </c>
      <c r="I935" t="n">
        <v>1</v>
      </c>
      <c r="J935" s="2" t="n">
        <v>202.4713</v>
      </c>
      <c r="K935" t="n">
        <v>202.47</v>
      </c>
      <c r="L935" t="inlineStr">
        <is>
          <t>AUTOMATE METIER</t>
        </is>
      </c>
      <c r="M935">
        <f>IFERROR(INDEX('equipements_tunnel'!$C$2:$AK$64,MATCH(L935,'equipements_tunnel'!$B$2:$B$64,0),MATCH(B935,'equipements_tunnel'!$C$1:$AK$1,0)),"")</f>
        <v/>
      </c>
      <c r="N935" t="inlineStr">
        <is>
          <t>préventif automates métier (fiche n°5 du cctp)|Italie</t>
        </is>
      </c>
    </row>
    <row r="936">
      <c r="A936" t="inlineStr">
        <is>
          <t>Automate</t>
        </is>
      </c>
      <c r="B936" t="inlineStr">
        <is>
          <t>Italie</t>
        </is>
      </c>
      <c r="C936" t="inlineStr">
        <is>
          <t>AUTPAR048</t>
        </is>
      </c>
      <c r="D936" t="inlineStr">
        <is>
          <t>préventif armoires mesd (fiche n°4 du cctp)</t>
        </is>
      </c>
      <c r="E936" t="inlineStr">
        <is>
          <t>AUPR48</t>
        </is>
      </c>
      <c r="F936" t="n">
        <v>1</v>
      </c>
      <c r="G936" t="n">
        <v>0</v>
      </c>
      <c r="H936" t="n">
        <v>1</v>
      </c>
      <c r="I936" t="n">
        <v>0</v>
      </c>
      <c r="J936" s="2" t="n">
        <v>91.39855</v>
      </c>
      <c r="K936" t="n">
        <v>0</v>
      </c>
      <c r="L936" t="inlineStr">
        <is>
          <t>MESD METIER</t>
        </is>
      </c>
      <c r="M936">
        <f>IFERROR(INDEX('equipements_tunnel'!$C$2:$AK$64,MATCH(L936,'equipements_tunnel'!$B$2:$B$64,0),MATCH(B936,'equipements_tunnel'!$C$1:$AK$1,0)),"")</f>
        <v/>
      </c>
      <c r="N936" t="inlineStr">
        <is>
          <t>préventif armoires mesd (fiche n°4 du cctp)|Italie</t>
        </is>
      </c>
    </row>
    <row r="937">
      <c r="A937" t="inlineStr">
        <is>
          <t>PAU/TSE</t>
        </is>
      </c>
      <c r="B937" t="inlineStr">
        <is>
          <t>Italie</t>
        </is>
      </c>
      <c r="C937" t="inlineStr">
        <is>
          <t>RTSPPS002</t>
        </is>
      </c>
      <c r="D937" t="inlineStr">
        <is>
          <t>maintenance préventive de l'ensemble des pau du tunnel</t>
        </is>
      </c>
      <c r="E937" t="inlineStr">
        <is>
          <t>RAU-PS02</t>
        </is>
      </c>
      <c r="F937" t="n">
        <v>4</v>
      </c>
      <c r="G937" t="n">
        <v>0</v>
      </c>
      <c r="H937" t="n">
        <v>4</v>
      </c>
      <c r="I937" t="n">
        <v>1</v>
      </c>
      <c r="J937" s="2" t="n">
        <v>2208.71</v>
      </c>
      <c r="K937" t="n">
        <v>4417.42</v>
      </c>
      <c r="L937" t="inlineStr"/>
      <c r="M937" t="n">
        <v>1</v>
      </c>
      <c r="N937" t="inlineStr">
        <is>
          <t>maintenance préventive de l'ensemble des pau du tunnel|Italie</t>
        </is>
      </c>
    </row>
    <row r="938">
      <c r="A938" t="inlineStr">
        <is>
          <t>PAU/TSE</t>
        </is>
      </c>
      <c r="B938" t="inlineStr">
        <is>
          <t>Italie</t>
        </is>
      </c>
      <c r="C938" t="inlineStr">
        <is>
          <t>RTSPTS002</t>
        </is>
      </c>
      <c r="D938" t="inlineStr">
        <is>
          <t>maintenance préventive de l'ensemble des tse du tunnel</t>
        </is>
      </c>
      <c r="E938" t="inlineStr">
        <is>
          <t>TSE-PS02</t>
        </is>
      </c>
      <c r="F938" t="n">
        <v>4</v>
      </c>
      <c r="G938" t="n">
        <v>0</v>
      </c>
      <c r="H938" t="n">
        <v>4</v>
      </c>
      <c r="I938" t="n">
        <v>1</v>
      </c>
      <c r="J938" s="2" t="n">
        <v>584.79</v>
      </c>
      <c r="K938" t="n">
        <v>1169.58</v>
      </c>
      <c r="L938" t="inlineStr"/>
      <c r="M938" t="n">
        <v>1</v>
      </c>
      <c r="N938" t="inlineStr">
        <is>
          <t>maintenance préventive de l'ensemble des tse du tunnel|Italie</t>
        </is>
      </c>
    </row>
    <row r="939">
      <c r="A939" t="inlineStr">
        <is>
          <t>Onduleur</t>
        </is>
      </c>
      <c r="B939" t="inlineStr">
        <is>
          <t>Italie</t>
        </is>
      </c>
      <c r="C939" t="inlineStr">
        <is>
          <t>ONDPOA001</t>
        </is>
      </c>
      <c r="D939" t="inlineStr">
        <is>
          <t>maintenance préventive d'un onduleur</t>
        </is>
      </c>
      <c r="E939" t="inlineStr">
        <is>
          <t>ONP001</t>
        </is>
      </c>
      <c r="F939" t="n">
        <v>1</v>
      </c>
      <c r="G939" t="n">
        <v>0</v>
      </c>
      <c r="H939" t="n">
        <v>1</v>
      </c>
      <c r="I939" t="n">
        <v>0</v>
      </c>
      <c r="J939" s="2" t="n">
        <v>304.01</v>
      </c>
      <c r="K939" t="n">
        <v>0</v>
      </c>
      <c r="L939" t="inlineStr">
        <is>
          <t>Maintenance préventive Onduleur ≤ 60 kVA</t>
        </is>
      </c>
      <c r="M939">
        <f>IFERROR(INDEX('equipements_tunnel'!$C$2:$AK$64,MATCH(L939,'equipements_tunnel'!$B$2:$B$64,0),MATCH(B939,'equipements_tunnel'!$C$1:$AK$1,0)),"")</f>
        <v/>
      </c>
      <c r="N939" t="inlineStr">
        <is>
          <t>maintenance préventive d'un onduleur|Italie</t>
        </is>
      </c>
    </row>
    <row r="940">
      <c r="A940" t="inlineStr">
        <is>
          <t>Onduleur</t>
        </is>
      </c>
      <c r="B940" t="inlineStr">
        <is>
          <t>Italie</t>
        </is>
      </c>
      <c r="C940" t="inlineStr">
        <is>
          <t>ONDPOB002</t>
        </is>
      </c>
      <c r="D940" t="inlineStr">
        <is>
          <t>maintenance préventive d'un onduleur</t>
        </is>
      </c>
      <c r="E940" t="inlineStr">
        <is>
          <t>ONP002</t>
        </is>
      </c>
      <c r="F940" t="n">
        <v>1</v>
      </c>
      <c r="G940" t="n">
        <v>0</v>
      </c>
      <c r="H940" t="n">
        <v>1</v>
      </c>
      <c r="I940" t="n">
        <v>1</v>
      </c>
      <c r="J940" s="2" t="n">
        <v>337.95</v>
      </c>
      <c r="K940" t="n">
        <v>337.95</v>
      </c>
      <c r="L940" t="inlineStr">
        <is>
          <t>Maintenance préventive Onduleur 61 kVA --&gt; 160 kVA</t>
        </is>
      </c>
      <c r="M940">
        <f>IFERROR(INDEX('equipements_tunnel'!$C$2:$AK$64,MATCH(L940,'equipements_tunnel'!$B$2:$B$64,0),MATCH(B940,'equipements_tunnel'!$C$1:$AK$1,0)),"")</f>
        <v/>
      </c>
      <c r="N940" t="inlineStr">
        <is>
          <t>maintenance préventive d'un onduleur|Italie</t>
        </is>
      </c>
    </row>
    <row r="941">
      <c r="A941" t="inlineStr">
        <is>
          <t>Onduleur</t>
        </is>
      </c>
      <c r="B941" t="inlineStr">
        <is>
          <t>Italie</t>
        </is>
      </c>
      <c r="C941" t="inlineStr">
        <is>
          <t>ONDPOC003</t>
        </is>
      </c>
      <c r="D941" t="inlineStr">
        <is>
          <t>maintenance préventive d'un onduleur</t>
        </is>
      </c>
      <c r="E941" t="inlineStr">
        <is>
          <t>ONP003</t>
        </is>
      </c>
      <c r="F941" t="n">
        <v>1</v>
      </c>
      <c r="G941" t="n">
        <v>0</v>
      </c>
      <c r="H941" t="n">
        <v>1</v>
      </c>
      <c r="I941" t="n">
        <v>0</v>
      </c>
      <c r="J941" s="2" t="n">
        <v>371.88</v>
      </c>
      <c r="K941" t="n">
        <v>0</v>
      </c>
      <c r="L941" t="inlineStr">
        <is>
          <t>Maintenance préventive Onduleur &gt; 160 kVA</t>
        </is>
      </c>
      <c r="M941">
        <f>IFERROR(INDEX('equipements_tunnel'!$C$2:$AK$64,MATCH(L941,'equipements_tunnel'!$B$2:$B$64,0),MATCH(B941,'equipements_tunnel'!$C$1:$AK$1,0)),"")</f>
        <v/>
      </c>
      <c r="N941" t="inlineStr">
        <is>
          <t>maintenance préventive d'un onduleur|Italie</t>
        </is>
      </c>
    </row>
    <row r="942">
      <c r="A942" t="inlineStr">
        <is>
          <t>Onduleur</t>
        </is>
      </c>
      <c r="B942" t="inlineStr">
        <is>
          <t>Italie</t>
        </is>
      </c>
      <c r="C942" t="inlineStr">
        <is>
          <t>ONDMPA004</t>
        </is>
      </c>
      <c r="D942" t="inlineStr">
        <is>
          <t>maintenance préventive d'un atelier d'énergie</t>
        </is>
      </c>
      <c r="E942" t="inlineStr">
        <is>
          <t>ONP004</t>
        </is>
      </c>
      <c r="F942" t="n">
        <v>1</v>
      </c>
      <c r="G942" t="n">
        <v>0</v>
      </c>
      <c r="H942" t="n">
        <v>1</v>
      </c>
      <c r="I942" t="n">
        <v>0</v>
      </c>
      <c r="J942" s="2" t="n">
        <v>185.94</v>
      </c>
      <c r="K942" t="n">
        <v>0</v>
      </c>
      <c r="L942" t="inlineStr"/>
      <c r="M942" t="n">
        <v>0</v>
      </c>
      <c r="N942" t="inlineStr">
        <is>
          <t>maintenance préventive d'un atelier d'énergie|Italie</t>
        </is>
      </c>
    </row>
    <row r="943">
      <c r="A943" t="inlineStr">
        <is>
          <t>Onduleur</t>
        </is>
      </c>
      <c r="B943" t="inlineStr">
        <is>
          <t>Italie</t>
        </is>
      </c>
      <c r="C943" t="inlineStr">
        <is>
          <t>ONDPLV005</t>
        </is>
      </c>
      <c r="D943" t="inlineStr">
        <is>
          <t>plus-value pour dépollution</t>
        </is>
      </c>
      <c r="E943" t="inlineStr">
        <is>
          <t>ONP005</t>
        </is>
      </c>
      <c r="F943" t="n">
        <v>0.5</v>
      </c>
      <c r="G943" t="n">
        <v>0</v>
      </c>
      <c r="H943" t="n">
        <v>0.5</v>
      </c>
      <c r="I943" t="n">
        <v>0</v>
      </c>
      <c r="J943" s="2" t="n">
        <v>414.3</v>
      </c>
      <c r="K943" t="n">
        <v>0</v>
      </c>
      <c r="L943" t="inlineStr"/>
      <c r="M943" t="n">
        <v>0</v>
      </c>
      <c r="N943" t="inlineStr">
        <is>
          <t>plus-value pour dépollution|Italie</t>
        </is>
      </c>
    </row>
    <row r="944">
      <c r="A944" t="inlineStr">
        <is>
          <t>Détection</t>
        </is>
      </c>
      <c r="B944" t="inlineStr">
        <is>
          <t>Italie</t>
        </is>
      </c>
      <c r="C944" t="inlineStr">
        <is>
          <t>DETPCA020</t>
        </is>
      </c>
      <c r="D944" t="inlineStr">
        <is>
          <t>préventif d'un tube des capteurs atmosphériques (opacimètres, co, no, no², smokecheck, anémomètres)</t>
        </is>
      </c>
      <c r="E944" t="inlineStr">
        <is>
          <t>DEP020</t>
        </is>
      </c>
      <c r="F944" t="n">
        <v>4</v>
      </c>
      <c r="G944" t="n">
        <v>0</v>
      </c>
      <c r="H944" t="n">
        <v>4</v>
      </c>
      <c r="I944" t="n">
        <v>1</v>
      </c>
      <c r="J944" s="2" t="n">
        <v>2880.15</v>
      </c>
      <c r="K944" t="n">
        <v>11520.6</v>
      </c>
      <c r="L944" t="inlineStr"/>
      <c r="M944" t="n">
        <v>1</v>
      </c>
      <c r="N944" t="inlineStr">
        <is>
          <t>préventif d'un tube des capteurs atmosphériques (opacimètres, co, no, no², smokecheck, anémomètres)|Italie</t>
        </is>
      </c>
    </row>
    <row r="945">
      <c r="A945" t="inlineStr">
        <is>
          <t>Détection</t>
        </is>
      </c>
      <c r="B945" t="inlineStr">
        <is>
          <t>Italie</t>
        </is>
      </c>
      <c r="C945" t="inlineStr">
        <is>
          <t>DETPLV027</t>
        </is>
      </c>
      <c r="D945" t="inlineStr">
        <is>
          <t>préventif luminancemètre</t>
        </is>
      </c>
      <c r="E945" t="inlineStr">
        <is>
          <t>DEP027</t>
        </is>
      </c>
      <c r="F945" t="n">
        <v>1</v>
      </c>
      <c r="G945" t="n">
        <v>0</v>
      </c>
      <c r="H945" t="n">
        <v>1</v>
      </c>
      <c r="I945" t="n">
        <v>3</v>
      </c>
      <c r="J945" s="2" t="n">
        <v>24.15</v>
      </c>
      <c r="K945" t="n">
        <v>72.45</v>
      </c>
      <c r="L945" t="inlineStr">
        <is>
          <t>LUMANDAR+LUMINANCEMETRE</t>
        </is>
      </c>
      <c r="M945">
        <f>IFERROR(INDEX('equipements_tunnel'!$C$2:$AK$64,MATCH(L945,'equipements_tunnel'!$B$2:$B$64,0),MATCH(B945,'equipements_tunnel'!$C$1:$AK$1,0)),"")</f>
        <v/>
      </c>
      <c r="N945" t="inlineStr">
        <is>
          <t>préventif luminancemètre|Italie</t>
        </is>
      </c>
    </row>
    <row r="946">
      <c r="A946" t="inlineStr">
        <is>
          <t>Détection</t>
        </is>
      </c>
      <c r="B946" t="inlineStr">
        <is>
          <t>Italie</t>
        </is>
      </c>
      <c r="C946" t="inlineStr">
        <is>
          <t>DETPDI100</t>
        </is>
      </c>
      <c r="D946" t="inlineStr">
        <is>
          <t>préventif détection incendie</t>
        </is>
      </c>
      <c r="E946" t="inlineStr">
        <is>
          <t>DEP100</t>
        </is>
      </c>
      <c r="F946" t="n">
        <v>1</v>
      </c>
      <c r="G946" t="n">
        <v>0</v>
      </c>
      <c r="H946" t="n">
        <v>1</v>
      </c>
      <c r="I946" t="n">
        <v>1</v>
      </c>
      <c r="J946" s="2" t="n">
        <v>347.55</v>
      </c>
      <c r="K946" t="n">
        <v>347.55</v>
      </c>
      <c r="L946" t="inlineStr"/>
      <c r="M946" t="n">
        <v>1</v>
      </c>
      <c r="N946" t="inlineStr">
        <is>
          <t>préventif détection incendie|Italie</t>
        </is>
      </c>
    </row>
    <row r="947">
      <c r="A947" t="inlineStr">
        <is>
          <t>Détection</t>
        </is>
      </c>
      <c r="B947" t="inlineStr">
        <is>
          <t>Italie</t>
        </is>
      </c>
      <c r="C947" t="inlineStr">
        <is>
          <t>DETPXA200</t>
        </is>
      </c>
      <c r="D947" t="inlineStr">
        <is>
          <t>préventif extincteur</t>
        </is>
      </c>
      <c r="E947" t="inlineStr">
        <is>
          <t>DEP200</t>
        </is>
      </c>
      <c r="F947" t="n">
        <v>1</v>
      </c>
      <c r="G947" t="n">
        <v>0</v>
      </c>
      <c r="H947" t="n">
        <v>1</v>
      </c>
      <c r="I947" t="n">
        <v>17</v>
      </c>
      <c r="J947" s="2" t="n">
        <v>33.6</v>
      </c>
      <c r="K947" t="n">
        <v>571.2</v>
      </c>
      <c r="L947" t="inlineStr">
        <is>
          <t>Maintenance Préventive Extincteur Poudre 6 kg</t>
        </is>
      </c>
      <c r="M947">
        <f>IFERROR(INDEX('equipements_tunnel'!$C$2:$AK$64,MATCH(L947,'equipements_tunnel'!$B$2:$B$64,0),MATCH(B947,'equipements_tunnel'!$C$1:$AK$1,0)),"")</f>
        <v/>
      </c>
      <c r="N947" t="inlineStr">
        <is>
          <t>préventif extincteur|Italie</t>
        </is>
      </c>
    </row>
    <row r="948">
      <c r="A948" t="inlineStr">
        <is>
          <t>Détection</t>
        </is>
      </c>
      <c r="B948" t="inlineStr">
        <is>
          <t>Italie</t>
        </is>
      </c>
      <c r="C948" t="inlineStr">
        <is>
          <t>DETPXB201</t>
        </is>
      </c>
      <c r="D948" t="inlineStr">
        <is>
          <t>préventif extincteur</t>
        </is>
      </c>
      <c r="E948" t="inlineStr">
        <is>
          <t>DEP201</t>
        </is>
      </c>
      <c r="F948" t="n">
        <v>1</v>
      </c>
      <c r="G948" t="n">
        <v>0</v>
      </c>
      <c r="H948" t="n">
        <v>1</v>
      </c>
      <c r="I948" t="n">
        <v>2</v>
      </c>
      <c r="J948" s="2" t="n">
        <v>21</v>
      </c>
      <c r="K948" t="n">
        <v>42</v>
      </c>
      <c r="L948" t="inlineStr">
        <is>
          <t>Maintenance Préventive Extincteur Poudre 9 kg</t>
        </is>
      </c>
      <c r="M948">
        <f>IFERROR(INDEX('equipements_tunnel'!$C$2:$AK$64,MATCH(L948,'equipements_tunnel'!$B$2:$B$64,0),MATCH(B948,'equipements_tunnel'!$C$1:$AK$1,0)),"")</f>
        <v/>
      </c>
      <c r="N948" t="inlineStr">
        <is>
          <t>préventif extincteur|Italie</t>
        </is>
      </c>
    </row>
    <row r="949">
      <c r="A949" t="inlineStr">
        <is>
          <t>Détection</t>
        </is>
      </c>
      <c r="B949" t="inlineStr">
        <is>
          <t>Italie</t>
        </is>
      </c>
      <c r="C949" t="inlineStr">
        <is>
          <t>DETPXC202</t>
        </is>
      </c>
      <c r="D949" t="inlineStr">
        <is>
          <t>préventif extincteur</t>
        </is>
      </c>
      <c r="E949" t="inlineStr">
        <is>
          <t>DEP202</t>
        </is>
      </c>
      <c r="F949" t="n">
        <v>1</v>
      </c>
      <c r="G949" t="n">
        <v>0</v>
      </c>
      <c r="H949" t="n">
        <v>1</v>
      </c>
      <c r="I949" t="n">
        <v>0</v>
      </c>
      <c r="J949" s="2" t="n">
        <v>36.75</v>
      </c>
      <c r="K949" t="n">
        <v>0</v>
      </c>
      <c r="L949" t="inlineStr">
        <is>
          <t>Maintenance Préventive Extincteur Poudre 50 kg</t>
        </is>
      </c>
      <c r="M949">
        <f>IFERROR(INDEX('equipements_tunnel'!$C$2:$AK$64,MATCH(L949,'equipements_tunnel'!$B$2:$B$64,0),MATCH(B949,'equipements_tunnel'!$C$1:$AK$1,0)),"")</f>
        <v/>
      </c>
      <c r="N949" t="inlineStr">
        <is>
          <t>préventif extincteur|Italie</t>
        </is>
      </c>
    </row>
    <row r="950">
      <c r="A950" t="inlineStr">
        <is>
          <t>Détection</t>
        </is>
      </c>
      <c r="B950" t="inlineStr">
        <is>
          <t>Italie</t>
        </is>
      </c>
      <c r="C950" t="inlineStr">
        <is>
          <t>DETPXD203</t>
        </is>
      </c>
      <c r="D950" t="inlineStr">
        <is>
          <t>préventif extincteur</t>
        </is>
      </c>
      <c r="E950" t="inlineStr">
        <is>
          <t>DEP203</t>
        </is>
      </c>
      <c r="F950" t="n">
        <v>1</v>
      </c>
      <c r="G950" t="n">
        <v>0</v>
      </c>
      <c r="H950" t="n">
        <v>1</v>
      </c>
      <c r="I950" t="n">
        <v>0</v>
      </c>
      <c r="J950" s="2" t="n">
        <v>15.75</v>
      </c>
      <c r="K950" t="n">
        <v>0</v>
      </c>
      <c r="L950" t="inlineStr">
        <is>
          <t>Maintenance Préventive Extincteur Eau 6 L</t>
        </is>
      </c>
      <c r="M950">
        <f>IFERROR(INDEX('equipements_tunnel'!$C$2:$AK$64,MATCH(L950,'equipements_tunnel'!$B$2:$B$64,0),MATCH(B950,'equipements_tunnel'!$C$1:$AK$1,0)),"")</f>
        <v/>
      </c>
      <c r="N950" t="inlineStr">
        <is>
          <t>préventif extincteur|Italie</t>
        </is>
      </c>
    </row>
    <row r="951">
      <c r="A951" t="inlineStr">
        <is>
          <t>Détection</t>
        </is>
      </c>
      <c r="B951" t="inlineStr">
        <is>
          <t>Italie</t>
        </is>
      </c>
      <c r="C951" t="inlineStr">
        <is>
          <t>DETPXE204</t>
        </is>
      </c>
      <c r="D951" t="inlineStr">
        <is>
          <t>préventif extincteur</t>
        </is>
      </c>
      <c r="E951" t="inlineStr">
        <is>
          <t>DEP204</t>
        </is>
      </c>
      <c r="F951" t="n">
        <v>1</v>
      </c>
      <c r="G951" t="n">
        <v>0</v>
      </c>
      <c r="H951" t="n">
        <v>1</v>
      </c>
      <c r="I951" t="n">
        <v>0</v>
      </c>
      <c r="J951" s="2" t="n">
        <v>23.1</v>
      </c>
      <c r="K951" t="n">
        <v>0</v>
      </c>
      <c r="L951" t="inlineStr">
        <is>
          <t>Maintenance Préventive Extincteur Eau 9 L</t>
        </is>
      </c>
      <c r="M951">
        <f>IFERROR(INDEX('equipements_tunnel'!$C$2:$AK$64,MATCH(L951,'equipements_tunnel'!$B$2:$B$64,0),MATCH(B951,'equipements_tunnel'!$C$1:$AK$1,0)),"")</f>
        <v/>
      </c>
      <c r="N951" t="inlineStr">
        <is>
          <t>préventif extincteur|Italie</t>
        </is>
      </c>
    </row>
    <row r="952">
      <c r="A952" t="inlineStr">
        <is>
          <t>Détection</t>
        </is>
      </c>
      <c r="B952" t="inlineStr">
        <is>
          <t>Italie</t>
        </is>
      </c>
      <c r="C952" t="inlineStr">
        <is>
          <t>DETPXF204</t>
        </is>
      </c>
      <c r="D952" t="inlineStr">
        <is>
          <t>préventif extincteur</t>
        </is>
      </c>
      <c r="E952" t="inlineStr">
        <is>
          <t>DEP205</t>
        </is>
      </c>
      <c r="F952" t="n">
        <v>1</v>
      </c>
      <c r="G952" t="n">
        <v>0</v>
      </c>
      <c r="H952" t="n">
        <v>1</v>
      </c>
      <c r="I952" t="n">
        <v>0</v>
      </c>
      <c r="J952" s="2" t="n">
        <v>26.25</v>
      </c>
      <c r="K952" t="n">
        <v>0</v>
      </c>
      <c r="L952" t="inlineStr">
        <is>
          <t>Maintenance Préventive Extincteur CO2 2 kg</t>
        </is>
      </c>
      <c r="M952">
        <f>IFERROR(INDEX('equipements_tunnel'!$C$2:$AK$64,MATCH(L952,'equipements_tunnel'!$B$2:$B$64,0),MATCH(B952,'equipements_tunnel'!$C$1:$AK$1,0)),"")</f>
        <v/>
      </c>
      <c r="N952" t="inlineStr">
        <is>
          <t>préventif extincteur|Italie</t>
        </is>
      </c>
    </row>
    <row r="953">
      <c r="A953" t="inlineStr">
        <is>
          <t>Détection</t>
        </is>
      </c>
      <c r="B953" t="inlineStr">
        <is>
          <t>Italie</t>
        </is>
      </c>
      <c r="C953" t="inlineStr">
        <is>
          <t>DETPXG206</t>
        </is>
      </c>
      <c r="D953" t="inlineStr">
        <is>
          <t>préventif extincteur</t>
        </is>
      </c>
      <c r="E953" t="inlineStr">
        <is>
          <t>DEP206</t>
        </is>
      </c>
      <c r="F953" t="n">
        <v>1</v>
      </c>
      <c r="G953" t="n">
        <v>0</v>
      </c>
      <c r="H953" t="n">
        <v>1</v>
      </c>
      <c r="I953" t="n">
        <v>10</v>
      </c>
      <c r="J953" s="2" t="n">
        <v>15.75</v>
      </c>
      <c r="K953" t="n">
        <v>157.5</v>
      </c>
      <c r="L953" t="inlineStr">
        <is>
          <t>Maintenance Préventive Extincteur CO2 5 kg</t>
        </is>
      </c>
      <c r="M953">
        <f>IFERROR(INDEX('equipements_tunnel'!$C$2:$AK$64,MATCH(L953,'equipements_tunnel'!$B$2:$B$64,0),MATCH(B953,'equipements_tunnel'!$C$1:$AK$1,0)),"")</f>
        <v/>
      </c>
      <c r="N953" t="inlineStr">
        <is>
          <t>préventif extincteur|Italie</t>
        </is>
      </c>
    </row>
    <row r="954">
      <c r="A954" t="inlineStr">
        <is>
          <t>Ventilation</t>
        </is>
      </c>
      <c r="B954" t="inlineStr">
        <is>
          <t>Italie</t>
        </is>
      </c>
      <c r="C954" t="inlineStr">
        <is>
          <t>VENPQA300</t>
        </is>
      </c>
      <c r="D954" t="inlineStr">
        <is>
          <t>maintenance préventive des équipements spécifiques</t>
        </is>
      </c>
      <c r="E954" t="inlineStr">
        <is>
          <t>VPT300</t>
        </is>
      </c>
      <c r="F954" t="n">
        <v>1</v>
      </c>
      <c r="G954" t="n">
        <v>0</v>
      </c>
      <c r="H954" t="n">
        <v>1</v>
      </c>
      <c r="I954" t="n">
        <v>1</v>
      </c>
      <c r="J954" s="2" t="n">
        <v>78.84999999999999</v>
      </c>
      <c r="K954" t="n">
        <v>78.84999999999999</v>
      </c>
      <c r="L954" t="inlineStr">
        <is>
          <t>SURPRESSEUR ET VENTILATEUR LOCAL</t>
        </is>
      </c>
      <c r="M954">
        <f>IFERROR(INDEX('equipements_tunnel'!$C$2:$AK$64,MATCH(L954,'equipements_tunnel'!$B$2:$B$64,0),MATCH(B954,'equipements_tunnel'!$C$1:$AK$1,0)),"")</f>
        <v/>
      </c>
      <c r="N954" t="inlineStr">
        <is>
          <t>maintenance préventive des équipements spécifiques|Italie</t>
        </is>
      </c>
    </row>
    <row r="955">
      <c r="A955" t="inlineStr">
        <is>
          <t>Ventilation</t>
        </is>
      </c>
      <c r="B955" t="inlineStr">
        <is>
          <t>Italie</t>
        </is>
      </c>
      <c r="C955" t="inlineStr">
        <is>
          <t>VENPQB301</t>
        </is>
      </c>
      <c r="D955" t="inlineStr">
        <is>
          <t>maintenance préventive des équipements spécifiques</t>
        </is>
      </c>
      <c r="E955" t="inlineStr">
        <is>
          <t>VPT301</t>
        </is>
      </c>
      <c r="F955" t="n">
        <v>1</v>
      </c>
      <c r="G955" t="n">
        <v>0</v>
      </c>
      <c r="H955" t="n">
        <v>1</v>
      </c>
      <c r="I955" t="n">
        <v>0</v>
      </c>
      <c r="J955" s="2" t="n">
        <v>128.27</v>
      </c>
      <c r="K955" t="n">
        <v>0</v>
      </c>
      <c r="L955" t="inlineStr">
        <is>
          <t>REGISTRE</t>
        </is>
      </c>
      <c r="M955">
        <f>IFERROR(INDEX('equipements_tunnel'!$C$2:$AK$64,MATCH(L955,'equipements_tunnel'!$B$2:$B$64,0),MATCH(B955,'equipements_tunnel'!$C$1:$AK$1,0)),"")</f>
        <v/>
      </c>
      <c r="N955" t="inlineStr">
        <is>
          <t>maintenance préventive des équipements spécifiques|Italie</t>
        </is>
      </c>
    </row>
    <row r="956">
      <c r="A956" t="inlineStr">
        <is>
          <t>Ventilation</t>
        </is>
      </c>
      <c r="B956" t="inlineStr">
        <is>
          <t>Italie</t>
        </is>
      </c>
      <c r="C956" t="inlineStr">
        <is>
          <t>VENPQC302</t>
        </is>
      </c>
      <c r="D956" t="inlineStr">
        <is>
          <t>maintenance préventive des équipements spécifiques</t>
        </is>
      </c>
      <c r="E956" t="inlineStr">
        <is>
          <t>VPT302</t>
        </is>
      </c>
      <c r="F956" t="n">
        <v>1</v>
      </c>
      <c r="G956" t="n">
        <v>0</v>
      </c>
      <c r="H956" t="n">
        <v>1</v>
      </c>
      <c r="I956" t="n">
        <v>0</v>
      </c>
      <c r="J956" s="2" t="n">
        <v>449.49</v>
      </c>
      <c r="K956" t="n">
        <v>0</v>
      </c>
      <c r="L956" t="inlineStr"/>
      <c r="M956" t="n">
        <v>0</v>
      </c>
      <c r="N956" t="inlineStr">
        <is>
          <t>maintenance préventive des équipements spécifiques|Italie</t>
        </is>
      </c>
    </row>
    <row r="957">
      <c r="A957" t="inlineStr">
        <is>
          <t>Ventilation</t>
        </is>
      </c>
      <c r="B957" t="inlineStr">
        <is>
          <t>Italie</t>
        </is>
      </c>
      <c r="C957" t="inlineStr">
        <is>
          <t>VENPQE304</t>
        </is>
      </c>
      <c r="D957" t="inlineStr">
        <is>
          <t>maintenance préventive des équipements spécifiques</t>
        </is>
      </c>
      <c r="E957" t="inlineStr">
        <is>
          <t>VPT304</t>
        </is>
      </c>
      <c r="F957" t="n">
        <v>1</v>
      </c>
      <c r="G957" t="n">
        <v>0</v>
      </c>
      <c r="H957" t="n">
        <v>1</v>
      </c>
      <c r="I957" t="n">
        <v>0</v>
      </c>
      <c r="J957" s="2" t="n">
        <v>12.58</v>
      </c>
      <c r="K957" t="n">
        <v>0</v>
      </c>
      <c r="L957" t="inlineStr"/>
      <c r="M957" t="n">
        <v>0</v>
      </c>
      <c r="N957" t="inlineStr">
        <is>
          <t>maintenance préventive des équipements spécifiques|Italie</t>
        </is>
      </c>
    </row>
    <row r="958">
      <c r="A958" t="inlineStr">
        <is>
          <t>Ventilation</t>
        </is>
      </c>
      <c r="B958" t="inlineStr">
        <is>
          <t>Italie</t>
        </is>
      </c>
      <c r="C958" t="inlineStr">
        <is>
          <t>VENPQF305</t>
        </is>
      </c>
      <c r="D958" t="inlineStr">
        <is>
          <t>maintenance préventive des équipements spécifiques</t>
        </is>
      </c>
      <c r="E958" t="inlineStr">
        <is>
          <t>VPT305</t>
        </is>
      </c>
      <c r="F958" t="n">
        <v>1</v>
      </c>
      <c r="G958" t="n">
        <v>0</v>
      </c>
      <c r="H958" t="n">
        <v>1</v>
      </c>
      <c r="I958" t="n">
        <v>0</v>
      </c>
      <c r="J958" s="2" t="n">
        <v>12.58</v>
      </c>
      <c r="K958" t="n">
        <v>0</v>
      </c>
      <c r="L958" t="inlineStr"/>
      <c r="M958" t="n">
        <v>0</v>
      </c>
      <c r="N958" t="inlineStr">
        <is>
          <t>maintenance préventive des équipements spécifiques|Italie</t>
        </is>
      </c>
    </row>
    <row r="959">
      <c r="A959" t="inlineStr">
        <is>
          <t>Vidéo</t>
        </is>
      </c>
      <c r="B959" t="inlineStr">
        <is>
          <t>Italie</t>
        </is>
      </c>
      <c r="C959" t="inlineStr">
        <is>
          <t>VIDDAI140</t>
        </is>
      </c>
      <c r="D959" t="inlineStr">
        <is>
          <t>maintenance préventive de la dai du sens 1</t>
        </is>
      </c>
      <c r="E959" t="inlineStr">
        <is>
          <t>VI MP 140</t>
        </is>
      </c>
      <c r="F959" t="n">
        <v>1</v>
      </c>
      <c r="G959" t="n">
        <v>0</v>
      </c>
      <c r="H959" t="n">
        <v>1</v>
      </c>
      <c r="I959" t="n">
        <v>1</v>
      </c>
      <c r="J959" s="2" t="n">
        <v>3341.64</v>
      </c>
      <c r="K959" t="n">
        <v>1670.82</v>
      </c>
      <c r="L959" t="inlineStr"/>
      <c r="M959" t="n">
        <v>1</v>
      </c>
      <c r="N959" t="inlineStr">
        <is>
          <t>maintenance préventive de la dai du sens 1|Italie</t>
        </is>
      </c>
    </row>
    <row r="960">
      <c r="A960" t="inlineStr">
        <is>
          <t>Vidéo</t>
        </is>
      </c>
      <c r="B960" t="inlineStr">
        <is>
          <t>Italie</t>
        </is>
      </c>
      <c r="C960" t="inlineStr">
        <is>
          <t>VIDDAI141</t>
        </is>
      </c>
      <c r="D960" t="inlineStr">
        <is>
          <t>maintenance préventive de la dai du sens 2</t>
        </is>
      </c>
      <c r="E960" t="inlineStr">
        <is>
          <t>VI MP 141</t>
        </is>
      </c>
      <c r="F960" t="n">
        <v>1</v>
      </c>
      <c r="G960" t="n">
        <v>0</v>
      </c>
      <c r="H960" t="n">
        <v>1</v>
      </c>
      <c r="I960" t="n">
        <v>1</v>
      </c>
      <c r="J960" s="2" t="n">
        <v>3341.64</v>
      </c>
      <c r="K960" t="n">
        <v>1670.82</v>
      </c>
      <c r="L960" t="inlineStr"/>
      <c r="M960" t="n">
        <v>1</v>
      </c>
      <c r="N960" t="inlineStr">
        <is>
          <t>maintenance préventive de la dai du sens 2|Italie</t>
        </is>
      </c>
    </row>
    <row r="961">
      <c r="A961" t="inlineStr">
        <is>
          <t>Vidéo</t>
        </is>
      </c>
      <c r="B961" t="inlineStr">
        <is>
          <t>Italie</t>
        </is>
      </c>
      <c r="C961" t="inlineStr">
        <is>
          <t>VIDCAM340</t>
        </is>
      </c>
      <c r="D961" t="inlineStr">
        <is>
          <t>nettoyage des caméras sens intérieur sens 1</t>
        </is>
      </c>
      <c r="E961" t="inlineStr">
        <is>
          <t>VI MP 340</t>
        </is>
      </c>
      <c r="F961" t="n">
        <v>2</v>
      </c>
      <c r="G961" t="n">
        <v>0</v>
      </c>
      <c r="H961" t="n">
        <v>2</v>
      </c>
      <c r="I961" t="n">
        <v>1</v>
      </c>
      <c r="J961" s="2" t="n">
        <v>1696.19</v>
      </c>
      <c r="K961" t="n">
        <v>1696.19</v>
      </c>
      <c r="L961" t="inlineStr"/>
      <c r="M961" t="n">
        <v>1</v>
      </c>
      <c r="N961" t="inlineStr">
        <is>
          <t>nettoyage des caméras sens intérieur sens 1|Italie</t>
        </is>
      </c>
    </row>
    <row r="962">
      <c r="A962" t="inlineStr">
        <is>
          <t>Vidéo</t>
        </is>
      </c>
      <c r="B962" t="inlineStr">
        <is>
          <t>Italie</t>
        </is>
      </c>
      <c r="C962" t="inlineStr">
        <is>
          <t>VIDCAM341</t>
        </is>
      </c>
      <c r="D962" t="inlineStr">
        <is>
          <t>nettoyage des caméras sens intérieur sens 2</t>
        </is>
      </c>
      <c r="E962" t="inlineStr">
        <is>
          <t>VI MP 341</t>
        </is>
      </c>
      <c r="F962" t="n">
        <v>2</v>
      </c>
      <c r="G962" t="n">
        <v>0</v>
      </c>
      <c r="H962" t="n">
        <v>2</v>
      </c>
      <c r="I962" t="n">
        <v>1</v>
      </c>
      <c r="J962" s="2" t="n">
        <v>1696.19</v>
      </c>
      <c r="K962" t="n">
        <v>1696.19</v>
      </c>
      <c r="L962" t="inlineStr"/>
      <c r="M962" t="n">
        <v>1</v>
      </c>
      <c r="N962" t="inlineStr">
        <is>
          <t>nettoyage des caméras sens intérieur sens 2|Italie</t>
        </is>
      </c>
    </row>
    <row r="963">
      <c r="A963" t="inlineStr">
        <is>
          <t>Vidéo</t>
        </is>
      </c>
      <c r="B963" t="inlineStr">
        <is>
          <t>Italie</t>
        </is>
      </c>
      <c r="C963" t="inlineStr">
        <is>
          <t>VIDPCI420</t>
        </is>
      </c>
      <c r="D963" t="inlineStr">
        <is>
          <t>maintenance préventive des caméras en issues de secours</t>
        </is>
      </c>
      <c r="E963" t="inlineStr">
        <is>
          <t>VI MP 420</t>
        </is>
      </c>
      <c r="F963" t="n">
        <v>1</v>
      </c>
      <c r="G963" t="n">
        <v>0</v>
      </c>
      <c r="H963" t="n">
        <v>1</v>
      </c>
      <c r="I963" t="n">
        <v>1</v>
      </c>
      <c r="J963" s="2" t="n">
        <v>201.81</v>
      </c>
      <c r="K963" t="n">
        <v>100.91</v>
      </c>
      <c r="L963" t="inlineStr"/>
      <c r="M963" t="n">
        <v>1</v>
      </c>
      <c r="N963" t="inlineStr">
        <is>
          <t>maintenance préventive des caméras en issues de secours|Italie</t>
        </is>
      </c>
    </row>
    <row r="964">
      <c r="A964" t="inlineStr">
        <is>
          <t>Pompage</t>
        </is>
      </c>
      <c r="B964" t="inlineStr">
        <is>
          <t>Italie</t>
        </is>
      </c>
      <c r="C964" t="inlineStr">
        <is>
          <t>POMIND404</t>
        </is>
      </c>
      <c r="D964" t="inlineStr">
        <is>
          <t>entretien des poteaux incendie</t>
        </is>
      </c>
      <c r="E964" t="inlineStr">
        <is>
          <t>INP404</t>
        </is>
      </c>
      <c r="F964" t="n">
        <v>1</v>
      </c>
      <c r="G964" t="n">
        <v>0</v>
      </c>
      <c r="H964" t="n">
        <v>1</v>
      </c>
      <c r="I964" t="n">
        <v>1</v>
      </c>
      <c r="J964" s="2" t="n">
        <v>961</v>
      </c>
      <c r="K964" t="n">
        <v>961</v>
      </c>
      <c r="L964" t="inlineStr"/>
      <c r="M964" t="n">
        <v>1</v>
      </c>
      <c r="N964" t="inlineStr">
        <is>
          <t>entretien des poteaux incendie|Italie</t>
        </is>
      </c>
    </row>
    <row r="965">
      <c r="A965" t="inlineStr">
        <is>
          <t>Pompage</t>
        </is>
      </c>
      <c r="B965" t="inlineStr">
        <is>
          <t>Italie</t>
        </is>
      </c>
      <c r="C965" t="inlineStr">
        <is>
          <t>POMEPO600</t>
        </is>
      </c>
      <c r="D965" t="inlineStr">
        <is>
          <t>entretien d'une pompe</t>
        </is>
      </c>
      <c r="E965" t="inlineStr">
        <is>
          <t>POE600</t>
        </is>
      </c>
      <c r="F965" t="n">
        <v>1</v>
      </c>
      <c r="G965" t="n">
        <v>0</v>
      </c>
      <c r="H965" t="n">
        <v>1</v>
      </c>
      <c r="I965" t="n">
        <v>0</v>
      </c>
      <c r="J965" s="2" t="n">
        <v>572.0599999999999</v>
      </c>
      <c r="K965" t="n">
        <v>0</v>
      </c>
      <c r="L965" t="inlineStr"/>
      <c r="M965" t="n">
        <v>0</v>
      </c>
      <c r="N965" t="inlineStr">
        <is>
          <t>entretien d'une pompe|Italie</t>
        </is>
      </c>
    </row>
    <row r="966">
      <c r="A966" t="inlineStr">
        <is>
          <t>Pompage</t>
        </is>
      </c>
      <c r="B966" t="inlineStr">
        <is>
          <t>Italie</t>
        </is>
      </c>
      <c r="C966" t="inlineStr">
        <is>
          <t>POMERC500</t>
        </is>
      </c>
      <c r="D966" t="inlineStr">
        <is>
          <t>entretien autres systèmes du réseau incendie</t>
        </is>
      </c>
      <c r="E966" t="inlineStr">
        <is>
          <t>INP500</t>
        </is>
      </c>
      <c r="F966" t="n">
        <v>1</v>
      </c>
      <c r="G966" t="n">
        <v>0</v>
      </c>
      <c r="H966" t="n">
        <v>1</v>
      </c>
      <c r="I966" t="n">
        <v>0</v>
      </c>
      <c r="J966" s="2" t="n">
        <v>858.61</v>
      </c>
      <c r="K966" t="n">
        <v>0</v>
      </c>
      <c r="L966" t="inlineStr">
        <is>
          <t>SURPRESSEUR-INCENDIE</t>
        </is>
      </c>
      <c r="M966">
        <f>IFERROR(INDEX('equipements_tunnel'!$C$2:$AK$64,MATCH(L966,'equipements_tunnel'!$B$2:$B$64,0),MATCH(B966,'equipements_tunnel'!$C$1:$AK$1,0)),"")</f>
        <v/>
      </c>
      <c r="N966" t="inlineStr">
        <is>
          <t>entretien autres systèmes du réseau incendie|Italie</t>
        </is>
      </c>
    </row>
    <row r="967">
      <c r="A967" t="inlineStr">
        <is>
          <t>Pompage</t>
        </is>
      </c>
      <c r="B967" t="inlineStr">
        <is>
          <t>Italie</t>
        </is>
      </c>
      <c r="C967" t="inlineStr">
        <is>
          <t>POMERD600</t>
        </is>
      </c>
      <c r="D967" t="inlineStr">
        <is>
          <t>entretien autres systèmes du réseau incendie</t>
        </is>
      </c>
      <c r="E967" t="inlineStr">
        <is>
          <t>INP600</t>
        </is>
      </c>
      <c r="F967" t="n">
        <v>1</v>
      </c>
      <c r="G967" t="n">
        <v>0</v>
      </c>
      <c r="H967" t="n">
        <v>1</v>
      </c>
      <c r="I967" t="n">
        <v>0</v>
      </c>
      <c r="J967" s="2" t="n">
        <v>858.61</v>
      </c>
      <c r="K967" t="n">
        <v>0</v>
      </c>
      <c r="L967" t="inlineStr"/>
      <c r="M967" t="n">
        <v>0</v>
      </c>
      <c r="N967" t="inlineStr">
        <is>
          <t>entretien autres systèmes du réseau incendie|Italie</t>
        </is>
      </c>
    </row>
    <row r="968">
      <c r="A968" t="inlineStr">
        <is>
          <t>Pompage</t>
        </is>
      </c>
      <c r="B968" t="inlineStr">
        <is>
          <t>Italie</t>
        </is>
      </c>
      <c r="C968" t="inlineStr">
        <is>
          <t>POMERE700</t>
        </is>
      </c>
      <c r="D968" t="inlineStr">
        <is>
          <t>entretien autres systèmes du réseau incendie</t>
        </is>
      </c>
      <c r="E968" t="inlineStr">
        <is>
          <t>INP700</t>
        </is>
      </c>
      <c r="F968" t="n">
        <v>1</v>
      </c>
      <c r="G968" t="n">
        <v>0</v>
      </c>
      <c r="H968" t="n">
        <v>1</v>
      </c>
      <c r="I968" t="n">
        <v>5</v>
      </c>
      <c r="J968" s="2" t="n">
        <v>214.65</v>
      </c>
      <c r="K968" t="n">
        <v>1073.25</v>
      </c>
      <c r="L968" t="inlineStr"/>
      <c r="M968" t="n">
        <v>5</v>
      </c>
      <c r="N968" t="inlineStr">
        <is>
          <t>entretien autres systèmes du réseau incendie|Italie</t>
        </is>
      </c>
    </row>
    <row r="969">
      <c r="A969" t="inlineStr">
        <is>
          <t>Pompage</t>
        </is>
      </c>
      <c r="B969" t="inlineStr">
        <is>
          <t>Italie</t>
        </is>
      </c>
      <c r="C969" t="inlineStr">
        <is>
          <t>POMERF800</t>
        </is>
      </c>
      <c r="D969" t="inlineStr">
        <is>
          <t>entretien autres systèmes du réseau incendie</t>
        </is>
      </c>
      <c r="E969" t="inlineStr">
        <is>
          <t>INP800</t>
        </is>
      </c>
      <c r="F969" t="n">
        <v>1</v>
      </c>
      <c r="G969" t="n">
        <v>0</v>
      </c>
      <c r="H969" t="n">
        <v>1</v>
      </c>
      <c r="I969" t="n">
        <v>0</v>
      </c>
      <c r="J969" s="2" t="n">
        <v>214.65</v>
      </c>
      <c r="K969" t="n">
        <v>0</v>
      </c>
      <c r="L969" t="inlineStr"/>
      <c r="M969" t="n">
        <v>0</v>
      </c>
      <c r="N969" t="inlineStr">
        <is>
          <t>entretien autres systèmes du réseau incendie|Italie</t>
        </is>
      </c>
    </row>
    <row r="970">
      <c r="A970" t="inlineStr">
        <is>
          <t>Pompage</t>
        </is>
      </c>
      <c r="B970" t="inlineStr">
        <is>
          <t>Italie</t>
        </is>
      </c>
      <c r="C970" t="inlineStr">
        <is>
          <t>POMERG900</t>
        </is>
      </c>
      <c r="D970" t="inlineStr">
        <is>
          <t>entretien autres systèmes du réseau incendie</t>
        </is>
      </c>
      <c r="E970" t="inlineStr">
        <is>
          <t>INP900</t>
        </is>
      </c>
      <c r="F970" t="n">
        <v>1</v>
      </c>
      <c r="G970" t="n">
        <v>0</v>
      </c>
      <c r="H970" t="n">
        <v>1</v>
      </c>
      <c r="I970" t="n">
        <v>0</v>
      </c>
      <c r="J970" s="2" t="n">
        <v>208.4</v>
      </c>
      <c r="K970" t="n">
        <v>0</v>
      </c>
      <c r="L970" t="inlineStr"/>
      <c r="M970" t="n">
        <v>0</v>
      </c>
      <c r="N970" t="inlineStr">
        <is>
          <t>entretien autres systèmes du réseau incendie|Italie</t>
        </is>
      </c>
    </row>
    <row r="971">
      <c r="A971" t="inlineStr">
        <is>
          <t>Pompage</t>
        </is>
      </c>
      <c r="B971" t="inlineStr">
        <is>
          <t>Italie</t>
        </is>
      </c>
      <c r="C971" t="inlineStr">
        <is>
          <t>POMERG901</t>
        </is>
      </c>
      <c r="D971" t="inlineStr">
        <is>
          <t>entretien autres systèmes du réseau incendie</t>
        </is>
      </c>
      <c r="E971" t="inlineStr">
        <is>
          <t>INP901</t>
        </is>
      </c>
      <c r="F971" t="n">
        <v>1</v>
      </c>
      <c r="G971" t="n">
        <v>0</v>
      </c>
      <c r="H971" t="n">
        <v>1</v>
      </c>
      <c r="I971" t="n">
        <v>0</v>
      </c>
      <c r="J971" s="2" t="n">
        <v>714.8099999999999</v>
      </c>
      <c r="K971" t="n">
        <v>0</v>
      </c>
      <c r="L971" t="inlineStr"/>
      <c r="M971" t="n">
        <v>0</v>
      </c>
      <c r="N971" t="inlineStr">
        <is>
          <t>entretien autres systèmes du réseau incendie|Italie</t>
        </is>
      </c>
    </row>
    <row r="972">
      <c r="A972" t="inlineStr">
        <is>
          <t>Bâtiment</t>
        </is>
      </c>
      <c r="B972" t="inlineStr">
        <is>
          <t>Nanterre Centre</t>
        </is>
      </c>
      <c r="C972" t="inlineStr">
        <is>
          <t>BATCJN006</t>
        </is>
      </c>
      <c r="D972" t="inlineStr">
        <is>
          <t>contrôle des is de jour</t>
        </is>
      </c>
      <c r="E972" t="inlineStr">
        <is>
          <t>VJO006</t>
        </is>
      </c>
      <c r="F972" t="n">
        <v>6</v>
      </c>
      <c r="G972" t="n">
        <v>0</v>
      </c>
      <c r="H972" t="n">
        <v>6</v>
      </c>
      <c r="I972" t="n">
        <v>1</v>
      </c>
      <c r="J972" s="2" t="n">
        <v>1014</v>
      </c>
      <c r="K972" t="n">
        <v>6084</v>
      </c>
      <c r="L972" t="inlineStr"/>
      <c r="M972" t="n">
        <v>1</v>
      </c>
      <c r="N972" t="inlineStr">
        <is>
          <t>contrôle des is de jour|Nanterre Centre</t>
        </is>
      </c>
    </row>
    <row r="973">
      <c r="A973" t="inlineStr">
        <is>
          <t>Bâtiment</t>
        </is>
      </c>
      <c r="B973" t="inlineStr">
        <is>
          <t>Nanterre Centre</t>
        </is>
      </c>
      <c r="C973" t="inlineStr">
        <is>
          <t>BATCJN007</t>
        </is>
      </c>
      <c r="D973" t="inlineStr">
        <is>
          <t>contrôle des is de jour</t>
        </is>
      </c>
      <c r="E973" t="inlineStr">
        <is>
          <t>VJO007</t>
        </is>
      </c>
      <c r="F973" t="n">
        <v>6</v>
      </c>
      <c r="G973" t="n">
        <v>0</v>
      </c>
      <c r="H973" t="n">
        <v>6</v>
      </c>
      <c r="I973" t="n">
        <v>1</v>
      </c>
      <c r="J973" s="2" t="n">
        <v>1014</v>
      </c>
      <c r="K973" t="n">
        <v>6084</v>
      </c>
      <c r="L973" t="inlineStr"/>
      <c r="M973" t="n">
        <v>1</v>
      </c>
      <c r="N973" t="inlineStr">
        <is>
          <t>contrôle des is de jour|Nanterre Centre</t>
        </is>
      </c>
    </row>
    <row r="974">
      <c r="A974" t="inlineStr">
        <is>
          <t>Bâtiment</t>
        </is>
      </c>
      <c r="B974" t="inlineStr">
        <is>
          <t>Nanterre Centre</t>
        </is>
      </c>
      <c r="C974" t="inlineStr">
        <is>
          <t>BATCNO006</t>
        </is>
      </c>
      <c r="D974" t="inlineStr">
        <is>
          <t>contrôle des is + niches de nuit</t>
        </is>
      </c>
      <c r="E974" t="inlineStr">
        <is>
          <t>VNO006</t>
        </is>
      </c>
      <c r="F974" t="n">
        <v>6</v>
      </c>
      <c r="G974" t="n">
        <v>0</v>
      </c>
      <c r="H974" t="n">
        <v>6</v>
      </c>
      <c r="I974" t="n">
        <v>1</v>
      </c>
      <c r="J974" s="2" t="n">
        <v>1958</v>
      </c>
      <c r="K974" t="n">
        <v>11748</v>
      </c>
      <c r="L974" t="inlineStr"/>
      <c r="M974" t="n">
        <v>1</v>
      </c>
      <c r="N974" t="inlineStr">
        <is>
          <t>contrôle des is + niches de nuit|Nanterre Centre</t>
        </is>
      </c>
    </row>
    <row r="975">
      <c r="A975" t="inlineStr">
        <is>
          <t>Bâtiment</t>
        </is>
      </c>
      <c r="B975" t="inlineStr">
        <is>
          <t>Nanterre Centre</t>
        </is>
      </c>
      <c r="C975" t="inlineStr">
        <is>
          <t>BATCNO007</t>
        </is>
      </c>
      <c r="D975" t="inlineStr">
        <is>
          <t>contrôle des is + niches de nuit</t>
        </is>
      </c>
      <c r="E975" t="inlineStr">
        <is>
          <t>VNO007</t>
        </is>
      </c>
      <c r="F975" t="n">
        <v>6</v>
      </c>
      <c r="G975" t="n">
        <v>0</v>
      </c>
      <c r="H975" t="n">
        <v>6</v>
      </c>
      <c r="I975" t="n">
        <v>1</v>
      </c>
      <c r="J975" s="2" t="n">
        <v>1958</v>
      </c>
      <c r="K975" t="n">
        <v>11748</v>
      </c>
      <c r="L975" t="inlineStr"/>
      <c r="M975" t="n">
        <v>1</v>
      </c>
      <c r="N975" t="inlineStr">
        <is>
          <t>contrôle des is + niches de nuit|Nanterre Centre</t>
        </is>
      </c>
    </row>
    <row r="976">
      <c r="A976" t="inlineStr">
        <is>
          <t>Bâtiment</t>
        </is>
      </c>
      <c r="B976" t="inlineStr">
        <is>
          <t>Nanterre Centre</t>
        </is>
      </c>
      <c r="C976" t="inlineStr">
        <is>
          <t>BATMPO006</t>
        </is>
      </c>
      <c r="D976" t="inlineStr">
        <is>
          <t>préventif is + niches</t>
        </is>
      </c>
      <c r="E976" t="inlineStr">
        <is>
          <t>MPO006</t>
        </is>
      </c>
      <c r="F976" t="n">
        <v>1</v>
      </c>
      <c r="G976" t="n">
        <v>0</v>
      </c>
      <c r="H976" t="n">
        <v>1</v>
      </c>
      <c r="I976" t="n">
        <v>1</v>
      </c>
      <c r="J976" s="2" t="n">
        <v>2111</v>
      </c>
      <c r="K976" t="n">
        <v>2111</v>
      </c>
      <c r="L976" t="inlineStr"/>
      <c r="M976" t="n">
        <v>1</v>
      </c>
      <c r="N976" t="inlineStr">
        <is>
          <t>préventif is + niches|Nanterre Centre</t>
        </is>
      </c>
    </row>
    <row r="977">
      <c r="A977" t="inlineStr">
        <is>
          <t>Bâtiment</t>
        </is>
      </c>
      <c r="B977" t="inlineStr">
        <is>
          <t>Nanterre Centre</t>
        </is>
      </c>
      <c r="C977" t="inlineStr">
        <is>
          <t>BATMPO007</t>
        </is>
      </c>
      <c r="D977" t="inlineStr">
        <is>
          <t>préventif is + niches</t>
        </is>
      </c>
      <c r="E977" t="inlineStr">
        <is>
          <t>MPO007</t>
        </is>
      </c>
      <c r="F977" t="n">
        <v>1</v>
      </c>
      <c r="G977" t="n">
        <v>0</v>
      </c>
      <c r="H977" t="n">
        <v>1</v>
      </c>
      <c r="I977" t="n">
        <v>1</v>
      </c>
      <c r="J977" s="2" t="n">
        <v>2111</v>
      </c>
      <c r="K977" t="n">
        <v>2111</v>
      </c>
      <c r="L977" t="inlineStr"/>
      <c r="M977" t="n">
        <v>1</v>
      </c>
      <c r="N977" t="inlineStr">
        <is>
          <t>préventif is + niches|Nanterre Centre</t>
        </is>
      </c>
    </row>
    <row r="978">
      <c r="A978" t="inlineStr">
        <is>
          <t>Propreté</t>
        </is>
      </c>
      <c r="B978" t="inlineStr">
        <is>
          <t>Nanterre Centre</t>
        </is>
      </c>
      <c r="C978" t="inlineStr">
        <is>
          <t>PRPLTB006</t>
        </is>
      </c>
      <c r="D978" t="inlineStr">
        <is>
          <t>lavage d'un tube</t>
        </is>
      </c>
      <c r="E978" t="inlineStr">
        <is>
          <t>POL006</t>
        </is>
      </c>
      <c r="F978" t="n">
        <v>2</v>
      </c>
      <c r="G978" t="n">
        <v>0</v>
      </c>
      <c r="H978" t="n">
        <v>2</v>
      </c>
      <c r="I978" t="n">
        <v>1</v>
      </c>
      <c r="J978" s="2" t="n">
        <v>10734.42</v>
      </c>
      <c r="K978" t="n">
        <v>21468.84</v>
      </c>
      <c r="L978" t="inlineStr"/>
      <c r="M978" t="n">
        <v>1</v>
      </c>
      <c r="N978" t="inlineStr">
        <is>
          <t>lavage d'un tube|Nanterre Centre</t>
        </is>
      </c>
    </row>
    <row r="979">
      <c r="A979" t="inlineStr">
        <is>
          <t>ContReg</t>
        </is>
      </c>
      <c r="B979" t="inlineStr">
        <is>
          <t>Nanterre Centre</t>
        </is>
      </c>
      <c r="C979" t="inlineStr">
        <is>
          <t>CRGVPA106</t>
        </is>
      </c>
      <c r="D979" t="inlineStr">
        <is>
          <t>vérification des installations électriques</t>
        </is>
      </c>
      <c r="E979" t="inlineStr">
        <is>
          <t>CRC 106,00</t>
        </is>
      </c>
      <c r="F979" t="n">
        <v>1</v>
      </c>
      <c r="G979" t="n">
        <v>0</v>
      </c>
      <c r="H979" t="n">
        <v>1</v>
      </c>
      <c r="I979" t="n">
        <v>1</v>
      </c>
      <c r="J979" s="2" t="n">
        <v>486.45</v>
      </c>
      <c r="K979" t="n">
        <v>486.45</v>
      </c>
      <c r="L979" t="inlineStr"/>
      <c r="M979" t="n">
        <v>1</v>
      </c>
      <c r="N979" t="inlineStr">
        <is>
          <t>vérification des installations électriques|Nanterre Centre</t>
        </is>
      </c>
    </row>
    <row r="980">
      <c r="A980" t="inlineStr">
        <is>
          <t>ContReg</t>
        </is>
      </c>
      <c r="B980" t="inlineStr">
        <is>
          <t>Nanterre Centre</t>
        </is>
      </c>
      <c r="C980" t="inlineStr">
        <is>
          <t>CRGVPA107</t>
        </is>
      </c>
      <c r="D980" t="inlineStr">
        <is>
          <t>vérification des installations électriques</t>
        </is>
      </c>
      <c r="E980" t="inlineStr">
        <is>
          <t>CRC 107,00</t>
        </is>
      </c>
      <c r="F980" t="n">
        <v>1</v>
      </c>
      <c r="G980" t="n">
        <v>0</v>
      </c>
      <c r="H980" t="n">
        <v>1</v>
      </c>
      <c r="I980" t="n">
        <v>1</v>
      </c>
      <c r="J980" s="2" t="n">
        <v>864.8</v>
      </c>
      <c r="K980" t="n">
        <v>864.8</v>
      </c>
      <c r="L980" t="inlineStr"/>
      <c r="M980" t="n">
        <v>1</v>
      </c>
      <c r="N980" t="inlineStr">
        <is>
          <t>vérification des installations électriques|Nanterre Centre</t>
        </is>
      </c>
    </row>
    <row r="981">
      <c r="A981" t="inlineStr">
        <is>
          <t>ContReg</t>
        </is>
      </c>
      <c r="B981" t="inlineStr">
        <is>
          <t>Nanterre Centre</t>
        </is>
      </c>
      <c r="C981" t="inlineStr">
        <is>
          <t>CRGVIO103</t>
        </is>
      </c>
      <c r="D981" t="inlineStr">
        <is>
          <t>vérification des installations électriques</t>
        </is>
      </c>
      <c r="E981" t="inlineStr">
        <is>
          <t>CRO103</t>
        </is>
      </c>
      <c r="F981" t="n">
        <v>1</v>
      </c>
      <c r="G981" t="n">
        <v>0</v>
      </c>
      <c r="H981" t="n">
        <v>1</v>
      </c>
      <c r="I981" t="n">
        <v>0.5</v>
      </c>
      <c r="J981" s="2" t="n">
        <v>864.8</v>
      </c>
      <c r="K981" t="n">
        <v>432.4</v>
      </c>
      <c r="L981" t="inlineStr"/>
      <c r="M981" t="n">
        <v>0.5</v>
      </c>
      <c r="N981" t="inlineStr">
        <is>
          <t>vérification des installations électriques|Nanterre Centre</t>
        </is>
      </c>
    </row>
    <row r="982">
      <c r="A982" t="inlineStr">
        <is>
          <t>ContReg</t>
        </is>
      </c>
      <c r="B982" t="inlineStr">
        <is>
          <t>Nanterre Centre</t>
        </is>
      </c>
      <c r="C982" t="inlineStr">
        <is>
          <t>CRGVIO104</t>
        </is>
      </c>
      <c r="D982" t="inlineStr">
        <is>
          <t>vérification des installations électriques</t>
        </is>
      </c>
      <c r="E982" t="inlineStr">
        <is>
          <t>CRO104</t>
        </is>
      </c>
      <c r="F982" t="n">
        <v>1</v>
      </c>
      <c r="G982" t="n">
        <v>0</v>
      </c>
      <c r="H982" t="n">
        <v>1</v>
      </c>
      <c r="I982" t="n">
        <v>0.5</v>
      </c>
      <c r="J982" s="2" t="n">
        <v>648.6</v>
      </c>
      <c r="K982" t="n">
        <v>324.3</v>
      </c>
      <c r="L982" t="inlineStr"/>
      <c r="M982" t="n">
        <v>0.5</v>
      </c>
      <c r="N982" t="inlineStr">
        <is>
          <t>vérification des installations électriques|Nanterre Centre</t>
        </is>
      </c>
    </row>
    <row r="983">
      <c r="A983" t="inlineStr">
        <is>
          <t>ContReg</t>
        </is>
      </c>
      <c r="B983" t="inlineStr">
        <is>
          <t>Nanterre Centre</t>
        </is>
      </c>
      <c r="C983" t="inlineStr">
        <is>
          <t>CRGVIO105</t>
        </is>
      </c>
      <c r="D983" t="inlineStr">
        <is>
          <t>vérification des installations électriques</t>
        </is>
      </c>
      <c r="E983" t="inlineStr">
        <is>
          <t>CRO105</t>
        </is>
      </c>
      <c r="F983" t="n">
        <v>1</v>
      </c>
      <c r="G983" t="n">
        <v>0</v>
      </c>
      <c r="H983" t="n">
        <v>1</v>
      </c>
      <c r="I983" t="n">
        <v>0.5</v>
      </c>
      <c r="J983" s="2" t="n">
        <v>648.6</v>
      </c>
      <c r="K983" t="n">
        <v>324.3</v>
      </c>
      <c r="L983" t="inlineStr"/>
      <c r="M983" t="n">
        <v>0.5</v>
      </c>
      <c r="N983" t="inlineStr">
        <is>
          <t>vérification des installations électriques|Nanterre Centre</t>
        </is>
      </c>
    </row>
    <row r="984">
      <c r="A984" t="inlineStr">
        <is>
          <t>ContReg</t>
        </is>
      </c>
      <c r="B984" t="inlineStr">
        <is>
          <t>Nanterre Centre</t>
        </is>
      </c>
      <c r="C984" t="inlineStr">
        <is>
          <t>CRGVIO106</t>
        </is>
      </c>
      <c r="D984" t="inlineStr">
        <is>
          <t>vérification des installations électriques</t>
        </is>
      </c>
      <c r="E984" t="inlineStr">
        <is>
          <t>CRO106</t>
        </is>
      </c>
      <c r="F984" t="n">
        <v>1</v>
      </c>
      <c r="G984" t="n">
        <v>0</v>
      </c>
      <c r="H984" t="n">
        <v>1</v>
      </c>
      <c r="I984" t="n">
        <v>0.5</v>
      </c>
      <c r="J984" s="2" t="n">
        <v>864.8</v>
      </c>
      <c r="K984" t="n">
        <v>432.4</v>
      </c>
      <c r="L984" t="inlineStr"/>
      <c r="M984" t="n">
        <v>0.5</v>
      </c>
      <c r="N984" t="inlineStr">
        <is>
          <t>vérification des installations électriques|Nanterre Centre</t>
        </is>
      </c>
    </row>
    <row r="985">
      <c r="A985" t="inlineStr">
        <is>
          <t>ContReg</t>
        </is>
      </c>
      <c r="B985" t="inlineStr">
        <is>
          <t>Nanterre Centre</t>
        </is>
      </c>
      <c r="C985" t="inlineStr">
        <is>
          <t>CRGVIO107</t>
        </is>
      </c>
      <c r="D985" t="inlineStr">
        <is>
          <t>vérification des installations électriques</t>
        </is>
      </c>
      <c r="E985" t="inlineStr">
        <is>
          <t>CRO107</t>
        </is>
      </c>
      <c r="F985" t="n">
        <v>1</v>
      </c>
      <c r="G985" t="n">
        <v>0</v>
      </c>
      <c r="H985" t="n">
        <v>1</v>
      </c>
      <c r="I985" t="n">
        <v>0.5</v>
      </c>
      <c r="J985" s="2" t="n">
        <v>432.4</v>
      </c>
      <c r="K985" t="n">
        <v>216.2</v>
      </c>
      <c r="L985" t="inlineStr"/>
      <c r="M985" t="n">
        <v>0.5</v>
      </c>
      <c r="N985" t="inlineStr">
        <is>
          <t>vérification des installations électriques|Nanterre Centre</t>
        </is>
      </c>
    </row>
    <row r="986">
      <c r="A986" t="inlineStr">
        <is>
          <t>ContReg</t>
        </is>
      </c>
      <c r="B986" t="inlineStr">
        <is>
          <t>Nanterre Centre</t>
        </is>
      </c>
      <c r="C986" t="inlineStr">
        <is>
          <t>CRGVIO108</t>
        </is>
      </c>
      <c r="D986" t="inlineStr">
        <is>
          <t>vérification des installations électriques</t>
        </is>
      </c>
      <c r="E986" t="inlineStr">
        <is>
          <t>CRO108</t>
        </is>
      </c>
      <c r="F986" t="n">
        <v>1</v>
      </c>
      <c r="G986" t="n">
        <v>0</v>
      </c>
      <c r="H986" t="n">
        <v>1</v>
      </c>
      <c r="I986" t="n">
        <v>0.5</v>
      </c>
      <c r="J986" s="2" t="n">
        <v>864.8</v>
      </c>
      <c r="K986" t="n">
        <v>432.4</v>
      </c>
      <c r="L986" t="inlineStr"/>
      <c r="M986" t="n">
        <v>0.5</v>
      </c>
      <c r="N986" t="inlineStr">
        <is>
          <t>vérification des installations électriques|Nanterre Centre</t>
        </is>
      </c>
    </row>
    <row r="987">
      <c r="A987" t="inlineStr">
        <is>
          <t>ContReg</t>
        </is>
      </c>
      <c r="B987" t="inlineStr">
        <is>
          <t>Nanterre Centre</t>
        </is>
      </c>
      <c r="C987" t="inlineStr">
        <is>
          <t>CRGVIO109</t>
        </is>
      </c>
      <c r="D987" t="inlineStr">
        <is>
          <t>vérification des installations électriques</t>
        </is>
      </c>
      <c r="E987" t="inlineStr">
        <is>
          <t>CRO109</t>
        </is>
      </c>
      <c r="F987" t="n">
        <v>1</v>
      </c>
      <c r="G987" t="n">
        <v>0</v>
      </c>
      <c r="H987" t="n">
        <v>1</v>
      </c>
      <c r="I987" t="n">
        <v>0.5</v>
      </c>
      <c r="J987" s="2" t="n">
        <v>864.8</v>
      </c>
      <c r="K987" t="n">
        <v>432.4</v>
      </c>
      <c r="L987" t="inlineStr"/>
      <c r="M987" t="n">
        <v>0.5</v>
      </c>
      <c r="N987" t="inlineStr">
        <is>
          <t>vérification des installations électriques|Nanterre Centre</t>
        </is>
      </c>
    </row>
    <row r="988">
      <c r="A988" t="inlineStr">
        <is>
          <t>ContReg</t>
        </is>
      </c>
      <c r="B988" t="inlineStr">
        <is>
          <t>Nanterre Centre</t>
        </is>
      </c>
      <c r="C988" t="inlineStr">
        <is>
          <t>CRGVIO110</t>
        </is>
      </c>
      <c r="D988" t="inlineStr">
        <is>
          <t>vérification des installations électriques</t>
        </is>
      </c>
      <c r="E988" t="inlineStr">
        <is>
          <t>CRO110</t>
        </is>
      </c>
      <c r="F988" t="n">
        <v>1</v>
      </c>
      <c r="G988" t="n">
        <v>0</v>
      </c>
      <c r="H988" t="n">
        <v>1</v>
      </c>
      <c r="I988" t="n">
        <v>0.5</v>
      </c>
      <c r="J988" s="2" t="n">
        <v>432.4</v>
      </c>
      <c r="K988" t="n">
        <v>216.2</v>
      </c>
      <c r="L988" t="inlineStr"/>
      <c r="M988" t="n">
        <v>0.5</v>
      </c>
      <c r="N988" t="inlineStr">
        <is>
          <t>vérification des installations électriques|Nanterre Centre</t>
        </is>
      </c>
    </row>
    <row r="989">
      <c r="A989" t="inlineStr">
        <is>
          <t>ContReg</t>
        </is>
      </c>
      <c r="B989" t="inlineStr">
        <is>
          <t>Nanterre Centre</t>
        </is>
      </c>
      <c r="C989" t="inlineStr">
        <is>
          <t>CRGVIO111</t>
        </is>
      </c>
      <c r="D989" t="inlineStr">
        <is>
          <t>vérification des installations électriques</t>
        </is>
      </c>
      <c r="E989" t="inlineStr">
        <is>
          <t>CRO111</t>
        </is>
      </c>
      <c r="F989" t="n">
        <v>1</v>
      </c>
      <c r="G989" t="n">
        <v>0</v>
      </c>
      <c r="H989" t="n">
        <v>1</v>
      </c>
      <c r="I989" t="n">
        <v>0.5</v>
      </c>
      <c r="J989" s="2" t="n">
        <v>432.4</v>
      </c>
      <c r="K989" t="n">
        <v>216.2</v>
      </c>
      <c r="L989" t="inlineStr"/>
      <c r="M989" t="n">
        <v>0.5</v>
      </c>
      <c r="N989" t="inlineStr">
        <is>
          <t>vérification des installations électriques|Nanterre Centre</t>
        </is>
      </c>
    </row>
    <row r="990">
      <c r="A990" t="inlineStr">
        <is>
          <t>ContReg</t>
        </is>
      </c>
      <c r="B990" t="inlineStr">
        <is>
          <t>Nanterre Centre</t>
        </is>
      </c>
      <c r="C990" t="inlineStr">
        <is>
          <t>CRGVIO112</t>
        </is>
      </c>
      <c r="D990" t="inlineStr">
        <is>
          <t>vérification des installations électriques</t>
        </is>
      </c>
      <c r="E990" t="inlineStr">
        <is>
          <t>CRO112</t>
        </is>
      </c>
      <c r="F990" t="n">
        <v>1</v>
      </c>
      <c r="G990" t="n">
        <v>0</v>
      </c>
      <c r="H990" t="n">
        <v>1</v>
      </c>
      <c r="I990" t="n">
        <v>0.5</v>
      </c>
      <c r="J990" s="2" t="n">
        <v>648.6</v>
      </c>
      <c r="K990" t="n">
        <v>324.3</v>
      </c>
      <c r="L990" t="inlineStr"/>
      <c r="M990" t="n">
        <v>0.5</v>
      </c>
      <c r="N990" t="inlineStr">
        <is>
          <t>vérification des installations électriques|Nanterre Centre</t>
        </is>
      </c>
    </row>
    <row r="991">
      <c r="A991" t="inlineStr">
        <is>
          <t>ContReg</t>
        </is>
      </c>
      <c r="B991" t="inlineStr">
        <is>
          <t>Nanterre Centre</t>
        </is>
      </c>
      <c r="C991" t="inlineStr">
        <is>
          <t>CRGDLA101</t>
        </is>
      </c>
      <c r="D991" t="inlineStr">
        <is>
          <t>vérification des dispositifs de levage</t>
        </is>
      </c>
      <c r="E991" t="inlineStr">
        <is>
          <t>CRC 101,00</t>
        </is>
      </c>
      <c r="F991" t="n">
        <v>1</v>
      </c>
      <c r="G991" t="n">
        <v>0</v>
      </c>
      <c r="H991" t="n">
        <v>1</v>
      </c>
      <c r="I991" t="n">
        <v>0</v>
      </c>
      <c r="J991" s="2" t="n">
        <v>648.6</v>
      </c>
      <c r="K991" t="n">
        <v>0</v>
      </c>
      <c r="L991" t="inlineStr">
        <is>
          <t>Dispositif de levage inférieur ou égal à 3 tonnes</t>
        </is>
      </c>
      <c r="M991">
        <f>IFERROR(INDEX('equipements_tunnel'!$C$2:$AK$64,MATCH(L991,'equipements_tunnel'!$B$2:$B$64,0),MATCH(B991,'equipements_tunnel'!$C$1:$AK$1,0)),"")</f>
        <v/>
      </c>
      <c r="N991" t="inlineStr">
        <is>
          <t>vérification des dispositifs de levage|Nanterre Centre</t>
        </is>
      </c>
    </row>
    <row r="992">
      <c r="A992" t="inlineStr">
        <is>
          <t>ContReg</t>
        </is>
      </c>
      <c r="B992" t="inlineStr">
        <is>
          <t>Nanterre Centre</t>
        </is>
      </c>
      <c r="C992" t="inlineStr">
        <is>
          <t>CRGDLB102</t>
        </is>
      </c>
      <c r="D992" t="inlineStr">
        <is>
          <t>vérification des dispositifs de levage</t>
        </is>
      </c>
      <c r="E992" t="inlineStr">
        <is>
          <t>CRC 102,00</t>
        </is>
      </c>
      <c r="F992" t="n">
        <v>1</v>
      </c>
      <c r="G992" t="n">
        <v>0</v>
      </c>
      <c r="H992" t="n">
        <v>1</v>
      </c>
      <c r="I992" t="n">
        <v>32</v>
      </c>
      <c r="J992" s="2" t="n">
        <v>864.8</v>
      </c>
      <c r="K992" t="n">
        <v>27673.6</v>
      </c>
      <c r="L992" t="inlineStr">
        <is>
          <t>Dispositif de levage inférieur compris entre 3 et 6 tonnes</t>
        </is>
      </c>
      <c r="M992">
        <f>IFERROR(INDEX('equipements_tunnel'!$C$2:$AK$64,MATCH(L992,'equipements_tunnel'!$B$2:$B$64,0),MATCH(B992,'equipements_tunnel'!$C$1:$AK$1,0)),"")</f>
        <v/>
      </c>
      <c r="N992" t="inlineStr">
        <is>
          <t>vérification des dispositifs de levage|Nanterre Centre</t>
        </is>
      </c>
    </row>
    <row r="993">
      <c r="A993" t="inlineStr">
        <is>
          <t>ContReg</t>
        </is>
      </c>
      <c r="B993" t="inlineStr">
        <is>
          <t>Nanterre Centre</t>
        </is>
      </c>
      <c r="C993" t="inlineStr">
        <is>
          <t>CRGDLC103</t>
        </is>
      </c>
      <c r="D993" t="inlineStr">
        <is>
          <t>vérification des dispositifs de levage</t>
        </is>
      </c>
      <c r="E993" t="inlineStr">
        <is>
          <t>CRC 103,00</t>
        </is>
      </c>
      <c r="F993" t="n">
        <v>1</v>
      </c>
      <c r="G993" t="n">
        <v>0</v>
      </c>
      <c r="H993" t="n">
        <v>1</v>
      </c>
      <c r="I993" t="n">
        <v>0</v>
      </c>
      <c r="J993" s="2" t="n">
        <v>1081</v>
      </c>
      <c r="K993" t="n">
        <v>0</v>
      </c>
      <c r="L993" t="inlineStr">
        <is>
          <t>Dispositif de levage inférieur supérieur à 6 tonnes</t>
        </is>
      </c>
      <c r="M993">
        <f>IFERROR(INDEX('equipements_tunnel'!$C$2:$AK$64,MATCH(L993,'equipements_tunnel'!$B$2:$B$64,0),MATCH(B993,'equipements_tunnel'!$C$1:$AK$1,0)),"")</f>
        <v/>
      </c>
      <c r="N993" t="inlineStr">
        <is>
          <t>vérification des dispositifs de levage|Nanterre Centre</t>
        </is>
      </c>
    </row>
    <row r="994">
      <c r="A994" t="inlineStr">
        <is>
          <t>Eclairage</t>
        </is>
      </c>
      <c r="B994" t="inlineStr">
        <is>
          <t>Nanterre Centre</t>
        </is>
      </c>
      <c r="C994" t="inlineStr">
        <is>
          <t>ECLNPO003</t>
        </is>
      </c>
      <c r="D994" t="inlineStr">
        <is>
          <t>nettoyage des plots de jalonnement pour un sens</t>
        </is>
      </c>
      <c r="E994" t="inlineStr">
        <is>
          <t>ECPO03</t>
        </is>
      </c>
      <c r="F994" t="n">
        <v>2</v>
      </c>
      <c r="G994" t="n">
        <v>0</v>
      </c>
      <c r="H994" t="n">
        <v>2</v>
      </c>
      <c r="I994" t="n">
        <v>2</v>
      </c>
      <c r="J994" s="2" t="n">
        <v>1387.01</v>
      </c>
      <c r="K994" t="n">
        <v>5548.04</v>
      </c>
      <c r="L994" t="inlineStr"/>
      <c r="M994" t="n">
        <v>2</v>
      </c>
      <c r="N994" t="inlineStr">
        <is>
          <t>nettoyage des plots de jalonnement pour un sens|Nanterre Centre</t>
        </is>
      </c>
    </row>
    <row r="995">
      <c r="A995" t="inlineStr">
        <is>
          <t>Eclairage</t>
        </is>
      </c>
      <c r="B995" t="inlineStr">
        <is>
          <t>Nanterre Centre</t>
        </is>
      </c>
      <c r="C995" t="inlineStr">
        <is>
          <t>ECLNPO004</t>
        </is>
      </c>
      <c r="D995" t="inlineStr">
        <is>
          <t>nettoyage des plots de jalonnement pour un sens</t>
        </is>
      </c>
      <c r="E995" t="inlineStr">
        <is>
          <t>ECPO04</t>
        </is>
      </c>
      <c r="F995" t="n">
        <v>2</v>
      </c>
      <c r="G995" t="n">
        <v>0</v>
      </c>
      <c r="H995" t="n">
        <v>2</v>
      </c>
      <c r="I995" t="n">
        <v>2</v>
      </c>
      <c r="J995" s="2" t="n">
        <v>651.59</v>
      </c>
      <c r="K995" t="n">
        <v>2606.36</v>
      </c>
      <c r="L995" t="inlineStr"/>
      <c r="M995" t="n">
        <v>2</v>
      </c>
      <c r="N995" t="inlineStr">
        <is>
          <t>nettoyage des plots de jalonnement pour un sens|Nanterre Centre</t>
        </is>
      </c>
    </row>
    <row r="996">
      <c r="A996" t="inlineStr">
        <is>
          <t>Eclairage</t>
        </is>
      </c>
      <c r="B996" t="inlineStr">
        <is>
          <t>Nanterre Centre</t>
        </is>
      </c>
      <c r="C996" t="inlineStr">
        <is>
          <t>ECLNEO014</t>
        </is>
      </c>
      <c r="D996" t="inlineStr">
        <is>
          <t>nettoyage de l'éclairage pour un sens</t>
        </is>
      </c>
      <c r="E996" t="inlineStr">
        <is>
          <t>ECPO14</t>
        </is>
      </c>
      <c r="F996" t="n">
        <v>2</v>
      </c>
      <c r="G996" t="n">
        <v>0</v>
      </c>
      <c r="H996" t="n">
        <v>2</v>
      </c>
      <c r="I996" t="n">
        <v>2</v>
      </c>
      <c r="J996" s="2" t="n">
        <v>6644.86</v>
      </c>
      <c r="K996" t="n">
        <v>26579.44</v>
      </c>
      <c r="L996" t="inlineStr"/>
      <c r="M996" t="n">
        <v>2</v>
      </c>
      <c r="N996" t="inlineStr">
        <is>
          <t>nettoyage de l'éclairage pour un sens|Nanterre Centre</t>
        </is>
      </c>
    </row>
    <row r="997">
      <c r="A997" t="inlineStr">
        <is>
          <t>Eclairage</t>
        </is>
      </c>
      <c r="B997" t="inlineStr">
        <is>
          <t>Nanterre Centre</t>
        </is>
      </c>
      <c r="C997" t="inlineStr">
        <is>
          <t>ECLNEO016</t>
        </is>
      </c>
      <c r="D997" t="inlineStr">
        <is>
          <t>nettoyage de l'éclairage pour un sens</t>
        </is>
      </c>
      <c r="E997" t="inlineStr">
        <is>
          <t>ECPO16</t>
        </is>
      </c>
      <c r="F997" t="n">
        <v>2</v>
      </c>
      <c r="G997" t="n">
        <v>0</v>
      </c>
      <c r="H997" t="n">
        <v>2</v>
      </c>
      <c r="I997" t="n">
        <v>2</v>
      </c>
      <c r="J997" s="2" t="n">
        <v>9244.219999999999</v>
      </c>
      <c r="K997" t="n">
        <v>36976.88</v>
      </c>
      <c r="L997" t="inlineStr"/>
      <c r="M997" t="n">
        <v>2</v>
      </c>
      <c r="N997" t="inlineStr">
        <is>
          <t>nettoyage de l'éclairage pour un sens|Nanterre Centre</t>
        </is>
      </c>
    </row>
    <row r="998">
      <c r="A998" t="inlineStr">
        <is>
          <t>Eclairage</t>
        </is>
      </c>
      <c r="B998" t="inlineStr">
        <is>
          <t>Nanterre Centre</t>
        </is>
      </c>
      <c r="C998" t="inlineStr">
        <is>
          <t>ECLRSO050</t>
        </is>
      </c>
      <c r="D998" t="inlineStr">
        <is>
          <t>remplacement systématiques des sources</t>
        </is>
      </c>
      <c r="E998" t="inlineStr">
        <is>
          <t>ECPO50</t>
        </is>
      </c>
      <c r="F998" t="n">
        <v>0.4</v>
      </c>
      <c r="G998" t="n">
        <v>0</v>
      </c>
      <c r="H998" t="n">
        <v>0.4</v>
      </c>
      <c r="I998" t="n">
        <v>0.3333333333333333</v>
      </c>
      <c r="J998" s="2" t="n">
        <v>58716.81</v>
      </c>
      <c r="K998" t="n">
        <v>7828.91</v>
      </c>
      <c r="L998" t="inlineStr"/>
      <c r="M998" t="n">
        <v>0.3333333333333333</v>
      </c>
      <c r="N998" t="inlineStr">
        <is>
          <t>remplacement systématiques des sources|Nanterre Centre</t>
        </is>
      </c>
    </row>
    <row r="999">
      <c r="A999" t="inlineStr">
        <is>
          <t>Eclairage</t>
        </is>
      </c>
      <c r="B999" t="inlineStr">
        <is>
          <t>Nanterre Centre</t>
        </is>
      </c>
      <c r="C999" t="inlineStr">
        <is>
          <t>ECLRSO051</t>
        </is>
      </c>
      <c r="D999" t="inlineStr">
        <is>
          <t>remplacement systématiques des sources</t>
        </is>
      </c>
      <c r="E999" t="inlineStr">
        <is>
          <t>ECPO51</t>
        </is>
      </c>
      <c r="F999" t="n">
        <v>0.4</v>
      </c>
      <c r="G999" t="n">
        <v>0</v>
      </c>
      <c r="H999" t="n">
        <v>0.4</v>
      </c>
      <c r="I999" t="n">
        <v>0.3333333333333333</v>
      </c>
      <c r="J999" s="2" t="n">
        <v>59906.1</v>
      </c>
      <c r="K999" t="n">
        <v>7987.48</v>
      </c>
      <c r="L999" t="inlineStr"/>
      <c r="M999" t="n">
        <v>0.3333333333333333</v>
      </c>
      <c r="N999" t="inlineStr">
        <is>
          <t>remplacement systématiques des sources|Nanterre Centre</t>
        </is>
      </c>
    </row>
    <row r="1000">
      <c r="A1000" t="inlineStr">
        <is>
          <t>Eclairage</t>
        </is>
      </c>
      <c r="B1000" t="inlineStr">
        <is>
          <t>Nanterre Centre</t>
        </is>
      </c>
      <c r="C1000" t="inlineStr">
        <is>
          <t>ECLRSO052</t>
        </is>
      </c>
      <c r="D1000" t="inlineStr">
        <is>
          <t>remplacement systématiques des sources</t>
        </is>
      </c>
      <c r="E1000" t="inlineStr">
        <is>
          <t>ECPO52</t>
        </is>
      </c>
      <c r="F1000" t="n">
        <v>0.4</v>
      </c>
      <c r="G1000" t="n">
        <v>0</v>
      </c>
      <c r="H1000" t="n">
        <v>0.4</v>
      </c>
      <c r="I1000" t="n">
        <v>0.3333333333333333</v>
      </c>
      <c r="J1000" s="2" t="n">
        <v>51784.98</v>
      </c>
      <c r="K1000" t="n">
        <v>6904.66</v>
      </c>
      <c r="L1000" t="inlineStr"/>
      <c r="M1000" t="n">
        <v>0.3333333333333333</v>
      </c>
      <c r="N1000" t="inlineStr">
        <is>
          <t>remplacement systématiques des sources|Nanterre Centre</t>
        </is>
      </c>
    </row>
    <row r="1001">
      <c r="A1001" t="inlineStr">
        <is>
          <t>Eclairage</t>
        </is>
      </c>
      <c r="B1001" t="inlineStr">
        <is>
          <t>Nanterre Centre</t>
        </is>
      </c>
      <c r="C1001" t="inlineStr">
        <is>
          <t>ECLRSO053</t>
        </is>
      </c>
      <c r="D1001" t="inlineStr">
        <is>
          <t>remplacement systématiques des sources</t>
        </is>
      </c>
      <c r="E1001" t="inlineStr">
        <is>
          <t>ECPO53</t>
        </is>
      </c>
      <c r="F1001" t="n">
        <v>0.4</v>
      </c>
      <c r="G1001" t="n">
        <v>0</v>
      </c>
      <c r="H1001" t="n">
        <v>0.4</v>
      </c>
      <c r="I1001" t="n">
        <v>0.3333333333333333</v>
      </c>
      <c r="J1001" s="2" t="n">
        <v>52090.78</v>
      </c>
      <c r="K1001" t="n">
        <v>6945.44</v>
      </c>
      <c r="L1001" t="inlineStr"/>
      <c r="M1001" t="n">
        <v>0.3333333333333333</v>
      </c>
      <c r="N1001" t="inlineStr">
        <is>
          <t>remplacement systématiques des sources|Nanterre Centre</t>
        </is>
      </c>
    </row>
    <row r="1002">
      <c r="A1002" t="inlineStr">
        <is>
          <t>Eclairage</t>
        </is>
      </c>
      <c r="B1002" t="inlineStr">
        <is>
          <t>Nanterre Centre</t>
        </is>
      </c>
      <c r="C1002" t="inlineStr">
        <is>
          <t>ECLRSO054</t>
        </is>
      </c>
      <c r="D1002" t="inlineStr">
        <is>
          <t>remplacement systématiques des sources</t>
        </is>
      </c>
      <c r="E1002" t="inlineStr">
        <is>
          <t>ECPO54</t>
        </is>
      </c>
      <c r="F1002" t="n">
        <v>0.4</v>
      </c>
      <c r="G1002" t="n">
        <v>0</v>
      </c>
      <c r="H1002" t="n">
        <v>0.4</v>
      </c>
      <c r="I1002" t="n">
        <v>0.3333333333333333</v>
      </c>
      <c r="J1002" s="2" t="n">
        <v>18484.94</v>
      </c>
      <c r="K1002" t="n">
        <v>2464.66</v>
      </c>
      <c r="L1002" t="inlineStr"/>
      <c r="M1002" t="n">
        <v>0.3333333333333333</v>
      </c>
      <c r="N1002" t="inlineStr">
        <is>
          <t>remplacement systématiques des sources|Nanterre Centre</t>
        </is>
      </c>
    </row>
    <row r="1003">
      <c r="A1003" t="inlineStr">
        <is>
          <t>Eclairage</t>
        </is>
      </c>
      <c r="B1003" t="inlineStr">
        <is>
          <t>Nanterre Centre</t>
        </is>
      </c>
      <c r="C1003" t="inlineStr">
        <is>
          <t>ECLRSO055</t>
        </is>
      </c>
      <c r="D1003" t="inlineStr">
        <is>
          <t>remplacement systématiques des sources</t>
        </is>
      </c>
      <c r="E1003" t="inlineStr">
        <is>
          <t>ECPO55</t>
        </is>
      </c>
      <c r="F1003" t="n">
        <v>0.4</v>
      </c>
      <c r="G1003" t="n">
        <v>0</v>
      </c>
      <c r="H1003" t="n">
        <v>0.4</v>
      </c>
      <c r="I1003" t="n">
        <v>0.3333333333333333</v>
      </c>
      <c r="J1003" s="2" t="n">
        <v>16751.96</v>
      </c>
      <c r="K1003" t="n">
        <v>2233.59</v>
      </c>
      <c r="L1003" t="inlineStr"/>
      <c r="M1003" t="n">
        <v>0.3333333333333333</v>
      </c>
      <c r="N1003" t="inlineStr">
        <is>
          <t>remplacement systématiques des sources|Nanterre Centre</t>
        </is>
      </c>
    </row>
    <row r="1004">
      <c r="A1004" t="inlineStr">
        <is>
          <t>AEV</t>
        </is>
      </c>
      <c r="B1004" t="inlineStr">
        <is>
          <t>Nanterre Centre</t>
        </is>
      </c>
      <c r="C1004" t="inlineStr">
        <is>
          <t>AEVEFO012</t>
        </is>
      </c>
      <c r="D1004" t="inlineStr">
        <is>
          <t>essais fonctionnels pour un sens</t>
        </is>
      </c>
      <c r="E1004" t="inlineStr">
        <is>
          <t>AEFO12</t>
        </is>
      </c>
      <c r="F1004" t="n">
        <v>2</v>
      </c>
      <c r="G1004" t="n">
        <v>0</v>
      </c>
      <c r="H1004" t="n">
        <v>2</v>
      </c>
      <c r="I1004" t="n">
        <v>2</v>
      </c>
      <c r="J1004" s="2" t="n">
        <v>711</v>
      </c>
      <c r="K1004" t="n">
        <v>2844</v>
      </c>
      <c r="L1004" t="inlineStr"/>
      <c r="M1004" t="n">
        <v>2</v>
      </c>
      <c r="N1004" t="inlineStr">
        <is>
          <t>essais fonctionnels pour un sens|Nanterre Centre</t>
        </is>
      </c>
    </row>
    <row r="1005">
      <c r="A1005" t="inlineStr">
        <is>
          <t>AEV</t>
        </is>
      </c>
      <c r="B1005" t="inlineStr">
        <is>
          <t>Nanterre Centre</t>
        </is>
      </c>
      <c r="C1005" t="inlineStr">
        <is>
          <t>AEVEFO013</t>
        </is>
      </c>
      <c r="D1005" t="inlineStr">
        <is>
          <t>essais fonctionnels pour un sens</t>
        </is>
      </c>
      <c r="E1005" t="inlineStr">
        <is>
          <t>AEFO13</t>
        </is>
      </c>
      <c r="F1005" t="n">
        <v>2</v>
      </c>
      <c r="G1005" t="n">
        <v>0</v>
      </c>
      <c r="H1005" t="n">
        <v>2</v>
      </c>
      <c r="I1005" t="n">
        <v>2</v>
      </c>
      <c r="J1005" s="2" t="n">
        <v>1157.68</v>
      </c>
      <c r="K1005" t="n">
        <v>4630.72</v>
      </c>
      <c r="L1005" t="inlineStr"/>
      <c r="M1005" t="n">
        <v>2</v>
      </c>
      <c r="N1005" t="inlineStr">
        <is>
          <t>essais fonctionnels pour un sens|Nanterre Centre</t>
        </is>
      </c>
    </row>
    <row r="1006">
      <c r="A1006" t="inlineStr">
        <is>
          <t>AEV</t>
        </is>
      </c>
      <c r="B1006" t="inlineStr">
        <is>
          <t>Nanterre Centre</t>
        </is>
      </c>
      <c r="C1006" t="inlineStr">
        <is>
          <t>AEVMPO012</t>
        </is>
      </c>
      <c r="D1006" t="inlineStr">
        <is>
          <t>maintenance préventive pour un sens</t>
        </is>
      </c>
      <c r="E1006" t="inlineStr">
        <is>
          <t>AEPO12</t>
        </is>
      </c>
      <c r="F1006" t="n">
        <v>2</v>
      </c>
      <c r="G1006" t="n">
        <v>0</v>
      </c>
      <c r="H1006" t="n">
        <v>2</v>
      </c>
      <c r="I1006" t="n">
        <v>2</v>
      </c>
      <c r="J1006" s="2" t="n">
        <v>2034.21</v>
      </c>
      <c r="K1006" t="n">
        <v>8136.84</v>
      </c>
      <c r="L1006" t="inlineStr"/>
      <c r="M1006" t="n">
        <v>2</v>
      </c>
      <c r="N1006" t="inlineStr">
        <is>
          <t>maintenance préventive pour un sens|Nanterre Centre</t>
        </is>
      </c>
    </row>
    <row r="1007">
      <c r="A1007" t="inlineStr">
        <is>
          <t>AEV</t>
        </is>
      </c>
      <c r="B1007" t="inlineStr">
        <is>
          <t>Nanterre Centre</t>
        </is>
      </c>
      <c r="C1007" t="inlineStr">
        <is>
          <t>AEVMPO013</t>
        </is>
      </c>
      <c r="D1007" t="inlineStr">
        <is>
          <t>maintenance préventive pour un sens</t>
        </is>
      </c>
      <c r="E1007" t="inlineStr">
        <is>
          <t>AEPO13</t>
        </is>
      </c>
      <c r="F1007" t="n">
        <v>2</v>
      </c>
      <c r="G1007" t="n">
        <v>0</v>
      </c>
      <c r="H1007" t="n">
        <v>2</v>
      </c>
      <c r="I1007" t="n">
        <v>2</v>
      </c>
      <c r="J1007" s="2" t="n">
        <v>3638.64</v>
      </c>
      <c r="K1007" t="n">
        <v>14554.56</v>
      </c>
      <c r="L1007" t="inlineStr"/>
      <c r="M1007" t="n">
        <v>2</v>
      </c>
      <c r="N1007" t="inlineStr">
        <is>
          <t>maintenance préventive pour un sens|Nanterre Centre</t>
        </is>
      </c>
    </row>
    <row r="1008">
      <c r="A1008" t="inlineStr">
        <is>
          <t>AEV</t>
        </is>
      </c>
      <c r="B1008" t="inlineStr">
        <is>
          <t>Nanterre Centre</t>
        </is>
      </c>
      <c r="C1008" t="inlineStr">
        <is>
          <t>AEVPLV008</t>
        </is>
      </c>
      <c r="D1008" t="inlineStr">
        <is>
          <t>maintenance préventive prises/coffret pompier</t>
        </is>
      </c>
      <c r="E1008" t="inlineStr">
        <is>
          <t>AEV08</t>
        </is>
      </c>
      <c r="F1008" t="n">
        <v>1</v>
      </c>
      <c r="G1008" t="n">
        <v>0</v>
      </c>
      <c r="H1008" t="n">
        <v>1</v>
      </c>
      <c r="I1008" t="n">
        <v>22</v>
      </c>
      <c r="J1008" s="2" t="n">
        <v>61.7</v>
      </c>
      <c r="K1008" t="n">
        <v>1357.4</v>
      </c>
      <c r="L1008" t="inlineStr">
        <is>
          <t>Niche sécurité</t>
        </is>
      </c>
      <c r="M1008">
        <f>IFERROR(INDEX('equipements_tunnel'!$C$2:$AK$64,MATCH(L1008,'equipements_tunnel'!$B$2:$B$64,0),MATCH(B1008,'equipements_tunnel'!$C$1:$AK$1,0)),"")</f>
        <v/>
      </c>
      <c r="N1008" t="inlineStr">
        <is>
          <t>maintenance préventive prises/coffret pompier|Nanterre Centre</t>
        </is>
      </c>
    </row>
    <row r="1009">
      <c r="A1009" t="inlineStr">
        <is>
          <t>Automate</t>
        </is>
      </c>
      <c r="B1009" t="inlineStr">
        <is>
          <t>Nanterre Centre</t>
        </is>
      </c>
      <c r="C1009" t="inlineStr">
        <is>
          <t>AUTPAB005</t>
        </is>
      </c>
      <c r="D1009" t="inlineStr">
        <is>
          <t>préventif automates principaux et baies mesd (fiche n°3 du cctp)</t>
        </is>
      </c>
      <c r="E1009" t="inlineStr">
        <is>
          <t>AUPR05</t>
        </is>
      </c>
      <c r="F1009" t="n">
        <v>1</v>
      </c>
      <c r="G1009" t="n">
        <v>0</v>
      </c>
      <c r="H1009" t="n">
        <v>1</v>
      </c>
      <c r="I1009" t="n">
        <v>1</v>
      </c>
      <c r="J1009" s="2" t="n">
        <v>385.79809</v>
      </c>
      <c r="K1009" t="n">
        <v>385.8</v>
      </c>
      <c r="L1009" t="inlineStr"/>
      <c r="M1009" t="n">
        <v>1</v>
      </c>
      <c r="N1009" t="inlineStr">
        <is>
          <t>préventif automates principaux et baies mesd (fiche n°3 du cctp)|Nanterre Centre</t>
        </is>
      </c>
    </row>
    <row r="1010">
      <c r="A1010" t="inlineStr">
        <is>
          <t>Automate</t>
        </is>
      </c>
      <c r="B1010" t="inlineStr">
        <is>
          <t>Nanterre Centre</t>
        </is>
      </c>
      <c r="C1010" t="inlineStr">
        <is>
          <t>AUTPAR006</t>
        </is>
      </c>
      <c r="D1010" t="inlineStr">
        <is>
          <t>préventif armoires mesd (fiche n°4 du cctp)</t>
        </is>
      </c>
      <c r="E1010" t="inlineStr">
        <is>
          <t>AUPR06</t>
        </is>
      </c>
      <c r="F1010" t="n">
        <v>1</v>
      </c>
      <c r="G1010" t="n">
        <v>0</v>
      </c>
      <c r="H1010" t="n">
        <v>1</v>
      </c>
      <c r="I1010" t="n">
        <v>1</v>
      </c>
      <c r="J1010" s="2" t="n">
        <v>829.3215799999999</v>
      </c>
      <c r="K1010" t="n">
        <v>829.3200000000001</v>
      </c>
      <c r="L1010" t="inlineStr">
        <is>
          <t>MESD METIER</t>
        </is>
      </c>
      <c r="M1010">
        <f>IFERROR(INDEX('equipements_tunnel'!$C$2:$AK$64,MATCH(L1010,'equipements_tunnel'!$B$2:$B$64,0),MATCH(B1010,'equipements_tunnel'!$C$1:$AK$1,0)),"")</f>
        <v/>
      </c>
      <c r="N1010" t="inlineStr">
        <is>
          <t>préventif armoires mesd (fiche n°4 du cctp)|Nanterre Centre</t>
        </is>
      </c>
    </row>
    <row r="1011">
      <c r="A1011" t="inlineStr">
        <is>
          <t>Automate</t>
        </is>
      </c>
      <c r="B1011" t="inlineStr">
        <is>
          <t>Nanterre Centre</t>
        </is>
      </c>
      <c r="C1011" t="inlineStr">
        <is>
          <t>AUTPAM047</t>
        </is>
      </c>
      <c r="D1011" t="inlineStr">
        <is>
          <t>préventif automates métier (fiche n°5 du cctp)</t>
        </is>
      </c>
      <c r="E1011" t="inlineStr">
        <is>
          <t>AUPR47</t>
        </is>
      </c>
      <c r="F1011" t="n">
        <v>1</v>
      </c>
      <c r="G1011" t="n">
        <v>0</v>
      </c>
      <c r="H1011" t="n">
        <v>1</v>
      </c>
      <c r="I1011" t="n">
        <v>3</v>
      </c>
      <c r="J1011" s="2" t="n">
        <v>202.4713</v>
      </c>
      <c r="K1011" t="n">
        <v>607.41</v>
      </c>
      <c r="L1011" t="inlineStr">
        <is>
          <t>AUTOMATE METIER</t>
        </is>
      </c>
      <c r="M1011">
        <f>IFERROR(INDEX('equipements_tunnel'!$C$2:$AK$64,MATCH(L1011,'equipements_tunnel'!$B$2:$B$64,0),MATCH(B1011,'equipements_tunnel'!$C$1:$AK$1,0)),"")</f>
        <v/>
      </c>
      <c r="N1011" t="inlineStr">
        <is>
          <t>préventif automates métier (fiche n°5 du cctp)|Nanterre Centre</t>
        </is>
      </c>
    </row>
    <row r="1012">
      <c r="A1012" t="inlineStr">
        <is>
          <t>Automate</t>
        </is>
      </c>
      <c r="B1012" t="inlineStr">
        <is>
          <t>Nanterre Centre</t>
        </is>
      </c>
      <c r="C1012" t="inlineStr">
        <is>
          <t>AUTPAR048</t>
        </is>
      </c>
      <c r="D1012" t="inlineStr">
        <is>
          <t>préventif armoires mesd (fiche n°4 du cctp)</t>
        </is>
      </c>
      <c r="E1012" t="inlineStr">
        <is>
          <t>AUPR48</t>
        </is>
      </c>
      <c r="F1012" t="n">
        <v>1</v>
      </c>
      <c r="G1012" t="n">
        <v>0</v>
      </c>
      <c r="H1012" t="n">
        <v>1</v>
      </c>
      <c r="I1012" t="n">
        <v>0</v>
      </c>
      <c r="J1012" s="2" t="n">
        <v>91.39855</v>
      </c>
      <c r="K1012" t="n">
        <v>0</v>
      </c>
      <c r="L1012" t="inlineStr">
        <is>
          <t>MESD METIER</t>
        </is>
      </c>
      <c r="M1012">
        <f>IFERROR(INDEX('equipements_tunnel'!$C$2:$AK$64,MATCH(L1012,'equipements_tunnel'!$B$2:$B$64,0),MATCH(B1012,'equipements_tunnel'!$C$1:$AK$1,0)),"")</f>
        <v/>
      </c>
      <c r="N1012" t="inlineStr">
        <is>
          <t>préventif armoires mesd (fiche n°4 du cctp)|Nanterre Centre</t>
        </is>
      </c>
    </row>
    <row r="1013">
      <c r="A1013" t="inlineStr">
        <is>
          <t>PAU/TSE</t>
        </is>
      </c>
      <c r="B1013" t="inlineStr">
        <is>
          <t>Nanterre Centre</t>
        </is>
      </c>
      <c r="C1013" t="inlineStr">
        <is>
          <t>RTSPPO003</t>
        </is>
      </c>
      <c r="D1013" t="inlineStr">
        <is>
          <t>maintenance préventive de l'ensemble des pau du tunnel</t>
        </is>
      </c>
      <c r="E1013" t="inlineStr">
        <is>
          <t>RAU-PO03</t>
        </is>
      </c>
      <c r="F1013" t="n">
        <v>4</v>
      </c>
      <c r="G1013" t="n">
        <v>0</v>
      </c>
      <c r="H1013" t="n">
        <v>4</v>
      </c>
      <c r="I1013" t="n">
        <v>1</v>
      </c>
      <c r="J1013" s="2" t="n">
        <v>1182.73</v>
      </c>
      <c r="K1013" t="n">
        <v>4730.92</v>
      </c>
      <c r="L1013" t="inlineStr"/>
      <c r="M1013" t="n">
        <v>1</v>
      </c>
      <c r="N1013" t="inlineStr">
        <is>
          <t>maintenance préventive de l'ensemble des pau du tunnel|Nanterre Centre</t>
        </is>
      </c>
    </row>
    <row r="1014">
      <c r="A1014" t="inlineStr">
        <is>
          <t>PAU/TSE</t>
        </is>
      </c>
      <c r="B1014" t="inlineStr">
        <is>
          <t>Nanterre Centre</t>
        </is>
      </c>
      <c r="C1014" t="inlineStr">
        <is>
          <t>RTSPTO003</t>
        </is>
      </c>
      <c r="D1014" t="inlineStr">
        <is>
          <t>maintenance préventive de l'ensemble des tse du tunnel</t>
        </is>
      </c>
      <c r="E1014" t="inlineStr">
        <is>
          <t>TSE-PO03</t>
        </is>
      </c>
      <c r="F1014" t="n">
        <v>4</v>
      </c>
      <c r="G1014" t="n">
        <v>0</v>
      </c>
      <c r="H1014" t="n">
        <v>4</v>
      </c>
      <c r="I1014" t="n">
        <v>1</v>
      </c>
      <c r="J1014" s="2" t="n">
        <v>539.8099999999999</v>
      </c>
      <c r="K1014" t="n">
        <v>2159.24</v>
      </c>
      <c r="L1014" t="inlineStr"/>
      <c r="M1014" t="n">
        <v>1</v>
      </c>
      <c r="N1014" t="inlineStr">
        <is>
          <t>maintenance préventive de l'ensemble des tse du tunnel|Nanterre Centre</t>
        </is>
      </c>
    </row>
    <row r="1015">
      <c r="A1015" t="inlineStr">
        <is>
          <t>Onduleur</t>
        </is>
      </c>
      <c r="B1015" t="inlineStr">
        <is>
          <t>Nanterre Centre</t>
        </is>
      </c>
      <c r="C1015" t="inlineStr">
        <is>
          <t>ONDPOA001</t>
        </is>
      </c>
      <c r="D1015" t="inlineStr">
        <is>
          <t>maintenance préventive d'un onduleur</t>
        </is>
      </c>
      <c r="E1015" t="inlineStr">
        <is>
          <t>ONP001</t>
        </is>
      </c>
      <c r="F1015" t="n">
        <v>1</v>
      </c>
      <c r="G1015" t="n">
        <v>0</v>
      </c>
      <c r="H1015" t="n">
        <v>1</v>
      </c>
      <c r="I1015" t="n">
        <v>1</v>
      </c>
      <c r="J1015" s="2" t="n">
        <v>304.01</v>
      </c>
      <c r="K1015" t="n">
        <v>304.01</v>
      </c>
      <c r="L1015" t="inlineStr">
        <is>
          <t>Maintenance préventive Onduleur ≤ 60 kVA</t>
        </is>
      </c>
      <c r="M1015">
        <f>IFERROR(INDEX('equipements_tunnel'!$C$2:$AK$64,MATCH(L1015,'equipements_tunnel'!$B$2:$B$64,0),MATCH(B1015,'equipements_tunnel'!$C$1:$AK$1,0)),"")</f>
        <v/>
      </c>
      <c r="N1015" t="inlineStr">
        <is>
          <t>maintenance préventive d'un onduleur|Nanterre Centre</t>
        </is>
      </c>
    </row>
    <row r="1016">
      <c r="A1016" t="inlineStr">
        <is>
          <t>Onduleur</t>
        </is>
      </c>
      <c r="B1016" t="inlineStr">
        <is>
          <t>Nanterre Centre</t>
        </is>
      </c>
      <c r="C1016" t="inlineStr">
        <is>
          <t>ONDPOB002</t>
        </is>
      </c>
      <c r="D1016" t="inlineStr">
        <is>
          <t>maintenance préventive d'un onduleur</t>
        </is>
      </c>
      <c r="E1016" t="inlineStr">
        <is>
          <t>ONP002</t>
        </is>
      </c>
      <c r="F1016" t="n">
        <v>1</v>
      </c>
      <c r="G1016" t="n">
        <v>0</v>
      </c>
      <c r="H1016" t="n">
        <v>1</v>
      </c>
      <c r="I1016" t="n">
        <v>1</v>
      </c>
      <c r="J1016" s="2" t="n">
        <v>337.95</v>
      </c>
      <c r="K1016" t="n">
        <v>337.95</v>
      </c>
      <c r="L1016" t="inlineStr">
        <is>
          <t>Maintenance préventive Onduleur 61 kVA --&gt; 160 kVA</t>
        </is>
      </c>
      <c r="M1016">
        <f>IFERROR(INDEX('equipements_tunnel'!$C$2:$AK$64,MATCH(L1016,'equipements_tunnel'!$B$2:$B$64,0),MATCH(B1016,'equipements_tunnel'!$C$1:$AK$1,0)),"")</f>
        <v/>
      </c>
      <c r="N1016" t="inlineStr">
        <is>
          <t>maintenance préventive d'un onduleur|Nanterre Centre</t>
        </is>
      </c>
    </row>
    <row r="1017">
      <c r="A1017" t="inlineStr">
        <is>
          <t>Onduleur</t>
        </is>
      </c>
      <c r="B1017" t="inlineStr">
        <is>
          <t>Nanterre Centre</t>
        </is>
      </c>
      <c r="C1017" t="inlineStr">
        <is>
          <t>ONDPOC003</t>
        </is>
      </c>
      <c r="D1017" t="inlineStr">
        <is>
          <t>maintenance préventive d'un onduleur</t>
        </is>
      </c>
      <c r="E1017" t="inlineStr">
        <is>
          <t>ONP003</t>
        </is>
      </c>
      <c r="F1017" t="n">
        <v>1</v>
      </c>
      <c r="G1017" t="n">
        <v>0</v>
      </c>
      <c r="H1017" t="n">
        <v>1</v>
      </c>
      <c r="I1017" t="n">
        <v>1</v>
      </c>
      <c r="J1017" s="2" t="n">
        <v>371.88</v>
      </c>
      <c r="K1017" t="n">
        <v>371.88</v>
      </c>
      <c r="L1017" t="inlineStr">
        <is>
          <t>Maintenance préventive Onduleur &gt; 160 kVA</t>
        </is>
      </c>
      <c r="M1017">
        <f>IFERROR(INDEX('equipements_tunnel'!$C$2:$AK$64,MATCH(L1017,'equipements_tunnel'!$B$2:$B$64,0),MATCH(B1017,'equipements_tunnel'!$C$1:$AK$1,0)),"")</f>
        <v/>
      </c>
      <c r="N1017" t="inlineStr">
        <is>
          <t>maintenance préventive d'un onduleur|Nanterre Centre</t>
        </is>
      </c>
    </row>
    <row r="1018">
      <c r="A1018" t="inlineStr">
        <is>
          <t>Onduleur</t>
        </is>
      </c>
      <c r="B1018" t="inlineStr">
        <is>
          <t>Nanterre Centre</t>
        </is>
      </c>
      <c r="C1018" t="inlineStr">
        <is>
          <t>ONDMPA004</t>
        </is>
      </c>
      <c r="D1018" t="inlineStr">
        <is>
          <t>maintenance préventive d'un atelier d'énergie</t>
        </is>
      </c>
      <c r="E1018" t="inlineStr">
        <is>
          <t>ONP004</t>
        </is>
      </c>
      <c r="F1018" t="n">
        <v>1</v>
      </c>
      <c r="G1018" t="n">
        <v>0</v>
      </c>
      <c r="H1018" t="n">
        <v>1</v>
      </c>
      <c r="I1018" t="n">
        <v>0</v>
      </c>
      <c r="J1018" s="2" t="n">
        <v>185.94</v>
      </c>
      <c r="K1018" t="n">
        <v>0</v>
      </c>
      <c r="L1018" t="inlineStr"/>
      <c r="M1018" t="n">
        <v>0</v>
      </c>
      <c r="N1018" t="inlineStr">
        <is>
          <t>maintenance préventive d'un atelier d'énergie|Nanterre Centre</t>
        </is>
      </c>
    </row>
    <row r="1019">
      <c r="A1019" t="inlineStr">
        <is>
          <t>Onduleur</t>
        </is>
      </c>
      <c r="B1019" t="inlineStr">
        <is>
          <t>Nanterre Centre</t>
        </is>
      </c>
      <c r="C1019" t="inlineStr">
        <is>
          <t>ONDPLV005</t>
        </is>
      </c>
      <c r="D1019" t="inlineStr">
        <is>
          <t>plus-value pour dépollution</t>
        </is>
      </c>
      <c r="E1019" t="inlineStr">
        <is>
          <t>ONP005</t>
        </is>
      </c>
      <c r="F1019" t="n">
        <v>0.5</v>
      </c>
      <c r="G1019" t="n">
        <v>0</v>
      </c>
      <c r="H1019" t="n">
        <v>0.5</v>
      </c>
      <c r="I1019" t="n">
        <v>2</v>
      </c>
      <c r="J1019" s="2" t="n">
        <v>414.3</v>
      </c>
      <c r="K1019" t="n">
        <v>414.3</v>
      </c>
      <c r="L1019" t="inlineStr"/>
      <c r="M1019" t="n">
        <v>2</v>
      </c>
      <c r="N1019" t="inlineStr">
        <is>
          <t>plus-value pour dépollution|Nanterre Centre</t>
        </is>
      </c>
    </row>
    <row r="1020">
      <c r="A1020" t="inlineStr">
        <is>
          <t>Détection</t>
        </is>
      </c>
      <c r="B1020" t="inlineStr">
        <is>
          <t>Nanterre Centre</t>
        </is>
      </c>
      <c r="C1020" t="inlineStr">
        <is>
          <t>DETPCA008</t>
        </is>
      </c>
      <c r="D1020" t="inlineStr">
        <is>
          <t>préventif d'un tube des capteurs atmosphériques (opacimètres, co, no, no², smokecheck, anémomètres)</t>
        </is>
      </c>
      <c r="E1020" t="inlineStr">
        <is>
          <t>DEP008</t>
        </is>
      </c>
      <c r="F1020" t="n">
        <v>4</v>
      </c>
      <c r="G1020" t="n">
        <v>0</v>
      </c>
      <c r="H1020" t="n">
        <v>4</v>
      </c>
      <c r="I1020" t="n">
        <v>2</v>
      </c>
      <c r="J1020" s="2" t="n">
        <v>3109.05</v>
      </c>
      <c r="K1020" t="n">
        <v>24872.4</v>
      </c>
      <c r="L1020" t="inlineStr"/>
      <c r="M1020" t="n">
        <v>2</v>
      </c>
      <c r="N1020" t="inlineStr">
        <is>
          <t>préventif d'un tube des capteurs atmosphériques (opacimètres, co, no, no², smokecheck, anémomètres)|Nanterre Centre</t>
        </is>
      </c>
    </row>
    <row r="1021">
      <c r="A1021" t="inlineStr">
        <is>
          <t>Détection</t>
        </is>
      </c>
      <c r="B1021" t="inlineStr">
        <is>
          <t>Nanterre Centre</t>
        </is>
      </c>
      <c r="C1021" t="inlineStr">
        <is>
          <t>DETPLV027</t>
        </is>
      </c>
      <c r="D1021" t="inlineStr">
        <is>
          <t>préventif luminancemètre</t>
        </is>
      </c>
      <c r="E1021" t="inlineStr">
        <is>
          <t>DEP027</t>
        </is>
      </c>
      <c r="F1021" t="n">
        <v>1</v>
      </c>
      <c r="G1021" t="n">
        <v>0</v>
      </c>
      <c r="H1021" t="n">
        <v>1</v>
      </c>
      <c r="I1021" t="n">
        <v>4</v>
      </c>
      <c r="J1021" s="2" t="n">
        <v>24.15</v>
      </c>
      <c r="K1021" t="n">
        <v>96.59999999999999</v>
      </c>
      <c r="L1021" t="inlineStr">
        <is>
          <t>LUMANDAR+LUMINANCEMETRE</t>
        </is>
      </c>
      <c r="M1021">
        <f>IFERROR(INDEX('equipements_tunnel'!$C$2:$AK$64,MATCH(L1021,'equipements_tunnel'!$B$2:$B$64,0),MATCH(B1021,'equipements_tunnel'!$C$1:$AK$1,0)),"")</f>
        <v/>
      </c>
      <c r="N1021" t="inlineStr">
        <is>
          <t>préventif luminancemètre|Nanterre Centre</t>
        </is>
      </c>
    </row>
    <row r="1022">
      <c r="A1022" t="inlineStr">
        <is>
          <t>Détection</t>
        </is>
      </c>
      <c r="B1022" t="inlineStr">
        <is>
          <t>Nanterre Centre</t>
        </is>
      </c>
      <c r="C1022" t="inlineStr">
        <is>
          <t>DETPDI101</t>
        </is>
      </c>
      <c r="D1022" t="inlineStr">
        <is>
          <t>préventif détection incendie</t>
        </is>
      </c>
      <c r="E1022" t="inlineStr">
        <is>
          <t>DEP101</t>
        </is>
      </c>
      <c r="F1022" t="n">
        <v>1</v>
      </c>
      <c r="G1022" t="n">
        <v>0</v>
      </c>
      <c r="H1022" t="n">
        <v>1</v>
      </c>
      <c r="I1022" t="n">
        <v>1</v>
      </c>
      <c r="J1022" s="2" t="n">
        <v>698.25</v>
      </c>
      <c r="K1022" t="n">
        <v>698.25</v>
      </c>
      <c r="L1022" t="inlineStr"/>
      <c r="M1022" t="n">
        <v>1</v>
      </c>
      <c r="N1022" t="inlineStr">
        <is>
          <t>préventif détection incendie|Nanterre Centre</t>
        </is>
      </c>
    </row>
    <row r="1023">
      <c r="A1023" t="inlineStr">
        <is>
          <t>Détection</t>
        </is>
      </c>
      <c r="B1023" t="inlineStr">
        <is>
          <t>Nanterre Centre</t>
        </is>
      </c>
      <c r="C1023" t="inlineStr">
        <is>
          <t>DETPXA200</t>
        </is>
      </c>
      <c r="D1023" t="inlineStr">
        <is>
          <t>préventif extincteur</t>
        </is>
      </c>
      <c r="E1023" t="inlineStr">
        <is>
          <t>DEP200</t>
        </is>
      </c>
      <c r="F1023" t="n">
        <v>1</v>
      </c>
      <c r="G1023" t="n">
        <v>0</v>
      </c>
      <c r="H1023" t="n">
        <v>1</v>
      </c>
      <c r="I1023" t="n">
        <v>26</v>
      </c>
      <c r="J1023" s="2" t="n">
        <v>33.6</v>
      </c>
      <c r="K1023" t="n">
        <v>873.6</v>
      </c>
      <c r="L1023" t="inlineStr">
        <is>
          <t>Maintenance Préventive Extincteur Poudre 6 kg</t>
        </is>
      </c>
      <c r="M1023">
        <f>IFERROR(INDEX('equipements_tunnel'!$C$2:$AK$64,MATCH(L1023,'equipements_tunnel'!$B$2:$B$64,0),MATCH(B1023,'equipements_tunnel'!$C$1:$AK$1,0)),"")</f>
        <v/>
      </c>
      <c r="N1023" t="inlineStr">
        <is>
          <t>préventif extincteur|Nanterre Centre</t>
        </is>
      </c>
    </row>
    <row r="1024">
      <c r="A1024" t="inlineStr">
        <is>
          <t>Détection</t>
        </is>
      </c>
      <c r="B1024" t="inlineStr">
        <is>
          <t>Nanterre Centre</t>
        </is>
      </c>
      <c r="C1024" t="inlineStr">
        <is>
          <t>DETPXB201</t>
        </is>
      </c>
      <c r="D1024" t="inlineStr">
        <is>
          <t>préventif extincteur</t>
        </is>
      </c>
      <c r="E1024" t="inlineStr">
        <is>
          <t>DEP201</t>
        </is>
      </c>
      <c r="F1024" t="n">
        <v>1</v>
      </c>
      <c r="G1024" t="n">
        <v>0</v>
      </c>
      <c r="H1024" t="n">
        <v>1</v>
      </c>
      <c r="I1024" t="n">
        <v>0</v>
      </c>
      <c r="J1024" s="2" t="n">
        <v>21</v>
      </c>
      <c r="K1024" t="n">
        <v>0</v>
      </c>
      <c r="L1024" t="inlineStr">
        <is>
          <t>Maintenance Préventive Extincteur Poudre 9 kg</t>
        </is>
      </c>
      <c r="M1024">
        <f>IFERROR(INDEX('equipements_tunnel'!$C$2:$AK$64,MATCH(L1024,'equipements_tunnel'!$B$2:$B$64,0),MATCH(B1024,'equipements_tunnel'!$C$1:$AK$1,0)),"")</f>
        <v/>
      </c>
      <c r="N1024" t="inlineStr">
        <is>
          <t>préventif extincteur|Nanterre Centre</t>
        </is>
      </c>
    </row>
    <row r="1025">
      <c r="A1025" t="inlineStr">
        <is>
          <t>Détection</t>
        </is>
      </c>
      <c r="B1025" t="inlineStr">
        <is>
          <t>Nanterre Centre</t>
        </is>
      </c>
      <c r="C1025" t="inlineStr">
        <is>
          <t>DETPXC202</t>
        </is>
      </c>
      <c r="D1025" t="inlineStr">
        <is>
          <t>préventif extincteur</t>
        </is>
      </c>
      <c r="E1025" t="inlineStr">
        <is>
          <t>DEP202</t>
        </is>
      </c>
      <c r="F1025" t="n">
        <v>1</v>
      </c>
      <c r="G1025" t="n">
        <v>0</v>
      </c>
      <c r="H1025" t="n">
        <v>1</v>
      </c>
      <c r="I1025" t="n">
        <v>0</v>
      </c>
      <c r="J1025" s="2" t="n">
        <v>36.75</v>
      </c>
      <c r="K1025" t="n">
        <v>0</v>
      </c>
      <c r="L1025" t="inlineStr">
        <is>
          <t>Maintenance Préventive Extincteur Poudre 50 kg</t>
        </is>
      </c>
      <c r="M1025">
        <f>IFERROR(INDEX('equipements_tunnel'!$C$2:$AK$64,MATCH(L1025,'equipements_tunnel'!$B$2:$B$64,0),MATCH(B1025,'equipements_tunnel'!$C$1:$AK$1,0)),"")</f>
        <v/>
      </c>
      <c r="N1025" t="inlineStr">
        <is>
          <t>préventif extincteur|Nanterre Centre</t>
        </is>
      </c>
    </row>
    <row r="1026">
      <c r="A1026" t="inlineStr">
        <is>
          <t>Détection</t>
        </is>
      </c>
      <c r="B1026" t="inlineStr">
        <is>
          <t>Nanterre Centre</t>
        </is>
      </c>
      <c r="C1026" t="inlineStr">
        <is>
          <t>DETPXD203</t>
        </is>
      </c>
      <c r="D1026" t="inlineStr">
        <is>
          <t>préventif extincteur</t>
        </is>
      </c>
      <c r="E1026" t="inlineStr">
        <is>
          <t>DEP203</t>
        </is>
      </c>
      <c r="F1026" t="n">
        <v>1</v>
      </c>
      <c r="G1026" t="n">
        <v>0</v>
      </c>
      <c r="H1026" t="n">
        <v>1</v>
      </c>
      <c r="I1026" t="n">
        <v>8</v>
      </c>
      <c r="J1026" s="2" t="n">
        <v>15.75</v>
      </c>
      <c r="K1026" t="n">
        <v>126</v>
      </c>
      <c r="L1026" t="inlineStr">
        <is>
          <t>Maintenance Préventive Extincteur Eau 6 L</t>
        </is>
      </c>
      <c r="M1026">
        <f>IFERROR(INDEX('equipements_tunnel'!$C$2:$AK$64,MATCH(L1026,'equipements_tunnel'!$B$2:$B$64,0),MATCH(B1026,'equipements_tunnel'!$C$1:$AK$1,0)),"")</f>
        <v/>
      </c>
      <c r="N1026" t="inlineStr">
        <is>
          <t>préventif extincteur|Nanterre Centre</t>
        </is>
      </c>
    </row>
    <row r="1027">
      <c r="A1027" t="inlineStr">
        <is>
          <t>Détection</t>
        </is>
      </c>
      <c r="B1027" t="inlineStr">
        <is>
          <t>Nanterre Centre</t>
        </is>
      </c>
      <c r="C1027" t="inlineStr">
        <is>
          <t>DETPXE204</t>
        </is>
      </c>
      <c r="D1027" t="inlineStr">
        <is>
          <t>préventif extincteur</t>
        </is>
      </c>
      <c r="E1027" t="inlineStr">
        <is>
          <t>DEP204</t>
        </is>
      </c>
      <c r="F1027" t="n">
        <v>1</v>
      </c>
      <c r="G1027" t="n">
        <v>0</v>
      </c>
      <c r="H1027" t="n">
        <v>1</v>
      </c>
      <c r="I1027" t="n">
        <v>0</v>
      </c>
      <c r="J1027" s="2" t="n">
        <v>23.1</v>
      </c>
      <c r="K1027" t="n">
        <v>0</v>
      </c>
      <c r="L1027" t="inlineStr">
        <is>
          <t>Maintenance Préventive Extincteur Eau 9 L</t>
        </is>
      </c>
      <c r="M1027">
        <f>IFERROR(INDEX('equipements_tunnel'!$C$2:$AK$64,MATCH(L1027,'equipements_tunnel'!$B$2:$B$64,0),MATCH(B1027,'equipements_tunnel'!$C$1:$AK$1,0)),"")</f>
        <v/>
      </c>
      <c r="N1027" t="inlineStr">
        <is>
          <t>préventif extincteur|Nanterre Centre</t>
        </is>
      </c>
    </row>
    <row r="1028">
      <c r="A1028" t="inlineStr">
        <is>
          <t>Détection</t>
        </is>
      </c>
      <c r="B1028" t="inlineStr">
        <is>
          <t>Nanterre Centre</t>
        </is>
      </c>
      <c r="C1028" t="inlineStr">
        <is>
          <t>DETPXF204</t>
        </is>
      </c>
      <c r="D1028" t="inlineStr">
        <is>
          <t>préventif extincteur</t>
        </is>
      </c>
      <c r="E1028" t="inlineStr">
        <is>
          <t>DEP205</t>
        </is>
      </c>
      <c r="F1028" t="n">
        <v>1</v>
      </c>
      <c r="G1028" t="n">
        <v>0</v>
      </c>
      <c r="H1028" t="n">
        <v>1</v>
      </c>
      <c r="I1028" t="n">
        <v>0</v>
      </c>
      <c r="J1028" s="2" t="n">
        <v>26.25</v>
      </c>
      <c r="K1028" t="n">
        <v>0</v>
      </c>
      <c r="L1028" t="inlineStr">
        <is>
          <t>Maintenance Préventive Extincteur CO2 2 kg</t>
        </is>
      </c>
      <c r="M1028">
        <f>IFERROR(INDEX('equipements_tunnel'!$C$2:$AK$64,MATCH(L1028,'equipements_tunnel'!$B$2:$B$64,0),MATCH(B1028,'equipements_tunnel'!$C$1:$AK$1,0)),"")</f>
        <v/>
      </c>
      <c r="N1028" t="inlineStr">
        <is>
          <t>préventif extincteur|Nanterre Centre</t>
        </is>
      </c>
    </row>
    <row r="1029">
      <c r="A1029" t="inlineStr">
        <is>
          <t>Détection</t>
        </is>
      </c>
      <c r="B1029" t="inlineStr">
        <is>
          <t>Nanterre Centre</t>
        </is>
      </c>
      <c r="C1029" t="inlineStr">
        <is>
          <t>DETPXG206</t>
        </is>
      </c>
      <c r="D1029" t="inlineStr">
        <is>
          <t>préventif extincteur</t>
        </is>
      </c>
      <c r="E1029" t="inlineStr">
        <is>
          <t>DEP206</t>
        </is>
      </c>
      <c r="F1029" t="n">
        <v>1</v>
      </c>
      <c r="G1029" t="n">
        <v>0</v>
      </c>
      <c r="H1029" t="n">
        <v>1</v>
      </c>
      <c r="I1029" t="n">
        <v>0</v>
      </c>
      <c r="J1029" s="2" t="n">
        <v>15.75</v>
      </c>
      <c r="K1029" t="n">
        <v>0</v>
      </c>
      <c r="L1029" t="inlineStr">
        <is>
          <t>Maintenance Préventive Extincteur CO2 5 kg</t>
        </is>
      </c>
      <c r="M1029">
        <f>IFERROR(INDEX('equipements_tunnel'!$C$2:$AK$64,MATCH(L1029,'equipements_tunnel'!$B$2:$B$64,0),MATCH(B1029,'equipements_tunnel'!$C$1:$AK$1,0)),"")</f>
        <v/>
      </c>
      <c r="N1029" t="inlineStr">
        <is>
          <t>préventif extincteur|Nanterre Centre</t>
        </is>
      </c>
    </row>
    <row r="1030">
      <c r="A1030" t="inlineStr">
        <is>
          <t>Ventilation</t>
        </is>
      </c>
      <c r="B1030" t="inlineStr">
        <is>
          <t>Nanterre Centre</t>
        </is>
      </c>
      <c r="C1030" t="inlineStr">
        <is>
          <t>VENPEO201</t>
        </is>
      </c>
      <c r="D1030" t="inlineStr">
        <is>
          <t>préventif des équipements de ventilation</t>
        </is>
      </c>
      <c r="E1030" t="inlineStr">
        <is>
          <t>VPO201</t>
        </is>
      </c>
      <c r="F1030" t="n">
        <v>1</v>
      </c>
      <c r="G1030" t="n">
        <v>0</v>
      </c>
      <c r="H1030" t="n">
        <v>1</v>
      </c>
      <c r="I1030" t="n">
        <v>0.3333333333333333</v>
      </c>
      <c r="J1030" s="2" t="n">
        <v>40523.99</v>
      </c>
      <c r="K1030" t="n">
        <v>13508</v>
      </c>
      <c r="L1030" t="inlineStr"/>
      <c r="M1030" t="n">
        <v>0.3333333333333333</v>
      </c>
      <c r="N1030" t="inlineStr">
        <is>
          <t>préventif des équipements de ventilation|Nanterre Centre</t>
        </is>
      </c>
    </row>
    <row r="1031">
      <c r="A1031" t="inlineStr">
        <is>
          <t>Ventilation</t>
        </is>
      </c>
      <c r="B1031" t="inlineStr">
        <is>
          <t>Nanterre Centre</t>
        </is>
      </c>
      <c r="C1031" t="inlineStr">
        <is>
          <t>VENPQA300</t>
        </is>
      </c>
      <c r="D1031" t="inlineStr">
        <is>
          <t>maintenance préventive des équipements spécifiques</t>
        </is>
      </c>
      <c r="E1031" t="inlineStr">
        <is>
          <t>VPT300</t>
        </is>
      </c>
      <c r="F1031" t="n">
        <v>1</v>
      </c>
      <c r="G1031" t="n">
        <v>0</v>
      </c>
      <c r="H1031" t="n">
        <v>1</v>
      </c>
      <c r="I1031" t="n">
        <v>13</v>
      </c>
      <c r="J1031" s="2" t="n">
        <v>78.84999999999999</v>
      </c>
      <c r="K1031" t="n">
        <v>1025.05</v>
      </c>
      <c r="L1031" t="inlineStr">
        <is>
          <t>SURPRESSEUR ET VENTILATEUR LOCAL</t>
        </is>
      </c>
      <c r="M1031">
        <f>IFERROR(INDEX('equipements_tunnel'!$C$2:$AK$64,MATCH(L1031,'equipements_tunnel'!$B$2:$B$64,0),MATCH(B1031,'equipements_tunnel'!$C$1:$AK$1,0)),"")</f>
        <v/>
      </c>
      <c r="N1031" t="inlineStr">
        <is>
          <t>maintenance préventive des équipements spécifiques|Nanterre Centre</t>
        </is>
      </c>
    </row>
    <row r="1032">
      <c r="A1032" t="inlineStr">
        <is>
          <t>Ventilation</t>
        </is>
      </c>
      <c r="B1032" t="inlineStr">
        <is>
          <t>Nanterre Centre</t>
        </is>
      </c>
      <c r="C1032" t="inlineStr">
        <is>
          <t>VENPQB301</t>
        </is>
      </c>
      <c r="D1032" t="inlineStr">
        <is>
          <t>maintenance préventive des équipements spécifiques</t>
        </is>
      </c>
      <c r="E1032" t="inlineStr">
        <is>
          <t>VPT301</t>
        </is>
      </c>
      <c r="F1032" t="n">
        <v>1</v>
      </c>
      <c r="G1032" t="n">
        <v>0</v>
      </c>
      <c r="H1032" t="n">
        <v>1</v>
      </c>
      <c r="I1032" t="n">
        <v>39</v>
      </c>
      <c r="J1032" s="2" t="n">
        <v>128.27</v>
      </c>
      <c r="K1032" t="n">
        <v>5002.53</v>
      </c>
      <c r="L1032" t="inlineStr">
        <is>
          <t>REGISTRE</t>
        </is>
      </c>
      <c r="M1032">
        <f>IFERROR(INDEX('equipements_tunnel'!$C$2:$AK$64,MATCH(L1032,'equipements_tunnel'!$B$2:$B$64,0),MATCH(B1032,'equipements_tunnel'!$C$1:$AK$1,0)),"")</f>
        <v/>
      </c>
      <c r="N1032" t="inlineStr">
        <is>
          <t>maintenance préventive des équipements spécifiques|Nanterre Centre</t>
        </is>
      </c>
    </row>
    <row r="1033">
      <c r="A1033" t="inlineStr">
        <is>
          <t>Ventilation</t>
        </is>
      </c>
      <c r="B1033" t="inlineStr">
        <is>
          <t>Nanterre Centre</t>
        </is>
      </c>
      <c r="C1033" t="inlineStr">
        <is>
          <t>VENPQC302</t>
        </is>
      </c>
      <c r="D1033" t="inlineStr">
        <is>
          <t>maintenance préventive des équipements spécifiques</t>
        </is>
      </c>
      <c r="E1033" t="inlineStr">
        <is>
          <t>VPT302</t>
        </is>
      </c>
      <c r="F1033" t="n">
        <v>1</v>
      </c>
      <c r="G1033" t="n">
        <v>0</v>
      </c>
      <c r="H1033" t="n">
        <v>1</v>
      </c>
      <c r="I1033" t="n">
        <v>0</v>
      </c>
      <c r="J1033" s="2" t="n">
        <v>449.49</v>
      </c>
      <c r="K1033" t="n">
        <v>0</v>
      </c>
      <c r="L1033" t="inlineStr"/>
      <c r="M1033" t="n">
        <v>0</v>
      </c>
      <c r="N1033" t="inlineStr">
        <is>
          <t>maintenance préventive des équipements spécifiques|Nanterre Centre</t>
        </is>
      </c>
    </row>
    <row r="1034">
      <c r="A1034" t="inlineStr">
        <is>
          <t>Ventilation</t>
        </is>
      </c>
      <c r="B1034" t="inlineStr">
        <is>
          <t>Nanterre Centre</t>
        </is>
      </c>
      <c r="C1034" t="inlineStr">
        <is>
          <t>VENPQE304</t>
        </is>
      </c>
      <c r="D1034" t="inlineStr">
        <is>
          <t>maintenance préventive des équipements spécifiques</t>
        </is>
      </c>
      <c r="E1034" t="inlineStr">
        <is>
          <t>VPT304</t>
        </is>
      </c>
      <c r="F1034" t="n">
        <v>1</v>
      </c>
      <c r="G1034" t="n">
        <v>0</v>
      </c>
      <c r="H1034" t="n">
        <v>1</v>
      </c>
      <c r="I1034" t="n">
        <v>0</v>
      </c>
      <c r="J1034" s="2" t="n">
        <v>12.58</v>
      </c>
      <c r="K1034" t="n">
        <v>0</v>
      </c>
      <c r="L1034" t="inlineStr"/>
      <c r="M1034" t="n">
        <v>0</v>
      </c>
      <c r="N1034" t="inlineStr">
        <is>
          <t>maintenance préventive des équipements spécifiques|Nanterre Centre</t>
        </is>
      </c>
    </row>
    <row r="1035">
      <c r="A1035" t="inlineStr">
        <is>
          <t>Ventilation</t>
        </is>
      </c>
      <c r="B1035" t="inlineStr">
        <is>
          <t>Nanterre Centre</t>
        </is>
      </c>
      <c r="C1035" t="inlineStr">
        <is>
          <t>VENPQF305</t>
        </is>
      </c>
      <c r="D1035" t="inlineStr">
        <is>
          <t>maintenance préventive des équipements spécifiques</t>
        </is>
      </c>
      <c r="E1035" t="inlineStr">
        <is>
          <t>VPT305</t>
        </is>
      </c>
      <c r="F1035" t="n">
        <v>1</v>
      </c>
      <c r="G1035" t="n">
        <v>0</v>
      </c>
      <c r="H1035" t="n">
        <v>1</v>
      </c>
      <c r="I1035" t="n">
        <v>0</v>
      </c>
      <c r="J1035" s="2" t="n">
        <v>12.58</v>
      </c>
      <c r="K1035" t="n">
        <v>0</v>
      </c>
      <c r="L1035" t="inlineStr"/>
      <c r="M1035" t="n">
        <v>0</v>
      </c>
      <c r="N1035" t="inlineStr">
        <is>
          <t>maintenance préventive des équipements spécifiques|Nanterre Centre</t>
        </is>
      </c>
    </row>
    <row r="1036">
      <c r="A1036" t="inlineStr">
        <is>
          <t>Vidéo</t>
        </is>
      </c>
      <c r="B1036" t="inlineStr">
        <is>
          <t>Nanterre Centre</t>
        </is>
      </c>
      <c r="C1036" t="inlineStr">
        <is>
          <t>VIDDAI120</t>
        </is>
      </c>
      <c r="D1036" t="inlineStr">
        <is>
          <t>maintenance préventive de la dai du sens 1</t>
        </is>
      </c>
      <c r="E1036" t="inlineStr">
        <is>
          <t>VI MP 120</t>
        </is>
      </c>
      <c r="F1036" t="n">
        <v>1</v>
      </c>
      <c r="G1036" t="n">
        <v>0</v>
      </c>
      <c r="H1036" t="n">
        <v>1</v>
      </c>
      <c r="I1036" t="n">
        <v>1</v>
      </c>
      <c r="J1036" s="2" t="n">
        <v>3341.64</v>
      </c>
      <c r="K1036" t="n">
        <v>3341.64</v>
      </c>
      <c r="L1036" t="inlineStr"/>
      <c r="M1036" t="n">
        <v>1</v>
      </c>
      <c r="N1036" t="inlineStr">
        <is>
          <t>maintenance préventive de la dai du sens 1|Nanterre Centre</t>
        </is>
      </c>
    </row>
    <row r="1037">
      <c r="A1037" t="inlineStr">
        <is>
          <t>Vidéo</t>
        </is>
      </c>
      <c r="B1037" t="inlineStr">
        <is>
          <t>Nanterre Centre</t>
        </is>
      </c>
      <c r="C1037" t="inlineStr">
        <is>
          <t>VIDDAI121</t>
        </is>
      </c>
      <c r="D1037" t="inlineStr">
        <is>
          <t>maintenance préventive de la dai du sens 2</t>
        </is>
      </c>
      <c r="E1037" t="inlineStr">
        <is>
          <t>VI MP 121</t>
        </is>
      </c>
      <c r="F1037" t="n">
        <v>1</v>
      </c>
      <c r="G1037" t="n">
        <v>0</v>
      </c>
      <c r="H1037" t="n">
        <v>1</v>
      </c>
      <c r="I1037" t="n">
        <v>1</v>
      </c>
      <c r="J1037" s="2" t="n">
        <v>3341.64</v>
      </c>
      <c r="K1037" t="n">
        <v>3341.64</v>
      </c>
      <c r="L1037" t="inlineStr"/>
      <c r="M1037" t="n">
        <v>1</v>
      </c>
      <c r="N1037" t="inlineStr">
        <is>
          <t>maintenance préventive de la dai du sens 2|Nanterre Centre</t>
        </is>
      </c>
    </row>
    <row r="1038">
      <c r="A1038" t="inlineStr">
        <is>
          <t>Vidéo</t>
        </is>
      </c>
      <c r="B1038" t="inlineStr">
        <is>
          <t>Nanterre Centre</t>
        </is>
      </c>
      <c r="C1038" t="inlineStr">
        <is>
          <t>VIDCAM320</t>
        </is>
      </c>
      <c r="D1038" t="inlineStr">
        <is>
          <t>nettoyage des caméras sens intérieur sens 1</t>
        </is>
      </c>
      <c r="E1038" t="inlineStr">
        <is>
          <t>VI MP 320</t>
        </is>
      </c>
      <c r="F1038" t="n">
        <v>2</v>
      </c>
      <c r="G1038" t="n">
        <v>0</v>
      </c>
      <c r="H1038" t="n">
        <v>2</v>
      </c>
      <c r="I1038" t="n">
        <v>1</v>
      </c>
      <c r="J1038" s="2" t="n">
        <v>3174.6</v>
      </c>
      <c r="K1038" t="n">
        <v>6349.2</v>
      </c>
      <c r="L1038" t="inlineStr"/>
      <c r="M1038" t="n">
        <v>1</v>
      </c>
      <c r="N1038" t="inlineStr">
        <is>
          <t>nettoyage des caméras sens intérieur sens 1|Nanterre Centre</t>
        </is>
      </c>
    </row>
    <row r="1039">
      <c r="A1039" t="inlineStr">
        <is>
          <t>Vidéo</t>
        </is>
      </c>
      <c r="B1039" t="inlineStr">
        <is>
          <t>Nanterre Centre</t>
        </is>
      </c>
      <c r="C1039" t="inlineStr">
        <is>
          <t>VIDCAM321</t>
        </is>
      </c>
      <c r="D1039" t="inlineStr">
        <is>
          <t>nettoyage des caméras sens intérieur sens 2</t>
        </is>
      </c>
      <c r="E1039" t="inlineStr">
        <is>
          <t>VI MP 321</t>
        </is>
      </c>
      <c r="F1039" t="n">
        <v>2</v>
      </c>
      <c r="G1039" t="n">
        <v>0</v>
      </c>
      <c r="H1039" t="n">
        <v>2</v>
      </c>
      <c r="I1039" t="n">
        <v>1</v>
      </c>
      <c r="J1039" s="2" t="n">
        <v>1696.19</v>
      </c>
      <c r="K1039" t="n">
        <v>3392.38</v>
      </c>
      <c r="L1039" t="inlineStr"/>
      <c r="M1039" t="n">
        <v>1</v>
      </c>
      <c r="N1039" t="inlineStr">
        <is>
          <t>nettoyage des caméras sens intérieur sens 2|Nanterre Centre</t>
        </is>
      </c>
    </row>
    <row r="1040">
      <c r="A1040" t="inlineStr">
        <is>
          <t>Vidéo</t>
        </is>
      </c>
      <c r="B1040" t="inlineStr">
        <is>
          <t>Nanterre Centre</t>
        </is>
      </c>
      <c r="C1040" t="inlineStr">
        <is>
          <t>VIDPCI410</t>
        </is>
      </c>
      <c r="D1040" t="inlineStr">
        <is>
          <t>maintenance préventive des caméras en issues de secours</t>
        </is>
      </c>
      <c r="E1040" t="inlineStr">
        <is>
          <t>VI MP 410</t>
        </is>
      </c>
      <c r="F1040" t="n">
        <v>1</v>
      </c>
      <c r="G1040" t="n">
        <v>0</v>
      </c>
      <c r="H1040" t="n">
        <v>1</v>
      </c>
      <c r="I1040" t="n">
        <v>1</v>
      </c>
      <c r="J1040" s="2" t="n">
        <v>186.25</v>
      </c>
      <c r="K1040" t="n">
        <v>186.25</v>
      </c>
      <c r="L1040" t="inlineStr"/>
      <c r="M1040" t="n">
        <v>1</v>
      </c>
      <c r="N1040" t="inlineStr">
        <is>
          <t>maintenance préventive des caméras en issues de secours|Nanterre Centre</t>
        </is>
      </c>
    </row>
    <row r="1041">
      <c r="A1041" t="inlineStr">
        <is>
          <t>Pompage</t>
        </is>
      </c>
      <c r="B1041" t="inlineStr">
        <is>
          <t>Nanterre Centre</t>
        </is>
      </c>
      <c r="C1041" t="inlineStr">
        <is>
          <t>POMIND212</t>
        </is>
      </c>
      <c r="D1041" t="inlineStr">
        <is>
          <t>entretien des poteaux incendie</t>
        </is>
      </c>
      <c r="E1041" t="inlineStr">
        <is>
          <t>INP307</t>
        </is>
      </c>
      <c r="F1041" t="n">
        <v>1</v>
      </c>
      <c r="G1041" t="n">
        <v>0</v>
      </c>
      <c r="H1041" t="n">
        <v>1</v>
      </c>
      <c r="I1041" t="n">
        <v>1</v>
      </c>
      <c r="J1041" s="2" t="n">
        <v>1922</v>
      </c>
      <c r="K1041" t="n">
        <v>1922</v>
      </c>
      <c r="L1041" t="inlineStr"/>
      <c r="M1041" t="n">
        <v>1</v>
      </c>
      <c r="N1041" t="inlineStr">
        <is>
          <t>entretien des poteaux incendie|Nanterre Centre</t>
        </is>
      </c>
    </row>
    <row r="1042">
      <c r="A1042" t="inlineStr">
        <is>
          <t>Pompage</t>
        </is>
      </c>
      <c r="B1042" t="inlineStr">
        <is>
          <t>Nanterre Centre</t>
        </is>
      </c>
      <c r="C1042" t="inlineStr">
        <is>
          <t>POMEPO600</t>
        </is>
      </c>
      <c r="D1042" t="inlineStr">
        <is>
          <t>entretien d'une pompe</t>
        </is>
      </c>
      <c r="E1042" t="inlineStr">
        <is>
          <t>POE600</t>
        </is>
      </c>
      <c r="F1042" t="n">
        <v>1</v>
      </c>
      <c r="G1042" t="n">
        <v>0</v>
      </c>
      <c r="H1042" t="n">
        <v>1</v>
      </c>
      <c r="I1042" t="n">
        <v>0</v>
      </c>
      <c r="J1042" s="2" t="n">
        <v>572.0599999999999</v>
      </c>
      <c r="K1042" t="n">
        <v>0</v>
      </c>
      <c r="L1042" t="inlineStr"/>
      <c r="M1042" t="n">
        <v>0</v>
      </c>
      <c r="N1042" t="inlineStr">
        <is>
          <t>entretien d'une pompe|Nanterre Centre</t>
        </is>
      </c>
    </row>
    <row r="1043">
      <c r="A1043" t="inlineStr">
        <is>
          <t>Pompage</t>
        </is>
      </c>
      <c r="B1043" t="inlineStr">
        <is>
          <t>Nanterre Centre</t>
        </is>
      </c>
      <c r="C1043" t="inlineStr">
        <is>
          <t>POMERC500</t>
        </is>
      </c>
      <c r="D1043" t="inlineStr">
        <is>
          <t>entretien autres systèmes du réseau incendie</t>
        </is>
      </c>
      <c r="E1043" t="inlineStr">
        <is>
          <t>INP500</t>
        </is>
      </c>
      <c r="F1043" t="n">
        <v>1</v>
      </c>
      <c r="G1043" t="n">
        <v>0</v>
      </c>
      <c r="H1043" t="n">
        <v>1</v>
      </c>
      <c r="I1043" t="n">
        <v>1</v>
      </c>
      <c r="J1043" s="2" t="n">
        <v>858.61</v>
      </c>
      <c r="K1043" t="n">
        <v>858.61</v>
      </c>
      <c r="L1043" t="inlineStr">
        <is>
          <t>SURPRESSEUR-INCENDIE</t>
        </is>
      </c>
      <c r="M1043">
        <f>IFERROR(INDEX('equipements_tunnel'!$C$2:$AK$64,MATCH(L1043,'equipements_tunnel'!$B$2:$B$64,0),MATCH(B1043,'equipements_tunnel'!$C$1:$AK$1,0)),"")</f>
        <v/>
      </c>
      <c r="N1043" t="inlineStr">
        <is>
          <t>entretien autres systèmes du réseau incendie|Nanterre Centre</t>
        </is>
      </c>
    </row>
    <row r="1044">
      <c r="A1044" t="inlineStr">
        <is>
          <t>Pompage</t>
        </is>
      </c>
      <c r="B1044" t="inlineStr">
        <is>
          <t>Nanterre Centre</t>
        </is>
      </c>
      <c r="C1044" t="inlineStr">
        <is>
          <t>POMERD600</t>
        </is>
      </c>
      <c r="D1044" t="inlineStr">
        <is>
          <t>entretien autres systèmes du réseau incendie</t>
        </is>
      </c>
      <c r="E1044" t="inlineStr">
        <is>
          <t>INP600</t>
        </is>
      </c>
      <c r="F1044" t="n">
        <v>1</v>
      </c>
      <c r="G1044" t="n">
        <v>0</v>
      </c>
      <c r="H1044" t="n">
        <v>1</v>
      </c>
      <c r="I1044" t="n">
        <v>0</v>
      </c>
      <c r="J1044" s="2" t="n">
        <v>858.61</v>
      </c>
      <c r="K1044" t="n">
        <v>0</v>
      </c>
      <c r="L1044" t="inlineStr"/>
      <c r="M1044" t="n">
        <v>0</v>
      </c>
      <c r="N1044" t="inlineStr">
        <is>
          <t>entretien autres systèmes du réseau incendie|Nanterre Centre</t>
        </is>
      </c>
    </row>
    <row r="1045">
      <c r="A1045" t="inlineStr">
        <is>
          <t>Pompage</t>
        </is>
      </c>
      <c r="B1045" t="inlineStr">
        <is>
          <t>Nanterre Centre</t>
        </is>
      </c>
      <c r="C1045" t="inlineStr">
        <is>
          <t>POMERE700</t>
        </is>
      </c>
      <c r="D1045" t="inlineStr">
        <is>
          <t>entretien autres systèmes du réseau incendie</t>
        </is>
      </c>
      <c r="E1045" t="inlineStr">
        <is>
          <t>INP700</t>
        </is>
      </c>
      <c r="F1045" t="n">
        <v>1</v>
      </c>
      <c r="G1045" t="n">
        <v>0</v>
      </c>
      <c r="H1045" t="n">
        <v>1</v>
      </c>
      <c r="I1045" t="n">
        <v>0</v>
      </c>
      <c r="J1045" s="2" t="n">
        <v>214.65</v>
      </c>
      <c r="K1045" t="n">
        <v>0</v>
      </c>
      <c r="L1045" t="inlineStr"/>
      <c r="M1045" t="n">
        <v>0</v>
      </c>
      <c r="N1045" t="inlineStr">
        <is>
          <t>entretien autres systèmes du réseau incendie|Nanterre Centre</t>
        </is>
      </c>
    </row>
    <row r="1046">
      <c r="A1046" t="inlineStr">
        <is>
          <t>Pompage</t>
        </is>
      </c>
      <c r="B1046" t="inlineStr">
        <is>
          <t>Nanterre Centre</t>
        </is>
      </c>
      <c r="C1046" t="inlineStr">
        <is>
          <t>POMERF800</t>
        </is>
      </c>
      <c r="D1046" t="inlineStr">
        <is>
          <t>entretien autres systèmes du réseau incendie</t>
        </is>
      </c>
      <c r="E1046" t="inlineStr">
        <is>
          <t>INP800</t>
        </is>
      </c>
      <c r="F1046" t="n">
        <v>1</v>
      </c>
      <c r="G1046" t="n">
        <v>0</v>
      </c>
      <c r="H1046" t="n">
        <v>1</v>
      </c>
      <c r="I1046" t="n">
        <v>0</v>
      </c>
      <c r="J1046" s="2" t="n">
        <v>214.65</v>
      </c>
      <c r="K1046" t="n">
        <v>0</v>
      </c>
      <c r="L1046" t="inlineStr"/>
      <c r="M1046" t="n">
        <v>0</v>
      </c>
      <c r="N1046" t="inlineStr">
        <is>
          <t>entretien autres systèmes du réseau incendie|Nanterre Centre</t>
        </is>
      </c>
    </row>
    <row r="1047">
      <c r="A1047" t="inlineStr">
        <is>
          <t>Pompage</t>
        </is>
      </c>
      <c r="B1047" t="inlineStr">
        <is>
          <t>Nanterre Centre</t>
        </is>
      </c>
      <c r="C1047" t="inlineStr">
        <is>
          <t>POMERG900</t>
        </is>
      </c>
      <c r="D1047" t="inlineStr">
        <is>
          <t>entretien autres systèmes du réseau incendie</t>
        </is>
      </c>
      <c r="E1047" t="inlineStr">
        <is>
          <t>INP900</t>
        </is>
      </c>
      <c r="F1047" t="n">
        <v>1</v>
      </c>
      <c r="G1047" t="n">
        <v>0</v>
      </c>
      <c r="H1047" t="n">
        <v>1</v>
      </c>
      <c r="I1047" t="n">
        <v>0</v>
      </c>
      <c r="J1047" s="2" t="n">
        <v>208.4</v>
      </c>
      <c r="K1047" t="n">
        <v>0</v>
      </c>
      <c r="L1047" t="inlineStr"/>
      <c r="M1047" t="n">
        <v>0</v>
      </c>
      <c r="N1047" t="inlineStr">
        <is>
          <t>entretien autres systèmes du réseau incendie|Nanterre Centre</t>
        </is>
      </c>
    </row>
    <row r="1048">
      <c r="A1048" t="inlineStr">
        <is>
          <t>Pompage</t>
        </is>
      </c>
      <c r="B1048" t="inlineStr">
        <is>
          <t>Nanterre Centre</t>
        </is>
      </c>
      <c r="C1048" t="inlineStr">
        <is>
          <t>POMERG901</t>
        </is>
      </c>
      <c r="D1048" t="inlineStr">
        <is>
          <t>entretien autres systèmes du réseau incendie</t>
        </is>
      </c>
      <c r="E1048" t="inlineStr">
        <is>
          <t>INP901</t>
        </is>
      </c>
      <c r="F1048" t="n">
        <v>1</v>
      </c>
      <c r="G1048" t="n">
        <v>0</v>
      </c>
      <c r="H1048" t="n">
        <v>1</v>
      </c>
      <c r="I1048" t="n">
        <v>2</v>
      </c>
      <c r="J1048" s="2" t="n">
        <v>714.8099999999999</v>
      </c>
      <c r="K1048" t="n">
        <v>1429.62</v>
      </c>
      <c r="L1048" t="inlineStr"/>
      <c r="M1048" t="n">
        <v>2</v>
      </c>
      <c r="N1048" t="inlineStr">
        <is>
          <t>entretien autres systèmes du réseau incendie|Nanterre Centre</t>
        </is>
      </c>
    </row>
    <row r="1049">
      <c r="A1049" t="inlineStr">
        <is>
          <t>Bâtiment</t>
        </is>
      </c>
      <c r="B1049" t="inlineStr">
        <is>
          <t>Ambroise Paré</t>
        </is>
      </c>
      <c r="C1049" t="inlineStr">
        <is>
          <t>BATCJN001</t>
        </is>
      </c>
      <c r="D1049" t="inlineStr">
        <is>
          <t>contrôle des is de jour</t>
        </is>
      </c>
      <c r="E1049" t="inlineStr">
        <is>
          <t>VJO001</t>
        </is>
      </c>
      <c r="F1049" t="n">
        <v>6</v>
      </c>
      <c r="G1049" t="n">
        <v>0</v>
      </c>
      <c r="H1049" t="n">
        <v>6</v>
      </c>
      <c r="I1049" t="n">
        <v>1</v>
      </c>
      <c r="J1049" s="2" t="n">
        <v>2029</v>
      </c>
      <c r="K1049" t="n">
        <v>12174</v>
      </c>
      <c r="L1049" t="inlineStr"/>
      <c r="M1049" t="n">
        <v>1</v>
      </c>
      <c r="N1049" t="inlineStr">
        <is>
          <t>contrôle des is de jour|Ambroise Paré</t>
        </is>
      </c>
    </row>
    <row r="1050">
      <c r="A1050" t="inlineStr">
        <is>
          <t>Bâtiment</t>
        </is>
      </c>
      <c r="B1050" t="inlineStr">
        <is>
          <t>Ambroise Paré</t>
        </is>
      </c>
      <c r="C1050" t="inlineStr">
        <is>
          <t>BATCJN002</t>
        </is>
      </c>
      <c r="D1050" t="inlineStr">
        <is>
          <t>contrôle des is de jour</t>
        </is>
      </c>
      <c r="E1050" t="inlineStr">
        <is>
          <t>VJO002</t>
        </is>
      </c>
      <c r="F1050" t="n">
        <v>6</v>
      </c>
      <c r="G1050" t="n">
        <v>0</v>
      </c>
      <c r="H1050" t="n">
        <v>6</v>
      </c>
      <c r="I1050" t="n">
        <v>1</v>
      </c>
      <c r="J1050" s="2" t="n">
        <v>1522</v>
      </c>
      <c r="K1050" t="n">
        <v>9132</v>
      </c>
      <c r="L1050" t="inlineStr"/>
      <c r="M1050" t="n">
        <v>1</v>
      </c>
      <c r="N1050" t="inlineStr">
        <is>
          <t>contrôle des is de jour|Ambroise Paré</t>
        </is>
      </c>
    </row>
    <row r="1051">
      <c r="A1051" t="inlineStr">
        <is>
          <t>Bâtiment</t>
        </is>
      </c>
      <c r="B1051" t="inlineStr">
        <is>
          <t>Ambroise Paré</t>
        </is>
      </c>
      <c r="C1051" t="inlineStr">
        <is>
          <t>BATCNO001</t>
        </is>
      </c>
      <c r="D1051" t="inlineStr">
        <is>
          <t>contrôle des is + niches de nuit</t>
        </is>
      </c>
      <c r="E1051" t="inlineStr">
        <is>
          <t>VNO001</t>
        </is>
      </c>
      <c r="F1051" t="n">
        <v>6</v>
      </c>
      <c r="G1051" t="n">
        <v>0</v>
      </c>
      <c r="H1051" t="n">
        <v>6</v>
      </c>
      <c r="I1051" t="n">
        <v>1</v>
      </c>
      <c r="J1051" s="2" t="n">
        <v>3264</v>
      </c>
      <c r="K1051" t="n">
        <v>19584</v>
      </c>
      <c r="L1051" t="inlineStr"/>
      <c r="M1051" t="n">
        <v>1</v>
      </c>
      <c r="N1051" t="inlineStr">
        <is>
          <t>contrôle des is + niches de nuit|Ambroise Paré</t>
        </is>
      </c>
    </row>
    <row r="1052">
      <c r="A1052" t="inlineStr">
        <is>
          <t>Bâtiment</t>
        </is>
      </c>
      <c r="B1052" t="inlineStr">
        <is>
          <t>Ambroise Paré</t>
        </is>
      </c>
      <c r="C1052" t="inlineStr">
        <is>
          <t>BATCNO002</t>
        </is>
      </c>
      <c r="D1052" t="inlineStr">
        <is>
          <t>contrôle des is + niches de nuit</t>
        </is>
      </c>
      <c r="E1052" t="inlineStr">
        <is>
          <t>VNO002</t>
        </is>
      </c>
      <c r="F1052" t="n">
        <v>6</v>
      </c>
      <c r="G1052" t="n">
        <v>0</v>
      </c>
      <c r="H1052" t="n">
        <v>6</v>
      </c>
      <c r="I1052" t="n">
        <v>1</v>
      </c>
      <c r="J1052" s="2" t="n">
        <v>2611</v>
      </c>
      <c r="K1052" t="n">
        <v>15666</v>
      </c>
      <c r="L1052" t="inlineStr"/>
      <c r="M1052" t="n">
        <v>1</v>
      </c>
      <c r="N1052" t="inlineStr">
        <is>
          <t>contrôle des is + niches de nuit|Ambroise Paré</t>
        </is>
      </c>
    </row>
    <row r="1053">
      <c r="A1053" t="inlineStr">
        <is>
          <t>Bâtiment</t>
        </is>
      </c>
      <c r="B1053" t="inlineStr">
        <is>
          <t>Ambroise Paré</t>
        </is>
      </c>
      <c r="C1053" t="inlineStr">
        <is>
          <t>BATMPO001</t>
        </is>
      </c>
      <c r="D1053" t="inlineStr">
        <is>
          <t>préventif is + niches</t>
        </is>
      </c>
      <c r="E1053" t="inlineStr">
        <is>
          <t>MPO001</t>
        </is>
      </c>
      <c r="F1053" t="n">
        <v>1</v>
      </c>
      <c r="G1053" t="n">
        <v>0</v>
      </c>
      <c r="H1053" t="n">
        <v>1</v>
      </c>
      <c r="I1053" t="n">
        <v>1</v>
      </c>
      <c r="J1053" s="2" t="n">
        <v>3519</v>
      </c>
      <c r="K1053" t="n">
        <v>3519</v>
      </c>
      <c r="L1053" t="inlineStr"/>
      <c r="M1053" t="n">
        <v>1</v>
      </c>
      <c r="N1053" t="inlineStr">
        <is>
          <t>préventif is + niches|Ambroise Paré</t>
        </is>
      </c>
    </row>
    <row r="1054">
      <c r="A1054" t="inlineStr">
        <is>
          <t>Bâtiment</t>
        </is>
      </c>
      <c r="B1054" t="inlineStr">
        <is>
          <t>Ambroise Paré</t>
        </is>
      </c>
      <c r="C1054" t="inlineStr">
        <is>
          <t>BATMPO002</t>
        </is>
      </c>
      <c r="D1054" t="inlineStr">
        <is>
          <t>préventif is + niches</t>
        </is>
      </c>
      <c r="E1054" t="inlineStr">
        <is>
          <t>MPO002</t>
        </is>
      </c>
      <c r="F1054" t="n">
        <v>1</v>
      </c>
      <c r="G1054" t="n">
        <v>0</v>
      </c>
      <c r="H1054" t="n">
        <v>1</v>
      </c>
      <c r="I1054" t="n">
        <v>1</v>
      </c>
      <c r="J1054" s="2" t="n">
        <v>2815</v>
      </c>
      <c r="K1054" t="n">
        <v>2815</v>
      </c>
      <c r="L1054" t="inlineStr"/>
      <c r="M1054" t="n">
        <v>1</v>
      </c>
      <c r="N1054" t="inlineStr">
        <is>
          <t>préventif is + niches|Ambroise Paré</t>
        </is>
      </c>
    </row>
    <row r="1055">
      <c r="A1055" t="inlineStr">
        <is>
          <t>Propreté</t>
        </is>
      </c>
      <c r="B1055" t="inlineStr">
        <is>
          <t>Ambroise Paré</t>
        </is>
      </c>
      <c r="C1055" t="inlineStr">
        <is>
          <t>PRPLTB004</t>
        </is>
      </c>
      <c r="D1055" t="inlineStr">
        <is>
          <t>lavage d'un tube</t>
        </is>
      </c>
      <c r="E1055" t="inlineStr">
        <is>
          <t>POL004</t>
        </is>
      </c>
      <c r="F1055" t="n">
        <v>2</v>
      </c>
      <c r="G1055" t="n">
        <v>0</v>
      </c>
      <c r="H1055" t="n">
        <v>2</v>
      </c>
      <c r="I1055" t="n">
        <v>2</v>
      </c>
      <c r="J1055" s="2" t="n">
        <v>10734.42</v>
      </c>
      <c r="K1055" t="n">
        <v>42937.68</v>
      </c>
      <c r="L1055" t="inlineStr"/>
      <c r="M1055" t="n">
        <v>2</v>
      </c>
      <c r="N1055" t="inlineStr">
        <is>
          <t>lavage d'un tube|Ambroise Paré</t>
        </is>
      </c>
    </row>
    <row r="1056">
      <c r="A1056" t="inlineStr">
        <is>
          <t>ContReg</t>
        </is>
      </c>
      <c r="B1056" t="inlineStr">
        <is>
          <t>Ambroise Paré</t>
        </is>
      </c>
      <c r="C1056" t="inlineStr">
        <is>
          <t>CRGVPA106</t>
        </is>
      </c>
      <c r="D1056" t="inlineStr">
        <is>
          <t>vérification des installations électriques</t>
        </is>
      </c>
      <c r="E1056" t="inlineStr">
        <is>
          <t>CRC 106,00</t>
        </is>
      </c>
      <c r="F1056" t="n">
        <v>1</v>
      </c>
      <c r="G1056" t="n">
        <v>0</v>
      </c>
      <c r="H1056" t="n">
        <v>1</v>
      </c>
      <c r="I1056" t="n">
        <v>1</v>
      </c>
      <c r="J1056" s="2" t="n">
        <v>486.45</v>
      </c>
      <c r="K1056" t="n">
        <v>486.45</v>
      </c>
      <c r="L1056" t="inlineStr"/>
      <c r="M1056" t="n">
        <v>1</v>
      </c>
      <c r="N1056" t="inlineStr">
        <is>
          <t>vérification des installations électriques|Ambroise Paré</t>
        </is>
      </c>
    </row>
    <row r="1057">
      <c r="A1057" t="inlineStr">
        <is>
          <t>ContReg</t>
        </is>
      </c>
      <c r="B1057" t="inlineStr">
        <is>
          <t>Ambroise Paré</t>
        </is>
      </c>
      <c r="C1057" t="inlineStr">
        <is>
          <t>CRGVPA107</t>
        </is>
      </c>
      <c r="D1057" t="inlineStr">
        <is>
          <t>vérification des installations électriques</t>
        </is>
      </c>
      <c r="E1057" t="inlineStr">
        <is>
          <t>CRC 107,00</t>
        </is>
      </c>
      <c r="F1057" t="n">
        <v>1</v>
      </c>
      <c r="G1057" t="n">
        <v>0</v>
      </c>
      <c r="H1057" t="n">
        <v>1</v>
      </c>
      <c r="I1057" t="n">
        <v>1</v>
      </c>
      <c r="J1057" s="2" t="n">
        <v>864.8</v>
      </c>
      <c r="K1057" t="n">
        <v>864.8</v>
      </c>
      <c r="L1057" t="inlineStr"/>
      <c r="M1057" t="n">
        <v>1</v>
      </c>
      <c r="N1057" t="inlineStr">
        <is>
          <t>vérification des installations électriques|Ambroise Paré</t>
        </is>
      </c>
    </row>
    <row r="1058">
      <c r="A1058" t="inlineStr">
        <is>
          <t>ContReg</t>
        </is>
      </c>
      <c r="B1058" t="inlineStr">
        <is>
          <t>Ambroise Paré</t>
        </is>
      </c>
      <c r="C1058" t="inlineStr">
        <is>
          <t>CRGVIO116</t>
        </is>
      </c>
      <c r="D1058" t="inlineStr">
        <is>
          <t>vérification des installations électriques</t>
        </is>
      </c>
      <c r="E1058" t="inlineStr">
        <is>
          <t>CRO116</t>
        </is>
      </c>
      <c r="F1058" t="n">
        <v>1</v>
      </c>
      <c r="G1058" t="n">
        <v>0</v>
      </c>
      <c r="H1058" t="n">
        <v>1</v>
      </c>
      <c r="I1058" t="n">
        <v>1</v>
      </c>
      <c r="J1058" s="2" t="n">
        <v>432.4</v>
      </c>
      <c r="K1058" t="n">
        <v>432.4</v>
      </c>
      <c r="L1058" t="inlineStr"/>
      <c r="M1058" t="n">
        <v>1</v>
      </c>
      <c r="N1058" t="inlineStr">
        <is>
          <t>vérification des installations électriques|Ambroise Paré</t>
        </is>
      </c>
    </row>
    <row r="1059">
      <c r="A1059" t="inlineStr">
        <is>
          <t>ContReg</t>
        </is>
      </c>
      <c r="B1059" t="inlineStr">
        <is>
          <t>Ambroise Paré</t>
        </is>
      </c>
      <c r="C1059" t="inlineStr">
        <is>
          <t>CRGVIO117</t>
        </is>
      </c>
      <c r="D1059" t="inlineStr">
        <is>
          <t>vérification des installations électriques</t>
        </is>
      </c>
      <c r="E1059" t="inlineStr">
        <is>
          <t>CRO117</t>
        </is>
      </c>
      <c r="F1059" t="n">
        <v>1</v>
      </c>
      <c r="G1059" t="n">
        <v>0</v>
      </c>
      <c r="H1059" t="n">
        <v>1</v>
      </c>
      <c r="I1059" t="n">
        <v>1</v>
      </c>
      <c r="J1059" s="2" t="n">
        <v>432.4</v>
      </c>
      <c r="K1059" t="n">
        <v>432.4</v>
      </c>
      <c r="L1059" t="inlineStr"/>
      <c r="M1059" t="n">
        <v>1</v>
      </c>
      <c r="N1059" t="inlineStr">
        <is>
          <t>vérification des installations électriques|Ambroise Paré</t>
        </is>
      </c>
    </row>
    <row r="1060">
      <c r="A1060" t="inlineStr">
        <is>
          <t>ContReg</t>
        </is>
      </c>
      <c r="B1060" t="inlineStr">
        <is>
          <t>Ambroise Paré</t>
        </is>
      </c>
      <c r="C1060" t="inlineStr">
        <is>
          <t>CRGVIO118</t>
        </is>
      </c>
      <c r="D1060" t="inlineStr">
        <is>
          <t>vérification des installations électriques</t>
        </is>
      </c>
      <c r="E1060" t="inlineStr">
        <is>
          <t>CRO118</t>
        </is>
      </c>
      <c r="F1060" t="n">
        <v>1</v>
      </c>
      <c r="G1060" t="n">
        <v>0</v>
      </c>
      <c r="H1060" t="n">
        <v>1</v>
      </c>
      <c r="I1060" t="n">
        <v>1</v>
      </c>
      <c r="J1060" s="2" t="n">
        <v>324.3</v>
      </c>
      <c r="K1060" t="n">
        <v>324.3</v>
      </c>
      <c r="L1060" t="inlineStr"/>
      <c r="M1060" t="n">
        <v>1</v>
      </c>
      <c r="N1060" t="inlineStr">
        <is>
          <t>vérification des installations électriques|Ambroise Paré</t>
        </is>
      </c>
    </row>
    <row r="1061">
      <c r="A1061" t="inlineStr">
        <is>
          <t>ContReg</t>
        </is>
      </c>
      <c r="B1061" t="inlineStr">
        <is>
          <t>Ambroise Paré</t>
        </is>
      </c>
      <c r="C1061" t="inlineStr">
        <is>
          <t>CRGDLA101</t>
        </is>
      </c>
      <c r="D1061" t="inlineStr">
        <is>
          <t>vérification des dispositifs de levage</t>
        </is>
      </c>
      <c r="E1061" t="inlineStr">
        <is>
          <t>CRC 101,00</t>
        </is>
      </c>
      <c r="F1061" t="n">
        <v>1</v>
      </c>
      <c r="G1061" t="n">
        <v>0</v>
      </c>
      <c r="H1061" t="n">
        <v>1</v>
      </c>
      <c r="I1061" t="n">
        <v>0</v>
      </c>
      <c r="J1061" s="2" t="n">
        <v>648.6</v>
      </c>
      <c r="K1061" t="n">
        <v>0</v>
      </c>
      <c r="L1061" t="inlineStr">
        <is>
          <t>Dispositif de levage inférieur ou égal à 3 tonnes</t>
        </is>
      </c>
      <c r="M1061">
        <f>IFERROR(INDEX('equipements_tunnel'!$C$2:$AK$64,MATCH(L1061,'equipements_tunnel'!$B$2:$B$64,0),MATCH(B1061,'equipements_tunnel'!$C$1:$AK$1,0)),"")</f>
        <v/>
      </c>
      <c r="N1061" t="inlineStr">
        <is>
          <t>vérification des dispositifs de levage|Ambroise Paré</t>
        </is>
      </c>
    </row>
    <row r="1062">
      <c r="A1062" t="inlineStr">
        <is>
          <t>ContReg</t>
        </is>
      </c>
      <c r="B1062" t="inlineStr">
        <is>
          <t>Ambroise Paré</t>
        </is>
      </c>
      <c r="C1062" t="inlineStr">
        <is>
          <t>CRGDLB102</t>
        </is>
      </c>
      <c r="D1062" t="inlineStr">
        <is>
          <t>vérification des dispositifs de levage</t>
        </is>
      </c>
      <c r="E1062" t="inlineStr">
        <is>
          <t>CRC 102,00</t>
        </is>
      </c>
      <c r="F1062" t="n">
        <v>1</v>
      </c>
      <c r="G1062" t="n">
        <v>0</v>
      </c>
      <c r="H1062" t="n">
        <v>1</v>
      </c>
      <c r="I1062" t="n">
        <v>14</v>
      </c>
      <c r="J1062" s="2" t="n">
        <v>864.8</v>
      </c>
      <c r="K1062" t="n">
        <v>12107.2</v>
      </c>
      <c r="L1062" t="inlineStr">
        <is>
          <t>Dispositif de levage inférieur compris entre 3 et 6 tonnes</t>
        </is>
      </c>
      <c r="M1062">
        <f>IFERROR(INDEX('equipements_tunnel'!$C$2:$AK$64,MATCH(L1062,'equipements_tunnel'!$B$2:$B$64,0),MATCH(B1062,'equipements_tunnel'!$C$1:$AK$1,0)),"")</f>
        <v/>
      </c>
      <c r="N1062" t="inlineStr">
        <is>
          <t>vérification des dispositifs de levage|Ambroise Paré</t>
        </is>
      </c>
    </row>
    <row r="1063">
      <c r="A1063" t="inlineStr">
        <is>
          <t>ContReg</t>
        </is>
      </c>
      <c r="B1063" t="inlineStr">
        <is>
          <t>Ambroise Paré</t>
        </is>
      </c>
      <c r="C1063" t="inlineStr">
        <is>
          <t>CRGDLC103</t>
        </is>
      </c>
      <c r="D1063" t="inlineStr">
        <is>
          <t>vérification des dispositifs de levage</t>
        </is>
      </c>
      <c r="E1063" t="inlineStr">
        <is>
          <t>CRC 103,00</t>
        </is>
      </c>
      <c r="F1063" t="n">
        <v>1</v>
      </c>
      <c r="G1063" t="n">
        <v>0</v>
      </c>
      <c r="H1063" t="n">
        <v>1</v>
      </c>
      <c r="I1063" t="n">
        <v>0</v>
      </c>
      <c r="J1063" s="2" t="n">
        <v>1081</v>
      </c>
      <c r="K1063" t="n">
        <v>0</v>
      </c>
      <c r="L1063" t="inlineStr">
        <is>
          <t>Dispositif de levage inférieur supérieur à 6 tonnes</t>
        </is>
      </c>
      <c r="M1063">
        <f>IFERROR(INDEX('equipements_tunnel'!$C$2:$AK$64,MATCH(L1063,'equipements_tunnel'!$B$2:$B$64,0),MATCH(B1063,'equipements_tunnel'!$C$1:$AK$1,0)),"")</f>
        <v/>
      </c>
      <c r="N1063" t="inlineStr">
        <is>
          <t>vérification des dispositifs de levage|Ambroise Paré</t>
        </is>
      </c>
    </row>
    <row r="1064">
      <c r="A1064" t="inlineStr">
        <is>
          <t>Eclairage</t>
        </is>
      </c>
      <c r="B1064" t="inlineStr">
        <is>
          <t>Ambroise Paré</t>
        </is>
      </c>
      <c r="C1064" t="inlineStr">
        <is>
          <t>ECLNPB001</t>
        </is>
      </c>
      <c r="D1064" t="inlineStr">
        <is>
          <t>nettoyage des plots de jalonnement pour un sens</t>
        </is>
      </c>
      <c r="E1064" t="inlineStr">
        <is>
          <t>ECPB01</t>
        </is>
      </c>
      <c r="F1064" t="n">
        <v>2</v>
      </c>
      <c r="G1064" t="n">
        <v>0</v>
      </c>
      <c r="H1064" t="n">
        <v>2</v>
      </c>
      <c r="I1064" t="n">
        <v>2</v>
      </c>
      <c r="J1064" s="2" t="n">
        <v>570.14</v>
      </c>
      <c r="K1064" t="n">
        <v>2280.56</v>
      </c>
      <c r="L1064" t="inlineStr"/>
      <c r="M1064" t="n">
        <v>2</v>
      </c>
      <c r="N1064" t="inlineStr">
        <is>
          <t>nettoyage des plots de jalonnement pour un sens|Ambroise Paré</t>
        </is>
      </c>
    </row>
    <row r="1065">
      <c r="A1065" t="inlineStr">
        <is>
          <t>Eclairage</t>
        </is>
      </c>
      <c r="B1065" t="inlineStr">
        <is>
          <t>Ambroise Paré</t>
        </is>
      </c>
      <c r="C1065" t="inlineStr">
        <is>
          <t>ECLNEB010</t>
        </is>
      </c>
      <c r="D1065" t="inlineStr">
        <is>
          <t>nettoyage de l'éclairage pour un sens</t>
        </is>
      </c>
      <c r="E1065" t="inlineStr">
        <is>
          <t>ECPB10</t>
        </is>
      </c>
      <c r="F1065" t="n">
        <v>2</v>
      </c>
      <c r="G1065" t="n">
        <v>0</v>
      </c>
      <c r="H1065" t="n">
        <v>2</v>
      </c>
      <c r="I1065" t="n">
        <v>2</v>
      </c>
      <c r="J1065" s="2" t="n">
        <v>3360.25</v>
      </c>
      <c r="K1065" t="n">
        <v>13441</v>
      </c>
      <c r="L1065" t="inlineStr"/>
      <c r="M1065" t="n">
        <v>2</v>
      </c>
      <c r="N1065" t="inlineStr">
        <is>
          <t>nettoyage de l'éclairage pour un sens|Ambroise Paré</t>
        </is>
      </c>
    </row>
    <row r="1066">
      <c r="A1066" t="inlineStr">
        <is>
          <t>Eclairage</t>
        </is>
      </c>
      <c r="B1066" t="inlineStr">
        <is>
          <t>Ambroise Paré</t>
        </is>
      </c>
      <c r="C1066" t="inlineStr">
        <is>
          <t>ECLRSB051</t>
        </is>
      </c>
      <c r="D1066" t="inlineStr">
        <is>
          <t>remplacement systématiques des sources</t>
        </is>
      </c>
      <c r="E1066" t="inlineStr">
        <is>
          <t>ECPB51</t>
        </is>
      </c>
      <c r="F1066" t="n">
        <v>0.4</v>
      </c>
      <c r="G1066" t="n">
        <v>0</v>
      </c>
      <c r="H1066" t="n">
        <v>0.4</v>
      </c>
      <c r="I1066" t="n">
        <v>2</v>
      </c>
      <c r="J1066" s="2" t="n">
        <v>6201.28</v>
      </c>
      <c r="K1066" t="n">
        <v>4961.02</v>
      </c>
      <c r="L1066" t="inlineStr"/>
      <c r="M1066" t="n">
        <v>2</v>
      </c>
      <c r="N1066" t="inlineStr">
        <is>
          <t>remplacement systématiques des sources|Ambroise Paré</t>
        </is>
      </c>
    </row>
    <row r="1067">
      <c r="A1067" t="inlineStr">
        <is>
          <t>Eclairage</t>
        </is>
      </c>
      <c r="B1067" t="inlineStr">
        <is>
          <t>Ambroise Paré</t>
        </is>
      </c>
      <c r="C1067" t="inlineStr">
        <is>
          <t>ECLRSB052</t>
        </is>
      </c>
      <c r="D1067" t="inlineStr">
        <is>
          <t>remplacement systématiques des sources</t>
        </is>
      </c>
      <c r="E1067" t="inlineStr">
        <is>
          <t>ECPB52</t>
        </is>
      </c>
      <c r="F1067" t="n">
        <v>0.4</v>
      </c>
      <c r="G1067" t="n">
        <v>0</v>
      </c>
      <c r="H1067" t="n">
        <v>0.4</v>
      </c>
      <c r="I1067" t="n">
        <v>2</v>
      </c>
      <c r="J1067" s="2" t="n">
        <v>5929.45</v>
      </c>
      <c r="K1067" t="n">
        <v>4743.56</v>
      </c>
      <c r="L1067" t="inlineStr"/>
      <c r="M1067" t="n">
        <v>2</v>
      </c>
      <c r="N1067" t="inlineStr">
        <is>
          <t>remplacement systématiques des sources|Ambroise Paré</t>
        </is>
      </c>
    </row>
    <row r="1068">
      <c r="A1068" t="inlineStr">
        <is>
          <t>Eclairage</t>
        </is>
      </c>
      <c r="B1068" t="inlineStr">
        <is>
          <t>Ambroise Paré</t>
        </is>
      </c>
      <c r="C1068" t="inlineStr">
        <is>
          <t>ECLRSB053</t>
        </is>
      </c>
      <c r="D1068" t="inlineStr">
        <is>
          <t>remplacement systématiques des sources</t>
        </is>
      </c>
      <c r="E1068" t="inlineStr">
        <is>
          <t>ECPB53</t>
        </is>
      </c>
      <c r="F1068" t="n">
        <v>0.4</v>
      </c>
      <c r="G1068" t="n">
        <v>0</v>
      </c>
      <c r="H1068" t="n">
        <v>0.4</v>
      </c>
      <c r="I1068" t="n">
        <v>2</v>
      </c>
      <c r="J1068" s="2" t="n">
        <v>6218.27</v>
      </c>
      <c r="K1068" t="n">
        <v>4974.62</v>
      </c>
      <c r="L1068" t="inlineStr"/>
      <c r="M1068" t="n">
        <v>2</v>
      </c>
      <c r="N1068" t="inlineStr">
        <is>
          <t>remplacement systématiques des sources|Ambroise Paré</t>
        </is>
      </c>
    </row>
    <row r="1069">
      <c r="A1069" t="inlineStr">
        <is>
          <t>AEV</t>
        </is>
      </c>
      <c r="B1069" t="inlineStr">
        <is>
          <t>Ambroise Paré</t>
        </is>
      </c>
      <c r="C1069" t="inlineStr">
        <is>
          <t>AEVEFB010</t>
        </is>
      </c>
      <c r="D1069" t="inlineStr">
        <is>
          <t>essais fonctionnels pour un sens</t>
        </is>
      </c>
      <c r="E1069" t="inlineStr">
        <is>
          <t>AEFB10</t>
        </is>
      </c>
      <c r="F1069" t="n">
        <v>2</v>
      </c>
      <c r="G1069" t="n">
        <v>0</v>
      </c>
      <c r="H1069" t="n">
        <v>2</v>
      </c>
      <c r="I1069" t="n">
        <v>2</v>
      </c>
      <c r="J1069" s="2" t="n">
        <v>769.85</v>
      </c>
      <c r="K1069" t="n">
        <v>3079.4</v>
      </c>
      <c r="L1069" t="inlineStr"/>
      <c r="M1069" t="n">
        <v>2</v>
      </c>
      <c r="N1069" t="inlineStr">
        <is>
          <t>essais fonctionnels pour un sens|Ambroise Paré</t>
        </is>
      </c>
    </row>
    <row r="1070">
      <c r="A1070" t="inlineStr">
        <is>
          <t>AEV</t>
        </is>
      </c>
      <c r="B1070" t="inlineStr">
        <is>
          <t>Ambroise Paré</t>
        </is>
      </c>
      <c r="C1070" t="inlineStr">
        <is>
          <t>AEVMPB010</t>
        </is>
      </c>
      <c r="D1070" t="inlineStr">
        <is>
          <t>maintenance préventive pour un sens</t>
        </is>
      </c>
      <c r="E1070" t="inlineStr">
        <is>
          <t>AEPB10</t>
        </is>
      </c>
      <c r="F1070" t="n">
        <v>2</v>
      </c>
      <c r="G1070" t="n">
        <v>0</v>
      </c>
      <c r="H1070" t="n">
        <v>2</v>
      </c>
      <c r="I1070" t="n">
        <v>2</v>
      </c>
      <c r="J1070" s="2" t="n">
        <v>2252.57</v>
      </c>
      <c r="K1070" t="n">
        <v>9010.280000000001</v>
      </c>
      <c r="L1070" t="inlineStr"/>
      <c r="M1070" t="n">
        <v>2</v>
      </c>
      <c r="N1070" t="inlineStr">
        <is>
          <t>maintenance préventive pour un sens|Ambroise Paré</t>
        </is>
      </c>
    </row>
    <row r="1071">
      <c r="A1071" t="inlineStr">
        <is>
          <t>AEV</t>
        </is>
      </c>
      <c r="B1071" t="inlineStr">
        <is>
          <t>Ambroise Paré</t>
        </is>
      </c>
      <c r="C1071" t="inlineStr">
        <is>
          <t>AEVPLV008</t>
        </is>
      </c>
      <c r="D1071" t="inlineStr">
        <is>
          <t>maintenance préventive prises/coffret pompier</t>
        </is>
      </c>
      <c r="E1071" t="inlineStr">
        <is>
          <t>AEV08</t>
        </is>
      </c>
      <c r="F1071" t="n">
        <v>1</v>
      </c>
      <c r="G1071" t="n">
        <v>0</v>
      </c>
      <c r="H1071" t="n">
        <v>1</v>
      </c>
      <c r="I1071" t="n">
        <v>32</v>
      </c>
      <c r="J1071" s="2" t="n">
        <v>61.7</v>
      </c>
      <c r="K1071" t="n">
        <v>1974.4</v>
      </c>
      <c r="L1071" t="inlineStr">
        <is>
          <t>Niche sécurité</t>
        </is>
      </c>
      <c r="M1071">
        <f>IFERROR(INDEX('equipements_tunnel'!$C$2:$AK$64,MATCH(L1071,'equipements_tunnel'!$B$2:$B$64,0),MATCH(B1071,'equipements_tunnel'!$C$1:$AK$1,0)),"")</f>
        <v/>
      </c>
      <c r="N1071" t="inlineStr">
        <is>
          <t>maintenance préventive prises/coffret pompier|Ambroise Paré</t>
        </is>
      </c>
    </row>
    <row r="1072">
      <c r="A1072" t="inlineStr">
        <is>
          <t>Automate</t>
        </is>
      </c>
      <c r="B1072" t="inlineStr">
        <is>
          <t>Ambroise Paré</t>
        </is>
      </c>
      <c r="C1072" t="inlineStr">
        <is>
          <t>AUTPAB011</t>
        </is>
      </c>
      <c r="D1072" t="inlineStr">
        <is>
          <t>préventif automates principaux et baies mesd (fiche n°3 du cctp)</t>
        </is>
      </c>
      <c r="E1072" t="inlineStr">
        <is>
          <t>AUPR11</t>
        </is>
      </c>
      <c r="F1072" t="n">
        <v>1</v>
      </c>
      <c r="G1072" t="n">
        <v>0</v>
      </c>
      <c r="H1072" t="n">
        <v>1</v>
      </c>
      <c r="I1072" t="n">
        <v>1</v>
      </c>
      <c r="J1072" s="2" t="n">
        <v>320.77594</v>
      </c>
      <c r="K1072" t="n">
        <v>320.78</v>
      </c>
      <c r="L1072" t="inlineStr"/>
      <c r="M1072" t="n">
        <v>1</v>
      </c>
      <c r="N1072" t="inlineStr">
        <is>
          <t>préventif automates principaux et baies mesd (fiche n°3 du cctp)|Ambroise Paré</t>
        </is>
      </c>
    </row>
    <row r="1073">
      <c r="A1073" t="inlineStr">
        <is>
          <t>Automate</t>
        </is>
      </c>
      <c r="B1073" t="inlineStr">
        <is>
          <t>Ambroise Paré</t>
        </is>
      </c>
      <c r="C1073" t="inlineStr">
        <is>
          <t>AUTPAR012</t>
        </is>
      </c>
      <c r="D1073" t="inlineStr">
        <is>
          <t>préventif armoires mesd (fiche n°4 du cctp)</t>
        </is>
      </c>
      <c r="E1073" t="inlineStr">
        <is>
          <t>AUPR12</t>
        </is>
      </c>
      <c r="F1073" t="n">
        <v>1</v>
      </c>
      <c r="G1073" t="n">
        <v>0</v>
      </c>
      <c r="H1073" t="n">
        <v>1</v>
      </c>
      <c r="I1073" t="n">
        <v>1</v>
      </c>
      <c r="J1073" s="2" t="n">
        <v>941.90773</v>
      </c>
      <c r="K1073" t="n">
        <v>941.91</v>
      </c>
      <c r="L1073" t="inlineStr">
        <is>
          <t>MESD METIER</t>
        </is>
      </c>
      <c r="M1073">
        <f>IFERROR(INDEX('equipements_tunnel'!$C$2:$AK$64,MATCH(L1073,'equipements_tunnel'!$B$2:$B$64,0),MATCH(B1073,'equipements_tunnel'!$C$1:$AK$1,0)),"")</f>
        <v/>
      </c>
      <c r="N1073" t="inlineStr">
        <is>
          <t>préventif armoires mesd (fiche n°4 du cctp)|Ambroise Paré</t>
        </is>
      </c>
    </row>
    <row r="1074">
      <c r="A1074" t="inlineStr">
        <is>
          <t>Automate</t>
        </is>
      </c>
      <c r="B1074" t="inlineStr">
        <is>
          <t>Ambroise Paré</t>
        </is>
      </c>
      <c r="C1074" t="inlineStr">
        <is>
          <t>AUTPAM047</t>
        </is>
      </c>
      <c r="D1074" t="inlineStr">
        <is>
          <t>préventif automates métier (fiche n°5 du cctp)</t>
        </is>
      </c>
      <c r="E1074" t="inlineStr">
        <is>
          <t>AUPR47</t>
        </is>
      </c>
      <c r="F1074" t="n">
        <v>1</v>
      </c>
      <c r="G1074" t="n">
        <v>0</v>
      </c>
      <c r="H1074" t="n">
        <v>1</v>
      </c>
      <c r="I1074" t="n">
        <v>0</v>
      </c>
      <c r="J1074" s="2" t="n">
        <v>202.4713</v>
      </c>
      <c r="K1074" t="n">
        <v>0</v>
      </c>
      <c r="L1074" t="inlineStr">
        <is>
          <t>AUTOMATE METIER</t>
        </is>
      </c>
      <c r="M1074">
        <f>IFERROR(INDEX('equipements_tunnel'!$C$2:$AK$64,MATCH(L1074,'equipements_tunnel'!$B$2:$B$64,0),MATCH(B1074,'equipements_tunnel'!$C$1:$AK$1,0)),"")</f>
        <v/>
      </c>
      <c r="N1074" t="inlineStr">
        <is>
          <t>préventif automates métier (fiche n°5 du cctp)|Ambroise Paré</t>
        </is>
      </c>
    </row>
    <row r="1075">
      <c r="A1075" t="inlineStr">
        <is>
          <t>Automate</t>
        </is>
      </c>
      <c r="B1075" t="inlineStr">
        <is>
          <t>Ambroise Paré</t>
        </is>
      </c>
      <c r="C1075" t="inlineStr">
        <is>
          <t>AUTPAR048</t>
        </is>
      </c>
      <c r="D1075" t="inlineStr">
        <is>
          <t>préventif armoires mesd (fiche n°4 du cctp)</t>
        </is>
      </c>
      <c r="E1075" t="inlineStr">
        <is>
          <t>AUPR48</t>
        </is>
      </c>
      <c r="F1075" t="n">
        <v>1</v>
      </c>
      <c r="G1075" t="n">
        <v>0</v>
      </c>
      <c r="H1075" t="n">
        <v>1</v>
      </c>
      <c r="I1075" t="n">
        <v>0</v>
      </c>
      <c r="J1075" s="2" t="n">
        <v>91.39855</v>
      </c>
      <c r="K1075" t="n">
        <v>0</v>
      </c>
      <c r="L1075" t="inlineStr">
        <is>
          <t>MESD METIER</t>
        </is>
      </c>
      <c r="M1075">
        <f>IFERROR(INDEX('equipements_tunnel'!$C$2:$AK$64,MATCH(L1075,'equipements_tunnel'!$B$2:$B$64,0),MATCH(B1075,'equipements_tunnel'!$C$1:$AK$1,0)),"")</f>
        <v/>
      </c>
      <c r="N1075" t="inlineStr">
        <is>
          <t>préventif armoires mesd (fiche n°4 du cctp)|Ambroise Paré</t>
        </is>
      </c>
    </row>
    <row r="1076">
      <c r="A1076" t="inlineStr">
        <is>
          <t>PAU/TSE</t>
        </is>
      </c>
      <c r="B1076" t="inlineStr">
        <is>
          <t>Ambroise Paré</t>
        </is>
      </c>
      <c r="C1076" t="inlineStr">
        <is>
          <t>RTSPPO009</t>
        </is>
      </c>
      <c r="D1076" t="inlineStr">
        <is>
          <t>maintenance préventive de l'ensemble des pau du tunnel</t>
        </is>
      </c>
      <c r="E1076" t="inlineStr">
        <is>
          <t>RAU-PO09</t>
        </is>
      </c>
      <c r="F1076" t="n">
        <v>4</v>
      </c>
      <c r="G1076" t="n">
        <v>0</v>
      </c>
      <c r="H1076" t="n">
        <v>4</v>
      </c>
      <c r="I1076" t="n">
        <v>1</v>
      </c>
      <c r="J1076" s="2" t="n">
        <v>816.97</v>
      </c>
      <c r="K1076" t="n">
        <v>3267.88</v>
      </c>
      <c r="L1076" t="inlineStr"/>
      <c r="M1076" t="n">
        <v>1</v>
      </c>
      <c r="N1076" t="inlineStr">
        <is>
          <t>maintenance préventive de l'ensemble des pau du tunnel|Ambroise Paré</t>
        </is>
      </c>
    </row>
    <row r="1077">
      <c r="A1077" t="inlineStr">
        <is>
          <t>PAU/TSE</t>
        </is>
      </c>
      <c r="B1077" t="inlineStr">
        <is>
          <t>Ambroise Paré</t>
        </is>
      </c>
      <c r="C1077" t="inlineStr">
        <is>
          <t>RTSPTO009</t>
        </is>
      </c>
      <c r="D1077" t="inlineStr">
        <is>
          <t>maintenance préventive de l'ensemble des tse du tunnel</t>
        </is>
      </c>
      <c r="E1077" t="inlineStr">
        <is>
          <t>TSE-PO09</t>
        </is>
      </c>
      <c r="F1077" t="n">
        <v>4</v>
      </c>
      <c r="G1077" t="n">
        <v>0</v>
      </c>
      <c r="H1077" t="n">
        <v>4</v>
      </c>
      <c r="I1077" t="n">
        <v>1</v>
      </c>
      <c r="J1077" s="2" t="n">
        <v>314.89</v>
      </c>
      <c r="K1077" t="n">
        <v>1259.56</v>
      </c>
      <c r="L1077" t="inlineStr"/>
      <c r="M1077" t="n">
        <v>1</v>
      </c>
      <c r="N1077" t="inlineStr">
        <is>
          <t>maintenance préventive de l'ensemble des tse du tunnel|Ambroise Paré</t>
        </is>
      </c>
    </row>
    <row r="1078">
      <c r="A1078" t="inlineStr">
        <is>
          <t>Onduleur</t>
        </is>
      </c>
      <c r="B1078" t="inlineStr">
        <is>
          <t>Ambroise Paré</t>
        </is>
      </c>
      <c r="C1078" t="inlineStr">
        <is>
          <t>ONDPOA001</t>
        </is>
      </c>
      <c r="D1078" t="inlineStr">
        <is>
          <t>maintenance préventive d'un onduleur</t>
        </is>
      </c>
      <c r="E1078" t="inlineStr">
        <is>
          <t>ONP001</t>
        </is>
      </c>
      <c r="F1078" t="n">
        <v>1</v>
      </c>
      <c r="G1078" t="n">
        <v>0</v>
      </c>
      <c r="H1078" t="n">
        <v>1</v>
      </c>
      <c r="I1078" t="n">
        <v>0</v>
      </c>
      <c r="J1078" s="2" t="n">
        <v>304.01</v>
      </c>
      <c r="K1078" t="n">
        <v>0</v>
      </c>
      <c r="L1078" t="inlineStr">
        <is>
          <t>Maintenance préventive Onduleur ≤ 60 kVA</t>
        </is>
      </c>
      <c r="M1078">
        <f>IFERROR(INDEX('equipements_tunnel'!$C$2:$AK$64,MATCH(L1078,'equipements_tunnel'!$B$2:$B$64,0),MATCH(B1078,'equipements_tunnel'!$C$1:$AK$1,0)),"")</f>
        <v/>
      </c>
      <c r="N1078" t="inlineStr">
        <is>
          <t>maintenance préventive d'un onduleur|Ambroise Paré</t>
        </is>
      </c>
    </row>
    <row r="1079">
      <c r="A1079" t="inlineStr">
        <is>
          <t>Onduleur</t>
        </is>
      </c>
      <c r="B1079" t="inlineStr">
        <is>
          <t>Ambroise Paré</t>
        </is>
      </c>
      <c r="C1079" t="inlineStr">
        <is>
          <t>ONDPOB002</t>
        </is>
      </c>
      <c r="D1079" t="inlineStr">
        <is>
          <t>maintenance préventive d'un onduleur</t>
        </is>
      </c>
      <c r="E1079" t="inlineStr">
        <is>
          <t>ONP002</t>
        </is>
      </c>
      <c r="F1079" t="n">
        <v>1</v>
      </c>
      <c r="G1079" t="n">
        <v>0</v>
      </c>
      <c r="H1079" t="n">
        <v>1</v>
      </c>
      <c r="I1079" t="n">
        <v>2</v>
      </c>
      <c r="J1079" s="2" t="n">
        <v>337.95</v>
      </c>
      <c r="K1079" t="n">
        <v>675.9</v>
      </c>
      <c r="L1079" t="inlineStr">
        <is>
          <t>Maintenance préventive Onduleur 61 kVA --&gt; 160 kVA</t>
        </is>
      </c>
      <c r="M1079">
        <f>IFERROR(INDEX('equipements_tunnel'!$C$2:$AK$64,MATCH(L1079,'equipements_tunnel'!$B$2:$B$64,0),MATCH(B1079,'equipements_tunnel'!$C$1:$AK$1,0)),"")</f>
        <v/>
      </c>
      <c r="N1079" t="inlineStr">
        <is>
          <t>maintenance préventive d'un onduleur|Ambroise Paré</t>
        </is>
      </c>
    </row>
    <row r="1080">
      <c r="A1080" t="inlineStr">
        <is>
          <t>Onduleur</t>
        </is>
      </c>
      <c r="B1080" t="inlineStr">
        <is>
          <t>Ambroise Paré</t>
        </is>
      </c>
      <c r="C1080" t="inlineStr">
        <is>
          <t>ONDPOC003</t>
        </is>
      </c>
      <c r="D1080" t="inlineStr">
        <is>
          <t>maintenance préventive d'un onduleur</t>
        </is>
      </c>
      <c r="E1080" t="inlineStr">
        <is>
          <t>ONP003</t>
        </is>
      </c>
      <c r="F1080" t="n">
        <v>1</v>
      </c>
      <c r="G1080" t="n">
        <v>0</v>
      </c>
      <c r="H1080" t="n">
        <v>1</v>
      </c>
      <c r="I1080" t="n">
        <v>0</v>
      </c>
      <c r="J1080" s="2" t="n">
        <v>371.88</v>
      </c>
      <c r="K1080" t="n">
        <v>0</v>
      </c>
      <c r="L1080" t="inlineStr">
        <is>
          <t>Maintenance préventive Onduleur &gt; 160 kVA</t>
        </is>
      </c>
      <c r="M1080">
        <f>IFERROR(INDEX('equipements_tunnel'!$C$2:$AK$64,MATCH(L1080,'equipements_tunnel'!$B$2:$B$64,0),MATCH(B1080,'equipements_tunnel'!$C$1:$AK$1,0)),"")</f>
        <v/>
      </c>
      <c r="N1080" t="inlineStr">
        <is>
          <t>maintenance préventive d'un onduleur|Ambroise Paré</t>
        </is>
      </c>
    </row>
    <row r="1081">
      <c r="A1081" t="inlineStr">
        <is>
          <t>Onduleur</t>
        </is>
      </c>
      <c r="B1081" t="inlineStr">
        <is>
          <t>Ambroise Paré</t>
        </is>
      </c>
      <c r="C1081" t="inlineStr">
        <is>
          <t>ONDMPA004</t>
        </is>
      </c>
      <c r="D1081" t="inlineStr">
        <is>
          <t>maintenance préventive d'un atelier d'énergie</t>
        </is>
      </c>
      <c r="E1081" t="inlineStr">
        <is>
          <t>ONP004</t>
        </is>
      </c>
      <c r="F1081" t="n">
        <v>1</v>
      </c>
      <c r="G1081" t="n">
        <v>0</v>
      </c>
      <c r="H1081" t="n">
        <v>1</v>
      </c>
      <c r="I1081" t="n">
        <v>0</v>
      </c>
      <c r="J1081" s="2" t="n">
        <v>185.94</v>
      </c>
      <c r="K1081" t="n">
        <v>0</v>
      </c>
      <c r="L1081" t="inlineStr"/>
      <c r="M1081" t="n">
        <v>0</v>
      </c>
      <c r="N1081" t="inlineStr">
        <is>
          <t>maintenance préventive d'un atelier d'énergie|Ambroise Paré</t>
        </is>
      </c>
    </row>
    <row r="1082">
      <c r="A1082" t="inlineStr">
        <is>
          <t>Onduleur</t>
        </is>
      </c>
      <c r="B1082" t="inlineStr">
        <is>
          <t>Ambroise Paré</t>
        </is>
      </c>
      <c r="C1082" t="inlineStr">
        <is>
          <t>ONDPLV005</t>
        </is>
      </c>
      <c r="D1082" t="inlineStr">
        <is>
          <t>plus-value pour dépollution</t>
        </is>
      </c>
      <c r="E1082" t="inlineStr">
        <is>
          <t>ONP005</t>
        </is>
      </c>
      <c r="F1082" t="n">
        <v>0.5</v>
      </c>
      <c r="G1082" t="n">
        <v>0</v>
      </c>
      <c r="H1082" t="n">
        <v>0.5</v>
      </c>
      <c r="I1082" t="n">
        <v>0</v>
      </c>
      <c r="J1082" s="2" t="n">
        <v>414.3</v>
      </c>
      <c r="K1082" t="n">
        <v>0</v>
      </c>
      <c r="L1082" t="inlineStr"/>
      <c r="M1082" t="n">
        <v>0</v>
      </c>
      <c r="N1082" t="inlineStr">
        <is>
          <t>plus-value pour dépollution|Ambroise Paré</t>
        </is>
      </c>
    </row>
    <row r="1083">
      <c r="A1083" t="inlineStr">
        <is>
          <t>Détection</t>
        </is>
      </c>
      <c r="B1083" t="inlineStr">
        <is>
          <t>Ambroise Paré</t>
        </is>
      </c>
      <c r="C1083" t="inlineStr">
        <is>
          <t>DETPCA004</t>
        </is>
      </c>
      <c r="D1083" t="inlineStr">
        <is>
          <t>préventif d'un tube des capteurs atmosphériques (opacimètres, co, no, no², smokecheck, anémomètres)</t>
        </is>
      </c>
      <c r="E1083" t="inlineStr">
        <is>
          <t>DEP004</t>
        </is>
      </c>
      <c r="F1083" t="n">
        <v>4</v>
      </c>
      <c r="G1083" t="n">
        <v>0</v>
      </c>
      <c r="H1083" t="n">
        <v>4</v>
      </c>
      <c r="I1083" t="n">
        <v>2</v>
      </c>
      <c r="J1083" s="2" t="n">
        <v>3167.85</v>
      </c>
      <c r="K1083" t="n">
        <v>25342.8</v>
      </c>
      <c r="L1083" t="inlineStr"/>
      <c r="M1083" t="n">
        <v>2</v>
      </c>
      <c r="N1083" t="inlineStr">
        <is>
          <t>préventif d'un tube des capteurs atmosphériques (opacimètres, co, no, no², smokecheck, anémomètres)|Ambroise Paré</t>
        </is>
      </c>
    </row>
    <row r="1084">
      <c r="A1084" t="inlineStr">
        <is>
          <t>Détection</t>
        </is>
      </c>
      <c r="B1084" t="inlineStr">
        <is>
          <t>Ambroise Paré</t>
        </is>
      </c>
      <c r="C1084" t="inlineStr">
        <is>
          <t>DETPLV027</t>
        </is>
      </c>
      <c r="D1084" t="inlineStr">
        <is>
          <t>préventif luminancemètre</t>
        </is>
      </c>
      <c r="E1084" t="inlineStr">
        <is>
          <t>DEP027</t>
        </is>
      </c>
      <c r="F1084" t="n">
        <v>1</v>
      </c>
      <c r="G1084" t="n">
        <v>0</v>
      </c>
      <c r="H1084" t="n">
        <v>1</v>
      </c>
      <c r="I1084" t="n">
        <v>2</v>
      </c>
      <c r="J1084" s="2" t="n">
        <v>24.15</v>
      </c>
      <c r="K1084" t="n">
        <v>48.3</v>
      </c>
      <c r="L1084" t="inlineStr">
        <is>
          <t>LUMANDAR+LUMINANCEMETRE</t>
        </is>
      </c>
      <c r="M1084">
        <f>IFERROR(INDEX('equipements_tunnel'!$C$2:$AK$64,MATCH(L1084,'equipements_tunnel'!$B$2:$B$64,0),MATCH(B1084,'equipements_tunnel'!$C$1:$AK$1,0)),"")</f>
        <v/>
      </c>
      <c r="N1084" t="inlineStr">
        <is>
          <t>préventif luminancemètre|Ambroise Paré</t>
        </is>
      </c>
    </row>
    <row r="1085">
      <c r="A1085" t="inlineStr">
        <is>
          <t>Détection</t>
        </is>
      </c>
      <c r="B1085" t="inlineStr">
        <is>
          <t>Ambroise Paré</t>
        </is>
      </c>
      <c r="C1085" t="inlineStr">
        <is>
          <t>DETPDI100</t>
        </is>
      </c>
      <c r="D1085" t="inlineStr">
        <is>
          <t>préventif détection incendie</t>
        </is>
      </c>
      <c r="E1085" t="inlineStr">
        <is>
          <t>DEP100</t>
        </is>
      </c>
      <c r="F1085" t="n">
        <v>1</v>
      </c>
      <c r="G1085" t="n">
        <v>0</v>
      </c>
      <c r="H1085" t="n">
        <v>1</v>
      </c>
      <c r="I1085" t="n">
        <v>1</v>
      </c>
      <c r="J1085" s="2" t="n">
        <v>347.55</v>
      </c>
      <c r="K1085" t="n">
        <v>347.55</v>
      </c>
      <c r="L1085" t="inlineStr"/>
      <c r="M1085" t="n">
        <v>1</v>
      </c>
      <c r="N1085" t="inlineStr">
        <is>
          <t>préventif détection incendie|Ambroise Paré</t>
        </is>
      </c>
    </row>
    <row r="1086">
      <c r="A1086" t="inlineStr">
        <is>
          <t>Détection</t>
        </is>
      </c>
      <c r="B1086" t="inlineStr">
        <is>
          <t>Ambroise Paré</t>
        </is>
      </c>
      <c r="C1086" t="inlineStr">
        <is>
          <t>DETPXA200</t>
        </is>
      </c>
      <c r="D1086" t="inlineStr">
        <is>
          <t>préventif extincteur</t>
        </is>
      </c>
      <c r="E1086" t="inlineStr">
        <is>
          <t>DEP200</t>
        </is>
      </c>
      <c r="F1086" t="n">
        <v>1</v>
      </c>
      <c r="G1086" t="n">
        <v>0</v>
      </c>
      <c r="H1086" t="n">
        <v>1</v>
      </c>
      <c r="I1086" t="n">
        <v>29</v>
      </c>
      <c r="J1086" s="2" t="n">
        <v>33.6</v>
      </c>
      <c r="K1086" t="n">
        <v>974.4</v>
      </c>
      <c r="L1086" t="inlineStr">
        <is>
          <t>Maintenance Préventive Extincteur Poudre 6 kg</t>
        </is>
      </c>
      <c r="M1086">
        <f>IFERROR(INDEX('equipements_tunnel'!$C$2:$AK$64,MATCH(L1086,'equipements_tunnel'!$B$2:$B$64,0),MATCH(B1086,'equipements_tunnel'!$C$1:$AK$1,0)),"")</f>
        <v/>
      </c>
      <c r="N1086" t="inlineStr">
        <is>
          <t>préventif extincteur|Ambroise Paré</t>
        </is>
      </c>
    </row>
    <row r="1087">
      <c r="A1087" t="inlineStr">
        <is>
          <t>Détection</t>
        </is>
      </c>
      <c r="B1087" t="inlineStr">
        <is>
          <t>Ambroise Paré</t>
        </is>
      </c>
      <c r="C1087" t="inlineStr">
        <is>
          <t>DETPXB201</t>
        </is>
      </c>
      <c r="D1087" t="inlineStr">
        <is>
          <t>préventif extincteur</t>
        </is>
      </c>
      <c r="E1087" t="inlineStr">
        <is>
          <t>DEP201</t>
        </is>
      </c>
      <c r="F1087" t="n">
        <v>1</v>
      </c>
      <c r="G1087" t="n">
        <v>0</v>
      </c>
      <c r="H1087" t="n">
        <v>1</v>
      </c>
      <c r="I1087" t="n">
        <v>10</v>
      </c>
      <c r="J1087" s="2" t="n">
        <v>21</v>
      </c>
      <c r="K1087" t="n">
        <v>210</v>
      </c>
      <c r="L1087" t="inlineStr">
        <is>
          <t>Maintenance Préventive Extincteur Poudre 9 kg</t>
        </is>
      </c>
      <c r="M1087">
        <f>IFERROR(INDEX('equipements_tunnel'!$C$2:$AK$64,MATCH(L1087,'equipements_tunnel'!$B$2:$B$64,0),MATCH(B1087,'equipements_tunnel'!$C$1:$AK$1,0)),"")</f>
        <v/>
      </c>
      <c r="N1087" t="inlineStr">
        <is>
          <t>préventif extincteur|Ambroise Paré</t>
        </is>
      </c>
    </row>
    <row r="1088">
      <c r="A1088" t="inlineStr">
        <is>
          <t>Détection</t>
        </is>
      </c>
      <c r="B1088" t="inlineStr">
        <is>
          <t>Ambroise Paré</t>
        </is>
      </c>
      <c r="C1088" t="inlineStr">
        <is>
          <t>DETPXC202</t>
        </is>
      </c>
      <c r="D1088" t="inlineStr">
        <is>
          <t>préventif extincteur</t>
        </is>
      </c>
      <c r="E1088" t="inlineStr">
        <is>
          <t>DEP202</t>
        </is>
      </c>
      <c r="F1088" t="n">
        <v>1</v>
      </c>
      <c r="G1088" t="n">
        <v>0</v>
      </c>
      <c r="H1088" t="n">
        <v>1</v>
      </c>
      <c r="I1088" t="n">
        <v>0</v>
      </c>
      <c r="J1088" s="2" t="n">
        <v>36.75</v>
      </c>
      <c r="K1088" t="n">
        <v>0</v>
      </c>
      <c r="L1088" t="inlineStr">
        <is>
          <t>Maintenance Préventive Extincteur Poudre 50 kg</t>
        </is>
      </c>
      <c r="M1088">
        <f>IFERROR(INDEX('equipements_tunnel'!$C$2:$AK$64,MATCH(L1088,'equipements_tunnel'!$B$2:$B$64,0),MATCH(B1088,'equipements_tunnel'!$C$1:$AK$1,0)),"")</f>
        <v/>
      </c>
      <c r="N1088" t="inlineStr">
        <is>
          <t>préventif extincteur|Ambroise Paré</t>
        </is>
      </c>
    </row>
    <row r="1089">
      <c r="A1089" t="inlineStr">
        <is>
          <t>Détection</t>
        </is>
      </c>
      <c r="B1089" t="inlineStr">
        <is>
          <t>Ambroise Paré</t>
        </is>
      </c>
      <c r="C1089" t="inlineStr">
        <is>
          <t>DETPXD203</t>
        </is>
      </c>
      <c r="D1089" t="inlineStr">
        <is>
          <t>préventif extincteur</t>
        </is>
      </c>
      <c r="E1089" t="inlineStr">
        <is>
          <t>DEP203</t>
        </is>
      </c>
      <c r="F1089" t="n">
        <v>1</v>
      </c>
      <c r="G1089" t="n">
        <v>0</v>
      </c>
      <c r="H1089" t="n">
        <v>1</v>
      </c>
      <c r="I1089" t="n">
        <v>0</v>
      </c>
      <c r="J1089" s="2" t="n">
        <v>15.75</v>
      </c>
      <c r="K1089" t="n">
        <v>0</v>
      </c>
      <c r="L1089" t="inlineStr">
        <is>
          <t>Maintenance Préventive Extincteur Eau 6 L</t>
        </is>
      </c>
      <c r="M1089">
        <f>IFERROR(INDEX('equipements_tunnel'!$C$2:$AK$64,MATCH(L1089,'equipements_tunnel'!$B$2:$B$64,0),MATCH(B1089,'equipements_tunnel'!$C$1:$AK$1,0)),"")</f>
        <v/>
      </c>
      <c r="N1089" t="inlineStr">
        <is>
          <t>préventif extincteur|Ambroise Paré</t>
        </is>
      </c>
    </row>
    <row r="1090">
      <c r="A1090" t="inlineStr">
        <is>
          <t>Détection</t>
        </is>
      </c>
      <c r="B1090" t="inlineStr">
        <is>
          <t>Ambroise Paré</t>
        </is>
      </c>
      <c r="C1090" t="inlineStr">
        <is>
          <t>DETPXE204</t>
        </is>
      </c>
      <c r="D1090" t="inlineStr">
        <is>
          <t>préventif extincteur</t>
        </is>
      </c>
      <c r="E1090" t="inlineStr">
        <is>
          <t>DEP204</t>
        </is>
      </c>
      <c r="F1090" t="n">
        <v>1</v>
      </c>
      <c r="G1090" t="n">
        <v>0</v>
      </c>
      <c r="H1090" t="n">
        <v>1</v>
      </c>
      <c r="I1090" t="n">
        <v>0</v>
      </c>
      <c r="J1090" s="2" t="n">
        <v>23.1</v>
      </c>
      <c r="K1090" t="n">
        <v>0</v>
      </c>
      <c r="L1090" t="inlineStr">
        <is>
          <t>Maintenance Préventive Extincteur Eau 9 L</t>
        </is>
      </c>
      <c r="M1090">
        <f>IFERROR(INDEX('equipements_tunnel'!$C$2:$AK$64,MATCH(L1090,'equipements_tunnel'!$B$2:$B$64,0),MATCH(B1090,'equipements_tunnel'!$C$1:$AK$1,0)),"")</f>
        <v/>
      </c>
      <c r="N1090" t="inlineStr">
        <is>
          <t>préventif extincteur|Ambroise Paré</t>
        </is>
      </c>
    </row>
    <row r="1091">
      <c r="A1091" t="inlineStr">
        <is>
          <t>Détection</t>
        </is>
      </c>
      <c r="B1091" t="inlineStr">
        <is>
          <t>Ambroise Paré</t>
        </is>
      </c>
      <c r="C1091" t="inlineStr">
        <is>
          <t>DETPXF204</t>
        </is>
      </c>
      <c r="D1091" t="inlineStr">
        <is>
          <t>préventif extincteur</t>
        </is>
      </c>
      <c r="E1091" t="inlineStr">
        <is>
          <t>DEP205</t>
        </is>
      </c>
      <c r="F1091" t="n">
        <v>1</v>
      </c>
      <c r="G1091" t="n">
        <v>0</v>
      </c>
      <c r="H1091" t="n">
        <v>1</v>
      </c>
      <c r="I1091" t="n">
        <v>1</v>
      </c>
      <c r="J1091" s="2" t="n">
        <v>26.25</v>
      </c>
      <c r="K1091" t="n">
        <v>26.25</v>
      </c>
      <c r="L1091" t="inlineStr">
        <is>
          <t>Maintenance Préventive Extincteur CO2 2 kg</t>
        </is>
      </c>
      <c r="M1091">
        <f>IFERROR(INDEX('equipements_tunnel'!$C$2:$AK$64,MATCH(L1091,'equipements_tunnel'!$B$2:$B$64,0),MATCH(B1091,'equipements_tunnel'!$C$1:$AK$1,0)),"")</f>
        <v/>
      </c>
      <c r="N1091" t="inlineStr">
        <is>
          <t>préventif extincteur|Ambroise Paré</t>
        </is>
      </c>
    </row>
    <row r="1092">
      <c r="A1092" t="inlineStr">
        <is>
          <t>Détection</t>
        </is>
      </c>
      <c r="B1092" t="inlineStr">
        <is>
          <t>Ambroise Paré</t>
        </is>
      </c>
      <c r="C1092" t="inlineStr">
        <is>
          <t>DETPXG206</t>
        </is>
      </c>
      <c r="D1092" t="inlineStr">
        <is>
          <t>préventif extincteur</t>
        </is>
      </c>
      <c r="E1092" t="inlineStr">
        <is>
          <t>DEP206</t>
        </is>
      </c>
      <c r="F1092" t="n">
        <v>1</v>
      </c>
      <c r="G1092" t="n">
        <v>0</v>
      </c>
      <c r="H1092" t="n">
        <v>1</v>
      </c>
      <c r="I1092" t="n">
        <v>21</v>
      </c>
      <c r="J1092" s="2" t="n">
        <v>15.75</v>
      </c>
      <c r="K1092" t="n">
        <v>330.75</v>
      </c>
      <c r="L1092" t="inlineStr">
        <is>
          <t>Maintenance Préventive Extincteur CO2 5 kg</t>
        </is>
      </c>
      <c r="M1092">
        <f>IFERROR(INDEX('equipements_tunnel'!$C$2:$AK$64,MATCH(L1092,'equipements_tunnel'!$B$2:$B$64,0),MATCH(B1092,'equipements_tunnel'!$C$1:$AK$1,0)),"")</f>
        <v/>
      </c>
      <c r="N1092" t="inlineStr">
        <is>
          <t>préventif extincteur|Ambroise Paré</t>
        </is>
      </c>
    </row>
    <row r="1093">
      <c r="A1093" t="inlineStr">
        <is>
          <t>Ventilation</t>
        </is>
      </c>
      <c r="B1093" t="inlineStr">
        <is>
          <t>Ambroise Paré</t>
        </is>
      </c>
      <c r="C1093" t="inlineStr">
        <is>
          <t>VENPEB203</t>
        </is>
      </c>
      <c r="D1093" t="inlineStr">
        <is>
          <t>préventif des équipements de ventilation</t>
        </is>
      </c>
      <c r="E1093" t="inlineStr">
        <is>
          <t>VPB203</t>
        </is>
      </c>
      <c r="F1093" t="n">
        <v>1</v>
      </c>
      <c r="G1093" t="n">
        <v>0</v>
      </c>
      <c r="H1093" t="n">
        <v>1</v>
      </c>
      <c r="I1093" t="n">
        <v>1</v>
      </c>
      <c r="J1093" s="2" t="n">
        <v>4168.29</v>
      </c>
      <c r="K1093" t="n">
        <v>4168.29</v>
      </c>
      <c r="L1093" t="inlineStr"/>
      <c r="M1093" t="n">
        <v>1</v>
      </c>
      <c r="N1093" t="inlineStr">
        <is>
          <t>préventif des équipements de ventilation|Ambroise Paré</t>
        </is>
      </c>
    </row>
    <row r="1094">
      <c r="A1094" t="inlineStr">
        <is>
          <t>Ventilation</t>
        </is>
      </c>
      <c r="B1094" t="inlineStr">
        <is>
          <t>Ambroise Paré</t>
        </is>
      </c>
      <c r="C1094" t="inlineStr">
        <is>
          <t>VENPQA300</t>
        </is>
      </c>
      <c r="D1094" t="inlineStr">
        <is>
          <t>maintenance préventive des équipements spécifiques</t>
        </is>
      </c>
      <c r="E1094" t="inlineStr">
        <is>
          <t>VPT300</t>
        </is>
      </c>
      <c r="F1094" t="n">
        <v>1</v>
      </c>
      <c r="G1094" t="n">
        <v>0</v>
      </c>
      <c r="H1094" t="n">
        <v>1</v>
      </c>
      <c r="I1094" t="n">
        <v>19</v>
      </c>
      <c r="J1094" s="2" t="n">
        <v>78.84999999999999</v>
      </c>
      <c r="K1094" t="n">
        <v>1498.15</v>
      </c>
      <c r="L1094" t="inlineStr">
        <is>
          <t>SURPRESSEUR ET VENTILATEUR LOCAL</t>
        </is>
      </c>
      <c r="M1094">
        <f>IFERROR(INDEX('equipements_tunnel'!$C$2:$AK$64,MATCH(L1094,'equipements_tunnel'!$B$2:$B$64,0),MATCH(B1094,'equipements_tunnel'!$C$1:$AK$1,0)),"")</f>
        <v/>
      </c>
      <c r="N1094" t="inlineStr">
        <is>
          <t>maintenance préventive des équipements spécifiques|Ambroise Paré</t>
        </is>
      </c>
    </row>
    <row r="1095">
      <c r="A1095" t="inlineStr">
        <is>
          <t>Ventilation</t>
        </is>
      </c>
      <c r="B1095" t="inlineStr">
        <is>
          <t>Ambroise Paré</t>
        </is>
      </c>
      <c r="C1095" t="inlineStr">
        <is>
          <t>VENPQB301</t>
        </is>
      </c>
      <c r="D1095" t="inlineStr">
        <is>
          <t>maintenance préventive des équipements spécifiques</t>
        </is>
      </c>
      <c r="E1095" t="inlineStr">
        <is>
          <t>VPT301</t>
        </is>
      </c>
      <c r="F1095" t="n">
        <v>1</v>
      </c>
      <c r="G1095" t="n">
        <v>0</v>
      </c>
      <c r="H1095" t="n">
        <v>1</v>
      </c>
      <c r="I1095" t="n">
        <v>21</v>
      </c>
      <c r="J1095" s="2" t="n">
        <v>128.27</v>
      </c>
      <c r="K1095" t="n">
        <v>2693.67</v>
      </c>
      <c r="L1095" t="inlineStr">
        <is>
          <t>REGISTRE</t>
        </is>
      </c>
      <c r="M1095">
        <f>IFERROR(INDEX('equipements_tunnel'!$C$2:$AK$64,MATCH(L1095,'equipements_tunnel'!$B$2:$B$64,0),MATCH(B1095,'equipements_tunnel'!$C$1:$AK$1,0)),"")</f>
        <v/>
      </c>
      <c r="N1095" t="inlineStr">
        <is>
          <t>maintenance préventive des équipements spécifiques|Ambroise Paré</t>
        </is>
      </c>
    </row>
    <row r="1096">
      <c r="A1096" t="inlineStr">
        <is>
          <t>Ventilation</t>
        </is>
      </c>
      <c r="B1096" t="inlineStr">
        <is>
          <t>Ambroise Paré</t>
        </is>
      </c>
      <c r="C1096" t="inlineStr">
        <is>
          <t>VENPQC302</t>
        </is>
      </c>
      <c r="D1096" t="inlineStr">
        <is>
          <t>maintenance préventive des équipements spécifiques</t>
        </is>
      </c>
      <c r="E1096" t="inlineStr">
        <is>
          <t>VPT302</t>
        </is>
      </c>
      <c r="F1096" t="n">
        <v>1</v>
      </c>
      <c r="G1096" t="n">
        <v>0</v>
      </c>
      <c r="H1096" t="n">
        <v>1</v>
      </c>
      <c r="I1096" t="n">
        <v>0</v>
      </c>
      <c r="J1096" s="2" t="n">
        <v>449.49</v>
      </c>
      <c r="K1096" t="n">
        <v>0</v>
      </c>
      <c r="L1096" t="inlineStr"/>
      <c r="M1096" t="n">
        <v>0</v>
      </c>
      <c r="N1096" t="inlineStr">
        <is>
          <t>maintenance préventive des équipements spécifiques|Ambroise Paré</t>
        </is>
      </c>
    </row>
    <row r="1097">
      <c r="A1097" t="inlineStr">
        <is>
          <t>Ventilation</t>
        </is>
      </c>
      <c r="B1097" t="inlineStr">
        <is>
          <t>Ambroise Paré</t>
        </is>
      </c>
      <c r="C1097" t="inlineStr">
        <is>
          <t>VENPQE304</t>
        </is>
      </c>
      <c r="D1097" t="inlineStr">
        <is>
          <t>maintenance préventive des équipements spécifiques</t>
        </is>
      </c>
      <c r="E1097" t="inlineStr">
        <is>
          <t>VPT304</t>
        </is>
      </c>
      <c r="F1097" t="n">
        <v>1</v>
      </c>
      <c r="G1097" t="n">
        <v>0</v>
      </c>
      <c r="H1097" t="n">
        <v>1</v>
      </c>
      <c r="I1097" t="n">
        <v>0</v>
      </c>
      <c r="J1097" s="2" t="n">
        <v>12.58</v>
      </c>
      <c r="K1097" t="n">
        <v>0</v>
      </c>
      <c r="L1097" t="inlineStr"/>
      <c r="M1097" t="n">
        <v>0</v>
      </c>
      <c r="N1097" t="inlineStr">
        <is>
          <t>maintenance préventive des équipements spécifiques|Ambroise Paré</t>
        </is>
      </c>
    </row>
    <row r="1098">
      <c r="A1098" t="inlineStr">
        <is>
          <t>Ventilation</t>
        </is>
      </c>
      <c r="B1098" t="inlineStr">
        <is>
          <t>Ambroise Paré</t>
        </is>
      </c>
      <c r="C1098" t="inlineStr">
        <is>
          <t>VENPQF305</t>
        </is>
      </c>
      <c r="D1098" t="inlineStr">
        <is>
          <t>maintenance préventive des équipements spécifiques</t>
        </is>
      </c>
      <c r="E1098" t="inlineStr">
        <is>
          <t>VPT305</t>
        </is>
      </c>
      <c r="F1098" t="n">
        <v>1</v>
      </c>
      <c r="G1098" t="n">
        <v>0</v>
      </c>
      <c r="H1098" t="n">
        <v>1</v>
      </c>
      <c r="I1098" t="n">
        <v>0</v>
      </c>
      <c r="J1098" s="2" t="n">
        <v>12.58</v>
      </c>
      <c r="K1098" t="n">
        <v>0</v>
      </c>
      <c r="L1098" t="inlineStr"/>
      <c r="M1098" t="n">
        <v>0</v>
      </c>
      <c r="N1098" t="inlineStr">
        <is>
          <t>maintenance préventive des équipements spécifiques|Ambroise Paré</t>
        </is>
      </c>
    </row>
    <row r="1099">
      <c r="A1099" t="inlineStr">
        <is>
          <t>Vidéo</t>
        </is>
      </c>
      <c r="B1099" t="inlineStr">
        <is>
          <t>Ambroise Paré</t>
        </is>
      </c>
      <c r="C1099" t="inlineStr">
        <is>
          <t>VIDDAI128</t>
        </is>
      </c>
      <c r="D1099" t="inlineStr">
        <is>
          <t>maintenance préventive de la dai du sens 1</t>
        </is>
      </c>
      <c r="E1099" t="inlineStr">
        <is>
          <t>VI MP 128</t>
        </is>
      </c>
      <c r="F1099" t="n">
        <v>1</v>
      </c>
      <c r="G1099" t="n">
        <v>0</v>
      </c>
      <c r="H1099" t="n">
        <v>1</v>
      </c>
      <c r="I1099" t="n">
        <v>1</v>
      </c>
      <c r="J1099" s="2" t="n">
        <v>2506.23</v>
      </c>
      <c r="K1099" t="n">
        <v>2506.23</v>
      </c>
      <c r="L1099" t="inlineStr"/>
      <c r="M1099" t="n">
        <v>1</v>
      </c>
      <c r="N1099" t="inlineStr">
        <is>
          <t>maintenance préventive de la dai du sens 1|Ambroise Paré</t>
        </is>
      </c>
    </row>
    <row r="1100">
      <c r="A1100" t="inlineStr">
        <is>
          <t>Vidéo</t>
        </is>
      </c>
      <c r="B1100" t="inlineStr">
        <is>
          <t>Ambroise Paré</t>
        </is>
      </c>
      <c r="C1100" t="inlineStr">
        <is>
          <t>VIDDAI129</t>
        </is>
      </c>
      <c r="D1100" t="inlineStr">
        <is>
          <t>maintenance préventive de la dai du sens 2</t>
        </is>
      </c>
      <c r="E1100" t="inlineStr">
        <is>
          <t>VI MP 129</t>
        </is>
      </c>
      <c r="F1100" t="n">
        <v>1</v>
      </c>
      <c r="G1100" t="n">
        <v>0</v>
      </c>
      <c r="H1100" t="n">
        <v>1</v>
      </c>
      <c r="I1100" t="n">
        <v>1</v>
      </c>
      <c r="J1100" s="2" t="n">
        <v>2506.23</v>
      </c>
      <c r="K1100" t="n">
        <v>2506.23</v>
      </c>
      <c r="L1100" t="inlineStr"/>
      <c r="M1100" t="n">
        <v>1</v>
      </c>
      <c r="N1100" t="inlineStr">
        <is>
          <t>maintenance préventive de la dai du sens 2|Ambroise Paré</t>
        </is>
      </c>
    </row>
    <row r="1101">
      <c r="A1101" t="inlineStr">
        <is>
          <t>Vidéo</t>
        </is>
      </c>
      <c r="B1101" t="inlineStr">
        <is>
          <t>Ambroise Paré</t>
        </is>
      </c>
      <c r="C1101" t="inlineStr">
        <is>
          <t>VIDCAM328</t>
        </is>
      </c>
      <c r="D1101" t="inlineStr">
        <is>
          <t>nettoyage des caméras sens intérieur sens 1</t>
        </is>
      </c>
      <c r="E1101" t="inlineStr">
        <is>
          <t>VI MP 328</t>
        </is>
      </c>
      <c r="F1101" t="n">
        <v>2</v>
      </c>
      <c r="G1101" t="n">
        <v>0</v>
      </c>
      <c r="H1101" t="n">
        <v>2</v>
      </c>
      <c r="I1101" t="n">
        <v>1</v>
      </c>
      <c r="J1101" s="2" t="n">
        <v>1696.19</v>
      </c>
      <c r="K1101" t="n">
        <v>3392.38</v>
      </c>
      <c r="L1101" t="inlineStr"/>
      <c r="M1101" t="n">
        <v>1</v>
      </c>
      <c r="N1101" t="inlineStr">
        <is>
          <t>nettoyage des caméras sens intérieur sens 1|Ambroise Paré</t>
        </is>
      </c>
    </row>
    <row r="1102">
      <c r="A1102" t="inlineStr">
        <is>
          <t>Vidéo</t>
        </is>
      </c>
      <c r="B1102" t="inlineStr">
        <is>
          <t>Ambroise Paré</t>
        </is>
      </c>
      <c r="C1102" t="inlineStr">
        <is>
          <t>VIDCAM329</t>
        </is>
      </c>
      <c r="D1102" t="inlineStr">
        <is>
          <t>nettoyage des caméras sens intérieur sens 2</t>
        </is>
      </c>
      <c r="E1102" t="inlineStr">
        <is>
          <t>VI MP 329</t>
        </is>
      </c>
      <c r="F1102" t="n">
        <v>2</v>
      </c>
      <c r="G1102" t="n">
        <v>0</v>
      </c>
      <c r="H1102" t="n">
        <v>2</v>
      </c>
      <c r="I1102" t="n">
        <v>1</v>
      </c>
      <c r="J1102" s="2" t="n">
        <v>1696.19</v>
      </c>
      <c r="K1102" t="n">
        <v>3392.38</v>
      </c>
      <c r="L1102" t="inlineStr"/>
      <c r="M1102" t="n">
        <v>1</v>
      </c>
      <c r="N1102" t="inlineStr">
        <is>
          <t>nettoyage des caméras sens intérieur sens 2|Ambroise Paré</t>
        </is>
      </c>
    </row>
    <row r="1103">
      <c r="A1103" t="inlineStr">
        <is>
          <t>Vidéo</t>
        </is>
      </c>
      <c r="B1103" t="inlineStr">
        <is>
          <t>Ambroise Paré</t>
        </is>
      </c>
      <c r="C1103" t="inlineStr">
        <is>
          <t>VIDPCI414</t>
        </is>
      </c>
      <c r="D1103" t="inlineStr">
        <is>
          <t>maintenance préventive des caméras en issues de secours</t>
        </is>
      </c>
      <c r="E1103" t="inlineStr">
        <is>
          <t>VI MP 414</t>
        </is>
      </c>
      <c r="F1103" t="n">
        <v>1</v>
      </c>
      <c r="G1103" t="n">
        <v>0</v>
      </c>
      <c r="H1103" t="n">
        <v>1</v>
      </c>
      <c r="I1103" t="n">
        <v>1</v>
      </c>
      <c r="J1103" s="2" t="n">
        <v>124.24</v>
      </c>
      <c r="K1103" t="n">
        <v>124.24</v>
      </c>
      <c r="L1103" t="inlineStr"/>
      <c r="M1103" t="n">
        <v>1</v>
      </c>
      <c r="N1103" t="inlineStr">
        <is>
          <t>maintenance préventive des caméras en issues de secours|Ambroise Paré</t>
        </is>
      </c>
    </row>
    <row r="1104">
      <c r="A1104" t="inlineStr">
        <is>
          <t>Pompage</t>
        </is>
      </c>
      <c r="B1104" t="inlineStr">
        <is>
          <t>Ambroise Paré</t>
        </is>
      </c>
      <c r="C1104" t="inlineStr">
        <is>
          <t>POMIND216</t>
        </is>
      </c>
      <c r="D1104" t="inlineStr">
        <is>
          <t>entretien des poteaux incendie</t>
        </is>
      </c>
      <c r="E1104" t="inlineStr">
        <is>
          <t>INP311</t>
        </is>
      </c>
      <c r="F1104" t="n">
        <v>1</v>
      </c>
      <c r="G1104" t="n">
        <v>0</v>
      </c>
      <c r="H1104" t="n">
        <v>1</v>
      </c>
      <c r="I1104" t="n">
        <v>1</v>
      </c>
      <c r="J1104" s="2" t="n">
        <v>3088</v>
      </c>
      <c r="K1104" t="n">
        <v>3088</v>
      </c>
      <c r="L1104" t="inlineStr"/>
      <c r="M1104" t="n">
        <v>1</v>
      </c>
      <c r="N1104" t="inlineStr">
        <is>
          <t>entretien des poteaux incendie|Ambroise Paré</t>
        </is>
      </c>
    </row>
    <row r="1105">
      <c r="A1105" t="inlineStr">
        <is>
          <t>Pompage</t>
        </is>
      </c>
      <c r="B1105" t="inlineStr">
        <is>
          <t>Ambroise Paré</t>
        </is>
      </c>
      <c r="C1105" t="inlineStr">
        <is>
          <t>POMVSP322</t>
        </is>
      </c>
      <c r="D1105" t="inlineStr">
        <is>
          <t>visite des stations de pompage</t>
        </is>
      </c>
      <c r="E1105" t="inlineStr">
        <is>
          <t>POP322</t>
        </is>
      </c>
      <c r="F1105" t="n">
        <v>3</v>
      </c>
      <c r="G1105" t="n">
        <v>0</v>
      </c>
      <c r="H1105" t="n">
        <v>3</v>
      </c>
      <c r="I1105" t="n">
        <v>1</v>
      </c>
      <c r="J1105" s="2" t="n">
        <v>1001.36</v>
      </c>
      <c r="K1105" t="n">
        <v>3004.08</v>
      </c>
      <c r="L1105" t="inlineStr"/>
      <c r="M1105" t="n">
        <v>1</v>
      </c>
      <c r="N1105" t="inlineStr">
        <is>
          <t>visite des stations de pompage|Ambroise Paré</t>
        </is>
      </c>
    </row>
    <row r="1106">
      <c r="A1106" t="inlineStr">
        <is>
          <t>Pompage</t>
        </is>
      </c>
      <c r="B1106" t="inlineStr">
        <is>
          <t>Ambroise Paré</t>
        </is>
      </c>
      <c r="C1106" t="inlineStr">
        <is>
          <t>POMEPO600</t>
        </is>
      </c>
      <c r="D1106" t="inlineStr">
        <is>
          <t>entretien d'une pompe</t>
        </is>
      </c>
      <c r="E1106" t="inlineStr">
        <is>
          <t>POE600</t>
        </is>
      </c>
      <c r="F1106" t="n">
        <v>1</v>
      </c>
      <c r="G1106" t="n">
        <v>0</v>
      </c>
      <c r="H1106" t="n">
        <v>1</v>
      </c>
      <c r="I1106" t="n">
        <v>0</v>
      </c>
      <c r="J1106" s="2" t="n">
        <v>572.0599999999999</v>
      </c>
      <c r="K1106" t="n">
        <v>0</v>
      </c>
      <c r="L1106" t="inlineStr"/>
      <c r="M1106" t="n">
        <v>0</v>
      </c>
      <c r="N1106" t="inlineStr">
        <is>
          <t>entretien d'une pompe|Ambroise Paré</t>
        </is>
      </c>
    </row>
    <row r="1107">
      <c r="A1107" t="inlineStr">
        <is>
          <t>Pompage</t>
        </is>
      </c>
      <c r="B1107" t="inlineStr">
        <is>
          <t>Ambroise Paré</t>
        </is>
      </c>
      <c r="C1107" t="inlineStr">
        <is>
          <t>POMESP322</t>
        </is>
      </c>
      <c r="D1107" t="inlineStr">
        <is>
          <t>entretien des stations de pompage</t>
        </is>
      </c>
      <c r="E1107" t="inlineStr">
        <is>
          <t>POE322</t>
        </is>
      </c>
      <c r="F1107" t="n">
        <v>1</v>
      </c>
      <c r="G1107" t="n">
        <v>0</v>
      </c>
      <c r="H1107" t="n">
        <v>1</v>
      </c>
      <c r="I1107" t="n">
        <v>1</v>
      </c>
      <c r="J1107" s="2" t="n">
        <v>2360.13</v>
      </c>
      <c r="K1107" t="n">
        <v>2360.13</v>
      </c>
      <c r="L1107" t="inlineStr"/>
      <c r="M1107" t="n">
        <v>1</v>
      </c>
      <c r="N1107" t="inlineStr">
        <is>
          <t>entretien des stations de pompage|Ambroise Paré</t>
        </is>
      </c>
    </row>
    <row r="1108">
      <c r="A1108" t="inlineStr">
        <is>
          <t>Pompage</t>
        </is>
      </c>
      <c r="B1108" t="inlineStr">
        <is>
          <t>Ambroise Paré</t>
        </is>
      </c>
      <c r="C1108" t="inlineStr">
        <is>
          <t>POMERC500</t>
        </is>
      </c>
      <c r="D1108" t="inlineStr">
        <is>
          <t>entretien autres systèmes du réseau incendie</t>
        </is>
      </c>
      <c r="E1108" t="inlineStr">
        <is>
          <t>INP500</t>
        </is>
      </c>
      <c r="F1108" t="n">
        <v>1</v>
      </c>
      <c r="G1108" t="n">
        <v>0</v>
      </c>
      <c r="H1108" t="n">
        <v>1</v>
      </c>
      <c r="I1108" t="n">
        <v>0</v>
      </c>
      <c r="J1108" s="2" t="n">
        <v>858.61</v>
      </c>
      <c r="K1108" t="n">
        <v>0</v>
      </c>
      <c r="L1108" t="inlineStr">
        <is>
          <t>SURPRESSEUR-INCENDIE</t>
        </is>
      </c>
      <c r="M1108">
        <f>IFERROR(INDEX('equipements_tunnel'!$C$2:$AK$64,MATCH(L1108,'equipements_tunnel'!$B$2:$B$64,0),MATCH(B1108,'equipements_tunnel'!$C$1:$AK$1,0)),"")</f>
        <v/>
      </c>
      <c r="N1108" t="inlineStr">
        <is>
          <t>entretien autres systèmes du réseau incendie|Ambroise Paré</t>
        </is>
      </c>
    </row>
    <row r="1109">
      <c r="A1109" t="inlineStr">
        <is>
          <t>Pompage</t>
        </is>
      </c>
      <c r="B1109" t="inlineStr">
        <is>
          <t>Ambroise Paré</t>
        </is>
      </c>
      <c r="C1109" t="inlineStr">
        <is>
          <t>POMERD600</t>
        </is>
      </c>
      <c r="D1109" t="inlineStr">
        <is>
          <t>entretien autres systèmes du réseau incendie</t>
        </is>
      </c>
      <c r="E1109" t="inlineStr">
        <is>
          <t>INP600</t>
        </is>
      </c>
      <c r="F1109" t="n">
        <v>1</v>
      </c>
      <c r="G1109" t="n">
        <v>0</v>
      </c>
      <c r="H1109" t="n">
        <v>1</v>
      </c>
      <c r="I1109" t="n">
        <v>0</v>
      </c>
      <c r="J1109" s="2" t="n">
        <v>858.61</v>
      </c>
      <c r="K1109" t="n">
        <v>0</v>
      </c>
      <c r="L1109" t="inlineStr"/>
      <c r="M1109" t="n">
        <v>0</v>
      </c>
      <c r="N1109" t="inlineStr">
        <is>
          <t>entretien autres systèmes du réseau incendie|Ambroise Paré</t>
        </is>
      </c>
    </row>
    <row r="1110">
      <c r="A1110" t="inlineStr">
        <is>
          <t>Pompage</t>
        </is>
      </c>
      <c r="B1110" t="inlineStr">
        <is>
          <t>Ambroise Paré</t>
        </is>
      </c>
      <c r="C1110" t="inlineStr">
        <is>
          <t>POMERE700</t>
        </is>
      </c>
      <c r="D1110" t="inlineStr">
        <is>
          <t>entretien autres systèmes du réseau incendie</t>
        </is>
      </c>
      <c r="E1110" t="inlineStr">
        <is>
          <t>INP700</t>
        </is>
      </c>
      <c r="F1110" t="n">
        <v>1</v>
      </c>
      <c r="G1110" t="n">
        <v>0</v>
      </c>
      <c r="H1110" t="n">
        <v>1</v>
      </c>
      <c r="I1110" t="n">
        <v>0</v>
      </c>
      <c r="J1110" s="2" t="n">
        <v>214.65</v>
      </c>
      <c r="K1110" t="n">
        <v>0</v>
      </c>
      <c r="L1110" t="inlineStr"/>
      <c r="M1110" t="n">
        <v>0</v>
      </c>
      <c r="N1110" t="inlineStr">
        <is>
          <t>entretien autres systèmes du réseau incendie|Ambroise Paré</t>
        </is>
      </c>
    </row>
    <row r="1111">
      <c r="A1111" t="inlineStr">
        <is>
          <t>Pompage</t>
        </is>
      </c>
      <c r="B1111" t="inlineStr">
        <is>
          <t>Ambroise Paré</t>
        </is>
      </c>
      <c r="C1111" t="inlineStr">
        <is>
          <t>POMERF800</t>
        </is>
      </c>
      <c r="D1111" t="inlineStr">
        <is>
          <t>entretien autres systèmes du réseau incendie</t>
        </is>
      </c>
      <c r="E1111" t="inlineStr">
        <is>
          <t>INP800</t>
        </is>
      </c>
      <c r="F1111" t="n">
        <v>1</v>
      </c>
      <c r="G1111" t="n">
        <v>0</v>
      </c>
      <c r="H1111" t="n">
        <v>1</v>
      </c>
      <c r="I1111" t="n">
        <v>0</v>
      </c>
      <c r="J1111" s="2" t="n">
        <v>214.65</v>
      </c>
      <c r="K1111" t="n">
        <v>0</v>
      </c>
      <c r="L1111" t="inlineStr"/>
      <c r="M1111" t="n">
        <v>0</v>
      </c>
      <c r="N1111" t="inlineStr">
        <is>
          <t>entretien autres systèmes du réseau incendie|Ambroise Paré</t>
        </is>
      </c>
    </row>
    <row r="1112">
      <c r="A1112" t="inlineStr">
        <is>
          <t>Pompage</t>
        </is>
      </c>
      <c r="B1112" t="inlineStr">
        <is>
          <t>Ambroise Paré</t>
        </is>
      </c>
      <c r="C1112" t="inlineStr">
        <is>
          <t>POMERG900</t>
        </is>
      </c>
      <c r="D1112" t="inlineStr">
        <is>
          <t>entretien autres systèmes du réseau incendie</t>
        </is>
      </c>
      <c r="E1112" t="inlineStr">
        <is>
          <t>INP900</t>
        </is>
      </c>
      <c r="F1112" t="n">
        <v>1</v>
      </c>
      <c r="G1112" t="n">
        <v>0</v>
      </c>
      <c r="H1112" t="n">
        <v>1</v>
      </c>
      <c r="I1112" t="n">
        <v>0</v>
      </c>
      <c r="J1112" s="2" t="n">
        <v>208.4</v>
      </c>
      <c r="K1112" t="n">
        <v>0</v>
      </c>
      <c r="L1112" t="inlineStr"/>
      <c r="M1112" t="n">
        <v>0</v>
      </c>
      <c r="N1112" t="inlineStr">
        <is>
          <t>entretien autres systèmes du réseau incendie|Ambroise Paré</t>
        </is>
      </c>
    </row>
    <row r="1113">
      <c r="A1113" t="inlineStr">
        <is>
          <t>Pompage</t>
        </is>
      </c>
      <c r="B1113" t="inlineStr">
        <is>
          <t>Ambroise Paré</t>
        </is>
      </c>
      <c r="C1113" t="inlineStr">
        <is>
          <t>POMERG901</t>
        </is>
      </c>
      <c r="D1113" t="inlineStr">
        <is>
          <t>entretien autres systèmes du réseau incendie</t>
        </is>
      </c>
      <c r="E1113" t="inlineStr">
        <is>
          <t>INP901</t>
        </is>
      </c>
      <c r="F1113" t="n">
        <v>1</v>
      </c>
      <c r="G1113" t="n">
        <v>0</v>
      </c>
      <c r="H1113" t="n">
        <v>1</v>
      </c>
      <c r="I1113" t="n">
        <v>0</v>
      </c>
      <c r="J1113" s="2" t="n">
        <v>714.8099999999999</v>
      </c>
      <c r="K1113" t="n">
        <v>0</v>
      </c>
      <c r="L1113" t="inlineStr"/>
      <c r="M1113" t="n">
        <v>0</v>
      </c>
      <c r="N1113" t="inlineStr">
        <is>
          <t>entretien autres systèmes du réseau incendie|Ambroise Paré</t>
        </is>
      </c>
    </row>
    <row r="1114">
      <c r="A1114" t="inlineStr">
        <is>
          <t>Bâtiment</t>
        </is>
      </c>
      <c r="B1114" t="inlineStr">
        <is>
          <t>Lumen-Norton</t>
        </is>
      </c>
      <c r="C1114" t="inlineStr">
        <is>
          <t>BATCJN001</t>
        </is>
      </c>
      <c r="D1114" t="inlineStr">
        <is>
          <t>contrôle des is de jour</t>
        </is>
      </c>
      <c r="E1114" t="inlineStr">
        <is>
          <t>VJN001</t>
        </is>
      </c>
      <c r="F1114" t="n">
        <v>6</v>
      </c>
      <c r="G1114" t="n">
        <v>0</v>
      </c>
      <c r="H1114" t="n">
        <v>6</v>
      </c>
      <c r="I1114" t="n">
        <v>0.3333333333333333</v>
      </c>
      <c r="J1114" s="2" t="n">
        <v>2029</v>
      </c>
      <c r="K1114" t="n">
        <v>4058</v>
      </c>
      <c r="L1114" t="inlineStr"/>
      <c r="M1114" t="n">
        <v>0.3333333333333333</v>
      </c>
      <c r="N1114" t="inlineStr">
        <is>
          <t>contrôle des is de jour|Lumen-Norton</t>
        </is>
      </c>
    </row>
    <row r="1115">
      <c r="A1115" t="inlineStr">
        <is>
          <t>Bâtiment</t>
        </is>
      </c>
      <c r="B1115" t="inlineStr">
        <is>
          <t>Lumen-Norton</t>
        </is>
      </c>
      <c r="C1115" t="inlineStr">
        <is>
          <t>BATCJN002</t>
        </is>
      </c>
      <c r="D1115" t="inlineStr">
        <is>
          <t>contrôle des is de jour</t>
        </is>
      </c>
      <c r="E1115" t="inlineStr">
        <is>
          <t>VJN002</t>
        </is>
      </c>
      <c r="F1115" t="n">
        <v>6</v>
      </c>
      <c r="G1115" t="n">
        <v>0</v>
      </c>
      <c r="H1115" t="n">
        <v>6</v>
      </c>
      <c r="I1115" t="n">
        <v>0.3333333333333333</v>
      </c>
      <c r="J1115" s="2" t="n">
        <v>2029</v>
      </c>
      <c r="K1115" t="n">
        <v>4058</v>
      </c>
      <c r="L1115" t="inlineStr"/>
      <c r="M1115" t="n">
        <v>0.3333333333333333</v>
      </c>
      <c r="N1115" t="inlineStr">
        <is>
          <t>contrôle des is de jour|Lumen-Norton</t>
        </is>
      </c>
    </row>
    <row r="1116">
      <c r="A1116" t="inlineStr">
        <is>
          <t>Bâtiment</t>
        </is>
      </c>
      <c r="B1116" t="inlineStr">
        <is>
          <t>Lumen-Norton</t>
        </is>
      </c>
      <c r="C1116" t="inlineStr">
        <is>
          <t>BATCNN001</t>
        </is>
      </c>
      <c r="D1116" t="inlineStr">
        <is>
          <t>contrôle des is + niches de nuit</t>
        </is>
      </c>
      <c r="E1116" t="inlineStr">
        <is>
          <t>VNN 1,00</t>
        </is>
      </c>
      <c r="F1116" t="n">
        <v>6</v>
      </c>
      <c r="G1116" t="n">
        <v>0</v>
      </c>
      <c r="H1116" t="n">
        <v>6</v>
      </c>
      <c r="I1116" t="n">
        <v>0.3333333333333333</v>
      </c>
      <c r="J1116" s="2" t="n">
        <v>3264</v>
      </c>
      <c r="K1116" t="n">
        <v>6528</v>
      </c>
      <c r="L1116" t="inlineStr"/>
      <c r="M1116" t="n">
        <v>0.3333333333333333</v>
      </c>
      <c r="N1116" t="inlineStr">
        <is>
          <t>contrôle des is + niches de nuit|Lumen-Norton</t>
        </is>
      </c>
    </row>
    <row r="1117">
      <c r="A1117" t="inlineStr">
        <is>
          <t>Bâtiment</t>
        </is>
      </c>
      <c r="B1117" t="inlineStr">
        <is>
          <t>Lumen-Norton</t>
        </is>
      </c>
      <c r="C1117" t="inlineStr">
        <is>
          <t>BATCNN002</t>
        </is>
      </c>
      <c r="D1117" t="inlineStr">
        <is>
          <t>contrôle des is + niches de nuit</t>
        </is>
      </c>
      <c r="E1117" t="inlineStr">
        <is>
          <t>VNN 2,00</t>
        </is>
      </c>
      <c r="F1117" t="n">
        <v>6</v>
      </c>
      <c r="G1117" t="n">
        <v>0</v>
      </c>
      <c r="H1117" t="n">
        <v>6</v>
      </c>
      <c r="I1117" t="n">
        <v>0.3333333333333333</v>
      </c>
      <c r="J1117" s="2" t="n">
        <v>3264</v>
      </c>
      <c r="K1117" t="n">
        <v>6528</v>
      </c>
      <c r="L1117" t="inlineStr"/>
      <c r="M1117" t="n">
        <v>0.3333333333333333</v>
      </c>
      <c r="N1117" t="inlineStr">
        <is>
          <t>contrôle des is + niches de nuit|Lumen-Norton</t>
        </is>
      </c>
    </row>
    <row r="1118">
      <c r="A1118" t="inlineStr">
        <is>
          <t>Bâtiment</t>
        </is>
      </c>
      <c r="B1118" t="inlineStr">
        <is>
          <t>Lumen-Norton</t>
        </is>
      </c>
      <c r="C1118" t="inlineStr">
        <is>
          <t>BATMPN001</t>
        </is>
      </c>
      <c r="D1118" t="inlineStr">
        <is>
          <t>préventif is + niches</t>
        </is>
      </c>
      <c r="E1118" t="inlineStr">
        <is>
          <t>MPN001</t>
        </is>
      </c>
      <c r="F1118" t="n">
        <v>1</v>
      </c>
      <c r="G1118" t="n">
        <v>0</v>
      </c>
      <c r="H1118" t="n">
        <v>1</v>
      </c>
      <c r="I1118" t="n">
        <v>0.3333333333333333</v>
      </c>
      <c r="J1118" s="2" t="n">
        <v>3519</v>
      </c>
      <c r="K1118" t="n">
        <v>1173</v>
      </c>
      <c r="L1118" t="inlineStr"/>
      <c r="M1118" t="n">
        <v>0.3333333333333333</v>
      </c>
      <c r="N1118" t="inlineStr">
        <is>
          <t>préventif is + niches|Lumen-Norton</t>
        </is>
      </c>
    </row>
    <row r="1119">
      <c r="A1119" t="inlineStr">
        <is>
          <t>Bâtiment</t>
        </is>
      </c>
      <c r="B1119" t="inlineStr">
        <is>
          <t>Lumen-Norton</t>
        </is>
      </c>
      <c r="C1119" t="inlineStr">
        <is>
          <t>BATMPN002</t>
        </is>
      </c>
      <c r="D1119" t="inlineStr">
        <is>
          <t>préventif is + niches</t>
        </is>
      </c>
      <c r="E1119" t="inlineStr">
        <is>
          <t>MPN002</t>
        </is>
      </c>
      <c r="F1119" t="n">
        <v>1</v>
      </c>
      <c r="G1119" t="n">
        <v>0</v>
      </c>
      <c r="H1119" t="n">
        <v>1</v>
      </c>
      <c r="I1119" t="n">
        <v>0.3333333333333333</v>
      </c>
      <c r="J1119" s="2" t="n">
        <v>3519</v>
      </c>
      <c r="K1119" t="n">
        <v>1173</v>
      </c>
      <c r="L1119" t="inlineStr"/>
      <c r="M1119" t="n">
        <v>0.3333333333333333</v>
      </c>
      <c r="N1119" t="inlineStr">
        <is>
          <t>préventif is + niches|Lumen-Norton</t>
        </is>
      </c>
    </row>
    <row r="1120">
      <c r="A1120" t="inlineStr">
        <is>
          <t>Propreté</t>
        </is>
      </c>
      <c r="B1120" t="inlineStr">
        <is>
          <t>Lumen-Norton</t>
        </is>
      </c>
      <c r="C1120" t="inlineStr">
        <is>
          <t>PRPLTB012</t>
        </is>
      </c>
      <c r="D1120" t="inlineStr">
        <is>
          <t>lavage d'un tube</t>
        </is>
      </c>
      <c r="E1120" t="inlineStr">
        <is>
          <t>POL012</t>
        </is>
      </c>
      <c r="F1120" t="n">
        <v>2</v>
      </c>
      <c r="G1120" t="n">
        <v>0</v>
      </c>
      <c r="H1120" t="n">
        <v>2</v>
      </c>
      <c r="I1120" t="n">
        <v>1</v>
      </c>
      <c r="J1120" s="2" t="n">
        <v>25661.9</v>
      </c>
      <c r="K1120" t="n">
        <v>51323.8</v>
      </c>
      <c r="L1120" t="inlineStr"/>
      <c r="M1120" t="n">
        <v>1</v>
      </c>
      <c r="N1120" t="inlineStr">
        <is>
          <t>lavage d'un tube|Lumen-Norton</t>
        </is>
      </c>
    </row>
    <row r="1121">
      <c r="A1121" t="inlineStr">
        <is>
          <t>ContReg</t>
        </is>
      </c>
      <c r="B1121" t="inlineStr">
        <is>
          <t>Lumen-Norton</t>
        </is>
      </c>
      <c r="C1121" t="inlineStr">
        <is>
          <t>CRGVPA106</t>
        </is>
      </c>
      <c r="D1121" t="inlineStr">
        <is>
          <t>vérification des installations électriques</t>
        </is>
      </c>
      <c r="E1121" t="inlineStr">
        <is>
          <t>CRC 106,00</t>
        </is>
      </c>
      <c r="F1121" t="n">
        <v>1</v>
      </c>
      <c r="G1121" t="n">
        <v>0</v>
      </c>
      <c r="H1121" t="n">
        <v>1</v>
      </c>
      <c r="I1121" t="n">
        <v>1</v>
      </c>
      <c r="J1121" s="2" t="n">
        <v>486.45</v>
      </c>
      <c r="K1121" t="n">
        <v>486.45</v>
      </c>
      <c r="L1121" t="inlineStr"/>
      <c r="M1121" t="n">
        <v>1</v>
      </c>
      <c r="N1121" t="inlineStr">
        <is>
          <t>vérification des installations électriques|Lumen-Norton</t>
        </is>
      </c>
    </row>
    <row r="1122">
      <c r="A1122" t="inlineStr">
        <is>
          <t>ContReg</t>
        </is>
      </c>
      <c r="B1122" t="inlineStr">
        <is>
          <t>Lumen-Norton</t>
        </is>
      </c>
      <c r="C1122" t="inlineStr">
        <is>
          <t>CRGVPA107</t>
        </is>
      </c>
      <c r="D1122" t="inlineStr">
        <is>
          <t>vérification des installations électriques</t>
        </is>
      </c>
      <c r="E1122" t="inlineStr">
        <is>
          <t>CRC 107,00</t>
        </is>
      </c>
      <c r="F1122" t="n">
        <v>1</v>
      </c>
      <c r="G1122" t="n">
        <v>0</v>
      </c>
      <c r="H1122" t="n">
        <v>1</v>
      </c>
      <c r="I1122" t="n">
        <v>1</v>
      </c>
      <c r="J1122" s="2" t="n">
        <v>864.8</v>
      </c>
      <c r="K1122" t="n">
        <v>864.8</v>
      </c>
      <c r="L1122" t="inlineStr"/>
      <c r="M1122" t="n">
        <v>1</v>
      </c>
      <c r="N1122" t="inlineStr">
        <is>
          <t>vérification des installations électriques|Lumen-Norton</t>
        </is>
      </c>
    </row>
    <row r="1123">
      <c r="A1123" t="inlineStr">
        <is>
          <t>ContReg</t>
        </is>
      </c>
      <c r="B1123" t="inlineStr">
        <is>
          <t>Lumen-Norton</t>
        </is>
      </c>
      <c r="C1123" t="inlineStr">
        <is>
          <t>CRGVIN107</t>
        </is>
      </c>
      <c r="D1123" t="inlineStr">
        <is>
          <t>vérification des installations électriques</t>
        </is>
      </c>
      <c r="E1123" t="inlineStr">
        <is>
          <t>CRN107</t>
        </is>
      </c>
      <c r="F1123" t="n">
        <v>1</v>
      </c>
      <c r="G1123" t="n">
        <v>0</v>
      </c>
      <c r="H1123" t="n">
        <v>1</v>
      </c>
      <c r="I1123" t="n">
        <v>1</v>
      </c>
      <c r="J1123" s="2" t="n">
        <v>432.4</v>
      </c>
      <c r="K1123" t="n">
        <v>432.4</v>
      </c>
      <c r="L1123" t="inlineStr"/>
      <c r="M1123" t="n">
        <v>1</v>
      </c>
      <c r="N1123" t="inlineStr">
        <is>
          <t>vérification des installations électriques|Lumen-Norton</t>
        </is>
      </c>
    </row>
    <row r="1124">
      <c r="A1124" t="inlineStr">
        <is>
          <t>ContReg</t>
        </is>
      </c>
      <c r="B1124" t="inlineStr">
        <is>
          <t>Lumen-Norton</t>
        </is>
      </c>
      <c r="C1124" t="inlineStr">
        <is>
          <t>CRGVIN108</t>
        </is>
      </c>
      <c r="D1124" t="inlineStr">
        <is>
          <t>vérification des installations électriques</t>
        </is>
      </c>
      <c r="E1124" t="inlineStr">
        <is>
          <t>CRN108</t>
        </is>
      </c>
      <c r="F1124" t="n">
        <v>1</v>
      </c>
      <c r="G1124" t="n">
        <v>0</v>
      </c>
      <c r="H1124" t="n">
        <v>1</v>
      </c>
      <c r="I1124" t="n">
        <v>1</v>
      </c>
      <c r="J1124" s="2" t="n">
        <v>324.3</v>
      </c>
      <c r="K1124" t="n">
        <v>324.3</v>
      </c>
      <c r="L1124" t="inlineStr"/>
      <c r="M1124" t="n">
        <v>1</v>
      </c>
      <c r="N1124" t="inlineStr">
        <is>
          <t>vérification des installations électriques|Lumen-Norton</t>
        </is>
      </c>
    </row>
    <row r="1125">
      <c r="A1125" t="inlineStr">
        <is>
          <t>ContReg</t>
        </is>
      </c>
      <c r="B1125" t="inlineStr">
        <is>
          <t>Lumen-Norton</t>
        </is>
      </c>
      <c r="C1125" t="inlineStr">
        <is>
          <t>CRGDLA101</t>
        </is>
      </c>
      <c r="D1125" t="inlineStr">
        <is>
          <t>vérification des dispositifs de levage</t>
        </is>
      </c>
      <c r="E1125" t="inlineStr">
        <is>
          <t>CRC 101,00</t>
        </is>
      </c>
      <c r="F1125" t="n">
        <v>1</v>
      </c>
      <c r="G1125" t="n">
        <v>0</v>
      </c>
      <c r="H1125" t="n">
        <v>1</v>
      </c>
      <c r="I1125" t="n">
        <v>0</v>
      </c>
      <c r="J1125" s="2" t="n">
        <v>648.6</v>
      </c>
      <c r="K1125" t="n">
        <v>0</v>
      </c>
      <c r="L1125" t="inlineStr">
        <is>
          <t>Dispositif de levage inférieur ou égal à 3 tonnes</t>
        </is>
      </c>
      <c r="M1125">
        <f>IFERROR(INDEX('equipements_tunnel'!$C$2:$AK$64,MATCH(L1125,'equipements_tunnel'!$B$2:$B$64,0),MATCH(B1125,'equipements_tunnel'!$C$1:$AK$1,0)),"")</f>
        <v/>
      </c>
      <c r="N1125" t="inlineStr">
        <is>
          <t>vérification des dispositifs de levage|Lumen-Norton</t>
        </is>
      </c>
    </row>
    <row r="1126">
      <c r="A1126" t="inlineStr">
        <is>
          <t>ContReg</t>
        </is>
      </c>
      <c r="B1126" t="inlineStr">
        <is>
          <t>Lumen-Norton</t>
        </is>
      </c>
      <c r="C1126" t="inlineStr">
        <is>
          <t>CRGDLB102</t>
        </is>
      </c>
      <c r="D1126" t="inlineStr">
        <is>
          <t>vérification des dispositifs de levage</t>
        </is>
      </c>
      <c r="E1126" t="inlineStr">
        <is>
          <t>CRC 102,00</t>
        </is>
      </c>
      <c r="F1126" t="n">
        <v>1</v>
      </c>
      <c r="G1126" t="n">
        <v>0</v>
      </c>
      <c r="H1126" t="n">
        <v>1</v>
      </c>
      <c r="I1126" t="n">
        <v>0</v>
      </c>
      <c r="J1126" s="2" t="n">
        <v>864.8</v>
      </c>
      <c r="K1126" t="n">
        <v>0</v>
      </c>
      <c r="L1126" t="inlineStr">
        <is>
          <t>Dispositif de levage inférieur compris entre 3 et 6 tonnes</t>
        </is>
      </c>
      <c r="M1126">
        <f>IFERROR(INDEX('equipements_tunnel'!$C$2:$AK$64,MATCH(L1126,'equipements_tunnel'!$B$2:$B$64,0),MATCH(B1126,'equipements_tunnel'!$C$1:$AK$1,0)),"")</f>
        <v/>
      </c>
      <c r="N1126" t="inlineStr">
        <is>
          <t>vérification des dispositifs de levage|Lumen-Norton</t>
        </is>
      </c>
    </row>
    <row r="1127">
      <c r="A1127" t="inlineStr">
        <is>
          <t>ContReg</t>
        </is>
      </c>
      <c r="B1127" t="inlineStr">
        <is>
          <t>Lumen-Norton</t>
        </is>
      </c>
      <c r="C1127" t="inlineStr">
        <is>
          <t>CRGDLC103</t>
        </is>
      </c>
      <c r="D1127" t="inlineStr">
        <is>
          <t>vérification des dispositifs de levage</t>
        </is>
      </c>
      <c r="E1127" t="inlineStr">
        <is>
          <t>CRC 103,00</t>
        </is>
      </c>
      <c r="F1127" t="n">
        <v>1</v>
      </c>
      <c r="G1127" t="n">
        <v>0</v>
      </c>
      <c r="H1127" t="n">
        <v>1</v>
      </c>
      <c r="I1127" t="n">
        <v>0</v>
      </c>
      <c r="J1127" s="2" t="n">
        <v>1081</v>
      </c>
      <c r="K1127" t="n">
        <v>0</v>
      </c>
      <c r="L1127" t="inlineStr">
        <is>
          <t>Dispositif de levage inférieur supérieur à 6 tonnes</t>
        </is>
      </c>
      <c r="M1127">
        <f>IFERROR(INDEX('equipements_tunnel'!$C$2:$AK$64,MATCH(L1127,'equipements_tunnel'!$B$2:$B$64,0),MATCH(B1127,'equipements_tunnel'!$C$1:$AK$1,0)),"")</f>
        <v/>
      </c>
      <c r="N1127" t="inlineStr">
        <is>
          <t>vérification des dispositifs de levage|Lumen-Norton</t>
        </is>
      </c>
    </row>
    <row r="1128">
      <c r="A1128" t="inlineStr">
        <is>
          <t>Eclairage</t>
        </is>
      </c>
      <c r="B1128" t="inlineStr">
        <is>
          <t>Lumen-Norton</t>
        </is>
      </c>
      <c r="C1128" t="inlineStr">
        <is>
          <t>ECLNPN002</t>
        </is>
      </c>
      <c r="D1128" t="inlineStr">
        <is>
          <t>nettoyage des plots de jalonnement pour un sens</t>
        </is>
      </c>
      <c r="E1128" t="inlineStr">
        <is>
          <t>ECPN02</t>
        </is>
      </c>
      <c r="F1128" t="n">
        <v>2</v>
      </c>
      <c r="G1128" t="n">
        <v>0</v>
      </c>
      <c r="H1128" t="n">
        <v>2</v>
      </c>
      <c r="I1128" t="n">
        <v>2</v>
      </c>
      <c r="J1128" s="2" t="n">
        <v>162.9</v>
      </c>
      <c r="K1128" t="n">
        <v>651.6</v>
      </c>
      <c r="L1128" t="inlineStr"/>
      <c r="M1128" t="n">
        <v>2</v>
      </c>
      <c r="N1128" t="inlineStr">
        <is>
          <t>nettoyage des plots de jalonnement pour un sens|Lumen-Norton</t>
        </is>
      </c>
    </row>
    <row r="1129">
      <c r="A1129" t="inlineStr">
        <is>
          <t>Eclairage</t>
        </is>
      </c>
      <c r="B1129" t="inlineStr">
        <is>
          <t>Lumen-Norton</t>
        </is>
      </c>
      <c r="C1129" t="inlineStr">
        <is>
          <t>ECLNEN012</t>
        </is>
      </c>
      <c r="D1129" t="inlineStr">
        <is>
          <t>nettoyage de l'éclairage pour un sens</t>
        </is>
      </c>
      <c r="E1129" t="inlineStr">
        <is>
          <t>ECPN12</t>
        </is>
      </c>
      <c r="F1129" t="n">
        <v>2</v>
      </c>
      <c r="G1129" t="n">
        <v>0</v>
      </c>
      <c r="H1129" t="n">
        <v>2</v>
      </c>
      <c r="I1129" t="n">
        <v>2</v>
      </c>
      <c r="J1129" s="2" t="n">
        <v>6271.51</v>
      </c>
      <c r="K1129" t="n">
        <v>25086.04</v>
      </c>
      <c r="L1129" t="inlineStr"/>
      <c r="M1129" t="n">
        <v>2</v>
      </c>
      <c r="N1129" t="inlineStr">
        <is>
          <t>nettoyage de l'éclairage pour un sens|Lumen-Norton</t>
        </is>
      </c>
    </row>
    <row r="1130">
      <c r="A1130" t="inlineStr">
        <is>
          <t>Eclairage</t>
        </is>
      </c>
      <c r="B1130" t="inlineStr">
        <is>
          <t>Lumen-Norton</t>
        </is>
      </c>
      <c r="C1130" t="inlineStr">
        <is>
          <t>ECLRSN053</t>
        </is>
      </c>
      <c r="D1130" t="inlineStr">
        <is>
          <t>remplacement systématiques des sources</t>
        </is>
      </c>
      <c r="E1130" t="inlineStr">
        <is>
          <t>ECPN53</t>
        </is>
      </c>
      <c r="F1130" t="n">
        <v>0.4</v>
      </c>
      <c r="G1130" t="n">
        <v>0</v>
      </c>
      <c r="H1130" t="n">
        <v>0.4</v>
      </c>
      <c r="I1130" t="n">
        <v>2</v>
      </c>
      <c r="J1130" s="2" t="n">
        <v>6931.86</v>
      </c>
      <c r="K1130" t="n">
        <v>5545.49</v>
      </c>
      <c r="L1130" t="inlineStr"/>
      <c r="M1130" t="n">
        <v>2</v>
      </c>
      <c r="N1130" t="inlineStr">
        <is>
          <t>remplacement systématiques des sources|Lumen-Norton</t>
        </is>
      </c>
    </row>
    <row r="1131">
      <c r="A1131" t="inlineStr">
        <is>
          <t>Eclairage</t>
        </is>
      </c>
      <c r="B1131" t="inlineStr">
        <is>
          <t>Lumen-Norton</t>
        </is>
      </c>
      <c r="C1131" t="inlineStr">
        <is>
          <t>ECLRSN055</t>
        </is>
      </c>
      <c r="D1131" t="inlineStr">
        <is>
          <t>remplacement systématiques des sources</t>
        </is>
      </c>
      <c r="E1131" t="inlineStr">
        <is>
          <t>ECPN55</t>
        </is>
      </c>
      <c r="F1131" t="n">
        <v>0.4</v>
      </c>
      <c r="G1131" t="n">
        <v>0</v>
      </c>
      <c r="H1131" t="n">
        <v>0.4</v>
      </c>
      <c r="I1131" t="n">
        <v>2</v>
      </c>
      <c r="J1131" s="2" t="n">
        <v>3465.93</v>
      </c>
      <c r="K1131" t="n">
        <v>2772.74</v>
      </c>
      <c r="L1131" t="inlineStr"/>
      <c r="M1131" t="n">
        <v>2</v>
      </c>
      <c r="N1131" t="inlineStr">
        <is>
          <t>remplacement systématiques des sources|Lumen-Norton</t>
        </is>
      </c>
    </row>
    <row r="1132">
      <c r="A1132" t="inlineStr">
        <is>
          <t>Eclairage</t>
        </is>
      </c>
      <c r="B1132" t="inlineStr">
        <is>
          <t>Lumen-Norton</t>
        </is>
      </c>
      <c r="C1132" t="inlineStr">
        <is>
          <t>ECLRSN057</t>
        </is>
      </c>
      <c r="D1132" t="inlineStr">
        <is>
          <t>remplacement systématiques des sources</t>
        </is>
      </c>
      <c r="E1132" t="inlineStr">
        <is>
          <t>ECPN57</t>
        </is>
      </c>
      <c r="F1132" t="n">
        <v>0.4</v>
      </c>
      <c r="G1132" t="n">
        <v>0</v>
      </c>
      <c r="H1132" t="n">
        <v>0.4</v>
      </c>
      <c r="I1132" t="n">
        <v>2</v>
      </c>
      <c r="J1132" s="2" t="n">
        <v>3380.98</v>
      </c>
      <c r="K1132" t="n">
        <v>2704.78</v>
      </c>
      <c r="L1132" t="inlineStr"/>
      <c r="M1132" t="n">
        <v>2</v>
      </c>
      <c r="N1132" t="inlineStr">
        <is>
          <t>remplacement systématiques des sources|Lumen-Norton</t>
        </is>
      </c>
    </row>
    <row r="1133">
      <c r="A1133" t="inlineStr">
        <is>
          <t>Eclairage</t>
        </is>
      </c>
      <c r="B1133" t="inlineStr">
        <is>
          <t>Lumen-Norton</t>
        </is>
      </c>
      <c r="C1133" t="inlineStr">
        <is>
          <t>ECLRSN059</t>
        </is>
      </c>
      <c r="D1133" t="inlineStr">
        <is>
          <t>remplacement systématiques des sources</t>
        </is>
      </c>
      <c r="E1133" t="inlineStr">
        <is>
          <t>ECPN59</t>
        </is>
      </c>
      <c r="F1133" t="n">
        <v>0.4</v>
      </c>
      <c r="G1133" t="n">
        <v>0</v>
      </c>
      <c r="H1133" t="n">
        <v>0.4</v>
      </c>
      <c r="I1133" t="n">
        <v>2</v>
      </c>
      <c r="J1133" s="2" t="n">
        <v>1189.29</v>
      </c>
      <c r="K1133" t="n">
        <v>951.4299999999999</v>
      </c>
      <c r="L1133" t="inlineStr"/>
      <c r="M1133" t="n">
        <v>2</v>
      </c>
      <c r="N1133" t="inlineStr">
        <is>
          <t>remplacement systématiques des sources|Lumen-Norton</t>
        </is>
      </c>
    </row>
    <row r="1134">
      <c r="A1134" t="inlineStr">
        <is>
          <t>AEV</t>
        </is>
      </c>
      <c r="B1134" t="inlineStr">
        <is>
          <t>Lumen-Norton</t>
        </is>
      </c>
      <c r="C1134" t="inlineStr">
        <is>
          <t>AEVEFN011</t>
        </is>
      </c>
      <c r="D1134" t="inlineStr">
        <is>
          <t>essais fonctionnels pour un sens</t>
        </is>
      </c>
      <c r="E1134" t="inlineStr">
        <is>
          <t>AEFN11</t>
        </is>
      </c>
      <c r="F1134" t="n">
        <v>2</v>
      </c>
      <c r="G1134" t="n">
        <v>0</v>
      </c>
      <c r="H1134" t="n">
        <v>2</v>
      </c>
      <c r="I1134" t="n">
        <v>2</v>
      </c>
      <c r="J1134" s="2" t="n">
        <v>397.62</v>
      </c>
      <c r="K1134" t="n">
        <v>1590.48</v>
      </c>
      <c r="L1134" t="inlineStr"/>
      <c r="M1134" t="n">
        <v>2</v>
      </c>
      <c r="N1134" t="inlineStr">
        <is>
          <t>essais fonctionnels pour un sens|Lumen-Norton</t>
        </is>
      </c>
    </row>
    <row r="1135">
      <c r="A1135" t="inlineStr">
        <is>
          <t>AEV</t>
        </is>
      </c>
      <c r="B1135" t="inlineStr">
        <is>
          <t>Lumen-Norton</t>
        </is>
      </c>
      <c r="C1135" t="inlineStr">
        <is>
          <t>AEVMPN021</t>
        </is>
      </c>
      <c r="D1135" t="inlineStr">
        <is>
          <t>maintenance préventive pour un sens</t>
        </is>
      </c>
      <c r="E1135" t="inlineStr">
        <is>
          <t>AEPN21</t>
        </is>
      </c>
      <c r="F1135" t="n">
        <v>2</v>
      </c>
      <c r="G1135" t="n">
        <v>0</v>
      </c>
      <c r="H1135" t="n">
        <v>2</v>
      </c>
      <c r="I1135" t="n">
        <v>2</v>
      </c>
      <c r="J1135" s="2" t="n">
        <v>810.41</v>
      </c>
      <c r="K1135" t="n">
        <v>3241.64</v>
      </c>
      <c r="L1135" t="inlineStr"/>
      <c r="M1135" t="n">
        <v>2</v>
      </c>
      <c r="N1135" t="inlineStr">
        <is>
          <t>maintenance préventive pour un sens|Lumen-Norton</t>
        </is>
      </c>
    </row>
    <row r="1136">
      <c r="A1136" t="inlineStr">
        <is>
          <t>AEV</t>
        </is>
      </c>
      <c r="B1136" t="inlineStr">
        <is>
          <t>Lumen-Norton</t>
        </is>
      </c>
      <c r="C1136" t="inlineStr">
        <is>
          <t>AEVPLV008</t>
        </is>
      </c>
      <c r="D1136" t="inlineStr">
        <is>
          <t>maintenance préventive prises/coffret pompier</t>
        </is>
      </c>
      <c r="E1136" t="inlineStr">
        <is>
          <t>AEV08</t>
        </is>
      </c>
      <c r="F1136" t="n">
        <v>1</v>
      </c>
      <c r="G1136" t="n">
        <v>0</v>
      </c>
      <c r="H1136" t="n">
        <v>1</v>
      </c>
      <c r="I1136" t="n">
        <v>14</v>
      </c>
      <c r="J1136" s="2" t="n">
        <v>61.7</v>
      </c>
      <c r="K1136" t="n">
        <v>863.8</v>
      </c>
      <c r="L1136" t="inlineStr">
        <is>
          <t>Niche sécurité</t>
        </is>
      </c>
      <c r="M1136">
        <f>IFERROR(INDEX('equipements_tunnel'!$C$2:$AK$64,MATCH(L1136,'equipements_tunnel'!$B$2:$B$64,0),MATCH(B1136,'equipements_tunnel'!$C$1:$AK$1,0)),"")</f>
        <v/>
      </c>
      <c r="N1136" t="inlineStr">
        <is>
          <t>maintenance préventive prises/coffret pompier|Lumen-Norton</t>
        </is>
      </c>
    </row>
    <row r="1137">
      <c r="A1137" t="inlineStr">
        <is>
          <t>Automate</t>
        </is>
      </c>
      <c r="B1137" t="inlineStr">
        <is>
          <t>Lumen-Norton</t>
        </is>
      </c>
      <c r="C1137" t="inlineStr">
        <is>
          <t>AUTPAB037</t>
        </is>
      </c>
      <c r="D1137" t="inlineStr">
        <is>
          <t>préventif automates principaux et baies mesd (fiche n°3 du cctp)</t>
        </is>
      </c>
      <c r="E1137" t="inlineStr">
        <is>
          <t>AUPR37</t>
        </is>
      </c>
      <c r="F1137" t="n">
        <v>1</v>
      </c>
      <c r="G1137" t="n">
        <v>0</v>
      </c>
      <c r="H1137" t="n">
        <v>1</v>
      </c>
      <c r="I1137" t="n">
        <v>1</v>
      </c>
      <c r="J1137" s="2" t="n">
        <v>544.12135</v>
      </c>
      <c r="K1137" t="n">
        <v>544.12</v>
      </c>
      <c r="L1137" t="inlineStr"/>
      <c r="M1137" t="n">
        <v>1</v>
      </c>
      <c r="N1137" t="inlineStr">
        <is>
          <t>préventif automates principaux et baies mesd (fiche n°3 du cctp)|Lumen-Norton</t>
        </is>
      </c>
    </row>
    <row r="1138">
      <c r="A1138" t="inlineStr">
        <is>
          <t>Automate</t>
        </is>
      </c>
      <c r="B1138" t="inlineStr">
        <is>
          <t>Lumen-Norton</t>
        </is>
      </c>
      <c r="C1138" t="inlineStr">
        <is>
          <t>AUTPAR038</t>
        </is>
      </c>
      <c r="D1138" t="inlineStr">
        <is>
          <t>préventif armoires mesd (fiche n°4 du cctp)</t>
        </is>
      </c>
      <c r="E1138" t="inlineStr">
        <is>
          <t>AUPR38</t>
        </is>
      </c>
      <c r="F1138" t="n">
        <v>1</v>
      </c>
      <c r="G1138" t="n">
        <v>0</v>
      </c>
      <c r="H1138" t="n">
        <v>1</v>
      </c>
      <c r="I1138" t="n">
        <v>1</v>
      </c>
      <c r="J1138" s="2" t="n">
        <v>744.78738</v>
      </c>
      <c r="K1138" t="n">
        <v>744.79</v>
      </c>
      <c r="L1138" t="inlineStr">
        <is>
          <t>MESD METIER</t>
        </is>
      </c>
      <c r="M1138">
        <f>IFERROR(INDEX('equipements_tunnel'!$C$2:$AK$64,MATCH(L1138,'equipements_tunnel'!$B$2:$B$64,0),MATCH(B1138,'equipements_tunnel'!$C$1:$AK$1,0)),"")</f>
        <v/>
      </c>
      <c r="N1138" t="inlineStr">
        <is>
          <t>préventif armoires mesd (fiche n°4 du cctp)|Lumen-Norton</t>
        </is>
      </c>
    </row>
    <row r="1139">
      <c r="A1139" t="inlineStr">
        <is>
          <t>Automate</t>
        </is>
      </c>
      <c r="B1139" t="inlineStr">
        <is>
          <t>Lumen-Norton</t>
        </is>
      </c>
      <c r="C1139" t="inlineStr">
        <is>
          <t>AUTPAM047</t>
        </is>
      </c>
      <c r="D1139" t="inlineStr">
        <is>
          <t>préventif automates métier (fiche n°5 du cctp)</t>
        </is>
      </c>
      <c r="E1139" t="inlineStr">
        <is>
          <t>AUPR47</t>
        </is>
      </c>
      <c r="F1139" t="n">
        <v>1</v>
      </c>
      <c r="G1139" t="n">
        <v>0</v>
      </c>
      <c r="H1139" t="n">
        <v>1</v>
      </c>
      <c r="I1139" t="n">
        <v>5</v>
      </c>
      <c r="J1139" s="2" t="n">
        <v>202.4713</v>
      </c>
      <c r="K1139" t="n">
        <v>1012.36</v>
      </c>
      <c r="L1139" t="inlineStr">
        <is>
          <t>AUTOMATE METIER</t>
        </is>
      </c>
      <c r="M1139">
        <f>IFERROR(INDEX('equipements_tunnel'!$C$2:$AK$64,MATCH(L1139,'equipements_tunnel'!$B$2:$B$64,0),MATCH(B1139,'equipements_tunnel'!$C$1:$AK$1,0)),"")</f>
        <v/>
      </c>
      <c r="N1139" t="inlineStr">
        <is>
          <t>préventif automates métier (fiche n°5 du cctp)|Lumen-Norton</t>
        </is>
      </c>
    </row>
    <row r="1140">
      <c r="A1140" t="inlineStr">
        <is>
          <t>Automate</t>
        </is>
      </c>
      <c r="B1140" t="inlineStr">
        <is>
          <t>Lumen-Norton</t>
        </is>
      </c>
      <c r="C1140" t="inlineStr">
        <is>
          <t>AUTPAR048</t>
        </is>
      </c>
      <c r="D1140" t="inlineStr">
        <is>
          <t>préventif armoires mesd (fiche n°4 du cctp)</t>
        </is>
      </c>
      <c r="E1140" t="inlineStr">
        <is>
          <t>AUPR48</t>
        </is>
      </c>
      <c r="F1140" t="n">
        <v>1</v>
      </c>
      <c r="G1140" t="n">
        <v>0</v>
      </c>
      <c r="H1140" t="n">
        <v>1</v>
      </c>
      <c r="I1140" t="n">
        <v>0</v>
      </c>
      <c r="J1140" s="2" t="n">
        <v>91.39855</v>
      </c>
      <c r="K1140" t="n">
        <v>0</v>
      </c>
      <c r="L1140" t="inlineStr">
        <is>
          <t>MESD METIER</t>
        </is>
      </c>
      <c r="M1140">
        <f>IFERROR(INDEX('equipements_tunnel'!$C$2:$AK$64,MATCH(L1140,'equipements_tunnel'!$B$2:$B$64,0),MATCH(B1140,'equipements_tunnel'!$C$1:$AK$1,0)),"")</f>
        <v/>
      </c>
      <c r="N1140" t="inlineStr">
        <is>
          <t>préventif armoires mesd (fiche n°4 du cctp)|Lumen-Norton</t>
        </is>
      </c>
    </row>
    <row r="1141">
      <c r="A1141" t="inlineStr">
        <is>
          <t>PAU/TSE</t>
        </is>
      </c>
      <c r="B1141" t="inlineStr">
        <is>
          <t>Lumen-Norton</t>
        </is>
      </c>
      <c r="C1141" t="inlineStr">
        <is>
          <t>RTSPPN003</t>
        </is>
      </c>
      <c r="D1141" t="inlineStr">
        <is>
          <t>maintenance préventive de l'ensemble des pau du tunnel</t>
        </is>
      </c>
      <c r="E1141" t="inlineStr">
        <is>
          <t>RAU-PN03</t>
        </is>
      </c>
      <c r="F1141" t="n">
        <v>4</v>
      </c>
      <c r="G1141" t="n">
        <v>0</v>
      </c>
      <c r="H1141" t="n">
        <v>4</v>
      </c>
      <c r="I1141" t="n">
        <v>1</v>
      </c>
      <c r="J1141" s="2" t="n">
        <v>2625.97</v>
      </c>
      <c r="K1141" t="n">
        <v>10503.88</v>
      </c>
      <c r="L1141" t="inlineStr"/>
      <c r="M1141" t="n">
        <v>1</v>
      </c>
      <c r="N1141" t="inlineStr">
        <is>
          <t>maintenance préventive de l'ensemble des pau du tunnel|Lumen-Norton</t>
        </is>
      </c>
    </row>
    <row r="1142">
      <c r="A1142" t="inlineStr">
        <is>
          <t>PAU/TSE</t>
        </is>
      </c>
      <c r="B1142" t="inlineStr">
        <is>
          <t>Lumen-Norton</t>
        </is>
      </c>
      <c r="C1142" t="inlineStr">
        <is>
          <t>RTSPTN003</t>
        </is>
      </c>
      <c r="D1142" t="inlineStr">
        <is>
          <t>maintenance préventive de l'ensemble des tse du tunnel</t>
        </is>
      </c>
      <c r="E1142" t="inlineStr">
        <is>
          <t>TSE-PN03</t>
        </is>
      </c>
      <c r="F1142" t="n">
        <v>4</v>
      </c>
      <c r="G1142" t="n">
        <v>0</v>
      </c>
      <c r="H1142" t="n">
        <v>4</v>
      </c>
      <c r="I1142" t="n">
        <v>1</v>
      </c>
      <c r="J1142" s="2" t="n">
        <v>1259.54</v>
      </c>
      <c r="K1142" t="n">
        <v>5038.16</v>
      </c>
      <c r="L1142" t="inlineStr"/>
      <c r="M1142" t="n">
        <v>1</v>
      </c>
      <c r="N1142" t="inlineStr">
        <is>
          <t>maintenance préventive de l'ensemble des tse du tunnel|Lumen-Norton</t>
        </is>
      </c>
    </row>
    <row r="1143">
      <c r="A1143" t="inlineStr">
        <is>
          <t>Onduleur</t>
        </is>
      </c>
      <c r="B1143" t="inlineStr">
        <is>
          <t>Lumen-Norton</t>
        </is>
      </c>
      <c r="C1143" t="inlineStr">
        <is>
          <t>ONDPOA001</t>
        </is>
      </c>
      <c r="D1143" t="inlineStr">
        <is>
          <t>maintenance préventive d'un onduleur</t>
        </is>
      </c>
      <c r="E1143" t="inlineStr">
        <is>
          <t>ONP001</t>
        </is>
      </c>
      <c r="F1143" t="n">
        <v>1</v>
      </c>
      <c r="G1143" t="n">
        <v>0</v>
      </c>
      <c r="H1143" t="n">
        <v>1</v>
      </c>
      <c r="I1143" t="n">
        <v>2</v>
      </c>
      <c r="J1143" s="2" t="n">
        <v>304.01</v>
      </c>
      <c r="K1143" t="n">
        <v>608.02</v>
      </c>
      <c r="L1143" t="inlineStr">
        <is>
          <t>Maintenance préventive Onduleur ≤ 60 kVA</t>
        </is>
      </c>
      <c r="M1143">
        <f>IFERROR(INDEX('equipements_tunnel'!$C$2:$AK$64,MATCH(L1143,'equipements_tunnel'!$B$2:$B$64,0),MATCH(B1143,'equipements_tunnel'!$C$1:$AK$1,0)),"")</f>
        <v/>
      </c>
      <c r="N1143" t="inlineStr">
        <is>
          <t>maintenance préventive d'un onduleur|Lumen-Norton</t>
        </is>
      </c>
    </row>
    <row r="1144">
      <c r="A1144" t="inlineStr">
        <is>
          <t>Onduleur</t>
        </is>
      </c>
      <c r="B1144" t="inlineStr">
        <is>
          <t>Lumen-Norton</t>
        </is>
      </c>
      <c r="C1144" t="inlineStr">
        <is>
          <t>ONDPOB002</t>
        </is>
      </c>
      <c r="D1144" t="inlineStr">
        <is>
          <t>maintenance préventive d'un onduleur</t>
        </is>
      </c>
      <c r="E1144" t="inlineStr">
        <is>
          <t>ONP002</t>
        </is>
      </c>
      <c r="F1144" t="n">
        <v>1</v>
      </c>
      <c r="G1144" t="n">
        <v>0</v>
      </c>
      <c r="H1144" t="n">
        <v>1</v>
      </c>
      <c r="I1144" t="n">
        <v>0</v>
      </c>
      <c r="J1144" s="2" t="n">
        <v>337.95</v>
      </c>
      <c r="K1144" t="n">
        <v>0</v>
      </c>
      <c r="L1144" t="inlineStr">
        <is>
          <t>Maintenance préventive Onduleur 61 kVA --&gt; 160 kVA</t>
        </is>
      </c>
      <c r="M1144">
        <f>IFERROR(INDEX('equipements_tunnel'!$C$2:$AK$64,MATCH(L1144,'equipements_tunnel'!$B$2:$B$64,0),MATCH(B1144,'equipements_tunnel'!$C$1:$AK$1,0)),"")</f>
        <v/>
      </c>
      <c r="N1144" t="inlineStr">
        <is>
          <t>maintenance préventive d'un onduleur|Lumen-Norton</t>
        </is>
      </c>
    </row>
    <row r="1145">
      <c r="A1145" t="inlineStr">
        <is>
          <t>Onduleur</t>
        </is>
      </c>
      <c r="B1145" t="inlineStr">
        <is>
          <t>Lumen-Norton</t>
        </is>
      </c>
      <c r="C1145" t="inlineStr">
        <is>
          <t>ONDPOC003</t>
        </is>
      </c>
      <c r="D1145" t="inlineStr">
        <is>
          <t>maintenance préventive d'un onduleur</t>
        </is>
      </c>
      <c r="E1145" t="inlineStr">
        <is>
          <t>ONP003</t>
        </is>
      </c>
      <c r="F1145" t="n">
        <v>1</v>
      </c>
      <c r="G1145" t="n">
        <v>0</v>
      </c>
      <c r="H1145" t="n">
        <v>1</v>
      </c>
      <c r="I1145" t="n">
        <v>0</v>
      </c>
      <c r="J1145" s="2" t="n">
        <v>371.88</v>
      </c>
      <c r="K1145" t="n">
        <v>0</v>
      </c>
      <c r="L1145" t="inlineStr">
        <is>
          <t>Maintenance préventive Onduleur &gt; 160 kVA</t>
        </is>
      </c>
      <c r="M1145">
        <f>IFERROR(INDEX('equipements_tunnel'!$C$2:$AK$64,MATCH(L1145,'equipements_tunnel'!$B$2:$B$64,0),MATCH(B1145,'equipements_tunnel'!$C$1:$AK$1,0)),"")</f>
        <v/>
      </c>
      <c r="N1145" t="inlineStr">
        <is>
          <t>maintenance préventive d'un onduleur|Lumen-Norton</t>
        </is>
      </c>
    </row>
    <row r="1146">
      <c r="A1146" t="inlineStr">
        <is>
          <t>Onduleur</t>
        </is>
      </c>
      <c r="B1146" t="inlineStr">
        <is>
          <t>Lumen-Norton</t>
        </is>
      </c>
      <c r="C1146" t="inlineStr">
        <is>
          <t>ONDMPA004</t>
        </is>
      </c>
      <c r="D1146" t="inlineStr">
        <is>
          <t>maintenance préventive d'un atelier d'énergie</t>
        </is>
      </c>
      <c r="E1146" t="inlineStr">
        <is>
          <t>ONP004</t>
        </is>
      </c>
      <c r="F1146" t="n">
        <v>1</v>
      </c>
      <c r="G1146" t="n">
        <v>0</v>
      </c>
      <c r="H1146" t="n">
        <v>1</v>
      </c>
      <c r="I1146" t="n">
        <v>0</v>
      </c>
      <c r="J1146" s="2" t="n">
        <v>185.94</v>
      </c>
      <c r="K1146" t="n">
        <v>0</v>
      </c>
      <c r="L1146" t="inlineStr"/>
      <c r="M1146" t="n">
        <v>0</v>
      </c>
      <c r="N1146" t="inlineStr">
        <is>
          <t>maintenance préventive d'un atelier d'énergie|Lumen-Norton</t>
        </is>
      </c>
    </row>
    <row r="1147">
      <c r="A1147" t="inlineStr">
        <is>
          <t>Onduleur</t>
        </is>
      </c>
      <c r="B1147" t="inlineStr">
        <is>
          <t>Lumen-Norton</t>
        </is>
      </c>
      <c r="C1147" t="inlineStr">
        <is>
          <t>ONDPLV005</t>
        </is>
      </c>
      <c r="D1147" t="inlineStr">
        <is>
          <t>plus-value pour dépollution</t>
        </is>
      </c>
      <c r="E1147" t="inlineStr">
        <is>
          <t>ONP005</t>
        </is>
      </c>
      <c r="F1147" t="n">
        <v>0.5</v>
      </c>
      <c r="G1147" t="n">
        <v>0</v>
      </c>
      <c r="H1147" t="n">
        <v>0.5</v>
      </c>
      <c r="I1147" t="n">
        <v>2</v>
      </c>
      <c r="J1147" s="2" t="n">
        <v>414.3</v>
      </c>
      <c r="K1147" t="n">
        <v>414.3</v>
      </c>
      <c r="L1147" t="inlineStr"/>
      <c r="M1147" t="n">
        <v>2</v>
      </c>
      <c r="N1147" t="inlineStr">
        <is>
          <t>plus-value pour dépollution|Lumen-Norton</t>
        </is>
      </c>
    </row>
    <row r="1148">
      <c r="A1148" t="inlineStr">
        <is>
          <t>Détection</t>
        </is>
      </c>
      <c r="B1148" t="inlineStr">
        <is>
          <t>Lumen-Norton</t>
        </is>
      </c>
      <c r="C1148" t="inlineStr">
        <is>
          <t>DETPCA013</t>
        </is>
      </c>
      <c r="D1148" t="inlineStr">
        <is>
          <t>préventif d'un tube des capteurs atmosphériques (opacimètres, co, no, no², smokecheck, anémomètres)</t>
        </is>
      </c>
      <c r="E1148" t="inlineStr">
        <is>
          <t>DEP013</t>
        </is>
      </c>
      <c r="F1148" t="n">
        <v>4</v>
      </c>
      <c r="G1148" t="n">
        <v>0</v>
      </c>
      <c r="H1148" t="n">
        <v>4</v>
      </c>
      <c r="I1148" t="n">
        <v>2</v>
      </c>
      <c r="J1148" s="2" t="n">
        <v>6840.75</v>
      </c>
      <c r="K1148" t="n">
        <v>27363</v>
      </c>
      <c r="L1148" t="inlineStr"/>
      <c r="M1148" t="n">
        <v>2</v>
      </c>
      <c r="N1148" t="inlineStr">
        <is>
          <t>préventif d'un tube des capteurs atmosphériques (opacimètres, co, no, no², smokecheck, anémomètres)|Lumen-Norton</t>
        </is>
      </c>
    </row>
    <row r="1149">
      <c r="A1149" t="inlineStr">
        <is>
          <t>Détection</t>
        </is>
      </c>
      <c r="B1149" t="inlineStr">
        <is>
          <t>Lumen-Norton</t>
        </is>
      </c>
      <c r="C1149" t="inlineStr">
        <is>
          <t>DETPLV027</t>
        </is>
      </c>
      <c r="D1149" t="inlineStr">
        <is>
          <t>préventif luminancemètre</t>
        </is>
      </c>
      <c r="E1149" t="inlineStr">
        <is>
          <t>DEP027</t>
        </is>
      </c>
      <c r="F1149" t="n">
        <v>1</v>
      </c>
      <c r="G1149" t="n">
        <v>0</v>
      </c>
      <c r="H1149" t="n">
        <v>1</v>
      </c>
      <c r="I1149" t="n">
        <v>3</v>
      </c>
      <c r="J1149" s="2" t="n">
        <v>24.15</v>
      </c>
      <c r="K1149" t="n">
        <v>72.45</v>
      </c>
      <c r="L1149" t="inlineStr">
        <is>
          <t>LUMANDAR+LUMINANCEMETRE</t>
        </is>
      </c>
      <c r="M1149">
        <f>IFERROR(INDEX('equipements_tunnel'!$C$2:$AK$64,MATCH(L1149,'equipements_tunnel'!$B$2:$B$64,0),MATCH(B1149,'equipements_tunnel'!$C$1:$AK$1,0)),"")</f>
        <v/>
      </c>
      <c r="N1149" t="inlineStr">
        <is>
          <t>préventif luminancemètre|Lumen-Norton</t>
        </is>
      </c>
    </row>
    <row r="1150">
      <c r="A1150" t="inlineStr">
        <is>
          <t>Détection</t>
        </is>
      </c>
      <c r="B1150" t="inlineStr">
        <is>
          <t>Lumen-Norton</t>
        </is>
      </c>
      <c r="C1150" t="inlineStr">
        <is>
          <t>DETPDI100</t>
        </is>
      </c>
      <c r="D1150" t="inlineStr">
        <is>
          <t>préventif détection incendie</t>
        </is>
      </c>
      <c r="E1150" t="inlineStr">
        <is>
          <t>DEP100</t>
        </is>
      </c>
      <c r="F1150" t="n">
        <v>1</v>
      </c>
      <c r="G1150" t="n">
        <v>0</v>
      </c>
      <c r="H1150" t="n">
        <v>1</v>
      </c>
      <c r="I1150" t="n">
        <v>1</v>
      </c>
      <c r="J1150" s="2" t="n">
        <v>347.55</v>
      </c>
      <c r="K1150" t="n">
        <v>347.55</v>
      </c>
      <c r="L1150" t="inlineStr"/>
      <c r="M1150" t="n">
        <v>1</v>
      </c>
      <c r="N1150" t="inlineStr">
        <is>
          <t>préventif détection incendie|Lumen-Norton</t>
        </is>
      </c>
    </row>
    <row r="1151">
      <c r="A1151" t="inlineStr">
        <is>
          <t>Détection</t>
        </is>
      </c>
      <c r="B1151" t="inlineStr">
        <is>
          <t>Lumen-Norton</t>
        </is>
      </c>
      <c r="C1151" t="inlineStr">
        <is>
          <t>DETPXA200</t>
        </is>
      </c>
      <c r="D1151" t="inlineStr">
        <is>
          <t>préventif extincteur</t>
        </is>
      </c>
      <c r="E1151" t="inlineStr">
        <is>
          <t>DEP200</t>
        </is>
      </c>
      <c r="F1151" t="n">
        <v>1</v>
      </c>
      <c r="G1151" t="n">
        <v>0</v>
      </c>
      <c r="H1151" t="n">
        <v>1</v>
      </c>
      <c r="I1151" t="n">
        <v>25</v>
      </c>
      <c r="J1151" s="2" t="n">
        <v>33.6</v>
      </c>
      <c r="K1151" t="n">
        <v>840</v>
      </c>
      <c r="L1151" t="inlineStr">
        <is>
          <t>Maintenance Préventive Extincteur Poudre 6 kg</t>
        </is>
      </c>
      <c r="M1151">
        <f>IFERROR(INDEX('equipements_tunnel'!$C$2:$AK$64,MATCH(L1151,'equipements_tunnel'!$B$2:$B$64,0),MATCH(B1151,'equipements_tunnel'!$C$1:$AK$1,0)),"")</f>
        <v/>
      </c>
      <c r="N1151" t="inlineStr">
        <is>
          <t>préventif extincteur|Lumen-Norton</t>
        </is>
      </c>
    </row>
    <row r="1152">
      <c r="A1152" t="inlineStr">
        <is>
          <t>Détection</t>
        </is>
      </c>
      <c r="B1152" t="inlineStr">
        <is>
          <t>Lumen-Norton</t>
        </is>
      </c>
      <c r="C1152" t="inlineStr">
        <is>
          <t>DETPXB201</t>
        </is>
      </c>
      <c r="D1152" t="inlineStr">
        <is>
          <t>préventif extincteur</t>
        </is>
      </c>
      <c r="E1152" t="inlineStr">
        <is>
          <t>DEP201</t>
        </is>
      </c>
      <c r="F1152" t="n">
        <v>1</v>
      </c>
      <c r="G1152" t="n">
        <v>0</v>
      </c>
      <c r="H1152" t="n">
        <v>1</v>
      </c>
      <c r="I1152" t="n">
        <v>1</v>
      </c>
      <c r="J1152" s="2" t="n">
        <v>21</v>
      </c>
      <c r="K1152" t="n">
        <v>21</v>
      </c>
      <c r="L1152" t="inlineStr">
        <is>
          <t>Maintenance Préventive Extincteur Poudre 9 kg</t>
        </is>
      </c>
      <c r="M1152">
        <f>IFERROR(INDEX('equipements_tunnel'!$C$2:$AK$64,MATCH(L1152,'equipements_tunnel'!$B$2:$B$64,0),MATCH(B1152,'equipements_tunnel'!$C$1:$AK$1,0)),"")</f>
        <v/>
      </c>
      <c r="N1152" t="inlineStr">
        <is>
          <t>préventif extincteur|Lumen-Norton</t>
        </is>
      </c>
    </row>
    <row r="1153">
      <c r="A1153" t="inlineStr">
        <is>
          <t>Détection</t>
        </is>
      </c>
      <c r="B1153" t="inlineStr">
        <is>
          <t>Lumen-Norton</t>
        </is>
      </c>
      <c r="C1153" t="inlineStr">
        <is>
          <t>DETPXC202</t>
        </is>
      </c>
      <c r="D1153" t="inlineStr">
        <is>
          <t>préventif extincteur</t>
        </is>
      </c>
      <c r="E1153" t="inlineStr">
        <is>
          <t>DEP202</t>
        </is>
      </c>
      <c r="F1153" t="n">
        <v>1</v>
      </c>
      <c r="G1153" t="n">
        <v>0</v>
      </c>
      <c r="H1153" t="n">
        <v>1</v>
      </c>
      <c r="I1153" t="n">
        <v>0</v>
      </c>
      <c r="J1153" s="2" t="n">
        <v>36.75</v>
      </c>
      <c r="K1153" t="n">
        <v>0</v>
      </c>
      <c r="L1153" t="inlineStr">
        <is>
          <t>Maintenance Préventive Extincteur Poudre 50 kg</t>
        </is>
      </c>
      <c r="M1153">
        <f>IFERROR(INDEX('equipements_tunnel'!$C$2:$AK$64,MATCH(L1153,'equipements_tunnel'!$B$2:$B$64,0),MATCH(B1153,'equipements_tunnel'!$C$1:$AK$1,0)),"")</f>
        <v/>
      </c>
      <c r="N1153" t="inlineStr">
        <is>
          <t>préventif extincteur|Lumen-Norton</t>
        </is>
      </c>
    </row>
    <row r="1154">
      <c r="A1154" t="inlineStr">
        <is>
          <t>Détection</t>
        </is>
      </c>
      <c r="B1154" t="inlineStr">
        <is>
          <t>Lumen-Norton</t>
        </is>
      </c>
      <c r="C1154" t="inlineStr">
        <is>
          <t>DETPXD203</t>
        </is>
      </c>
      <c r="D1154" t="inlineStr">
        <is>
          <t>préventif extincteur</t>
        </is>
      </c>
      <c r="E1154" t="inlineStr">
        <is>
          <t>DEP203</t>
        </is>
      </c>
      <c r="F1154" t="n">
        <v>1</v>
      </c>
      <c r="G1154" t="n">
        <v>0</v>
      </c>
      <c r="H1154" t="n">
        <v>1</v>
      </c>
      <c r="I1154" t="n">
        <v>0</v>
      </c>
      <c r="J1154" s="2" t="n">
        <v>15.75</v>
      </c>
      <c r="K1154" t="n">
        <v>0</v>
      </c>
      <c r="L1154" t="inlineStr">
        <is>
          <t>Maintenance Préventive Extincteur Eau 6 L</t>
        </is>
      </c>
      <c r="M1154">
        <f>IFERROR(INDEX('equipements_tunnel'!$C$2:$AK$64,MATCH(L1154,'equipements_tunnel'!$B$2:$B$64,0),MATCH(B1154,'equipements_tunnel'!$C$1:$AK$1,0)),"")</f>
        <v/>
      </c>
      <c r="N1154" t="inlineStr">
        <is>
          <t>préventif extincteur|Lumen-Norton</t>
        </is>
      </c>
    </row>
    <row r="1155">
      <c r="A1155" t="inlineStr">
        <is>
          <t>Détection</t>
        </is>
      </c>
      <c r="B1155" t="inlineStr">
        <is>
          <t>Lumen-Norton</t>
        </is>
      </c>
      <c r="C1155" t="inlineStr">
        <is>
          <t>DETPXE204</t>
        </is>
      </c>
      <c r="D1155" t="inlineStr">
        <is>
          <t>préventif extincteur</t>
        </is>
      </c>
      <c r="E1155" t="inlineStr">
        <is>
          <t>DEP204</t>
        </is>
      </c>
      <c r="F1155" t="n">
        <v>1</v>
      </c>
      <c r="G1155" t="n">
        <v>0</v>
      </c>
      <c r="H1155" t="n">
        <v>1</v>
      </c>
      <c r="I1155" t="n">
        <v>0</v>
      </c>
      <c r="J1155" s="2" t="n">
        <v>23.1</v>
      </c>
      <c r="K1155" t="n">
        <v>0</v>
      </c>
      <c r="L1155" t="inlineStr">
        <is>
          <t>Maintenance Préventive Extincteur Eau 9 L</t>
        </is>
      </c>
      <c r="M1155">
        <f>IFERROR(INDEX('equipements_tunnel'!$C$2:$AK$64,MATCH(L1155,'equipements_tunnel'!$B$2:$B$64,0),MATCH(B1155,'equipements_tunnel'!$C$1:$AK$1,0)),"")</f>
        <v/>
      </c>
      <c r="N1155" t="inlineStr">
        <is>
          <t>préventif extincteur|Lumen-Norton</t>
        </is>
      </c>
    </row>
    <row r="1156">
      <c r="A1156" t="inlineStr">
        <is>
          <t>Détection</t>
        </is>
      </c>
      <c r="B1156" t="inlineStr">
        <is>
          <t>Lumen-Norton</t>
        </is>
      </c>
      <c r="C1156" t="inlineStr">
        <is>
          <t>DETPXF204</t>
        </is>
      </c>
      <c r="D1156" t="inlineStr">
        <is>
          <t>préventif extincteur</t>
        </is>
      </c>
      <c r="E1156" t="inlineStr">
        <is>
          <t>DEP205</t>
        </is>
      </c>
      <c r="F1156" t="n">
        <v>1</v>
      </c>
      <c r="G1156" t="n">
        <v>0</v>
      </c>
      <c r="H1156" t="n">
        <v>1</v>
      </c>
      <c r="I1156" t="n">
        <v>2</v>
      </c>
      <c r="J1156" s="2" t="n">
        <v>26.25</v>
      </c>
      <c r="K1156" t="n">
        <v>52.5</v>
      </c>
      <c r="L1156" t="inlineStr">
        <is>
          <t>Maintenance Préventive Extincteur CO2 2 kg</t>
        </is>
      </c>
      <c r="M1156">
        <f>IFERROR(INDEX('equipements_tunnel'!$C$2:$AK$64,MATCH(L1156,'equipements_tunnel'!$B$2:$B$64,0),MATCH(B1156,'equipements_tunnel'!$C$1:$AK$1,0)),"")</f>
        <v/>
      </c>
      <c r="N1156" t="inlineStr">
        <is>
          <t>préventif extincteur|Lumen-Norton</t>
        </is>
      </c>
    </row>
    <row r="1157">
      <c r="A1157" t="inlineStr">
        <is>
          <t>Détection</t>
        </is>
      </c>
      <c r="B1157" t="inlineStr">
        <is>
          <t>Lumen-Norton</t>
        </is>
      </c>
      <c r="C1157" t="inlineStr">
        <is>
          <t>DETPXG206</t>
        </is>
      </c>
      <c r="D1157" t="inlineStr">
        <is>
          <t>préventif extincteur</t>
        </is>
      </c>
      <c r="E1157" t="inlineStr">
        <is>
          <t>DEP206</t>
        </is>
      </c>
      <c r="F1157" t="n">
        <v>1</v>
      </c>
      <c r="G1157" t="n">
        <v>0</v>
      </c>
      <c r="H1157" t="n">
        <v>1</v>
      </c>
      <c r="I1157" t="n">
        <v>5</v>
      </c>
      <c r="J1157" s="2" t="n">
        <v>15.75</v>
      </c>
      <c r="K1157" t="n">
        <v>78.75</v>
      </c>
      <c r="L1157" t="inlineStr">
        <is>
          <t>Maintenance Préventive Extincteur CO2 5 kg</t>
        </is>
      </c>
      <c r="M1157">
        <f>IFERROR(INDEX('equipements_tunnel'!$C$2:$AK$64,MATCH(L1157,'equipements_tunnel'!$B$2:$B$64,0),MATCH(B1157,'equipements_tunnel'!$C$1:$AK$1,0)),"")</f>
        <v/>
      </c>
      <c r="N1157" t="inlineStr">
        <is>
          <t>préventif extincteur|Lumen-Norton</t>
        </is>
      </c>
    </row>
    <row r="1158">
      <c r="A1158" t="inlineStr">
        <is>
          <t>Ventilation</t>
        </is>
      </c>
      <c r="B1158" t="inlineStr">
        <is>
          <t>Lumen-Norton</t>
        </is>
      </c>
      <c r="C1158" t="inlineStr">
        <is>
          <t>VENPEN201</t>
        </is>
      </c>
      <c r="D1158" t="inlineStr">
        <is>
          <t>préventif des équipements de ventilation</t>
        </is>
      </c>
      <c r="E1158" t="inlineStr">
        <is>
          <t>VPN201</t>
        </is>
      </c>
      <c r="F1158" t="n">
        <v>1</v>
      </c>
      <c r="G1158" t="n">
        <v>0</v>
      </c>
      <c r="H1158" t="n">
        <v>1</v>
      </c>
      <c r="I1158" t="n">
        <v>1</v>
      </c>
      <c r="J1158" s="2" t="n">
        <v>39474.35</v>
      </c>
      <c r="K1158" t="n">
        <v>19737.17</v>
      </c>
      <c r="L1158" t="inlineStr"/>
      <c r="M1158" t="n">
        <v>1</v>
      </c>
      <c r="N1158" t="inlineStr">
        <is>
          <t>préventif des équipements de ventilation|Lumen-Norton</t>
        </is>
      </c>
    </row>
    <row r="1159">
      <c r="A1159" t="inlineStr">
        <is>
          <t>Ventilation</t>
        </is>
      </c>
      <c r="B1159" t="inlineStr">
        <is>
          <t>Lumen-Norton</t>
        </is>
      </c>
      <c r="C1159" t="inlineStr">
        <is>
          <t>VENPQA300</t>
        </is>
      </c>
      <c r="D1159" t="inlineStr">
        <is>
          <t>maintenance préventive des équipements spécifiques</t>
        </is>
      </c>
      <c r="E1159" t="inlineStr">
        <is>
          <t>VPT300</t>
        </is>
      </c>
      <c r="F1159" t="n">
        <v>1</v>
      </c>
      <c r="G1159" t="n">
        <v>0</v>
      </c>
      <c r="H1159" t="n">
        <v>1</v>
      </c>
      <c r="I1159" t="n">
        <v>5</v>
      </c>
      <c r="J1159" s="2" t="n">
        <v>78.84999999999999</v>
      </c>
      <c r="K1159" t="n">
        <v>394.25</v>
      </c>
      <c r="L1159" t="inlineStr">
        <is>
          <t>SURPRESSEUR ET VENTILATEUR LOCAL</t>
        </is>
      </c>
      <c r="M1159">
        <f>IFERROR(INDEX('equipements_tunnel'!$C$2:$AK$64,MATCH(L1159,'equipements_tunnel'!$B$2:$B$64,0),MATCH(B1159,'equipements_tunnel'!$C$1:$AK$1,0)),"")</f>
        <v/>
      </c>
      <c r="N1159" t="inlineStr">
        <is>
          <t>maintenance préventive des équipements spécifiques|Lumen-Norton</t>
        </is>
      </c>
    </row>
    <row r="1160">
      <c r="A1160" t="inlineStr">
        <is>
          <t>Ventilation</t>
        </is>
      </c>
      <c r="B1160" t="inlineStr">
        <is>
          <t>Lumen-Norton</t>
        </is>
      </c>
      <c r="C1160" t="inlineStr">
        <is>
          <t>VENPQB301</t>
        </is>
      </c>
      <c r="D1160" t="inlineStr">
        <is>
          <t>maintenance préventive des équipements spécifiques</t>
        </is>
      </c>
      <c r="E1160" t="inlineStr">
        <is>
          <t>VPT301</t>
        </is>
      </c>
      <c r="F1160" t="n">
        <v>1</v>
      </c>
      <c r="G1160" t="n">
        <v>0</v>
      </c>
      <c r="H1160" t="n">
        <v>1</v>
      </c>
      <c r="I1160" t="n">
        <v>0</v>
      </c>
      <c r="J1160" s="2" t="n">
        <v>128.27</v>
      </c>
      <c r="K1160" t="n">
        <v>0</v>
      </c>
      <c r="L1160" t="inlineStr">
        <is>
          <t>REGISTRE</t>
        </is>
      </c>
      <c r="M1160">
        <f>IFERROR(INDEX('equipements_tunnel'!$C$2:$AK$64,MATCH(L1160,'equipements_tunnel'!$B$2:$B$64,0),MATCH(B1160,'equipements_tunnel'!$C$1:$AK$1,0)),"")</f>
        <v/>
      </c>
      <c r="N1160" t="inlineStr">
        <is>
          <t>maintenance préventive des équipements spécifiques|Lumen-Norton</t>
        </is>
      </c>
    </row>
    <row r="1161">
      <c r="A1161" t="inlineStr">
        <is>
          <t>Ventilation</t>
        </is>
      </c>
      <c r="B1161" t="inlineStr">
        <is>
          <t>Lumen-Norton</t>
        </is>
      </c>
      <c r="C1161" t="inlineStr">
        <is>
          <t>VENPQC302</t>
        </is>
      </c>
      <c r="D1161" t="inlineStr">
        <is>
          <t>maintenance préventive des équipements spécifiques</t>
        </is>
      </c>
      <c r="E1161" t="inlineStr">
        <is>
          <t>VPT302</t>
        </is>
      </c>
      <c r="F1161" t="n">
        <v>1</v>
      </c>
      <c r="G1161" t="n">
        <v>0</v>
      </c>
      <c r="H1161" t="n">
        <v>1</v>
      </c>
      <c r="I1161" t="n">
        <v>0</v>
      </c>
      <c r="J1161" s="2" t="n">
        <v>449.49</v>
      </c>
      <c r="K1161" t="n">
        <v>0</v>
      </c>
      <c r="L1161" t="inlineStr"/>
      <c r="M1161" t="n">
        <v>0</v>
      </c>
      <c r="N1161" t="inlineStr">
        <is>
          <t>maintenance préventive des équipements spécifiques|Lumen-Norton</t>
        </is>
      </c>
    </row>
    <row r="1162">
      <c r="A1162" t="inlineStr">
        <is>
          <t>Ventilation</t>
        </is>
      </c>
      <c r="B1162" t="inlineStr">
        <is>
          <t>Lumen-Norton</t>
        </is>
      </c>
      <c r="C1162" t="inlineStr">
        <is>
          <t>VENPQE304</t>
        </is>
      </c>
      <c r="D1162" t="inlineStr">
        <is>
          <t>maintenance préventive des équipements spécifiques</t>
        </is>
      </c>
      <c r="E1162" t="inlineStr">
        <is>
          <t>VPT304</t>
        </is>
      </c>
      <c r="F1162" t="n">
        <v>1</v>
      </c>
      <c r="G1162" t="n">
        <v>0</v>
      </c>
      <c r="H1162" t="n">
        <v>1</v>
      </c>
      <c r="I1162" t="n">
        <v>0</v>
      </c>
      <c r="J1162" s="2" t="n">
        <v>12.58</v>
      </c>
      <c r="K1162" t="n">
        <v>0</v>
      </c>
      <c r="L1162" t="inlineStr"/>
      <c r="M1162" t="n">
        <v>0</v>
      </c>
      <c r="N1162" t="inlineStr">
        <is>
          <t>maintenance préventive des équipements spécifiques|Lumen-Norton</t>
        </is>
      </c>
    </row>
    <row r="1163">
      <c r="A1163" t="inlineStr">
        <is>
          <t>Ventilation</t>
        </is>
      </c>
      <c r="B1163" t="inlineStr">
        <is>
          <t>Lumen-Norton</t>
        </is>
      </c>
      <c r="C1163" t="inlineStr">
        <is>
          <t>VENPQF305</t>
        </is>
      </c>
      <c r="D1163" t="inlineStr">
        <is>
          <t>maintenance préventive des équipements spécifiques</t>
        </is>
      </c>
      <c r="E1163" t="inlineStr">
        <is>
          <t>VPT305</t>
        </is>
      </c>
      <c r="F1163" t="n">
        <v>1</v>
      </c>
      <c r="G1163" t="n">
        <v>0</v>
      </c>
      <c r="H1163" t="n">
        <v>1</v>
      </c>
      <c r="I1163" t="n">
        <v>0</v>
      </c>
      <c r="J1163" s="2" t="n">
        <v>12.58</v>
      </c>
      <c r="K1163" t="n">
        <v>0</v>
      </c>
      <c r="L1163" t="inlineStr"/>
      <c r="M1163" t="n">
        <v>0</v>
      </c>
      <c r="N1163" t="inlineStr">
        <is>
          <t>maintenance préventive des équipements spécifiques|Lumen-Norton</t>
        </is>
      </c>
    </row>
    <row r="1164">
      <c r="A1164" t="inlineStr">
        <is>
          <t>Vidéo</t>
        </is>
      </c>
      <c r="B1164" t="inlineStr">
        <is>
          <t>Lumen-Norton</t>
        </is>
      </c>
      <c r="C1164" t="inlineStr">
        <is>
          <t>VIDDAI110</t>
        </is>
      </c>
      <c r="D1164" t="inlineStr">
        <is>
          <t>maintenance préventive de la dai du sens 1</t>
        </is>
      </c>
      <c r="E1164" t="inlineStr">
        <is>
          <t>VI MP 110</t>
        </is>
      </c>
      <c r="F1164" t="n">
        <v>1</v>
      </c>
      <c r="G1164" t="n">
        <v>0</v>
      </c>
      <c r="H1164" t="n">
        <v>1</v>
      </c>
      <c r="I1164" t="n">
        <v>1</v>
      </c>
      <c r="J1164" s="2" t="n">
        <v>3341.64</v>
      </c>
      <c r="K1164" t="n">
        <v>3341.64</v>
      </c>
      <c r="L1164" t="inlineStr"/>
      <c r="M1164" t="n">
        <v>1</v>
      </c>
      <c r="N1164" t="inlineStr">
        <is>
          <t>maintenance préventive de la dai du sens 1|Lumen-Norton</t>
        </is>
      </c>
    </row>
    <row r="1165">
      <c r="A1165" t="inlineStr">
        <is>
          <t>Vidéo</t>
        </is>
      </c>
      <c r="B1165" t="inlineStr">
        <is>
          <t>Lumen-Norton</t>
        </is>
      </c>
      <c r="C1165" t="inlineStr">
        <is>
          <t>VIDDAI111</t>
        </is>
      </c>
      <c r="D1165" t="inlineStr">
        <is>
          <t>maintenance préventive de la dai du sens 2</t>
        </is>
      </c>
      <c r="E1165" t="inlineStr">
        <is>
          <t>VI MP 111</t>
        </is>
      </c>
      <c r="F1165" t="n">
        <v>1</v>
      </c>
      <c r="G1165" t="n">
        <v>0</v>
      </c>
      <c r="H1165" t="n">
        <v>1</v>
      </c>
      <c r="I1165" t="n">
        <v>1</v>
      </c>
      <c r="J1165" s="2" t="n">
        <v>3341.64</v>
      </c>
      <c r="K1165" t="n">
        <v>3341.64</v>
      </c>
      <c r="L1165" t="inlineStr"/>
      <c r="M1165" t="n">
        <v>1</v>
      </c>
      <c r="N1165" t="inlineStr">
        <is>
          <t>maintenance préventive de la dai du sens 2|Lumen-Norton</t>
        </is>
      </c>
    </row>
    <row r="1166">
      <c r="A1166" t="inlineStr">
        <is>
          <t>Vidéo</t>
        </is>
      </c>
      <c r="B1166" t="inlineStr">
        <is>
          <t>Lumen-Norton</t>
        </is>
      </c>
      <c r="C1166" t="inlineStr">
        <is>
          <t>VIDCAM310</t>
        </is>
      </c>
      <c r="D1166" t="inlineStr">
        <is>
          <t>nettoyage des caméras sens intérieur sens 1</t>
        </is>
      </c>
      <c r="E1166" t="inlineStr">
        <is>
          <t>VI MP 310</t>
        </is>
      </c>
      <c r="F1166" t="n">
        <v>2</v>
      </c>
      <c r="G1166" t="n">
        <v>0</v>
      </c>
      <c r="H1166" t="n">
        <v>2</v>
      </c>
      <c r="I1166" t="n">
        <v>1</v>
      </c>
      <c r="J1166" s="2" t="n">
        <v>1696.19</v>
      </c>
      <c r="K1166" t="n">
        <v>3392.38</v>
      </c>
      <c r="L1166" t="inlineStr"/>
      <c r="M1166" t="n">
        <v>1</v>
      </c>
      <c r="N1166" t="inlineStr">
        <is>
          <t>nettoyage des caméras sens intérieur sens 1|Lumen-Norton</t>
        </is>
      </c>
    </row>
    <row r="1167">
      <c r="A1167" t="inlineStr">
        <is>
          <t>Vidéo</t>
        </is>
      </c>
      <c r="B1167" t="inlineStr">
        <is>
          <t>Lumen-Norton</t>
        </is>
      </c>
      <c r="C1167" t="inlineStr">
        <is>
          <t>VIDCAM311</t>
        </is>
      </c>
      <c r="D1167" t="inlineStr">
        <is>
          <t>nettoyage des caméras sens intérieur sens 2</t>
        </is>
      </c>
      <c r="E1167" t="inlineStr">
        <is>
          <t>VI MP 311</t>
        </is>
      </c>
      <c r="F1167" t="n">
        <v>2</v>
      </c>
      <c r="G1167" t="n">
        <v>0</v>
      </c>
      <c r="H1167" t="n">
        <v>2</v>
      </c>
      <c r="I1167" t="n">
        <v>1</v>
      </c>
      <c r="J1167" s="2" t="n">
        <v>1696.19</v>
      </c>
      <c r="K1167" t="n">
        <v>3392.38</v>
      </c>
      <c r="L1167" t="inlineStr"/>
      <c r="M1167" t="n">
        <v>1</v>
      </c>
      <c r="N1167" t="inlineStr">
        <is>
          <t>nettoyage des caméras sens intérieur sens 2|Lumen-Norton</t>
        </is>
      </c>
    </row>
    <row r="1168">
      <c r="A1168" t="inlineStr">
        <is>
          <t>Vidéo</t>
        </is>
      </c>
      <c r="B1168" t="inlineStr">
        <is>
          <t>Lumen-Norton</t>
        </is>
      </c>
      <c r="C1168" t="inlineStr">
        <is>
          <t>VIDPCI405</t>
        </is>
      </c>
      <c r="D1168" t="inlineStr">
        <is>
          <t>maintenance préventive des caméras en issues de secours</t>
        </is>
      </c>
      <c r="E1168" t="inlineStr">
        <is>
          <t>VI MP 405</t>
        </is>
      </c>
      <c r="F1168" t="n">
        <v>1</v>
      </c>
      <c r="G1168" t="n">
        <v>0</v>
      </c>
      <c r="H1168" t="n">
        <v>1</v>
      </c>
      <c r="I1168" t="n">
        <v>1</v>
      </c>
      <c r="J1168" s="2" t="n">
        <v>62.12</v>
      </c>
      <c r="K1168" t="n">
        <v>62.12</v>
      </c>
      <c r="L1168" t="inlineStr"/>
      <c r="M1168" t="n">
        <v>1</v>
      </c>
      <c r="N1168" t="inlineStr">
        <is>
          <t>maintenance préventive des caméras en issues de secours|Lumen-Norton</t>
        </is>
      </c>
    </row>
    <row r="1169">
      <c r="A1169" t="inlineStr">
        <is>
          <t>Pompage</t>
        </is>
      </c>
      <c r="B1169" t="inlineStr">
        <is>
          <t>Lumen-Norton</t>
        </is>
      </c>
      <c r="C1169" t="inlineStr">
        <is>
          <t>POMIND103</t>
        </is>
      </c>
      <c r="D1169" t="inlineStr">
        <is>
          <t>entretien des poteaux incendie</t>
        </is>
      </c>
      <c r="E1169" t="inlineStr">
        <is>
          <t>INP103</t>
        </is>
      </c>
      <c r="F1169" t="n">
        <v>1</v>
      </c>
      <c r="G1169" t="n">
        <v>0</v>
      </c>
      <c r="H1169" t="n">
        <v>1</v>
      </c>
      <c r="I1169" t="n">
        <v>1</v>
      </c>
      <c r="J1169" s="2" t="n">
        <v>1516</v>
      </c>
      <c r="K1169" t="n">
        <v>1516</v>
      </c>
      <c r="L1169" t="inlineStr"/>
      <c r="M1169" t="n">
        <v>1</v>
      </c>
      <c r="N1169" t="inlineStr">
        <is>
          <t>entretien des poteaux incendie|Lumen-Norton</t>
        </is>
      </c>
    </row>
    <row r="1170">
      <c r="A1170" t="inlineStr">
        <is>
          <t>Pompage</t>
        </is>
      </c>
      <c r="B1170" t="inlineStr">
        <is>
          <t>Lumen-Norton</t>
        </is>
      </c>
      <c r="C1170" t="inlineStr">
        <is>
          <t>POMEPO600</t>
        </is>
      </c>
      <c r="D1170" t="inlineStr">
        <is>
          <t>entretien d'une pompe</t>
        </is>
      </c>
      <c r="E1170" t="inlineStr">
        <is>
          <t>POE600</t>
        </is>
      </c>
      <c r="F1170" t="n">
        <v>1</v>
      </c>
      <c r="G1170" t="n">
        <v>0</v>
      </c>
      <c r="H1170" t="n">
        <v>1</v>
      </c>
      <c r="I1170" t="n">
        <v>0</v>
      </c>
      <c r="J1170" s="2" t="n">
        <v>572.0599999999999</v>
      </c>
      <c r="K1170" t="n">
        <v>0</v>
      </c>
      <c r="L1170" t="inlineStr"/>
      <c r="M1170" t="n">
        <v>0</v>
      </c>
      <c r="N1170" t="inlineStr">
        <is>
          <t>entretien d'une pompe|Lumen-Norton</t>
        </is>
      </c>
    </row>
    <row r="1171">
      <c r="A1171" t="inlineStr">
        <is>
          <t>Pompage</t>
        </is>
      </c>
      <c r="B1171" t="inlineStr">
        <is>
          <t>Lumen-Norton</t>
        </is>
      </c>
      <c r="C1171" t="inlineStr">
        <is>
          <t>POMESP701</t>
        </is>
      </c>
      <c r="D1171" t="inlineStr">
        <is>
          <t>entretien des stations de pompage</t>
        </is>
      </c>
      <c r="E1171" t="inlineStr">
        <is>
          <t>POE701</t>
        </is>
      </c>
      <c r="F1171" t="n">
        <v>1</v>
      </c>
      <c r="G1171" t="n">
        <v>0</v>
      </c>
      <c r="H1171" t="n">
        <v>1</v>
      </c>
      <c r="I1171" t="n">
        <v>0</v>
      </c>
      <c r="J1171" s="2" t="n">
        <v>0</v>
      </c>
      <c r="K1171" t="n">
        <v>0</v>
      </c>
      <c r="L1171" t="inlineStr">
        <is>
          <t>LOCAL-SP</t>
        </is>
      </c>
      <c r="M1171">
        <f>IFERROR(INDEX('equipements_tunnel'!$C$2:$AK$64,MATCH(L1171,'equipements_tunnel'!$B$2:$B$64,0),MATCH(B1171,'equipements_tunnel'!$C$1:$AK$1,0)),"")</f>
        <v/>
      </c>
      <c r="N1171" t="inlineStr">
        <is>
          <t>entretien des stations de pompage|Lumen-Norton</t>
        </is>
      </c>
    </row>
    <row r="1172">
      <c r="A1172" t="inlineStr">
        <is>
          <t>Pompage</t>
        </is>
      </c>
      <c r="B1172" t="inlineStr">
        <is>
          <t>Lumen-Norton</t>
        </is>
      </c>
      <c r="C1172" t="inlineStr">
        <is>
          <t>POMERC500</t>
        </is>
      </c>
      <c r="D1172" t="inlineStr">
        <is>
          <t>entretien autres systèmes du réseau incendie</t>
        </is>
      </c>
      <c r="E1172" t="inlineStr">
        <is>
          <t>INP500</t>
        </is>
      </c>
      <c r="F1172" t="n">
        <v>1</v>
      </c>
      <c r="G1172" t="n">
        <v>0</v>
      </c>
      <c r="H1172" t="n">
        <v>1</v>
      </c>
      <c r="I1172" t="n">
        <v>0</v>
      </c>
      <c r="J1172" s="2" t="n">
        <v>858.61</v>
      </c>
      <c r="K1172" t="n">
        <v>0</v>
      </c>
      <c r="L1172" t="inlineStr">
        <is>
          <t>SURPRESSEUR-INCENDIE</t>
        </is>
      </c>
      <c r="M1172">
        <f>IFERROR(INDEX('equipements_tunnel'!$C$2:$AK$64,MATCH(L1172,'equipements_tunnel'!$B$2:$B$64,0),MATCH(B1172,'equipements_tunnel'!$C$1:$AK$1,0)),"")</f>
        <v/>
      </c>
      <c r="N1172" t="inlineStr">
        <is>
          <t>entretien autres systèmes du réseau incendie|Lumen-Norton</t>
        </is>
      </c>
    </row>
    <row r="1173">
      <c r="A1173" t="inlineStr">
        <is>
          <t>Pompage</t>
        </is>
      </c>
      <c r="B1173" t="inlineStr">
        <is>
          <t>Lumen-Norton</t>
        </is>
      </c>
      <c r="C1173" t="inlineStr">
        <is>
          <t>POMERD600</t>
        </is>
      </c>
      <c r="D1173" t="inlineStr">
        <is>
          <t>entretien autres systèmes du réseau incendie</t>
        </is>
      </c>
      <c r="E1173" t="inlineStr">
        <is>
          <t>INP600</t>
        </is>
      </c>
      <c r="F1173" t="n">
        <v>1</v>
      </c>
      <c r="G1173" t="n">
        <v>0</v>
      </c>
      <c r="H1173" t="n">
        <v>1</v>
      </c>
      <c r="I1173" t="n">
        <v>0</v>
      </c>
      <c r="J1173" s="2" t="n">
        <v>858.61</v>
      </c>
      <c r="K1173" t="n">
        <v>0</v>
      </c>
      <c r="L1173" t="inlineStr"/>
      <c r="M1173" t="n">
        <v>0</v>
      </c>
      <c r="N1173" t="inlineStr">
        <is>
          <t>entretien autres systèmes du réseau incendie|Lumen-Norton</t>
        </is>
      </c>
    </row>
    <row r="1174">
      <c r="A1174" t="inlineStr">
        <is>
          <t>Pompage</t>
        </is>
      </c>
      <c r="B1174" t="inlineStr">
        <is>
          <t>Lumen-Norton</t>
        </is>
      </c>
      <c r="C1174" t="inlineStr">
        <is>
          <t>POMERE700</t>
        </is>
      </c>
      <c r="D1174" t="inlineStr">
        <is>
          <t>entretien autres systèmes du réseau incendie</t>
        </is>
      </c>
      <c r="E1174" t="inlineStr">
        <is>
          <t>INP700</t>
        </is>
      </c>
      <c r="F1174" t="n">
        <v>1</v>
      </c>
      <c r="G1174" t="n">
        <v>0</v>
      </c>
      <c r="H1174" t="n">
        <v>1</v>
      </c>
      <c r="I1174" t="n">
        <v>0</v>
      </c>
      <c r="J1174" s="2" t="n">
        <v>214.65</v>
      </c>
      <c r="K1174" t="n">
        <v>0</v>
      </c>
      <c r="L1174" t="inlineStr"/>
      <c r="M1174" t="n">
        <v>0</v>
      </c>
      <c r="N1174" t="inlineStr">
        <is>
          <t>entretien autres systèmes du réseau incendie|Lumen-Norton</t>
        </is>
      </c>
    </row>
    <row r="1175">
      <c r="A1175" t="inlineStr">
        <is>
          <t>Pompage</t>
        </is>
      </c>
      <c r="B1175" t="inlineStr">
        <is>
          <t>Lumen-Norton</t>
        </is>
      </c>
      <c r="C1175" t="inlineStr">
        <is>
          <t>POMERF800</t>
        </is>
      </c>
      <c r="D1175" t="inlineStr">
        <is>
          <t>entretien autres systèmes du réseau incendie</t>
        </is>
      </c>
      <c r="E1175" t="inlineStr">
        <is>
          <t>INP800</t>
        </is>
      </c>
      <c r="F1175" t="n">
        <v>1</v>
      </c>
      <c r="G1175" t="n">
        <v>0</v>
      </c>
      <c r="H1175" t="n">
        <v>1</v>
      </c>
      <c r="I1175" t="n">
        <v>0</v>
      </c>
      <c r="J1175" s="2" t="n">
        <v>214.65</v>
      </c>
      <c r="K1175" t="n">
        <v>0</v>
      </c>
      <c r="L1175" t="inlineStr"/>
      <c r="M1175" t="n">
        <v>0</v>
      </c>
      <c r="N1175" t="inlineStr">
        <is>
          <t>entretien autres systèmes du réseau incendie|Lumen-Norton</t>
        </is>
      </c>
    </row>
    <row r="1176">
      <c r="A1176" t="inlineStr">
        <is>
          <t>Pompage</t>
        </is>
      </c>
      <c r="B1176" t="inlineStr">
        <is>
          <t>Lumen-Norton</t>
        </is>
      </c>
      <c r="C1176" t="inlineStr">
        <is>
          <t>POMERG900</t>
        </is>
      </c>
      <c r="D1176" t="inlineStr">
        <is>
          <t>entretien autres systèmes du réseau incendie</t>
        </is>
      </c>
      <c r="E1176" t="inlineStr">
        <is>
          <t>INP900</t>
        </is>
      </c>
      <c r="F1176" t="n">
        <v>1</v>
      </c>
      <c r="G1176" t="n">
        <v>0</v>
      </c>
      <c r="H1176" t="n">
        <v>1</v>
      </c>
      <c r="I1176" t="n">
        <v>0</v>
      </c>
      <c r="J1176" s="2" t="n">
        <v>208.4</v>
      </c>
      <c r="K1176" t="n">
        <v>0</v>
      </c>
      <c r="L1176" t="inlineStr"/>
      <c r="M1176" t="n">
        <v>0</v>
      </c>
      <c r="N1176" t="inlineStr">
        <is>
          <t>entretien autres systèmes du réseau incendie|Lumen-Norton</t>
        </is>
      </c>
    </row>
    <row r="1177">
      <c r="A1177" t="inlineStr">
        <is>
          <t>Pompage</t>
        </is>
      </c>
      <c r="B1177" t="inlineStr">
        <is>
          <t>Lumen-Norton</t>
        </is>
      </c>
      <c r="C1177" t="inlineStr">
        <is>
          <t>POMERG901</t>
        </is>
      </c>
      <c r="D1177" t="inlineStr">
        <is>
          <t>entretien autres systèmes du réseau incendie</t>
        </is>
      </c>
      <c r="E1177" t="inlineStr">
        <is>
          <t>INP901</t>
        </is>
      </c>
      <c r="F1177" t="n">
        <v>1</v>
      </c>
      <c r="G1177" t="n">
        <v>0</v>
      </c>
      <c r="H1177" t="n">
        <v>1</v>
      </c>
      <c r="I1177" t="n">
        <v>0</v>
      </c>
      <c r="J1177" s="2" t="n">
        <v>714.8099999999999</v>
      </c>
      <c r="K1177" t="n">
        <v>0</v>
      </c>
      <c r="L1177" t="inlineStr"/>
      <c r="M1177" t="n">
        <v>0</v>
      </c>
      <c r="N1177" t="inlineStr">
        <is>
          <t>entretien autres systèmes du réseau incendie|Lumen-Norton</t>
        </is>
      </c>
    </row>
    <row r="1178">
      <c r="A1178" t="inlineStr">
        <is>
          <t>Bâtiment</t>
        </is>
      </c>
      <c r="B1178" t="inlineStr">
        <is>
          <t>Chennevières</t>
        </is>
      </c>
      <c r="C1178" t="inlineStr">
        <is>
          <t>BATCJN003</t>
        </is>
      </c>
      <c r="D1178" t="inlineStr">
        <is>
          <t>contrôle des is de jour</t>
        </is>
      </c>
      <c r="E1178" t="inlineStr">
        <is>
          <t>VJO003</t>
        </is>
      </c>
      <c r="F1178" t="n">
        <v>6</v>
      </c>
      <c r="G1178" t="n">
        <v>0</v>
      </c>
      <c r="H1178" t="n">
        <v>6</v>
      </c>
      <c r="I1178" t="n">
        <v>1</v>
      </c>
      <c r="J1178" s="2" t="n">
        <v>507</v>
      </c>
      <c r="K1178" t="n">
        <v>3042</v>
      </c>
      <c r="L1178" t="inlineStr"/>
      <c r="M1178" t="n">
        <v>1</v>
      </c>
      <c r="N1178" t="inlineStr">
        <is>
          <t>contrôle des is de jour|Chennevières</t>
        </is>
      </c>
    </row>
    <row r="1179">
      <c r="A1179" t="inlineStr">
        <is>
          <t>Bâtiment</t>
        </is>
      </c>
      <c r="B1179" t="inlineStr">
        <is>
          <t>Chennevières</t>
        </is>
      </c>
      <c r="C1179" t="inlineStr">
        <is>
          <t>BATCNO003</t>
        </is>
      </c>
      <c r="D1179" t="inlineStr">
        <is>
          <t>contrôle des is + niches de nuit</t>
        </is>
      </c>
      <c r="E1179" t="inlineStr">
        <is>
          <t>VNO003</t>
        </is>
      </c>
      <c r="F1179" t="n">
        <v>6</v>
      </c>
      <c r="G1179" t="n">
        <v>0</v>
      </c>
      <c r="H1179" t="n">
        <v>6</v>
      </c>
      <c r="I1179" t="n">
        <v>1</v>
      </c>
      <c r="J1179" s="2" t="n">
        <v>1306</v>
      </c>
      <c r="K1179" t="n">
        <v>7836</v>
      </c>
      <c r="L1179" t="inlineStr"/>
      <c r="M1179" t="n">
        <v>1</v>
      </c>
      <c r="N1179" t="inlineStr">
        <is>
          <t>contrôle des is + niches de nuit|Chennevières</t>
        </is>
      </c>
    </row>
    <row r="1180">
      <c r="A1180" t="inlineStr">
        <is>
          <t>Bâtiment</t>
        </is>
      </c>
      <c r="B1180" t="inlineStr">
        <is>
          <t>Chennevières</t>
        </is>
      </c>
      <c r="C1180" t="inlineStr">
        <is>
          <t>BATMPO003</t>
        </is>
      </c>
      <c r="D1180" t="inlineStr">
        <is>
          <t>préventif is + niches</t>
        </is>
      </c>
      <c r="E1180" t="inlineStr">
        <is>
          <t>MPO003</t>
        </is>
      </c>
      <c r="F1180" t="n">
        <v>1</v>
      </c>
      <c r="G1180" t="n">
        <v>0</v>
      </c>
      <c r="H1180" t="n">
        <v>1</v>
      </c>
      <c r="I1180" t="n">
        <v>1</v>
      </c>
      <c r="J1180" s="2" t="n">
        <v>1407</v>
      </c>
      <c r="K1180" t="n">
        <v>1407</v>
      </c>
      <c r="L1180" t="inlineStr"/>
      <c r="M1180" t="n">
        <v>1</v>
      </c>
      <c r="N1180" t="inlineStr">
        <is>
          <t>préventif is + niches|Chennevières</t>
        </is>
      </c>
    </row>
    <row r="1181">
      <c r="A1181" t="inlineStr">
        <is>
          <t>Propreté</t>
        </is>
      </c>
      <c r="B1181" t="inlineStr">
        <is>
          <t>Chennevières</t>
        </is>
      </c>
      <c r="C1181" t="inlineStr">
        <is>
          <t>PRPLTB001</t>
        </is>
      </c>
      <c r="D1181" t="inlineStr">
        <is>
          <t>lavage d'un tube</t>
        </is>
      </c>
      <c r="E1181" t="inlineStr">
        <is>
          <t>POL001</t>
        </is>
      </c>
      <c r="F1181" t="n">
        <v>2</v>
      </c>
      <c r="G1181" t="n">
        <v>0</v>
      </c>
      <c r="H1181" t="n">
        <v>2</v>
      </c>
      <c r="I1181" t="n">
        <v>2</v>
      </c>
      <c r="J1181" s="2" t="n">
        <v>7456.6</v>
      </c>
      <c r="K1181" t="n">
        <v>29826.4</v>
      </c>
      <c r="L1181" t="inlineStr"/>
      <c r="M1181" t="n">
        <v>2</v>
      </c>
      <c r="N1181" t="inlineStr">
        <is>
          <t>lavage d'un tube|Chennevières</t>
        </is>
      </c>
    </row>
    <row r="1182">
      <c r="A1182" t="inlineStr">
        <is>
          <t>ContReg</t>
        </is>
      </c>
      <c r="B1182" t="inlineStr">
        <is>
          <t>Chennevières</t>
        </is>
      </c>
      <c r="C1182" t="inlineStr">
        <is>
          <t>CRGVPA106</t>
        </is>
      </c>
      <c r="D1182" t="inlineStr">
        <is>
          <t>vérification des installations électriques</t>
        </is>
      </c>
      <c r="E1182" t="inlineStr">
        <is>
          <t>CRC 106,00</t>
        </is>
      </c>
      <c r="F1182" t="n">
        <v>1</v>
      </c>
      <c r="G1182" t="n">
        <v>0</v>
      </c>
      <c r="H1182" t="n">
        <v>1</v>
      </c>
      <c r="I1182" t="n">
        <v>1</v>
      </c>
      <c r="J1182" s="2" t="n">
        <v>486.45</v>
      </c>
      <c r="K1182" t="n">
        <v>486.45</v>
      </c>
      <c r="L1182" t="inlineStr"/>
      <c r="M1182" t="n">
        <v>1</v>
      </c>
      <c r="N1182" t="inlineStr">
        <is>
          <t>vérification des installations électriques|Chennevières</t>
        </is>
      </c>
    </row>
    <row r="1183">
      <c r="A1183" t="inlineStr">
        <is>
          <t>ContReg</t>
        </is>
      </c>
      <c r="B1183" t="inlineStr">
        <is>
          <t>Chennevières</t>
        </is>
      </c>
      <c r="C1183" t="inlineStr">
        <is>
          <t>CRGVPA107</t>
        </is>
      </c>
      <c r="D1183" t="inlineStr">
        <is>
          <t>vérification des installations électriques</t>
        </is>
      </c>
      <c r="E1183" t="inlineStr">
        <is>
          <t>CRC 107,00</t>
        </is>
      </c>
      <c r="F1183" t="n">
        <v>1</v>
      </c>
      <c r="G1183" t="n">
        <v>0</v>
      </c>
      <c r="H1183" t="n">
        <v>1</v>
      </c>
      <c r="I1183" t="n">
        <v>1</v>
      </c>
      <c r="J1183" s="2" t="n">
        <v>864.8</v>
      </c>
      <c r="K1183" t="n">
        <v>864.8</v>
      </c>
      <c r="L1183" t="inlineStr"/>
      <c r="M1183" t="n">
        <v>1</v>
      </c>
      <c r="N1183" t="inlineStr">
        <is>
          <t>vérification des installations électriques|Chennevières</t>
        </is>
      </c>
    </row>
    <row r="1184">
      <c r="A1184" t="inlineStr">
        <is>
          <t>ContReg</t>
        </is>
      </c>
      <c r="B1184" t="inlineStr">
        <is>
          <t>Chennevières</t>
        </is>
      </c>
      <c r="C1184" t="inlineStr">
        <is>
          <t>CRGVIO123</t>
        </is>
      </c>
      <c r="D1184" t="inlineStr">
        <is>
          <t>vérification des installations électriques</t>
        </is>
      </c>
      <c r="E1184" t="inlineStr">
        <is>
          <t>CRO123</t>
        </is>
      </c>
      <c r="F1184" t="n">
        <v>1</v>
      </c>
      <c r="G1184" t="n">
        <v>0</v>
      </c>
      <c r="H1184" t="n">
        <v>1</v>
      </c>
      <c r="I1184" t="n">
        <v>1</v>
      </c>
      <c r="J1184" s="2" t="n">
        <v>540.5</v>
      </c>
      <c r="K1184" t="n">
        <v>540.5</v>
      </c>
      <c r="L1184" t="inlineStr"/>
      <c r="M1184" t="n">
        <v>1</v>
      </c>
      <c r="N1184" t="inlineStr">
        <is>
          <t>vérification des installations électriques|Chennevières</t>
        </is>
      </c>
    </row>
    <row r="1185">
      <c r="A1185" t="inlineStr">
        <is>
          <t>ContReg</t>
        </is>
      </c>
      <c r="B1185" t="inlineStr">
        <is>
          <t>Chennevières</t>
        </is>
      </c>
      <c r="C1185" t="inlineStr">
        <is>
          <t>CRGDLA101</t>
        </is>
      </c>
      <c r="D1185" t="inlineStr">
        <is>
          <t>vérification des dispositifs de levage</t>
        </is>
      </c>
      <c r="E1185" t="inlineStr">
        <is>
          <t>CRC 101,00</t>
        </is>
      </c>
      <c r="F1185" t="n">
        <v>1</v>
      </c>
      <c r="G1185" t="n">
        <v>0</v>
      </c>
      <c r="H1185" t="n">
        <v>1</v>
      </c>
      <c r="I1185" t="n">
        <v>0</v>
      </c>
      <c r="J1185" s="2" t="n">
        <v>648.6</v>
      </c>
      <c r="K1185" t="n">
        <v>0</v>
      </c>
      <c r="L1185" t="inlineStr">
        <is>
          <t>Dispositif de levage inférieur ou égal à 3 tonnes</t>
        </is>
      </c>
      <c r="M1185">
        <f>IFERROR(INDEX('equipements_tunnel'!$C$2:$AK$64,MATCH(L1185,'equipements_tunnel'!$B$2:$B$64,0),MATCH(B1185,'equipements_tunnel'!$C$1:$AK$1,0)),"")</f>
        <v/>
      </c>
      <c r="N1185" t="inlineStr">
        <is>
          <t>vérification des dispositifs de levage|Chennevières</t>
        </is>
      </c>
    </row>
    <row r="1186">
      <c r="A1186" t="inlineStr">
        <is>
          <t>ContReg</t>
        </is>
      </c>
      <c r="B1186" t="inlineStr">
        <is>
          <t>Chennevières</t>
        </is>
      </c>
      <c r="C1186" t="inlineStr">
        <is>
          <t>CRGDLB102</t>
        </is>
      </c>
      <c r="D1186" t="inlineStr">
        <is>
          <t>vérification des dispositifs de levage</t>
        </is>
      </c>
      <c r="E1186" t="inlineStr">
        <is>
          <t>CRC 102,00</t>
        </is>
      </c>
      <c r="F1186" t="n">
        <v>1</v>
      </c>
      <c r="G1186" t="n">
        <v>0</v>
      </c>
      <c r="H1186" t="n">
        <v>1</v>
      </c>
      <c r="I1186" t="n">
        <v>0</v>
      </c>
      <c r="J1186" s="2" t="n">
        <v>864.8</v>
      </c>
      <c r="K1186" t="n">
        <v>0</v>
      </c>
      <c r="L1186" t="inlineStr">
        <is>
          <t>Dispositif de levage inférieur compris entre 3 et 6 tonnes</t>
        </is>
      </c>
      <c r="M1186">
        <f>IFERROR(INDEX('equipements_tunnel'!$C$2:$AK$64,MATCH(L1186,'equipements_tunnel'!$B$2:$B$64,0),MATCH(B1186,'equipements_tunnel'!$C$1:$AK$1,0)),"")</f>
        <v/>
      </c>
      <c r="N1186" t="inlineStr">
        <is>
          <t>vérification des dispositifs de levage|Chennevières</t>
        </is>
      </c>
    </row>
    <row r="1187">
      <c r="A1187" t="inlineStr">
        <is>
          <t>ContReg</t>
        </is>
      </c>
      <c r="B1187" t="inlineStr">
        <is>
          <t>Chennevières</t>
        </is>
      </c>
      <c r="C1187" t="inlineStr">
        <is>
          <t>CRGDLC103</t>
        </is>
      </c>
      <c r="D1187" t="inlineStr">
        <is>
          <t>vérification des dispositifs de levage</t>
        </is>
      </c>
      <c r="E1187" t="inlineStr">
        <is>
          <t>CRC 103,00</t>
        </is>
      </c>
      <c r="F1187" t="n">
        <v>1</v>
      </c>
      <c r="G1187" t="n">
        <v>0</v>
      </c>
      <c r="H1187" t="n">
        <v>1</v>
      </c>
      <c r="I1187" t="n">
        <v>0</v>
      </c>
      <c r="J1187" s="2" t="n">
        <v>1081</v>
      </c>
      <c r="K1187" t="n">
        <v>0</v>
      </c>
      <c r="L1187" t="inlineStr">
        <is>
          <t>Dispositif de levage inférieur supérieur à 6 tonnes</t>
        </is>
      </c>
      <c r="M1187">
        <f>IFERROR(INDEX('equipements_tunnel'!$C$2:$AK$64,MATCH(L1187,'equipements_tunnel'!$B$2:$B$64,0),MATCH(B1187,'equipements_tunnel'!$C$1:$AK$1,0)),"")</f>
        <v/>
      </c>
      <c r="N1187" t="inlineStr">
        <is>
          <t>vérification des dispositifs de levage|Chennevières</t>
        </is>
      </c>
    </row>
    <row r="1188">
      <c r="A1188" t="inlineStr">
        <is>
          <t>Eclairage</t>
        </is>
      </c>
      <c r="B1188" t="inlineStr">
        <is>
          <t>Chennevières</t>
        </is>
      </c>
      <c r="C1188" t="inlineStr">
        <is>
          <t>ECLNPB002</t>
        </is>
      </c>
      <c r="D1188" t="inlineStr">
        <is>
          <t>nettoyage des plots de jalonnement pour un sens</t>
        </is>
      </c>
      <c r="E1188" t="inlineStr">
        <is>
          <t>ECPB02</t>
        </is>
      </c>
      <c r="F1188" t="n">
        <v>2</v>
      </c>
      <c r="G1188" t="n">
        <v>0</v>
      </c>
      <c r="H1188" t="n">
        <v>2</v>
      </c>
      <c r="I1188" t="n">
        <v>2</v>
      </c>
      <c r="J1188" s="2" t="n">
        <v>81.44</v>
      </c>
      <c r="K1188" t="n">
        <v>325.76</v>
      </c>
      <c r="L1188" t="inlineStr"/>
      <c r="M1188" t="n">
        <v>2</v>
      </c>
      <c r="N1188" t="inlineStr">
        <is>
          <t>nettoyage des plots de jalonnement pour un sens|Chennevières</t>
        </is>
      </c>
    </row>
    <row r="1189">
      <c r="A1189" t="inlineStr">
        <is>
          <t>Eclairage</t>
        </is>
      </c>
      <c r="B1189" t="inlineStr">
        <is>
          <t>Chennevières</t>
        </is>
      </c>
      <c r="C1189" t="inlineStr">
        <is>
          <t>ECLNEB012</t>
        </is>
      </c>
      <c r="D1189" t="inlineStr">
        <is>
          <t>nettoyage de l'éclairage pour un sens</t>
        </is>
      </c>
      <c r="E1189" t="inlineStr">
        <is>
          <t>ECPB12</t>
        </is>
      </c>
      <c r="F1189" t="n">
        <v>2</v>
      </c>
      <c r="G1189" t="n">
        <v>0</v>
      </c>
      <c r="H1189" t="n">
        <v>2</v>
      </c>
      <c r="I1189" t="n">
        <v>2</v>
      </c>
      <c r="J1189" s="2" t="n">
        <v>4593.75</v>
      </c>
      <c r="K1189" t="n">
        <v>18375</v>
      </c>
      <c r="L1189" t="inlineStr"/>
      <c r="M1189" t="n">
        <v>2</v>
      </c>
      <c r="N1189" t="inlineStr">
        <is>
          <t>nettoyage de l'éclairage pour un sens|Chennevières</t>
        </is>
      </c>
    </row>
    <row r="1190">
      <c r="A1190" t="inlineStr">
        <is>
          <t>Eclairage</t>
        </is>
      </c>
      <c r="B1190" t="inlineStr">
        <is>
          <t>Chennevières</t>
        </is>
      </c>
      <c r="C1190" t="inlineStr">
        <is>
          <t>ECLRSB054</t>
        </is>
      </c>
      <c r="D1190" t="inlineStr">
        <is>
          <t>remplacement systématiques des sources</t>
        </is>
      </c>
      <c r="E1190" t="inlineStr">
        <is>
          <t>ECPB54</t>
        </is>
      </c>
      <c r="F1190" t="n">
        <v>0.4</v>
      </c>
      <c r="G1190" t="n">
        <v>0</v>
      </c>
      <c r="H1190" t="n">
        <v>0.4</v>
      </c>
      <c r="I1190" t="n">
        <v>2</v>
      </c>
      <c r="J1190" s="2" t="n">
        <v>6592.06</v>
      </c>
      <c r="K1190" t="n">
        <v>5273.65</v>
      </c>
      <c r="L1190" t="inlineStr"/>
      <c r="M1190" t="n">
        <v>2</v>
      </c>
      <c r="N1190" t="inlineStr">
        <is>
          <t>remplacement systématiques des sources|Chennevières</t>
        </is>
      </c>
    </row>
    <row r="1191">
      <c r="A1191" t="inlineStr">
        <is>
          <t>Eclairage</t>
        </is>
      </c>
      <c r="B1191" t="inlineStr">
        <is>
          <t>Chennevières</t>
        </is>
      </c>
      <c r="C1191" t="inlineStr">
        <is>
          <t>ECLRSB055</t>
        </is>
      </c>
      <c r="D1191" t="inlineStr">
        <is>
          <t>remplacement systématiques des sources</t>
        </is>
      </c>
      <c r="E1191" t="inlineStr">
        <is>
          <t>ECPB55</t>
        </is>
      </c>
      <c r="F1191" t="n">
        <v>0.4</v>
      </c>
      <c r="G1191" t="n">
        <v>0</v>
      </c>
      <c r="H1191" t="n">
        <v>0.4</v>
      </c>
      <c r="I1191" t="n">
        <v>2</v>
      </c>
      <c r="J1191" s="2" t="n">
        <v>3839.69</v>
      </c>
      <c r="K1191" t="n">
        <v>3071.75</v>
      </c>
      <c r="L1191" t="inlineStr"/>
      <c r="M1191" t="n">
        <v>2</v>
      </c>
      <c r="N1191" t="inlineStr">
        <is>
          <t>remplacement systématiques des sources|Chennevières</t>
        </is>
      </c>
    </row>
    <row r="1192">
      <c r="A1192" t="inlineStr">
        <is>
          <t>Eclairage</t>
        </is>
      </c>
      <c r="B1192" t="inlineStr">
        <is>
          <t>Chennevières</t>
        </is>
      </c>
      <c r="C1192" t="inlineStr">
        <is>
          <t>ECLRSB056</t>
        </is>
      </c>
      <c r="D1192" t="inlineStr">
        <is>
          <t>remplacement systématiques des sources</t>
        </is>
      </c>
      <c r="E1192" t="inlineStr">
        <is>
          <t>ECPB56</t>
        </is>
      </c>
      <c r="F1192" t="n">
        <v>0.4</v>
      </c>
      <c r="G1192" t="n">
        <v>0</v>
      </c>
      <c r="H1192" t="n">
        <v>0.4</v>
      </c>
      <c r="I1192" t="n">
        <v>2</v>
      </c>
      <c r="J1192" s="2" t="n">
        <v>6082.37</v>
      </c>
      <c r="K1192" t="n">
        <v>4865.9</v>
      </c>
      <c r="L1192" t="inlineStr"/>
      <c r="M1192" t="n">
        <v>2</v>
      </c>
      <c r="N1192" t="inlineStr">
        <is>
          <t>remplacement systématiques des sources|Chennevières</t>
        </is>
      </c>
    </row>
    <row r="1193">
      <c r="A1193" t="inlineStr">
        <is>
          <t>AEV</t>
        </is>
      </c>
      <c r="B1193" t="inlineStr">
        <is>
          <t>Chennevières</t>
        </is>
      </c>
      <c r="C1193" t="inlineStr">
        <is>
          <t>AEVEFB011</t>
        </is>
      </c>
      <c r="D1193" t="inlineStr">
        <is>
          <t>essais fonctionnels pour un sens</t>
        </is>
      </c>
      <c r="E1193" t="inlineStr">
        <is>
          <t>AEFB11</t>
        </is>
      </c>
      <c r="F1193" t="n">
        <v>2</v>
      </c>
      <c r="G1193" t="n">
        <v>0</v>
      </c>
      <c r="H1193" t="n">
        <v>2</v>
      </c>
      <c r="I1193" t="n">
        <v>2</v>
      </c>
      <c r="J1193" s="2" t="n">
        <v>354.36</v>
      </c>
      <c r="K1193" t="n">
        <v>1417.44</v>
      </c>
      <c r="L1193" t="inlineStr"/>
      <c r="M1193" t="n">
        <v>2</v>
      </c>
      <c r="N1193" t="inlineStr">
        <is>
          <t>essais fonctionnels pour un sens|Chennevières</t>
        </is>
      </c>
    </row>
    <row r="1194">
      <c r="A1194" t="inlineStr">
        <is>
          <t>AEV</t>
        </is>
      </c>
      <c r="B1194" t="inlineStr">
        <is>
          <t>Chennevières</t>
        </is>
      </c>
      <c r="C1194" t="inlineStr">
        <is>
          <t>AEVMPB011</t>
        </is>
      </c>
      <c r="D1194" t="inlineStr">
        <is>
          <t>maintenance préventive pour un sens</t>
        </is>
      </c>
      <c r="E1194" t="inlineStr">
        <is>
          <t>AEPB11</t>
        </is>
      </c>
      <c r="F1194" t="n">
        <v>2</v>
      </c>
      <c r="G1194" t="n">
        <v>0</v>
      </c>
      <c r="H1194" t="n">
        <v>2</v>
      </c>
      <c r="I1194" t="n">
        <v>2</v>
      </c>
      <c r="J1194" s="2" t="n">
        <v>942.35</v>
      </c>
      <c r="K1194" t="n">
        <v>3769.4</v>
      </c>
      <c r="L1194" t="inlineStr"/>
      <c r="M1194" t="n">
        <v>2</v>
      </c>
      <c r="N1194" t="inlineStr">
        <is>
          <t>maintenance préventive pour un sens|Chennevières</t>
        </is>
      </c>
    </row>
    <row r="1195">
      <c r="A1195" t="inlineStr">
        <is>
          <t>AEV</t>
        </is>
      </c>
      <c r="B1195" t="inlineStr">
        <is>
          <t>Chennevières</t>
        </is>
      </c>
      <c r="C1195" t="inlineStr">
        <is>
          <t>AEVPLV008</t>
        </is>
      </c>
      <c r="D1195" t="inlineStr">
        <is>
          <t>maintenance préventive prises/coffret pompier</t>
        </is>
      </c>
      <c r="E1195" t="inlineStr">
        <is>
          <t>AEV08</t>
        </is>
      </c>
      <c r="F1195" t="n">
        <v>1</v>
      </c>
      <c r="G1195" t="n">
        <v>0</v>
      </c>
      <c r="H1195" t="n">
        <v>1</v>
      </c>
      <c r="I1195" t="n">
        <v>6</v>
      </c>
      <c r="J1195" s="2" t="n">
        <v>61.7</v>
      </c>
      <c r="K1195" t="n">
        <v>370.2</v>
      </c>
      <c r="L1195" t="inlineStr">
        <is>
          <t>Niche sécurité</t>
        </is>
      </c>
      <c r="M1195">
        <f>IFERROR(INDEX('equipements_tunnel'!$C$2:$AK$64,MATCH(L1195,'equipements_tunnel'!$B$2:$B$64,0),MATCH(B1195,'equipements_tunnel'!$C$1:$AK$1,0)),"")</f>
        <v/>
      </c>
      <c r="N1195" t="inlineStr">
        <is>
          <t>maintenance préventive prises/coffret pompier|Chennevières</t>
        </is>
      </c>
    </row>
    <row r="1196">
      <c r="A1196" t="inlineStr">
        <is>
          <t>Automate</t>
        </is>
      </c>
      <c r="B1196" t="inlineStr">
        <is>
          <t>Chennevières</t>
        </is>
      </c>
      <c r="C1196" t="inlineStr">
        <is>
          <t>AUTPAB015</t>
        </is>
      </c>
      <c r="D1196" t="inlineStr">
        <is>
          <t>préventif automates principaux et baies mesd (fiche n°3 du cctp)</t>
        </is>
      </c>
      <c r="E1196" t="inlineStr">
        <is>
          <t>AUPR15</t>
        </is>
      </c>
      <c r="F1196" t="n">
        <v>1</v>
      </c>
      <c r="G1196" t="n">
        <v>0</v>
      </c>
      <c r="H1196" t="n">
        <v>1</v>
      </c>
      <c r="I1196" t="n">
        <v>1</v>
      </c>
      <c r="J1196" s="2" t="n">
        <v>371.65861</v>
      </c>
      <c r="K1196" t="n">
        <v>371.66</v>
      </c>
      <c r="L1196" t="inlineStr"/>
      <c r="M1196" t="n">
        <v>1</v>
      </c>
      <c r="N1196" t="inlineStr">
        <is>
          <t>préventif automates principaux et baies mesd (fiche n°3 du cctp)|Chennevières</t>
        </is>
      </c>
    </row>
    <row r="1197">
      <c r="A1197" t="inlineStr">
        <is>
          <t>Automate</t>
        </is>
      </c>
      <c r="B1197" t="inlineStr">
        <is>
          <t>Chennevières</t>
        </is>
      </c>
      <c r="C1197" t="inlineStr">
        <is>
          <t>AUTPAR016</t>
        </is>
      </c>
      <c r="D1197" t="inlineStr">
        <is>
          <t>préventif armoires mesd (fiche n°4 du cctp)</t>
        </is>
      </c>
      <c r="E1197" t="inlineStr">
        <is>
          <t>AUPR16</t>
        </is>
      </c>
      <c r="F1197" t="n">
        <v>1</v>
      </c>
      <c r="G1197" t="n">
        <v>0</v>
      </c>
      <c r="H1197" t="n">
        <v>1</v>
      </c>
      <c r="I1197" t="n">
        <v>1</v>
      </c>
      <c r="J1197" s="2" t="n">
        <v>228.94499</v>
      </c>
      <c r="K1197" t="n">
        <v>228.94</v>
      </c>
      <c r="L1197" t="inlineStr">
        <is>
          <t>MESD METIER</t>
        </is>
      </c>
      <c r="M1197">
        <f>IFERROR(INDEX('equipements_tunnel'!$C$2:$AK$64,MATCH(L1197,'equipements_tunnel'!$B$2:$B$64,0),MATCH(B1197,'equipements_tunnel'!$C$1:$AK$1,0)),"")</f>
        <v/>
      </c>
      <c r="N1197" t="inlineStr">
        <is>
          <t>préventif armoires mesd (fiche n°4 du cctp)|Chennevières</t>
        </is>
      </c>
    </row>
    <row r="1198">
      <c r="A1198" t="inlineStr">
        <is>
          <t>Automate</t>
        </is>
      </c>
      <c r="B1198" t="inlineStr">
        <is>
          <t>Chennevières</t>
        </is>
      </c>
      <c r="C1198" t="inlineStr">
        <is>
          <t>AUTPAM047</t>
        </is>
      </c>
      <c r="D1198" t="inlineStr">
        <is>
          <t>préventif automates métier (fiche n°5 du cctp)</t>
        </is>
      </c>
      <c r="E1198" t="inlineStr">
        <is>
          <t>AUPR47</t>
        </is>
      </c>
      <c r="F1198" t="n">
        <v>1</v>
      </c>
      <c r="G1198" t="n">
        <v>0</v>
      </c>
      <c r="H1198" t="n">
        <v>1</v>
      </c>
      <c r="I1198" t="n">
        <v>0</v>
      </c>
      <c r="J1198" s="2" t="n">
        <v>202.4713</v>
      </c>
      <c r="K1198" t="n">
        <v>0</v>
      </c>
      <c r="L1198" t="inlineStr">
        <is>
          <t>AUTOMATE METIER</t>
        </is>
      </c>
      <c r="M1198">
        <f>IFERROR(INDEX('equipements_tunnel'!$C$2:$AK$64,MATCH(L1198,'equipements_tunnel'!$B$2:$B$64,0),MATCH(B1198,'equipements_tunnel'!$C$1:$AK$1,0)),"")</f>
        <v/>
      </c>
      <c r="N1198" t="inlineStr">
        <is>
          <t>préventif automates métier (fiche n°5 du cctp)|Chennevières</t>
        </is>
      </c>
    </row>
    <row r="1199">
      <c r="A1199" t="inlineStr">
        <is>
          <t>Automate</t>
        </is>
      </c>
      <c r="B1199" t="inlineStr">
        <is>
          <t>Chennevières</t>
        </is>
      </c>
      <c r="C1199" t="inlineStr">
        <is>
          <t>AUTPAR048</t>
        </is>
      </c>
      <c r="D1199" t="inlineStr">
        <is>
          <t>préventif armoires mesd (fiche n°4 du cctp)</t>
        </is>
      </c>
      <c r="E1199" t="inlineStr">
        <is>
          <t>AUPR48</t>
        </is>
      </c>
      <c r="F1199" t="n">
        <v>1</v>
      </c>
      <c r="G1199" t="n">
        <v>0</v>
      </c>
      <c r="H1199" t="n">
        <v>1</v>
      </c>
      <c r="I1199" t="n">
        <v>0</v>
      </c>
      <c r="J1199" s="2" t="n">
        <v>91.39855</v>
      </c>
      <c r="K1199" t="n">
        <v>0</v>
      </c>
      <c r="L1199" t="inlineStr">
        <is>
          <t>MESD METIER</t>
        </is>
      </c>
      <c r="M1199">
        <f>IFERROR(INDEX('equipements_tunnel'!$C$2:$AK$64,MATCH(L1199,'equipements_tunnel'!$B$2:$B$64,0),MATCH(B1199,'equipements_tunnel'!$C$1:$AK$1,0)),"")</f>
        <v/>
      </c>
      <c r="N1199" t="inlineStr">
        <is>
          <t>préventif armoires mesd (fiche n°4 du cctp)|Chennevières</t>
        </is>
      </c>
    </row>
    <row r="1200">
      <c r="A1200" t="inlineStr">
        <is>
          <t>PAU/TSE</t>
        </is>
      </c>
      <c r="B1200" t="inlineStr">
        <is>
          <t>Chennevières</t>
        </is>
      </c>
      <c r="C1200" t="inlineStr">
        <is>
          <t>RTSPPO006</t>
        </is>
      </c>
      <c r="D1200" t="inlineStr">
        <is>
          <t>maintenance préventive de l'ensemble des pau du tunnel</t>
        </is>
      </c>
      <c r="E1200" t="inlineStr">
        <is>
          <t>RAU-PO06</t>
        </is>
      </c>
      <c r="F1200" t="n">
        <v>4</v>
      </c>
      <c r="G1200" t="n">
        <v>0</v>
      </c>
      <c r="H1200" t="n">
        <v>4</v>
      </c>
      <c r="I1200" t="n">
        <v>1</v>
      </c>
      <c r="J1200" s="2" t="n">
        <v>506.89</v>
      </c>
      <c r="K1200" t="n">
        <v>2027.56</v>
      </c>
      <c r="L1200" t="inlineStr"/>
      <c r="M1200" t="n">
        <v>1</v>
      </c>
      <c r="N1200" t="inlineStr">
        <is>
          <t>maintenance préventive de l'ensemble des pau du tunnel|Chennevières</t>
        </is>
      </c>
    </row>
    <row r="1201">
      <c r="A1201" t="inlineStr">
        <is>
          <t>PAU/TSE</t>
        </is>
      </c>
      <c r="B1201" t="inlineStr">
        <is>
          <t>Chennevières</t>
        </is>
      </c>
      <c r="C1201" t="inlineStr">
        <is>
          <t>RTSPTO006</t>
        </is>
      </c>
      <c r="D1201" t="inlineStr">
        <is>
          <t>maintenance préventive de l'ensemble des tse du tunnel</t>
        </is>
      </c>
      <c r="E1201" t="inlineStr">
        <is>
          <t>TSE-PO06</t>
        </is>
      </c>
      <c r="F1201" t="n">
        <v>4</v>
      </c>
      <c r="G1201" t="n">
        <v>0</v>
      </c>
      <c r="H1201" t="n">
        <v>4</v>
      </c>
      <c r="I1201" t="n">
        <v>1</v>
      </c>
      <c r="J1201" s="2" t="n">
        <v>89.95999999999999</v>
      </c>
      <c r="K1201" t="n">
        <v>359.84</v>
      </c>
      <c r="L1201" t="inlineStr"/>
      <c r="M1201" t="n">
        <v>1</v>
      </c>
      <c r="N1201" t="inlineStr">
        <is>
          <t>maintenance préventive de l'ensemble des tse du tunnel|Chennevières</t>
        </is>
      </c>
    </row>
    <row r="1202">
      <c r="A1202" t="inlineStr">
        <is>
          <t>Onduleur</t>
        </is>
      </c>
      <c r="B1202" t="inlineStr">
        <is>
          <t>Chennevières</t>
        </is>
      </c>
      <c r="C1202" t="inlineStr">
        <is>
          <t>ONDPOA001</t>
        </is>
      </c>
      <c r="D1202" t="inlineStr">
        <is>
          <t>maintenance préventive d'un onduleur</t>
        </is>
      </c>
      <c r="E1202" t="inlineStr">
        <is>
          <t>ONP001</t>
        </is>
      </c>
      <c r="F1202" t="n">
        <v>1</v>
      </c>
      <c r="G1202" t="n">
        <v>0</v>
      </c>
      <c r="H1202" t="n">
        <v>1</v>
      </c>
      <c r="I1202" t="n">
        <v>0</v>
      </c>
      <c r="J1202" s="2" t="n">
        <v>304.01</v>
      </c>
      <c r="K1202" t="n">
        <v>0</v>
      </c>
      <c r="L1202" t="inlineStr">
        <is>
          <t>Maintenance préventive Onduleur ≤ 60 kVA</t>
        </is>
      </c>
      <c r="M1202">
        <f>IFERROR(INDEX('equipements_tunnel'!$C$2:$AK$64,MATCH(L1202,'equipements_tunnel'!$B$2:$B$64,0),MATCH(B1202,'equipements_tunnel'!$C$1:$AK$1,0)),"")</f>
        <v/>
      </c>
      <c r="N1202" t="inlineStr">
        <is>
          <t>maintenance préventive d'un onduleur|Chennevières</t>
        </is>
      </c>
    </row>
    <row r="1203">
      <c r="A1203" t="inlineStr">
        <is>
          <t>Onduleur</t>
        </is>
      </c>
      <c r="B1203" t="inlineStr">
        <is>
          <t>Chennevières</t>
        </is>
      </c>
      <c r="C1203" t="inlineStr">
        <is>
          <t>ONDPOB002</t>
        </is>
      </c>
      <c r="D1203" t="inlineStr">
        <is>
          <t>maintenance préventive d'un onduleur</t>
        </is>
      </c>
      <c r="E1203" t="inlineStr">
        <is>
          <t>ONP002</t>
        </is>
      </c>
      <c r="F1203" t="n">
        <v>1</v>
      </c>
      <c r="G1203" t="n">
        <v>0</v>
      </c>
      <c r="H1203" t="n">
        <v>1</v>
      </c>
      <c r="I1203" t="n">
        <v>1</v>
      </c>
      <c r="J1203" s="2" t="n">
        <v>337.95</v>
      </c>
      <c r="K1203" t="n">
        <v>337.95</v>
      </c>
      <c r="L1203" t="inlineStr">
        <is>
          <t>Maintenance préventive Onduleur 61 kVA --&gt; 160 kVA</t>
        </is>
      </c>
      <c r="M1203">
        <f>IFERROR(INDEX('equipements_tunnel'!$C$2:$AK$64,MATCH(L1203,'equipements_tunnel'!$B$2:$B$64,0),MATCH(B1203,'equipements_tunnel'!$C$1:$AK$1,0)),"")</f>
        <v/>
      </c>
      <c r="N1203" t="inlineStr">
        <is>
          <t>maintenance préventive d'un onduleur|Chennevières</t>
        </is>
      </c>
    </row>
    <row r="1204">
      <c r="A1204" t="inlineStr">
        <is>
          <t>Onduleur</t>
        </is>
      </c>
      <c r="B1204" t="inlineStr">
        <is>
          <t>Chennevières</t>
        </is>
      </c>
      <c r="C1204" t="inlineStr">
        <is>
          <t>ONDPOC003</t>
        </is>
      </c>
      <c r="D1204" t="inlineStr">
        <is>
          <t>maintenance préventive d'un onduleur</t>
        </is>
      </c>
      <c r="E1204" t="inlineStr">
        <is>
          <t>ONP003</t>
        </is>
      </c>
      <c r="F1204" t="n">
        <v>1</v>
      </c>
      <c r="G1204" t="n">
        <v>0</v>
      </c>
      <c r="H1204" t="n">
        <v>1</v>
      </c>
      <c r="I1204" t="n">
        <v>0</v>
      </c>
      <c r="J1204" s="2" t="n">
        <v>371.88</v>
      </c>
      <c r="K1204" t="n">
        <v>0</v>
      </c>
      <c r="L1204" t="inlineStr">
        <is>
          <t>Maintenance préventive Onduleur &gt; 160 kVA</t>
        </is>
      </c>
      <c r="M1204">
        <f>IFERROR(INDEX('equipements_tunnel'!$C$2:$AK$64,MATCH(L1204,'equipements_tunnel'!$B$2:$B$64,0),MATCH(B1204,'equipements_tunnel'!$C$1:$AK$1,0)),"")</f>
        <v/>
      </c>
      <c r="N1204" t="inlineStr">
        <is>
          <t>maintenance préventive d'un onduleur|Chennevières</t>
        </is>
      </c>
    </row>
    <row r="1205">
      <c r="A1205" t="inlineStr">
        <is>
          <t>Onduleur</t>
        </is>
      </c>
      <c r="B1205" t="inlineStr">
        <is>
          <t>Chennevières</t>
        </is>
      </c>
      <c r="C1205" t="inlineStr">
        <is>
          <t>ONDMPA004</t>
        </is>
      </c>
      <c r="D1205" t="inlineStr">
        <is>
          <t>maintenance préventive d'un atelier d'énergie</t>
        </is>
      </c>
      <c r="E1205" t="inlineStr">
        <is>
          <t>ONP004</t>
        </is>
      </c>
      <c r="F1205" t="n">
        <v>1</v>
      </c>
      <c r="G1205" t="n">
        <v>0</v>
      </c>
      <c r="H1205" t="n">
        <v>1</v>
      </c>
      <c r="I1205" t="n">
        <v>0</v>
      </c>
      <c r="J1205" s="2" t="n">
        <v>185.94</v>
      </c>
      <c r="K1205" t="n">
        <v>0</v>
      </c>
      <c r="L1205" t="inlineStr"/>
      <c r="M1205" t="n">
        <v>0</v>
      </c>
      <c r="N1205" t="inlineStr">
        <is>
          <t>maintenance préventive d'un atelier d'énergie|Chennevières</t>
        </is>
      </c>
    </row>
    <row r="1206">
      <c r="A1206" t="inlineStr">
        <is>
          <t>Onduleur</t>
        </is>
      </c>
      <c r="B1206" t="inlineStr">
        <is>
          <t>Chennevières</t>
        </is>
      </c>
      <c r="C1206" t="inlineStr">
        <is>
          <t>ONDPLV005</t>
        </is>
      </c>
      <c r="D1206" t="inlineStr">
        <is>
          <t>plus-value pour dépollution</t>
        </is>
      </c>
      <c r="E1206" t="inlineStr">
        <is>
          <t>ONP005</t>
        </is>
      </c>
      <c r="F1206" t="n">
        <v>0.5</v>
      </c>
      <c r="G1206" t="n">
        <v>0</v>
      </c>
      <c r="H1206" t="n">
        <v>0.5</v>
      </c>
      <c r="I1206" t="n">
        <v>0</v>
      </c>
      <c r="J1206" s="2" t="n">
        <v>414.3</v>
      </c>
      <c r="K1206" t="n">
        <v>0</v>
      </c>
      <c r="L1206" t="inlineStr"/>
      <c r="M1206" t="n">
        <v>0</v>
      </c>
      <c r="N1206" t="inlineStr">
        <is>
          <t>plus-value pour dépollution|Chennevières</t>
        </is>
      </c>
    </row>
    <row r="1207">
      <c r="A1207" t="inlineStr">
        <is>
          <t>Détection</t>
        </is>
      </c>
      <c r="B1207" t="inlineStr">
        <is>
          <t>Chennevières</t>
        </is>
      </c>
      <c r="C1207" t="inlineStr">
        <is>
          <t>DETPCA001</t>
        </is>
      </c>
      <c r="D1207" t="inlineStr">
        <is>
          <t>préventif d'un tube des capteurs atmosphériques (opacimètres, co, no, no², smokecheck, anémomètres)</t>
        </is>
      </c>
      <c r="E1207" t="inlineStr">
        <is>
          <t>DEP001</t>
        </is>
      </c>
      <c r="F1207" t="n">
        <v>4</v>
      </c>
      <c r="G1207" t="n">
        <v>0</v>
      </c>
      <c r="H1207" t="n">
        <v>4</v>
      </c>
      <c r="I1207" t="n">
        <v>2</v>
      </c>
      <c r="J1207" s="2" t="n">
        <v>2923.2</v>
      </c>
      <c r="K1207" t="n">
        <v>23385.6</v>
      </c>
      <c r="L1207" t="inlineStr"/>
      <c r="M1207" t="n">
        <v>2</v>
      </c>
      <c r="N1207" t="inlineStr">
        <is>
          <t>préventif d'un tube des capteurs atmosphériques (opacimètres, co, no, no², smokecheck, anémomètres)|Chennevières</t>
        </is>
      </c>
    </row>
    <row r="1208">
      <c r="A1208" t="inlineStr">
        <is>
          <t>Détection</t>
        </is>
      </c>
      <c r="B1208" t="inlineStr">
        <is>
          <t>Chennevières</t>
        </is>
      </c>
      <c r="C1208" t="inlineStr">
        <is>
          <t>DETPLV027</t>
        </is>
      </c>
      <c r="D1208" t="inlineStr">
        <is>
          <t>préventif luminancemètre</t>
        </is>
      </c>
      <c r="E1208" t="inlineStr">
        <is>
          <t>DEP027</t>
        </is>
      </c>
      <c r="F1208" t="n">
        <v>1</v>
      </c>
      <c r="G1208" t="n">
        <v>0</v>
      </c>
      <c r="H1208" t="n">
        <v>1</v>
      </c>
      <c r="I1208" t="n">
        <v>2</v>
      </c>
      <c r="J1208" s="2" t="n">
        <v>24.15</v>
      </c>
      <c r="K1208" t="n">
        <v>48.3</v>
      </c>
      <c r="L1208" t="inlineStr">
        <is>
          <t>LUMANDAR+LUMINANCEMETRE</t>
        </is>
      </c>
      <c r="M1208">
        <f>IFERROR(INDEX('equipements_tunnel'!$C$2:$AK$64,MATCH(L1208,'equipements_tunnel'!$B$2:$B$64,0),MATCH(B1208,'equipements_tunnel'!$C$1:$AK$1,0)),"")</f>
        <v/>
      </c>
      <c r="N1208" t="inlineStr">
        <is>
          <t>préventif luminancemètre|Chennevières</t>
        </is>
      </c>
    </row>
    <row r="1209">
      <c r="A1209" t="inlineStr">
        <is>
          <t>Détection</t>
        </is>
      </c>
      <c r="B1209" t="inlineStr">
        <is>
          <t>Chennevières</t>
        </is>
      </c>
      <c r="C1209" t="inlineStr">
        <is>
          <t>DETPDI100</t>
        </is>
      </c>
      <c r="D1209" t="inlineStr">
        <is>
          <t>préventif détection incendie</t>
        </is>
      </c>
      <c r="E1209" t="inlineStr">
        <is>
          <t>DEP100</t>
        </is>
      </c>
      <c r="F1209" t="n">
        <v>1</v>
      </c>
      <c r="G1209" t="n">
        <v>0</v>
      </c>
      <c r="H1209" t="n">
        <v>1</v>
      </c>
      <c r="I1209" t="n">
        <v>1</v>
      </c>
      <c r="J1209" s="2" t="n">
        <v>347.55</v>
      </c>
      <c r="K1209" t="n">
        <v>347.55</v>
      </c>
      <c r="L1209" t="inlineStr"/>
      <c r="M1209" t="n">
        <v>1</v>
      </c>
      <c r="N1209" t="inlineStr">
        <is>
          <t>préventif détection incendie|Chennevières</t>
        </is>
      </c>
    </row>
    <row r="1210">
      <c r="A1210" t="inlineStr">
        <is>
          <t>Détection</t>
        </is>
      </c>
      <c r="B1210" t="inlineStr">
        <is>
          <t>Chennevières</t>
        </is>
      </c>
      <c r="C1210" t="inlineStr">
        <is>
          <t>DETPXA200</t>
        </is>
      </c>
      <c r="D1210" t="inlineStr">
        <is>
          <t>préventif extincteur</t>
        </is>
      </c>
      <c r="E1210" t="inlineStr">
        <is>
          <t>DEP200</t>
        </is>
      </c>
      <c r="F1210" t="n">
        <v>1</v>
      </c>
      <c r="G1210" t="n">
        <v>0</v>
      </c>
      <c r="H1210" t="n">
        <v>1</v>
      </c>
      <c r="I1210" t="n">
        <v>13</v>
      </c>
      <c r="J1210" s="2" t="n">
        <v>33.6</v>
      </c>
      <c r="K1210" t="n">
        <v>436.8</v>
      </c>
      <c r="L1210" t="inlineStr">
        <is>
          <t>Maintenance Préventive Extincteur Poudre 6 kg</t>
        </is>
      </c>
      <c r="M1210">
        <f>IFERROR(INDEX('equipements_tunnel'!$C$2:$AK$64,MATCH(L1210,'equipements_tunnel'!$B$2:$B$64,0),MATCH(B1210,'equipements_tunnel'!$C$1:$AK$1,0)),"")</f>
        <v/>
      </c>
      <c r="N1210" t="inlineStr">
        <is>
          <t>préventif extincteur|Chennevières</t>
        </is>
      </c>
    </row>
    <row r="1211">
      <c r="A1211" t="inlineStr">
        <is>
          <t>Détection</t>
        </is>
      </c>
      <c r="B1211" t="inlineStr">
        <is>
          <t>Chennevières</t>
        </is>
      </c>
      <c r="C1211" t="inlineStr">
        <is>
          <t>DETPXB201</t>
        </is>
      </c>
      <c r="D1211" t="inlineStr">
        <is>
          <t>préventif extincteur</t>
        </is>
      </c>
      <c r="E1211" t="inlineStr">
        <is>
          <t>DEP201</t>
        </is>
      </c>
      <c r="F1211" t="n">
        <v>1</v>
      </c>
      <c r="G1211" t="n">
        <v>0</v>
      </c>
      <c r="H1211" t="n">
        <v>1</v>
      </c>
      <c r="I1211" t="n">
        <v>0</v>
      </c>
      <c r="J1211" s="2" t="n">
        <v>21</v>
      </c>
      <c r="K1211" t="n">
        <v>0</v>
      </c>
      <c r="L1211" t="inlineStr">
        <is>
          <t>Maintenance Préventive Extincteur Poudre 9 kg</t>
        </is>
      </c>
      <c r="M1211">
        <f>IFERROR(INDEX('equipements_tunnel'!$C$2:$AK$64,MATCH(L1211,'equipements_tunnel'!$B$2:$B$64,0),MATCH(B1211,'equipements_tunnel'!$C$1:$AK$1,0)),"")</f>
        <v/>
      </c>
      <c r="N1211" t="inlineStr">
        <is>
          <t>préventif extincteur|Chennevières</t>
        </is>
      </c>
    </row>
    <row r="1212">
      <c r="A1212" t="inlineStr">
        <is>
          <t>Détection</t>
        </is>
      </c>
      <c r="B1212" t="inlineStr">
        <is>
          <t>Chennevières</t>
        </is>
      </c>
      <c r="C1212" t="inlineStr">
        <is>
          <t>DETPXC202</t>
        </is>
      </c>
      <c r="D1212" t="inlineStr">
        <is>
          <t>préventif extincteur</t>
        </is>
      </c>
      <c r="E1212" t="inlineStr">
        <is>
          <t>DEP202</t>
        </is>
      </c>
      <c r="F1212" t="n">
        <v>1</v>
      </c>
      <c r="G1212" t="n">
        <v>0</v>
      </c>
      <c r="H1212" t="n">
        <v>1</v>
      </c>
      <c r="I1212" t="n">
        <v>0</v>
      </c>
      <c r="J1212" s="2" t="n">
        <v>36.75</v>
      </c>
      <c r="K1212" t="n">
        <v>0</v>
      </c>
      <c r="L1212" t="inlineStr">
        <is>
          <t>Maintenance Préventive Extincteur Poudre 50 kg</t>
        </is>
      </c>
      <c r="M1212">
        <f>IFERROR(INDEX('equipements_tunnel'!$C$2:$AK$64,MATCH(L1212,'equipements_tunnel'!$B$2:$B$64,0),MATCH(B1212,'equipements_tunnel'!$C$1:$AK$1,0)),"")</f>
        <v/>
      </c>
      <c r="N1212" t="inlineStr">
        <is>
          <t>préventif extincteur|Chennevières</t>
        </is>
      </c>
    </row>
    <row r="1213">
      <c r="A1213" t="inlineStr">
        <is>
          <t>Détection</t>
        </is>
      </c>
      <c r="B1213" t="inlineStr">
        <is>
          <t>Chennevières</t>
        </is>
      </c>
      <c r="C1213" t="inlineStr">
        <is>
          <t>DETPXD203</t>
        </is>
      </c>
      <c r="D1213" t="inlineStr">
        <is>
          <t>préventif extincteur</t>
        </is>
      </c>
      <c r="E1213" t="inlineStr">
        <is>
          <t>DEP203</t>
        </is>
      </c>
      <c r="F1213" t="n">
        <v>1</v>
      </c>
      <c r="G1213" t="n">
        <v>0</v>
      </c>
      <c r="H1213" t="n">
        <v>1</v>
      </c>
      <c r="I1213" t="n">
        <v>0</v>
      </c>
      <c r="J1213" s="2" t="n">
        <v>15.75</v>
      </c>
      <c r="K1213" t="n">
        <v>0</v>
      </c>
      <c r="L1213" t="inlineStr">
        <is>
          <t>Maintenance Préventive Extincteur Eau 6 L</t>
        </is>
      </c>
      <c r="M1213">
        <f>IFERROR(INDEX('equipements_tunnel'!$C$2:$AK$64,MATCH(L1213,'equipements_tunnel'!$B$2:$B$64,0),MATCH(B1213,'equipements_tunnel'!$C$1:$AK$1,0)),"")</f>
        <v/>
      </c>
      <c r="N1213" t="inlineStr">
        <is>
          <t>préventif extincteur|Chennevières</t>
        </is>
      </c>
    </row>
    <row r="1214">
      <c r="A1214" t="inlineStr">
        <is>
          <t>Détection</t>
        </is>
      </c>
      <c r="B1214" t="inlineStr">
        <is>
          <t>Chennevières</t>
        </is>
      </c>
      <c r="C1214" t="inlineStr">
        <is>
          <t>DETPXE204</t>
        </is>
      </c>
      <c r="D1214" t="inlineStr">
        <is>
          <t>préventif extincteur</t>
        </is>
      </c>
      <c r="E1214" t="inlineStr">
        <is>
          <t>DEP204</t>
        </is>
      </c>
      <c r="F1214" t="n">
        <v>1</v>
      </c>
      <c r="G1214" t="n">
        <v>0</v>
      </c>
      <c r="H1214" t="n">
        <v>1</v>
      </c>
      <c r="I1214" t="n">
        <v>0</v>
      </c>
      <c r="J1214" s="2" t="n">
        <v>23.1</v>
      </c>
      <c r="K1214" t="n">
        <v>0</v>
      </c>
      <c r="L1214" t="inlineStr">
        <is>
          <t>Maintenance Préventive Extincteur Eau 9 L</t>
        </is>
      </c>
      <c r="M1214">
        <f>IFERROR(INDEX('equipements_tunnel'!$C$2:$AK$64,MATCH(L1214,'equipements_tunnel'!$B$2:$B$64,0),MATCH(B1214,'equipements_tunnel'!$C$1:$AK$1,0)),"")</f>
        <v/>
      </c>
      <c r="N1214" t="inlineStr">
        <is>
          <t>préventif extincteur|Chennevières</t>
        </is>
      </c>
    </row>
    <row r="1215">
      <c r="A1215" t="inlineStr">
        <is>
          <t>Détection</t>
        </is>
      </c>
      <c r="B1215" t="inlineStr">
        <is>
          <t>Chennevières</t>
        </is>
      </c>
      <c r="C1215" t="inlineStr">
        <is>
          <t>DETPXF204</t>
        </is>
      </c>
      <c r="D1215" t="inlineStr">
        <is>
          <t>préventif extincteur</t>
        </is>
      </c>
      <c r="E1215" t="inlineStr">
        <is>
          <t>DEP205</t>
        </is>
      </c>
      <c r="F1215" t="n">
        <v>1</v>
      </c>
      <c r="G1215" t="n">
        <v>0</v>
      </c>
      <c r="H1215" t="n">
        <v>1</v>
      </c>
      <c r="I1215" t="n">
        <v>0</v>
      </c>
      <c r="J1215" s="2" t="n">
        <v>26.25</v>
      </c>
      <c r="K1215" t="n">
        <v>0</v>
      </c>
      <c r="L1215" t="inlineStr">
        <is>
          <t>Maintenance Préventive Extincteur CO2 2 kg</t>
        </is>
      </c>
      <c r="M1215">
        <f>IFERROR(INDEX('equipements_tunnel'!$C$2:$AK$64,MATCH(L1215,'equipements_tunnel'!$B$2:$B$64,0),MATCH(B1215,'equipements_tunnel'!$C$1:$AK$1,0)),"")</f>
        <v/>
      </c>
      <c r="N1215" t="inlineStr">
        <is>
          <t>préventif extincteur|Chennevières</t>
        </is>
      </c>
    </row>
    <row r="1216">
      <c r="A1216" t="inlineStr">
        <is>
          <t>Détection</t>
        </is>
      </c>
      <c r="B1216" t="inlineStr">
        <is>
          <t>Chennevières</t>
        </is>
      </c>
      <c r="C1216" t="inlineStr">
        <is>
          <t>DETPXG206</t>
        </is>
      </c>
      <c r="D1216" t="inlineStr">
        <is>
          <t>préventif extincteur</t>
        </is>
      </c>
      <c r="E1216" t="inlineStr">
        <is>
          <t>DEP206</t>
        </is>
      </c>
      <c r="F1216" t="n">
        <v>1</v>
      </c>
      <c r="G1216" t="n">
        <v>0</v>
      </c>
      <c r="H1216" t="n">
        <v>1</v>
      </c>
      <c r="I1216" t="n">
        <v>10</v>
      </c>
      <c r="J1216" s="2" t="n">
        <v>15.75</v>
      </c>
      <c r="K1216" t="n">
        <v>157.5</v>
      </c>
      <c r="L1216" t="inlineStr">
        <is>
          <t>Maintenance Préventive Extincteur CO2 5 kg</t>
        </is>
      </c>
      <c r="M1216">
        <f>IFERROR(INDEX('equipements_tunnel'!$C$2:$AK$64,MATCH(L1216,'equipements_tunnel'!$B$2:$B$64,0),MATCH(B1216,'equipements_tunnel'!$C$1:$AK$1,0)),"")</f>
        <v/>
      </c>
      <c r="N1216" t="inlineStr">
        <is>
          <t>préventif extincteur|Chennevières</t>
        </is>
      </c>
    </row>
    <row r="1217">
      <c r="A1217" t="inlineStr">
        <is>
          <t>Ventilation</t>
        </is>
      </c>
      <c r="B1217" t="inlineStr">
        <is>
          <t>Chennevières</t>
        </is>
      </c>
      <c r="C1217" t="inlineStr">
        <is>
          <t>VENPEB200</t>
        </is>
      </c>
      <c r="D1217" t="inlineStr">
        <is>
          <t>préventif des équipements de ventilation</t>
        </is>
      </c>
      <c r="E1217" t="inlineStr">
        <is>
          <t>VPB200</t>
        </is>
      </c>
      <c r="F1217" t="n">
        <v>1</v>
      </c>
      <c r="G1217" t="n">
        <v>0</v>
      </c>
      <c r="H1217" t="n">
        <v>1</v>
      </c>
      <c r="I1217" t="n">
        <v>1</v>
      </c>
      <c r="J1217" s="2" t="n">
        <v>1943.45</v>
      </c>
      <c r="K1217" t="n">
        <v>1943.45</v>
      </c>
      <c r="L1217" t="inlineStr"/>
      <c r="M1217" t="n">
        <v>1</v>
      </c>
      <c r="N1217" t="inlineStr">
        <is>
          <t>préventif des équipements de ventilation|Chennevières</t>
        </is>
      </c>
    </row>
    <row r="1218">
      <c r="A1218" t="inlineStr">
        <is>
          <t>Ventilation</t>
        </is>
      </c>
      <c r="B1218" t="inlineStr">
        <is>
          <t>Chennevières</t>
        </is>
      </c>
      <c r="C1218" t="inlineStr">
        <is>
          <t>VENPQA300</t>
        </is>
      </c>
      <c r="D1218" t="inlineStr">
        <is>
          <t>maintenance préventive des équipements spécifiques</t>
        </is>
      </c>
      <c r="E1218" t="inlineStr">
        <is>
          <t>VPT300</t>
        </is>
      </c>
      <c r="F1218" t="n">
        <v>1</v>
      </c>
      <c r="G1218" t="n">
        <v>0</v>
      </c>
      <c r="H1218" t="n">
        <v>1</v>
      </c>
      <c r="I1218" t="n">
        <v>0</v>
      </c>
      <c r="J1218" s="2" t="n">
        <v>78.84999999999999</v>
      </c>
      <c r="K1218" t="n">
        <v>0</v>
      </c>
      <c r="L1218" t="inlineStr">
        <is>
          <t>SURPRESSEUR ET VENTILATEUR LOCAL</t>
        </is>
      </c>
      <c r="M1218">
        <f>IFERROR(INDEX('equipements_tunnel'!$C$2:$AK$64,MATCH(L1218,'equipements_tunnel'!$B$2:$B$64,0),MATCH(B1218,'equipements_tunnel'!$C$1:$AK$1,0)),"")</f>
        <v/>
      </c>
      <c r="N1218" t="inlineStr">
        <is>
          <t>maintenance préventive des équipements spécifiques|Chennevières</t>
        </is>
      </c>
    </row>
    <row r="1219">
      <c r="A1219" t="inlineStr">
        <is>
          <t>Ventilation</t>
        </is>
      </c>
      <c r="B1219" t="inlineStr">
        <is>
          <t>Chennevières</t>
        </is>
      </c>
      <c r="C1219" t="inlineStr">
        <is>
          <t>VENPQB301</t>
        </is>
      </c>
      <c r="D1219" t="inlineStr">
        <is>
          <t>maintenance préventive des équipements spécifiques</t>
        </is>
      </c>
      <c r="E1219" t="inlineStr">
        <is>
          <t>VPT301</t>
        </is>
      </c>
      <c r="F1219" t="n">
        <v>1</v>
      </c>
      <c r="G1219" t="n">
        <v>0</v>
      </c>
      <c r="H1219" t="n">
        <v>1</v>
      </c>
      <c r="I1219" t="n">
        <v>0</v>
      </c>
      <c r="J1219" s="2" t="n">
        <v>128.27</v>
      </c>
      <c r="K1219" t="n">
        <v>0</v>
      </c>
      <c r="L1219" t="inlineStr">
        <is>
          <t>REGISTRE</t>
        </is>
      </c>
      <c r="M1219">
        <f>IFERROR(INDEX('equipements_tunnel'!$C$2:$AK$64,MATCH(L1219,'equipements_tunnel'!$B$2:$B$64,0),MATCH(B1219,'equipements_tunnel'!$C$1:$AK$1,0)),"")</f>
        <v/>
      </c>
      <c r="N1219" t="inlineStr">
        <is>
          <t>maintenance préventive des équipements spécifiques|Chennevières</t>
        </is>
      </c>
    </row>
    <row r="1220">
      <c r="A1220" t="inlineStr">
        <is>
          <t>Ventilation</t>
        </is>
      </c>
      <c r="B1220" t="inlineStr">
        <is>
          <t>Chennevières</t>
        </is>
      </c>
      <c r="C1220" t="inlineStr">
        <is>
          <t>VENPQC302</t>
        </is>
      </c>
      <c r="D1220" t="inlineStr">
        <is>
          <t>maintenance préventive des équipements spécifiques</t>
        </is>
      </c>
      <c r="E1220" t="inlineStr">
        <is>
          <t>VPT302</t>
        </is>
      </c>
      <c r="F1220" t="n">
        <v>1</v>
      </c>
      <c r="G1220" t="n">
        <v>0</v>
      </c>
      <c r="H1220" t="n">
        <v>1</v>
      </c>
      <c r="I1220" t="n">
        <v>0</v>
      </c>
      <c r="J1220" s="2" t="n">
        <v>449.49</v>
      </c>
      <c r="K1220" t="n">
        <v>0</v>
      </c>
      <c r="L1220" t="inlineStr"/>
      <c r="M1220" t="n">
        <v>0</v>
      </c>
      <c r="N1220" t="inlineStr">
        <is>
          <t>maintenance préventive des équipements spécifiques|Chennevières</t>
        </is>
      </c>
    </row>
    <row r="1221">
      <c r="A1221" t="inlineStr">
        <is>
          <t>Ventilation</t>
        </is>
      </c>
      <c r="B1221" t="inlineStr">
        <is>
          <t>Chennevières</t>
        </is>
      </c>
      <c r="C1221" t="inlineStr">
        <is>
          <t>VENPQE304</t>
        </is>
      </c>
      <c r="D1221" t="inlineStr">
        <is>
          <t>maintenance préventive des équipements spécifiques</t>
        </is>
      </c>
      <c r="E1221" t="inlineStr">
        <is>
          <t>VPT304</t>
        </is>
      </c>
      <c r="F1221" t="n">
        <v>1</v>
      </c>
      <c r="G1221" t="n">
        <v>0</v>
      </c>
      <c r="H1221" t="n">
        <v>1</v>
      </c>
      <c r="I1221" t="n">
        <v>0</v>
      </c>
      <c r="J1221" s="2" t="n">
        <v>12.58</v>
      </c>
      <c r="K1221" t="n">
        <v>0</v>
      </c>
      <c r="L1221" t="inlineStr"/>
      <c r="M1221" t="n">
        <v>0</v>
      </c>
      <c r="N1221" t="inlineStr">
        <is>
          <t>maintenance préventive des équipements spécifiques|Chennevières</t>
        </is>
      </c>
    </row>
    <row r="1222">
      <c r="A1222" t="inlineStr">
        <is>
          <t>Ventilation</t>
        </is>
      </c>
      <c r="B1222" t="inlineStr">
        <is>
          <t>Chennevières</t>
        </is>
      </c>
      <c r="C1222" t="inlineStr">
        <is>
          <t>VENPQF305</t>
        </is>
      </c>
      <c r="D1222" t="inlineStr">
        <is>
          <t>maintenance préventive des équipements spécifiques</t>
        </is>
      </c>
      <c r="E1222" t="inlineStr">
        <is>
          <t>VPT305</t>
        </is>
      </c>
      <c r="F1222" t="n">
        <v>1</v>
      </c>
      <c r="G1222" t="n">
        <v>0</v>
      </c>
      <c r="H1222" t="n">
        <v>1</v>
      </c>
      <c r="I1222" t="n">
        <v>0</v>
      </c>
      <c r="J1222" s="2" t="n">
        <v>12.58</v>
      </c>
      <c r="K1222" t="n">
        <v>0</v>
      </c>
      <c r="L1222" t="inlineStr"/>
      <c r="M1222" t="n">
        <v>0</v>
      </c>
      <c r="N1222" t="inlineStr">
        <is>
          <t>maintenance préventive des équipements spécifiques|Chennevières</t>
        </is>
      </c>
    </row>
    <row r="1223">
      <c r="A1223" t="inlineStr">
        <is>
          <t>Vidéo</t>
        </is>
      </c>
      <c r="B1223" t="inlineStr">
        <is>
          <t>Chennevières</t>
        </is>
      </c>
      <c r="C1223" t="inlineStr">
        <is>
          <t>VIDDAI134</t>
        </is>
      </c>
      <c r="D1223" t="inlineStr">
        <is>
          <t>maintenance préventive de la dai du sens 1</t>
        </is>
      </c>
      <c r="E1223" t="inlineStr">
        <is>
          <t>VI MP 134</t>
        </is>
      </c>
      <c r="F1223" t="n">
        <v>1</v>
      </c>
      <c r="G1223" t="n">
        <v>0</v>
      </c>
      <c r="H1223" t="n">
        <v>1</v>
      </c>
      <c r="I1223" t="n">
        <v>1</v>
      </c>
      <c r="J1223" s="2" t="n">
        <v>1785.45</v>
      </c>
      <c r="K1223" t="n">
        <v>1785.45</v>
      </c>
      <c r="L1223" t="inlineStr"/>
      <c r="M1223" t="n">
        <v>1</v>
      </c>
      <c r="N1223" t="inlineStr">
        <is>
          <t>maintenance préventive de la dai du sens 1|Chennevières</t>
        </is>
      </c>
    </row>
    <row r="1224">
      <c r="A1224" t="inlineStr">
        <is>
          <t>Vidéo</t>
        </is>
      </c>
      <c r="B1224" t="inlineStr">
        <is>
          <t>Chennevières</t>
        </is>
      </c>
      <c r="C1224" t="inlineStr">
        <is>
          <t>VIDDAI135</t>
        </is>
      </c>
      <c r="D1224" t="inlineStr">
        <is>
          <t>maintenance préventive de la dai du sens 2</t>
        </is>
      </c>
      <c r="E1224" t="inlineStr">
        <is>
          <t>VI MP 135</t>
        </is>
      </c>
      <c r="F1224" t="n">
        <v>1</v>
      </c>
      <c r="G1224" t="n">
        <v>0</v>
      </c>
      <c r="H1224" t="n">
        <v>1</v>
      </c>
      <c r="I1224" t="n">
        <v>1</v>
      </c>
      <c r="J1224" s="2" t="n">
        <v>1785.45</v>
      </c>
      <c r="K1224" t="n">
        <v>1785.45</v>
      </c>
      <c r="L1224" t="inlineStr"/>
      <c r="M1224" t="n">
        <v>1</v>
      </c>
      <c r="N1224" t="inlineStr">
        <is>
          <t>maintenance préventive de la dai du sens 2|Chennevières</t>
        </is>
      </c>
    </row>
    <row r="1225">
      <c r="A1225" t="inlineStr">
        <is>
          <t>Vidéo</t>
        </is>
      </c>
      <c r="B1225" t="inlineStr">
        <is>
          <t>Chennevières</t>
        </is>
      </c>
      <c r="C1225" t="inlineStr">
        <is>
          <t>VIDCAM334</t>
        </is>
      </c>
      <c r="D1225" t="inlineStr">
        <is>
          <t>nettoyage des caméras sens intérieur sens 1</t>
        </is>
      </c>
      <c r="E1225" t="inlineStr">
        <is>
          <t>VI MP 334</t>
        </is>
      </c>
      <c r="F1225" t="n">
        <v>2</v>
      </c>
      <c r="G1225" t="n">
        <v>0</v>
      </c>
      <c r="H1225" t="n">
        <v>2</v>
      </c>
      <c r="I1225" t="n">
        <v>1</v>
      </c>
      <c r="J1225" s="2" t="n">
        <v>1696.19</v>
      </c>
      <c r="K1225" t="n">
        <v>3392.38</v>
      </c>
      <c r="L1225" t="inlineStr"/>
      <c r="M1225" t="n">
        <v>1</v>
      </c>
      <c r="N1225" t="inlineStr">
        <is>
          <t>nettoyage des caméras sens intérieur sens 1|Chennevières</t>
        </is>
      </c>
    </row>
    <row r="1226">
      <c r="A1226" t="inlineStr">
        <is>
          <t>Vidéo</t>
        </is>
      </c>
      <c r="B1226" t="inlineStr">
        <is>
          <t>Chennevières</t>
        </is>
      </c>
      <c r="C1226" t="inlineStr">
        <is>
          <t>VIDCAM335</t>
        </is>
      </c>
      <c r="D1226" t="inlineStr">
        <is>
          <t>nettoyage des caméras sens intérieur sens 2</t>
        </is>
      </c>
      <c r="E1226" t="inlineStr">
        <is>
          <t>VI MP 335</t>
        </is>
      </c>
      <c r="F1226" t="n">
        <v>2</v>
      </c>
      <c r="G1226" t="n">
        <v>0</v>
      </c>
      <c r="H1226" t="n">
        <v>2</v>
      </c>
      <c r="I1226" t="n">
        <v>1</v>
      </c>
      <c r="J1226" s="2" t="n">
        <v>1696.19</v>
      </c>
      <c r="K1226" t="n">
        <v>3392.38</v>
      </c>
      <c r="L1226" t="inlineStr"/>
      <c r="M1226" t="n">
        <v>1</v>
      </c>
      <c r="N1226" t="inlineStr">
        <is>
          <t>nettoyage des caméras sens intérieur sens 2|Chennevières</t>
        </is>
      </c>
    </row>
    <row r="1227">
      <c r="A1227" t="inlineStr">
        <is>
          <t>Vidéo</t>
        </is>
      </c>
      <c r="B1227" t="inlineStr">
        <is>
          <t>Chennevières</t>
        </is>
      </c>
      <c r="C1227" t="inlineStr">
        <is>
          <t>VIDPCI417</t>
        </is>
      </c>
      <c r="D1227" t="inlineStr">
        <is>
          <t>maintenance préventive des caméras en issues de secours</t>
        </is>
      </c>
      <c r="E1227" t="inlineStr">
        <is>
          <t>VI MP 417</t>
        </is>
      </c>
      <c r="F1227" t="n">
        <v>1</v>
      </c>
      <c r="G1227" t="n">
        <v>0</v>
      </c>
      <c r="H1227" t="n">
        <v>1</v>
      </c>
      <c r="I1227" t="n">
        <v>1</v>
      </c>
      <c r="J1227" s="2" t="n">
        <v>46.56</v>
      </c>
      <c r="K1227" t="n">
        <v>46.56</v>
      </c>
      <c r="L1227" t="inlineStr"/>
      <c r="M1227" t="n">
        <v>1</v>
      </c>
      <c r="N1227" t="inlineStr">
        <is>
          <t>maintenance préventive des caméras en issues de secours|Chennevières</t>
        </is>
      </c>
    </row>
    <row r="1228">
      <c r="A1228" t="inlineStr">
        <is>
          <t>Pompage</t>
        </is>
      </c>
      <c r="B1228" t="inlineStr">
        <is>
          <t>Chennevières</t>
        </is>
      </c>
      <c r="C1228" t="inlineStr">
        <is>
          <t>POMIND209</t>
        </is>
      </c>
      <c r="D1228" t="inlineStr">
        <is>
          <t>entretien des poteaux incendie</t>
        </is>
      </c>
      <c r="E1228" t="inlineStr">
        <is>
          <t>INP304</t>
        </is>
      </c>
      <c r="F1228" t="n">
        <v>1</v>
      </c>
      <c r="G1228" t="n">
        <v>0</v>
      </c>
      <c r="H1228" t="n">
        <v>1</v>
      </c>
      <c r="I1228" t="n">
        <v>1</v>
      </c>
      <c r="J1228" s="2" t="n">
        <v>1441</v>
      </c>
      <c r="K1228" t="n">
        <v>1441</v>
      </c>
      <c r="L1228" t="inlineStr"/>
      <c r="M1228" t="n">
        <v>1</v>
      </c>
      <c r="N1228" t="inlineStr">
        <is>
          <t>entretien des poteaux incendie|Chennevières</t>
        </is>
      </c>
    </row>
    <row r="1229">
      <c r="A1229" t="inlineStr">
        <is>
          <t>Pompage</t>
        </is>
      </c>
      <c r="B1229" t="inlineStr">
        <is>
          <t>Chennevières</t>
        </is>
      </c>
      <c r="C1229" t="inlineStr">
        <is>
          <t>POMEPO600</t>
        </is>
      </c>
      <c r="D1229" t="inlineStr">
        <is>
          <t>entretien d'une pompe</t>
        </is>
      </c>
      <c r="E1229" t="inlineStr">
        <is>
          <t>POE600</t>
        </is>
      </c>
      <c r="F1229" t="n">
        <v>1</v>
      </c>
      <c r="G1229" t="n">
        <v>0</v>
      </c>
      <c r="H1229" t="n">
        <v>1</v>
      </c>
      <c r="I1229" t="n">
        <v>0</v>
      </c>
      <c r="J1229" s="2" t="n">
        <v>572.0599999999999</v>
      </c>
      <c r="K1229" t="n">
        <v>0</v>
      </c>
      <c r="L1229" t="inlineStr"/>
      <c r="M1229" t="n">
        <v>0</v>
      </c>
      <c r="N1229" t="inlineStr">
        <is>
          <t>entretien d'une pompe|Chennevières</t>
        </is>
      </c>
    </row>
    <row r="1230">
      <c r="A1230" t="inlineStr">
        <is>
          <t>Pompage</t>
        </is>
      </c>
      <c r="B1230" t="inlineStr">
        <is>
          <t>Chennevières</t>
        </is>
      </c>
      <c r="C1230" t="inlineStr">
        <is>
          <t>POMERC500</t>
        </is>
      </c>
      <c r="D1230" t="inlineStr">
        <is>
          <t>entretien autres systèmes du réseau incendie</t>
        </is>
      </c>
      <c r="E1230" t="inlineStr">
        <is>
          <t>INP500</t>
        </is>
      </c>
      <c r="F1230" t="n">
        <v>1</v>
      </c>
      <c r="G1230" t="n">
        <v>0</v>
      </c>
      <c r="H1230" t="n">
        <v>1</v>
      </c>
      <c r="I1230" t="n">
        <v>0</v>
      </c>
      <c r="J1230" s="2" t="n">
        <v>858.61</v>
      </c>
      <c r="K1230" t="n">
        <v>0</v>
      </c>
      <c r="L1230" t="inlineStr">
        <is>
          <t>SURPRESSEUR-INCENDIE</t>
        </is>
      </c>
      <c r="M1230">
        <f>IFERROR(INDEX('equipements_tunnel'!$C$2:$AK$64,MATCH(L1230,'equipements_tunnel'!$B$2:$B$64,0),MATCH(B1230,'equipements_tunnel'!$C$1:$AK$1,0)),"")</f>
        <v/>
      </c>
      <c r="N1230" t="inlineStr">
        <is>
          <t>entretien autres systèmes du réseau incendie|Chennevières</t>
        </is>
      </c>
    </row>
    <row r="1231">
      <c r="A1231" t="inlineStr">
        <is>
          <t>Pompage</t>
        </is>
      </c>
      <c r="B1231" t="inlineStr">
        <is>
          <t>Chennevières</t>
        </is>
      </c>
      <c r="C1231" t="inlineStr">
        <is>
          <t>POMERD600</t>
        </is>
      </c>
      <c r="D1231" t="inlineStr">
        <is>
          <t>entretien autres systèmes du réseau incendie</t>
        </is>
      </c>
      <c r="E1231" t="inlineStr">
        <is>
          <t>INP600</t>
        </is>
      </c>
      <c r="F1231" t="n">
        <v>1</v>
      </c>
      <c r="G1231" t="n">
        <v>0</v>
      </c>
      <c r="H1231" t="n">
        <v>1</v>
      </c>
      <c r="I1231" t="n">
        <v>0</v>
      </c>
      <c r="J1231" s="2" t="n">
        <v>858.61</v>
      </c>
      <c r="K1231" t="n">
        <v>0</v>
      </c>
      <c r="L1231" t="inlineStr"/>
      <c r="M1231" t="n">
        <v>0</v>
      </c>
      <c r="N1231" t="inlineStr">
        <is>
          <t>entretien autres systèmes du réseau incendie|Chennevières</t>
        </is>
      </c>
    </row>
    <row r="1232">
      <c r="A1232" t="inlineStr">
        <is>
          <t>Pompage</t>
        </is>
      </c>
      <c r="B1232" t="inlineStr">
        <is>
          <t>Chennevières</t>
        </is>
      </c>
      <c r="C1232" t="inlineStr">
        <is>
          <t>POMERE700</t>
        </is>
      </c>
      <c r="D1232" t="inlineStr">
        <is>
          <t>entretien autres systèmes du réseau incendie</t>
        </is>
      </c>
      <c r="E1232" t="inlineStr">
        <is>
          <t>INP700</t>
        </is>
      </c>
      <c r="F1232" t="n">
        <v>1</v>
      </c>
      <c r="G1232" t="n">
        <v>0</v>
      </c>
      <c r="H1232" t="n">
        <v>1</v>
      </c>
      <c r="I1232" t="n">
        <v>0</v>
      </c>
      <c r="J1232" s="2" t="n">
        <v>214.65</v>
      </c>
      <c r="K1232" t="n">
        <v>0</v>
      </c>
      <c r="L1232" t="inlineStr"/>
      <c r="M1232" t="n">
        <v>0</v>
      </c>
      <c r="N1232" t="inlineStr">
        <is>
          <t>entretien autres systèmes du réseau incendie|Chennevières</t>
        </is>
      </c>
    </row>
    <row r="1233">
      <c r="A1233" t="inlineStr">
        <is>
          <t>Pompage</t>
        </is>
      </c>
      <c r="B1233" t="inlineStr">
        <is>
          <t>Chennevières</t>
        </is>
      </c>
      <c r="C1233" t="inlineStr">
        <is>
          <t>POMERF800</t>
        </is>
      </c>
      <c r="D1233" t="inlineStr">
        <is>
          <t>entretien autres systèmes du réseau incendie</t>
        </is>
      </c>
      <c r="E1233" t="inlineStr">
        <is>
          <t>INP800</t>
        </is>
      </c>
      <c r="F1233" t="n">
        <v>1</v>
      </c>
      <c r="G1233" t="n">
        <v>0</v>
      </c>
      <c r="H1233" t="n">
        <v>1</v>
      </c>
      <c r="I1233" t="n">
        <v>0</v>
      </c>
      <c r="J1233" s="2" t="n">
        <v>214.65</v>
      </c>
      <c r="K1233" t="n">
        <v>0</v>
      </c>
      <c r="L1233" t="inlineStr"/>
      <c r="M1233" t="n">
        <v>0</v>
      </c>
      <c r="N1233" t="inlineStr">
        <is>
          <t>entretien autres systèmes du réseau incendie|Chennevières</t>
        </is>
      </c>
    </row>
    <row r="1234">
      <c r="A1234" t="inlineStr">
        <is>
          <t>Pompage</t>
        </is>
      </c>
      <c r="B1234" t="inlineStr">
        <is>
          <t>Chennevières</t>
        </is>
      </c>
      <c r="C1234" t="inlineStr">
        <is>
          <t>POMERG900</t>
        </is>
      </c>
      <c r="D1234" t="inlineStr">
        <is>
          <t>entretien autres systèmes du réseau incendie</t>
        </is>
      </c>
      <c r="E1234" t="inlineStr">
        <is>
          <t>INP900</t>
        </is>
      </c>
      <c r="F1234" t="n">
        <v>1</v>
      </c>
      <c r="G1234" t="n">
        <v>0</v>
      </c>
      <c r="H1234" t="n">
        <v>1</v>
      </c>
      <c r="I1234" t="n">
        <v>0</v>
      </c>
      <c r="J1234" s="2" t="n">
        <v>208.4</v>
      </c>
      <c r="K1234" t="n">
        <v>0</v>
      </c>
      <c r="L1234" t="inlineStr"/>
      <c r="M1234" t="n">
        <v>0</v>
      </c>
      <c r="N1234" t="inlineStr">
        <is>
          <t>entretien autres systèmes du réseau incendie|Chennevières</t>
        </is>
      </c>
    </row>
    <row r="1235">
      <c r="A1235" t="inlineStr">
        <is>
          <t>Pompage</t>
        </is>
      </c>
      <c r="B1235" t="inlineStr">
        <is>
          <t>Chennevières</t>
        </is>
      </c>
      <c r="C1235" t="inlineStr">
        <is>
          <t>POMERG901</t>
        </is>
      </c>
      <c r="D1235" t="inlineStr">
        <is>
          <t>entretien autres systèmes du réseau incendie</t>
        </is>
      </c>
      <c r="E1235" t="inlineStr">
        <is>
          <t>INP901</t>
        </is>
      </c>
      <c r="F1235" t="n">
        <v>1</v>
      </c>
      <c r="G1235" t="n">
        <v>0</v>
      </c>
      <c r="H1235" t="n">
        <v>1</v>
      </c>
      <c r="I1235" t="n">
        <v>0</v>
      </c>
      <c r="J1235" s="2" t="n">
        <v>714.8099999999999</v>
      </c>
      <c r="K1235" t="n">
        <v>0</v>
      </c>
      <c r="L1235" t="inlineStr"/>
      <c r="M1235" t="n">
        <v>0</v>
      </c>
      <c r="N1235" t="inlineStr">
        <is>
          <t>entretien autres systèmes du réseau incendie|Chennevières</t>
        </is>
      </c>
    </row>
    <row r="1236">
      <c r="A1236" t="inlineStr">
        <is>
          <t>Bâtiment</t>
        </is>
      </c>
      <c r="B1236" t="inlineStr">
        <is>
          <t>Orly</t>
        </is>
      </c>
      <c r="C1236" t="inlineStr">
        <is>
          <t>BATCJS005</t>
        </is>
      </c>
      <c r="D1236" t="inlineStr">
        <is>
          <t>contrôle des is de jour</t>
        </is>
      </c>
      <c r="E1236" t="inlineStr">
        <is>
          <t>VJS005</t>
        </is>
      </c>
      <c r="F1236" t="n">
        <v>6</v>
      </c>
      <c r="G1236" t="n">
        <v>0</v>
      </c>
      <c r="H1236" t="n">
        <v>6</v>
      </c>
      <c r="I1236" t="n">
        <v>1</v>
      </c>
      <c r="J1236" s="2" t="n">
        <v>507</v>
      </c>
      <c r="K1236" t="n">
        <v>3042</v>
      </c>
      <c r="L1236" t="inlineStr"/>
      <c r="M1236" t="n">
        <v>1</v>
      </c>
      <c r="N1236" t="inlineStr">
        <is>
          <t>contrôle des is de jour|Orly</t>
        </is>
      </c>
    </row>
    <row r="1237">
      <c r="A1237" t="inlineStr">
        <is>
          <t>Bâtiment</t>
        </is>
      </c>
      <c r="B1237" t="inlineStr">
        <is>
          <t>Orly</t>
        </is>
      </c>
      <c r="C1237" t="inlineStr">
        <is>
          <t>BATCNS005</t>
        </is>
      </c>
      <c r="D1237" t="inlineStr">
        <is>
          <t>contrôle des is + niches de nuit</t>
        </is>
      </c>
      <c r="E1237" t="inlineStr">
        <is>
          <t>VNS005</t>
        </is>
      </c>
      <c r="F1237" t="n">
        <v>6</v>
      </c>
      <c r="G1237" t="n">
        <v>0</v>
      </c>
      <c r="H1237" t="n">
        <v>6</v>
      </c>
      <c r="I1237" t="n">
        <v>1</v>
      </c>
      <c r="J1237" s="2" t="n">
        <v>1306</v>
      </c>
      <c r="K1237" t="n">
        <v>7836</v>
      </c>
      <c r="L1237" t="inlineStr"/>
      <c r="M1237" t="n">
        <v>1</v>
      </c>
      <c r="N1237" t="inlineStr">
        <is>
          <t>contrôle des is + niches de nuit|Orly</t>
        </is>
      </c>
    </row>
    <row r="1238">
      <c r="A1238" t="inlineStr">
        <is>
          <t>Bâtiment</t>
        </is>
      </c>
      <c r="B1238" t="inlineStr">
        <is>
          <t>Orly</t>
        </is>
      </c>
      <c r="C1238" t="inlineStr">
        <is>
          <t>BATMPS005</t>
        </is>
      </c>
      <c r="D1238" t="inlineStr">
        <is>
          <t>préventif is + niches</t>
        </is>
      </c>
      <c r="E1238" t="inlineStr">
        <is>
          <t>MPS005</t>
        </is>
      </c>
      <c r="F1238" t="n">
        <v>1</v>
      </c>
      <c r="G1238" t="n">
        <v>0</v>
      </c>
      <c r="H1238" t="n">
        <v>1</v>
      </c>
      <c r="I1238" t="n">
        <v>1</v>
      </c>
      <c r="J1238" s="2" t="n">
        <v>1407</v>
      </c>
      <c r="K1238" t="n">
        <v>1407</v>
      </c>
      <c r="L1238" t="inlineStr"/>
      <c r="M1238" t="n">
        <v>1</v>
      </c>
      <c r="N1238" t="inlineStr">
        <is>
          <t>préventif is + niches|Orly</t>
        </is>
      </c>
    </row>
    <row r="1239">
      <c r="A1239" t="inlineStr">
        <is>
          <t>Propreté</t>
        </is>
      </c>
      <c r="B1239" t="inlineStr">
        <is>
          <t>Orly</t>
        </is>
      </c>
      <c r="C1239" t="inlineStr">
        <is>
          <t>PRPLTB020</t>
        </is>
      </c>
      <c r="D1239" t="inlineStr">
        <is>
          <t>lavage d'un tube</t>
        </is>
      </c>
      <c r="E1239" t="inlineStr">
        <is>
          <t>POL020</t>
        </is>
      </c>
      <c r="F1239" t="n">
        <v>2</v>
      </c>
      <c r="G1239" t="n">
        <v>0</v>
      </c>
      <c r="H1239" t="n">
        <v>2</v>
      </c>
      <c r="I1239" t="n">
        <v>2</v>
      </c>
      <c r="J1239" s="2" t="n">
        <v>4786.98</v>
      </c>
      <c r="K1239" t="n">
        <v>19147.92</v>
      </c>
      <c r="L1239" t="inlineStr"/>
      <c r="M1239" t="n">
        <v>2</v>
      </c>
      <c r="N1239" t="inlineStr">
        <is>
          <t>lavage d'un tube|Orly</t>
        </is>
      </c>
    </row>
    <row r="1240">
      <c r="A1240" t="inlineStr">
        <is>
          <t>ContReg</t>
        </is>
      </c>
      <c r="B1240" t="inlineStr">
        <is>
          <t>Orly</t>
        </is>
      </c>
      <c r="C1240" t="inlineStr">
        <is>
          <t>CRGVPA106</t>
        </is>
      </c>
      <c r="D1240" t="inlineStr">
        <is>
          <t>vérification des installations électriques</t>
        </is>
      </c>
      <c r="E1240" t="inlineStr">
        <is>
          <t>CRC 106,00</t>
        </is>
      </c>
      <c r="F1240" t="n">
        <v>1</v>
      </c>
      <c r="G1240" t="n">
        <v>0</v>
      </c>
      <c r="H1240" t="n">
        <v>1</v>
      </c>
      <c r="I1240" t="n">
        <v>1</v>
      </c>
      <c r="J1240" s="2" t="n">
        <v>486.45</v>
      </c>
      <c r="K1240" t="n">
        <v>486.45</v>
      </c>
      <c r="L1240" t="inlineStr"/>
      <c r="M1240" t="n">
        <v>1</v>
      </c>
      <c r="N1240" t="inlineStr">
        <is>
          <t>vérification des installations électriques|Orly</t>
        </is>
      </c>
    </row>
    <row r="1241">
      <c r="A1241" t="inlineStr">
        <is>
          <t>ContReg</t>
        </is>
      </c>
      <c r="B1241" t="inlineStr">
        <is>
          <t>Orly</t>
        </is>
      </c>
      <c r="C1241" t="inlineStr">
        <is>
          <t>CRGVPA107</t>
        </is>
      </c>
      <c r="D1241" t="inlineStr">
        <is>
          <t>vérification des installations électriques</t>
        </is>
      </c>
      <c r="E1241" t="inlineStr">
        <is>
          <t>CRC 107,00</t>
        </is>
      </c>
      <c r="F1241" t="n">
        <v>1</v>
      </c>
      <c r="G1241" t="n">
        <v>0</v>
      </c>
      <c r="H1241" t="n">
        <v>1</v>
      </c>
      <c r="I1241" t="n">
        <v>1</v>
      </c>
      <c r="J1241" s="2" t="n">
        <v>864.8</v>
      </c>
      <c r="K1241" t="n">
        <v>864.8</v>
      </c>
      <c r="L1241" t="inlineStr"/>
      <c r="M1241" t="n">
        <v>1</v>
      </c>
      <c r="N1241" t="inlineStr">
        <is>
          <t>vérification des installations électriques|Orly</t>
        </is>
      </c>
    </row>
    <row r="1242">
      <c r="A1242" t="inlineStr">
        <is>
          <t>ContReg</t>
        </is>
      </c>
      <c r="B1242" t="inlineStr">
        <is>
          <t>Orly</t>
        </is>
      </c>
      <c r="C1242" t="inlineStr">
        <is>
          <t>CRGVIS110</t>
        </is>
      </c>
      <c r="D1242" t="inlineStr">
        <is>
          <t>vérification des installations électriques</t>
        </is>
      </c>
      <c r="E1242" t="inlineStr">
        <is>
          <t>CRS110</t>
        </is>
      </c>
      <c r="F1242" t="n">
        <v>1</v>
      </c>
      <c r="G1242" t="n">
        <v>0</v>
      </c>
      <c r="H1242" t="n">
        <v>1</v>
      </c>
      <c r="I1242" t="n">
        <v>1</v>
      </c>
      <c r="J1242" s="2" t="n">
        <v>216.2</v>
      </c>
      <c r="K1242" t="n">
        <v>216.2</v>
      </c>
      <c r="L1242" t="inlineStr"/>
      <c r="M1242" t="n">
        <v>1</v>
      </c>
      <c r="N1242" t="inlineStr">
        <is>
          <t>vérification des installations électriques|Orly</t>
        </is>
      </c>
    </row>
    <row r="1243">
      <c r="A1243" t="inlineStr">
        <is>
          <t>ContReg</t>
        </is>
      </c>
      <c r="B1243" t="inlineStr">
        <is>
          <t>Orly</t>
        </is>
      </c>
      <c r="C1243" t="inlineStr">
        <is>
          <t>CRGDLA101</t>
        </is>
      </c>
      <c r="D1243" t="inlineStr">
        <is>
          <t>vérification des dispositifs de levage</t>
        </is>
      </c>
      <c r="E1243" t="inlineStr">
        <is>
          <t>CRC 101,00</t>
        </is>
      </c>
      <c r="F1243" t="n">
        <v>1</v>
      </c>
      <c r="G1243" t="n">
        <v>0</v>
      </c>
      <c r="H1243" t="n">
        <v>1</v>
      </c>
      <c r="I1243" t="n">
        <v>0</v>
      </c>
      <c r="J1243" s="2" t="n">
        <v>648.6</v>
      </c>
      <c r="K1243" t="n">
        <v>0</v>
      </c>
      <c r="L1243" t="inlineStr">
        <is>
          <t>Dispositif de levage inférieur ou égal à 3 tonnes</t>
        </is>
      </c>
      <c r="M1243">
        <f>IFERROR(INDEX('equipements_tunnel'!$C$2:$AK$64,MATCH(L1243,'equipements_tunnel'!$B$2:$B$64,0),MATCH(B1243,'equipements_tunnel'!$C$1:$AK$1,0)),"")</f>
        <v/>
      </c>
      <c r="N1243" t="inlineStr">
        <is>
          <t>vérification des dispositifs de levage|Orly</t>
        </is>
      </c>
    </row>
    <row r="1244">
      <c r="A1244" t="inlineStr">
        <is>
          <t>ContReg</t>
        </is>
      </c>
      <c r="B1244" t="inlineStr">
        <is>
          <t>Orly</t>
        </is>
      </c>
      <c r="C1244" t="inlineStr">
        <is>
          <t>CRGDLB102</t>
        </is>
      </c>
      <c r="D1244" t="inlineStr">
        <is>
          <t>vérification des dispositifs de levage</t>
        </is>
      </c>
      <c r="E1244" t="inlineStr">
        <is>
          <t>CRC 102,00</t>
        </is>
      </c>
      <c r="F1244" t="n">
        <v>1</v>
      </c>
      <c r="G1244" t="n">
        <v>0</v>
      </c>
      <c r="H1244" t="n">
        <v>1</v>
      </c>
      <c r="I1244" t="n">
        <v>0</v>
      </c>
      <c r="J1244" s="2" t="n">
        <v>864.8</v>
      </c>
      <c r="K1244" t="n">
        <v>0</v>
      </c>
      <c r="L1244" t="inlineStr">
        <is>
          <t>Dispositif de levage inférieur compris entre 3 et 6 tonnes</t>
        </is>
      </c>
      <c r="M1244">
        <f>IFERROR(INDEX('equipements_tunnel'!$C$2:$AK$64,MATCH(L1244,'equipements_tunnel'!$B$2:$B$64,0),MATCH(B1244,'equipements_tunnel'!$C$1:$AK$1,0)),"")</f>
        <v/>
      </c>
      <c r="N1244" t="inlineStr">
        <is>
          <t>vérification des dispositifs de levage|Orly</t>
        </is>
      </c>
    </row>
    <row r="1245">
      <c r="A1245" t="inlineStr">
        <is>
          <t>ContReg</t>
        </is>
      </c>
      <c r="B1245" t="inlineStr">
        <is>
          <t>Orly</t>
        </is>
      </c>
      <c r="C1245" t="inlineStr">
        <is>
          <t>CRGDLC103</t>
        </is>
      </c>
      <c r="D1245" t="inlineStr">
        <is>
          <t>vérification des dispositifs de levage</t>
        </is>
      </c>
      <c r="E1245" t="inlineStr">
        <is>
          <t>CRC 103,00</t>
        </is>
      </c>
      <c r="F1245" t="n">
        <v>1</v>
      </c>
      <c r="G1245" t="n">
        <v>0</v>
      </c>
      <c r="H1245" t="n">
        <v>1</v>
      </c>
      <c r="I1245" t="n">
        <v>0</v>
      </c>
      <c r="J1245" s="2" t="n">
        <v>1081</v>
      </c>
      <c r="K1245" t="n">
        <v>0</v>
      </c>
      <c r="L1245" t="inlineStr">
        <is>
          <t>Dispositif de levage inférieur supérieur à 6 tonnes</t>
        </is>
      </c>
      <c r="M1245">
        <f>IFERROR(INDEX('equipements_tunnel'!$C$2:$AK$64,MATCH(L1245,'equipements_tunnel'!$B$2:$B$64,0),MATCH(B1245,'equipements_tunnel'!$C$1:$AK$1,0)),"")</f>
        <v/>
      </c>
      <c r="N1245" t="inlineStr">
        <is>
          <t>vérification des dispositifs de levage|Orly</t>
        </is>
      </c>
    </row>
    <row r="1246">
      <c r="A1246" t="inlineStr">
        <is>
          <t>Eclairage</t>
        </is>
      </c>
      <c r="B1246" t="inlineStr">
        <is>
          <t>Orly</t>
        </is>
      </c>
      <c r="C1246" t="inlineStr">
        <is>
          <t>ECLNPS003</t>
        </is>
      </c>
      <c r="D1246" t="inlineStr">
        <is>
          <t>nettoyage des plots de jalonnement pour un sens</t>
        </is>
      </c>
      <c r="E1246" t="inlineStr">
        <is>
          <t>ECPS03</t>
        </is>
      </c>
      <c r="F1246" t="n">
        <v>2</v>
      </c>
      <c r="G1246" t="n">
        <v>0</v>
      </c>
      <c r="H1246" t="n">
        <v>2</v>
      </c>
      <c r="I1246" t="n">
        <v>2</v>
      </c>
      <c r="J1246" s="2" t="n">
        <v>240.68</v>
      </c>
      <c r="K1246" t="n">
        <v>962.72</v>
      </c>
      <c r="L1246" t="inlineStr"/>
      <c r="M1246" t="n">
        <v>2</v>
      </c>
      <c r="N1246" t="inlineStr">
        <is>
          <t>nettoyage des plots de jalonnement pour un sens|Orly</t>
        </is>
      </c>
    </row>
    <row r="1247">
      <c r="A1247" t="inlineStr">
        <is>
          <t>Eclairage</t>
        </is>
      </c>
      <c r="B1247" t="inlineStr">
        <is>
          <t>Orly</t>
        </is>
      </c>
      <c r="C1247" t="inlineStr">
        <is>
          <t>ECLNES014</t>
        </is>
      </c>
      <c r="D1247" t="inlineStr">
        <is>
          <t>nettoyage de l'éclairage pour un sens</t>
        </is>
      </c>
      <c r="E1247" t="inlineStr">
        <is>
          <t>ECPS14</t>
        </is>
      </c>
      <c r="F1247" t="n">
        <v>2</v>
      </c>
      <c r="G1247" t="n">
        <v>0</v>
      </c>
      <c r="H1247" t="n">
        <v>2</v>
      </c>
      <c r="I1247" t="n">
        <v>2</v>
      </c>
      <c r="J1247" s="2" t="n">
        <v>3686.35</v>
      </c>
      <c r="K1247" t="n">
        <v>14745.4</v>
      </c>
      <c r="L1247" t="inlineStr"/>
      <c r="M1247" t="n">
        <v>2</v>
      </c>
      <c r="N1247" t="inlineStr">
        <is>
          <t>nettoyage de l'éclairage pour un sens|Orly</t>
        </is>
      </c>
    </row>
    <row r="1248">
      <c r="A1248" t="inlineStr">
        <is>
          <t>Eclairage</t>
        </is>
      </c>
      <c r="B1248" t="inlineStr">
        <is>
          <t>Orly</t>
        </is>
      </c>
      <c r="C1248" t="inlineStr">
        <is>
          <t>ECLRSS056</t>
        </is>
      </c>
      <c r="D1248" t="inlineStr">
        <is>
          <t>remplacement systématiques des sources</t>
        </is>
      </c>
      <c r="E1248" t="inlineStr">
        <is>
          <t>ECPS56</t>
        </is>
      </c>
      <c r="F1248" t="n">
        <v>0.4</v>
      </c>
      <c r="G1248" t="n">
        <v>0</v>
      </c>
      <c r="H1248" t="n">
        <v>0.4</v>
      </c>
      <c r="I1248" t="n">
        <v>2</v>
      </c>
      <c r="J1248" s="2" t="n">
        <v>3177.08</v>
      </c>
      <c r="K1248" t="n">
        <v>2541.66</v>
      </c>
      <c r="L1248" t="inlineStr"/>
      <c r="M1248" t="n">
        <v>2</v>
      </c>
      <c r="N1248" t="inlineStr">
        <is>
          <t>remplacement systématiques des sources|Orly</t>
        </is>
      </c>
    </row>
    <row r="1249">
      <c r="A1249" t="inlineStr">
        <is>
          <t>Eclairage</t>
        </is>
      </c>
      <c r="B1249" t="inlineStr">
        <is>
          <t>Orly</t>
        </is>
      </c>
      <c r="C1249" t="inlineStr">
        <is>
          <t>ECLRSS057</t>
        </is>
      </c>
      <c r="D1249" t="inlineStr">
        <is>
          <t>remplacement systématiques des sources</t>
        </is>
      </c>
      <c r="E1249" t="inlineStr">
        <is>
          <t>ECPS57</t>
        </is>
      </c>
      <c r="F1249" t="n">
        <v>0.4</v>
      </c>
      <c r="G1249" t="n">
        <v>0</v>
      </c>
      <c r="H1249" t="n">
        <v>0.4</v>
      </c>
      <c r="I1249" t="n">
        <v>2</v>
      </c>
      <c r="J1249" s="2" t="n">
        <v>2106.74</v>
      </c>
      <c r="K1249" t="n">
        <v>1685.39</v>
      </c>
      <c r="L1249" t="inlineStr"/>
      <c r="M1249" t="n">
        <v>2</v>
      </c>
      <c r="N1249" t="inlineStr">
        <is>
          <t>remplacement systématiques des sources|Orly</t>
        </is>
      </c>
    </row>
    <row r="1250">
      <c r="A1250" t="inlineStr">
        <is>
          <t>Eclairage</t>
        </is>
      </c>
      <c r="B1250" t="inlineStr">
        <is>
          <t>Orly</t>
        </is>
      </c>
      <c r="C1250" t="inlineStr">
        <is>
          <t>ECLRSS058</t>
        </is>
      </c>
      <c r="D1250" t="inlineStr">
        <is>
          <t>remplacement systématiques des sources</t>
        </is>
      </c>
      <c r="E1250" t="inlineStr">
        <is>
          <t>ECPS58</t>
        </is>
      </c>
      <c r="F1250" t="n">
        <v>0.4</v>
      </c>
      <c r="G1250" t="n">
        <v>0</v>
      </c>
      <c r="H1250" t="n">
        <v>0.4</v>
      </c>
      <c r="I1250" t="n">
        <v>2</v>
      </c>
      <c r="J1250" s="2" t="n">
        <v>16344.19</v>
      </c>
      <c r="K1250" t="n">
        <v>13075.35</v>
      </c>
      <c r="L1250" t="inlineStr"/>
      <c r="M1250" t="n">
        <v>2</v>
      </c>
      <c r="N1250" t="inlineStr">
        <is>
          <t>remplacement systématiques des sources|Orly</t>
        </is>
      </c>
    </row>
    <row r="1251">
      <c r="A1251" t="inlineStr">
        <is>
          <t>AEV</t>
        </is>
      </c>
      <c r="B1251" t="inlineStr">
        <is>
          <t>Orly</t>
        </is>
      </c>
      <c r="C1251" t="inlineStr">
        <is>
          <t>AEVEFS012</t>
        </is>
      </c>
      <c r="D1251" t="inlineStr">
        <is>
          <t>essais fonctionnels pour un sens</t>
        </is>
      </c>
      <c r="E1251" t="inlineStr">
        <is>
          <t>AEFS12</t>
        </is>
      </c>
      <c r="F1251" t="n">
        <v>2</v>
      </c>
      <c r="G1251" t="n">
        <v>0</v>
      </c>
      <c r="H1251" t="n">
        <v>2</v>
      </c>
      <c r="I1251" t="n">
        <v>2</v>
      </c>
      <c r="J1251" s="2" t="n">
        <v>385.57</v>
      </c>
      <c r="K1251" t="n">
        <v>1542.28</v>
      </c>
      <c r="L1251" t="inlineStr"/>
      <c r="M1251" t="n">
        <v>2</v>
      </c>
      <c r="N1251" t="inlineStr">
        <is>
          <t>essais fonctionnels pour un sens|Orly</t>
        </is>
      </c>
    </row>
    <row r="1252">
      <c r="A1252" t="inlineStr">
        <is>
          <t>AEV</t>
        </is>
      </c>
      <c r="B1252" t="inlineStr">
        <is>
          <t>Orly</t>
        </is>
      </c>
      <c r="C1252" t="inlineStr">
        <is>
          <t>AEVMPS022</t>
        </is>
      </c>
      <c r="D1252" t="inlineStr">
        <is>
          <t>maintenance préventive pour un sens</t>
        </is>
      </c>
      <c r="E1252" t="inlineStr">
        <is>
          <t>AEPS22</t>
        </is>
      </c>
      <c r="F1252" t="n">
        <v>2</v>
      </c>
      <c r="G1252" t="n">
        <v>0</v>
      </c>
      <c r="H1252" t="n">
        <v>2</v>
      </c>
      <c r="I1252" t="n">
        <v>2</v>
      </c>
      <c r="J1252" s="2" t="n">
        <v>802.22</v>
      </c>
      <c r="K1252" t="n">
        <v>3208.88</v>
      </c>
      <c r="L1252" t="inlineStr"/>
      <c r="M1252" t="n">
        <v>2</v>
      </c>
      <c r="N1252" t="inlineStr">
        <is>
          <t>maintenance préventive pour un sens|Orly</t>
        </is>
      </c>
    </row>
    <row r="1253">
      <c r="A1253" t="inlineStr">
        <is>
          <t>AEV</t>
        </is>
      </c>
      <c r="B1253" t="inlineStr">
        <is>
          <t>Orly</t>
        </is>
      </c>
      <c r="C1253" t="inlineStr">
        <is>
          <t>AEVPLV008</t>
        </is>
      </c>
      <c r="D1253" t="inlineStr">
        <is>
          <t>maintenance préventive prises/coffret pompier</t>
        </is>
      </c>
      <c r="E1253" t="inlineStr">
        <is>
          <t>AEV08</t>
        </is>
      </c>
      <c r="F1253" t="n">
        <v>1</v>
      </c>
      <c r="G1253" t="n">
        <v>0</v>
      </c>
      <c r="H1253" t="n">
        <v>1</v>
      </c>
      <c r="I1253" t="n">
        <v>12</v>
      </c>
      <c r="J1253" s="2" t="n">
        <v>61.7</v>
      </c>
      <c r="K1253" t="n">
        <v>740.4</v>
      </c>
      <c r="L1253" t="inlineStr">
        <is>
          <t>Niche sécurité</t>
        </is>
      </c>
      <c r="M1253">
        <f>IFERROR(INDEX('equipements_tunnel'!$C$2:$AK$64,MATCH(L1253,'equipements_tunnel'!$B$2:$B$64,0),MATCH(B1253,'equipements_tunnel'!$C$1:$AK$1,0)),"")</f>
        <v/>
      </c>
      <c r="N1253" t="inlineStr">
        <is>
          <t>maintenance préventive prises/coffret pompier|Orly</t>
        </is>
      </c>
    </row>
    <row r="1254">
      <c r="A1254" t="inlineStr">
        <is>
          <t>Automate</t>
        </is>
      </c>
      <c r="B1254" t="inlineStr">
        <is>
          <t>Orly</t>
        </is>
      </c>
      <c r="C1254" t="inlineStr">
        <is>
          <t>AUTPAB025</t>
        </is>
      </c>
      <c r="D1254" t="inlineStr">
        <is>
          <t>préventif automates principaux et baies mesd (fiche n°3 du cctp)</t>
        </is>
      </c>
      <c r="E1254" t="inlineStr">
        <is>
          <t>AUPR25</t>
        </is>
      </c>
      <c r="F1254" t="n">
        <v>1</v>
      </c>
      <c r="G1254" t="n">
        <v>0</v>
      </c>
      <c r="H1254" t="n">
        <v>1</v>
      </c>
      <c r="I1254" t="n">
        <v>1</v>
      </c>
      <c r="J1254" s="2" t="n">
        <v>295.3292</v>
      </c>
      <c r="K1254" t="n">
        <v>295.33</v>
      </c>
      <c r="L1254" t="inlineStr"/>
      <c r="M1254" t="n">
        <v>1</v>
      </c>
      <c r="N1254" t="inlineStr">
        <is>
          <t>préventif automates principaux et baies mesd (fiche n°3 du cctp)|Orly</t>
        </is>
      </c>
    </row>
    <row r="1255">
      <c r="A1255" t="inlineStr">
        <is>
          <t>Automate</t>
        </is>
      </c>
      <c r="B1255" t="inlineStr">
        <is>
          <t>Orly</t>
        </is>
      </c>
      <c r="C1255" t="inlineStr">
        <is>
          <t>AUTPAR002</t>
        </is>
      </c>
      <c r="D1255" t="inlineStr">
        <is>
          <t>préventif armoires mesd (fiche n°4 du cctp)</t>
        </is>
      </c>
      <c r="E1255" t="inlineStr">
        <is>
          <t>AUPR02</t>
        </is>
      </c>
      <c r="F1255" t="n">
        <v>1</v>
      </c>
      <c r="G1255" t="n">
        <v>0</v>
      </c>
      <c r="H1255" t="n">
        <v>1</v>
      </c>
      <c r="I1255" t="n">
        <v>1</v>
      </c>
      <c r="J1255" s="2" t="n">
        <v>360.05948</v>
      </c>
      <c r="K1255" t="n">
        <v>360.06</v>
      </c>
      <c r="L1255" t="inlineStr">
        <is>
          <t>MESD METIER</t>
        </is>
      </c>
      <c r="M1255">
        <f>IFERROR(INDEX('equipements_tunnel'!$C$2:$AK$64,MATCH(L1255,'equipements_tunnel'!$B$2:$B$64,0),MATCH(B1255,'equipements_tunnel'!$C$1:$AK$1,0)),"")</f>
        <v/>
      </c>
      <c r="N1255" t="inlineStr">
        <is>
          <t>préventif armoires mesd (fiche n°4 du cctp)|Orly</t>
        </is>
      </c>
    </row>
    <row r="1256">
      <c r="A1256" t="inlineStr">
        <is>
          <t>Automate</t>
        </is>
      </c>
      <c r="B1256" t="inlineStr">
        <is>
          <t>Orly</t>
        </is>
      </c>
      <c r="C1256" t="inlineStr">
        <is>
          <t>AUTPAB003</t>
        </is>
      </c>
      <c r="D1256" t="inlineStr">
        <is>
          <t>préventif automates principaux et baies mesd (fiche n°3 du cctp)</t>
        </is>
      </c>
      <c r="E1256" t="inlineStr">
        <is>
          <t>AUPR03</t>
        </is>
      </c>
      <c r="F1256" t="n">
        <v>1</v>
      </c>
      <c r="G1256" t="n">
        <v>0</v>
      </c>
      <c r="H1256" t="n">
        <v>1</v>
      </c>
      <c r="I1256" t="n">
        <v>0</v>
      </c>
      <c r="J1256" s="2" t="n">
        <v>976.143</v>
      </c>
      <c r="K1256" t="n">
        <v>0</v>
      </c>
      <c r="L1256" t="inlineStr"/>
      <c r="M1256" t="n">
        <v>0</v>
      </c>
      <c r="N1256" t="inlineStr">
        <is>
          <t>préventif automates principaux et baies mesd (fiche n°3 du cctp)|Orly</t>
        </is>
      </c>
    </row>
    <row r="1257">
      <c r="A1257" t="inlineStr">
        <is>
          <t>Automate</t>
        </is>
      </c>
      <c r="B1257" t="inlineStr">
        <is>
          <t>Orly</t>
        </is>
      </c>
      <c r="C1257" t="inlineStr">
        <is>
          <t>AUTPAR048</t>
        </is>
      </c>
      <c r="D1257" t="inlineStr">
        <is>
          <t>préventif armoires mesd (fiche n°4 du cctp)</t>
        </is>
      </c>
      <c r="E1257" t="inlineStr">
        <is>
          <t>AUPR48</t>
        </is>
      </c>
      <c r="F1257" t="n">
        <v>1</v>
      </c>
      <c r="G1257" t="n">
        <v>0</v>
      </c>
      <c r="H1257" t="n">
        <v>1</v>
      </c>
      <c r="I1257" t="n">
        <v>0</v>
      </c>
      <c r="J1257" s="2" t="n">
        <v>91.39855</v>
      </c>
      <c r="K1257" t="n">
        <v>0</v>
      </c>
      <c r="L1257" t="inlineStr">
        <is>
          <t>MESD METIER</t>
        </is>
      </c>
      <c r="M1257">
        <f>IFERROR(INDEX('equipements_tunnel'!$C$2:$AK$64,MATCH(L1257,'equipements_tunnel'!$B$2:$B$64,0),MATCH(B1257,'equipements_tunnel'!$C$1:$AK$1,0)),"")</f>
        <v/>
      </c>
      <c r="N1257" t="inlineStr">
        <is>
          <t>préventif armoires mesd (fiche n°4 du cctp)|Orly</t>
        </is>
      </c>
    </row>
    <row r="1258">
      <c r="A1258" t="inlineStr">
        <is>
          <t>PAU/TSE</t>
        </is>
      </c>
      <c r="B1258" t="inlineStr">
        <is>
          <t>Orly</t>
        </is>
      </c>
      <c r="C1258" t="inlineStr">
        <is>
          <t>RTSPPS003</t>
        </is>
      </c>
      <c r="D1258" t="inlineStr">
        <is>
          <t>maintenance préventive de l'ensemble des pau du tunnel</t>
        </is>
      </c>
      <c r="E1258" t="inlineStr">
        <is>
          <t>RAU-PS03</t>
        </is>
      </c>
      <c r="F1258" t="n">
        <v>4</v>
      </c>
      <c r="G1258" t="n">
        <v>0</v>
      </c>
      <c r="H1258" t="n">
        <v>4</v>
      </c>
      <c r="I1258" t="n">
        <v>1</v>
      </c>
      <c r="J1258" s="2" t="n">
        <v>700.25</v>
      </c>
      <c r="K1258" t="n">
        <v>2801</v>
      </c>
      <c r="L1258" t="inlineStr"/>
      <c r="M1258" t="n">
        <v>1</v>
      </c>
      <c r="N1258" t="inlineStr">
        <is>
          <t>maintenance préventive de l'ensemble des pau du tunnel|Orly</t>
        </is>
      </c>
    </row>
    <row r="1259">
      <c r="A1259" t="inlineStr">
        <is>
          <t>PAU/TSE</t>
        </is>
      </c>
      <c r="B1259" t="inlineStr">
        <is>
          <t>Orly</t>
        </is>
      </c>
      <c r="C1259" t="inlineStr">
        <is>
          <t>RTSPTS003</t>
        </is>
      </c>
      <c r="D1259" t="inlineStr">
        <is>
          <t>maintenance préventive de l'ensemble des tse du tunnel</t>
        </is>
      </c>
      <c r="E1259" t="inlineStr">
        <is>
          <t>TSE-PS03</t>
        </is>
      </c>
      <c r="F1259" t="n">
        <v>4</v>
      </c>
      <c r="G1259" t="n">
        <v>0</v>
      </c>
      <c r="H1259" t="n">
        <v>4</v>
      </c>
      <c r="I1259" t="n">
        <v>1</v>
      </c>
      <c r="J1259" s="2" t="n">
        <v>89.95999999999999</v>
      </c>
      <c r="K1259" t="n">
        <v>359.84</v>
      </c>
      <c r="L1259" t="inlineStr"/>
      <c r="M1259" t="n">
        <v>1</v>
      </c>
      <c r="N1259" t="inlineStr">
        <is>
          <t>maintenance préventive de l'ensemble des tse du tunnel|Orly</t>
        </is>
      </c>
    </row>
    <row r="1260">
      <c r="A1260" t="inlineStr">
        <is>
          <t>Onduleur</t>
        </is>
      </c>
      <c r="B1260" t="inlineStr">
        <is>
          <t>Orly</t>
        </is>
      </c>
      <c r="C1260" t="inlineStr">
        <is>
          <t>ONDPOA001</t>
        </is>
      </c>
      <c r="D1260" t="inlineStr">
        <is>
          <t>maintenance préventive d'un onduleur</t>
        </is>
      </c>
      <c r="E1260" t="inlineStr">
        <is>
          <t>ONP001</t>
        </is>
      </c>
      <c r="F1260" t="n">
        <v>1</v>
      </c>
      <c r="G1260" t="n">
        <v>0</v>
      </c>
      <c r="H1260" t="n">
        <v>1</v>
      </c>
      <c r="I1260" t="n">
        <v>0</v>
      </c>
      <c r="J1260" s="2" t="n">
        <v>304.01</v>
      </c>
      <c r="K1260" t="n">
        <v>0</v>
      </c>
      <c r="L1260" t="inlineStr">
        <is>
          <t>Maintenance préventive Onduleur ≤ 60 kVA</t>
        </is>
      </c>
      <c r="M1260">
        <f>IFERROR(INDEX('equipements_tunnel'!$C$2:$AK$64,MATCH(L1260,'equipements_tunnel'!$B$2:$B$64,0),MATCH(B1260,'equipements_tunnel'!$C$1:$AK$1,0)),"")</f>
        <v/>
      </c>
      <c r="N1260" t="inlineStr">
        <is>
          <t>maintenance préventive d'un onduleur|Orly</t>
        </is>
      </c>
    </row>
    <row r="1261">
      <c r="A1261" t="inlineStr">
        <is>
          <t>Onduleur</t>
        </is>
      </c>
      <c r="B1261" t="inlineStr">
        <is>
          <t>Orly</t>
        </is>
      </c>
      <c r="C1261" t="inlineStr">
        <is>
          <t>ONDPOB002</t>
        </is>
      </c>
      <c r="D1261" t="inlineStr">
        <is>
          <t>maintenance préventive d'un onduleur</t>
        </is>
      </c>
      <c r="E1261" t="inlineStr">
        <is>
          <t>ONP002</t>
        </is>
      </c>
      <c r="F1261" t="n">
        <v>1</v>
      </c>
      <c r="G1261" t="n">
        <v>0</v>
      </c>
      <c r="H1261" t="n">
        <v>1</v>
      </c>
      <c r="I1261" t="n">
        <v>1</v>
      </c>
      <c r="J1261" s="2" t="n">
        <v>337.95</v>
      </c>
      <c r="K1261" t="n">
        <v>337.95</v>
      </c>
      <c r="L1261" t="inlineStr">
        <is>
          <t>Maintenance préventive Onduleur 61 kVA --&gt; 160 kVA</t>
        </is>
      </c>
      <c r="M1261">
        <f>IFERROR(INDEX('equipements_tunnel'!$C$2:$AK$64,MATCH(L1261,'equipements_tunnel'!$B$2:$B$64,0),MATCH(B1261,'equipements_tunnel'!$C$1:$AK$1,0)),"")</f>
        <v/>
      </c>
      <c r="N1261" t="inlineStr">
        <is>
          <t>maintenance préventive d'un onduleur|Orly</t>
        </is>
      </c>
    </row>
    <row r="1262">
      <c r="A1262" t="inlineStr">
        <is>
          <t>Onduleur</t>
        </is>
      </c>
      <c r="B1262" t="inlineStr">
        <is>
          <t>Orly</t>
        </is>
      </c>
      <c r="C1262" t="inlineStr">
        <is>
          <t>ONDPOC003</t>
        </is>
      </c>
      <c r="D1262" t="inlineStr">
        <is>
          <t>maintenance préventive d'un onduleur</t>
        </is>
      </c>
      <c r="E1262" t="inlineStr">
        <is>
          <t>ONP003</t>
        </is>
      </c>
      <c r="F1262" t="n">
        <v>1</v>
      </c>
      <c r="G1262" t="n">
        <v>0</v>
      </c>
      <c r="H1262" t="n">
        <v>1</v>
      </c>
      <c r="I1262" t="n">
        <v>0</v>
      </c>
      <c r="J1262" s="2" t="n">
        <v>371.88</v>
      </c>
      <c r="K1262" t="n">
        <v>0</v>
      </c>
      <c r="L1262" t="inlineStr">
        <is>
          <t>Maintenance préventive Onduleur &gt; 160 kVA</t>
        </is>
      </c>
      <c r="M1262">
        <f>IFERROR(INDEX('equipements_tunnel'!$C$2:$AK$64,MATCH(L1262,'equipements_tunnel'!$B$2:$B$64,0),MATCH(B1262,'equipements_tunnel'!$C$1:$AK$1,0)),"")</f>
        <v/>
      </c>
      <c r="N1262" t="inlineStr">
        <is>
          <t>maintenance préventive d'un onduleur|Orly</t>
        </is>
      </c>
    </row>
    <row r="1263">
      <c r="A1263" t="inlineStr">
        <is>
          <t>Onduleur</t>
        </is>
      </c>
      <c r="B1263" t="inlineStr">
        <is>
          <t>Orly</t>
        </is>
      </c>
      <c r="C1263" t="inlineStr">
        <is>
          <t>ONDMPA004</t>
        </is>
      </c>
      <c r="D1263" t="inlineStr">
        <is>
          <t>maintenance préventive d'un atelier d'énergie</t>
        </is>
      </c>
      <c r="E1263" t="inlineStr">
        <is>
          <t>ONP004</t>
        </is>
      </c>
      <c r="F1263" t="n">
        <v>1</v>
      </c>
      <c r="G1263" t="n">
        <v>0</v>
      </c>
      <c r="H1263" t="n">
        <v>1</v>
      </c>
      <c r="I1263" t="n">
        <v>0</v>
      </c>
      <c r="J1263" s="2" t="n">
        <v>185.94</v>
      </c>
      <c r="K1263" t="n">
        <v>0</v>
      </c>
      <c r="L1263" t="inlineStr"/>
      <c r="M1263" t="n">
        <v>0</v>
      </c>
      <c r="N1263" t="inlineStr">
        <is>
          <t>maintenance préventive d'un atelier d'énergie|Orly</t>
        </is>
      </c>
    </row>
    <row r="1264">
      <c r="A1264" t="inlineStr">
        <is>
          <t>Onduleur</t>
        </is>
      </c>
      <c r="B1264" t="inlineStr">
        <is>
          <t>Orly</t>
        </is>
      </c>
      <c r="C1264" t="inlineStr">
        <is>
          <t>ONDPLV005</t>
        </is>
      </c>
      <c r="D1264" t="inlineStr">
        <is>
          <t>plus-value pour dépollution</t>
        </is>
      </c>
      <c r="E1264" t="inlineStr">
        <is>
          <t>ONP005</t>
        </is>
      </c>
      <c r="F1264" t="n">
        <v>0.5</v>
      </c>
      <c r="G1264" t="n">
        <v>0</v>
      </c>
      <c r="H1264" t="n">
        <v>0.5</v>
      </c>
      <c r="I1264" t="n">
        <v>0</v>
      </c>
      <c r="J1264" s="2" t="n">
        <v>414.3</v>
      </c>
      <c r="K1264" t="n">
        <v>0</v>
      </c>
      <c r="L1264" t="inlineStr"/>
      <c r="M1264" t="n">
        <v>0</v>
      </c>
      <c r="N1264" t="inlineStr">
        <is>
          <t>plus-value pour dépollution|Orly</t>
        </is>
      </c>
    </row>
    <row r="1265">
      <c r="A1265" t="inlineStr">
        <is>
          <t>Détection</t>
        </is>
      </c>
      <c r="B1265" t="inlineStr">
        <is>
          <t>Orly</t>
        </is>
      </c>
      <c r="C1265" t="inlineStr">
        <is>
          <t>DETPLV021</t>
        </is>
      </c>
      <c r="D1265" t="inlineStr">
        <is>
          <t>préventif d'un tube des capteurs atmosphériques (opacimètres, co, no, no², smokecheck, anémomètres)</t>
        </is>
      </c>
      <c r="E1265" t="inlineStr">
        <is>
          <t>DEP021</t>
        </is>
      </c>
      <c r="F1265" t="n">
        <v>4</v>
      </c>
      <c r="G1265" t="n">
        <v>0</v>
      </c>
      <c r="H1265" t="n">
        <v>4</v>
      </c>
      <c r="I1265" t="n">
        <v>1</v>
      </c>
      <c r="J1265" s="2" t="n">
        <v>2903.25</v>
      </c>
      <c r="K1265" t="n">
        <v>11613</v>
      </c>
      <c r="L1265" t="inlineStr"/>
      <c r="M1265" t="n">
        <v>1</v>
      </c>
      <c r="N1265" t="inlineStr">
        <is>
          <t>préventif d'un tube des capteurs atmosphériques (opacimètres, co, no, no², smokecheck, anémomètres)|Orly</t>
        </is>
      </c>
    </row>
    <row r="1266">
      <c r="A1266" t="inlineStr">
        <is>
          <t>Détection</t>
        </is>
      </c>
      <c r="B1266" t="inlineStr">
        <is>
          <t>Orly</t>
        </is>
      </c>
      <c r="C1266" t="inlineStr">
        <is>
          <t>DETPLV027</t>
        </is>
      </c>
      <c r="D1266" t="inlineStr">
        <is>
          <t>préventif luminancemètre</t>
        </is>
      </c>
      <c r="E1266" t="inlineStr">
        <is>
          <t>DEP027</t>
        </is>
      </c>
      <c r="F1266" t="n">
        <v>1</v>
      </c>
      <c r="G1266" t="n">
        <v>0</v>
      </c>
      <c r="H1266" t="n">
        <v>1</v>
      </c>
      <c r="I1266" t="n">
        <v>3</v>
      </c>
      <c r="J1266" s="2" t="n">
        <v>24.15</v>
      </c>
      <c r="K1266" t="n">
        <v>72.45</v>
      </c>
      <c r="L1266" t="inlineStr">
        <is>
          <t>LUMANDAR+LUMINANCEMETRE</t>
        </is>
      </c>
      <c r="M1266">
        <f>IFERROR(INDEX('equipements_tunnel'!$C$2:$AK$64,MATCH(L1266,'equipements_tunnel'!$B$2:$B$64,0),MATCH(B1266,'equipements_tunnel'!$C$1:$AK$1,0)),"")</f>
        <v/>
      </c>
      <c r="N1266" t="inlineStr">
        <is>
          <t>préventif luminancemètre|Orly</t>
        </is>
      </c>
    </row>
    <row r="1267">
      <c r="A1267" t="inlineStr">
        <is>
          <t>Détection</t>
        </is>
      </c>
      <c r="B1267" t="inlineStr">
        <is>
          <t>Orly</t>
        </is>
      </c>
      <c r="C1267" t="inlineStr">
        <is>
          <t>DETPDI100</t>
        </is>
      </c>
      <c r="D1267" t="inlineStr">
        <is>
          <t>préventif détection incendie</t>
        </is>
      </c>
      <c r="E1267" t="inlineStr">
        <is>
          <t>DEP100</t>
        </is>
      </c>
      <c r="F1267" t="n">
        <v>1</v>
      </c>
      <c r="G1267" t="n">
        <v>0</v>
      </c>
      <c r="H1267" t="n">
        <v>1</v>
      </c>
      <c r="I1267" t="n">
        <v>1</v>
      </c>
      <c r="J1267" s="2" t="n">
        <v>347.55</v>
      </c>
      <c r="K1267" t="n">
        <v>347.55</v>
      </c>
      <c r="L1267" t="inlineStr"/>
      <c r="M1267" t="n">
        <v>1</v>
      </c>
      <c r="N1267" t="inlineStr">
        <is>
          <t>préventif détection incendie|Orly</t>
        </is>
      </c>
    </row>
    <row r="1268">
      <c r="A1268" t="inlineStr">
        <is>
          <t>Détection</t>
        </is>
      </c>
      <c r="B1268" t="inlineStr">
        <is>
          <t>Orly</t>
        </is>
      </c>
      <c r="C1268" t="inlineStr">
        <is>
          <t>DETPXA200</t>
        </is>
      </c>
      <c r="D1268" t="inlineStr">
        <is>
          <t>préventif extincteur</t>
        </is>
      </c>
      <c r="E1268" t="inlineStr">
        <is>
          <t>DEP200</t>
        </is>
      </c>
      <c r="F1268" t="n">
        <v>1</v>
      </c>
      <c r="G1268" t="n">
        <v>0</v>
      </c>
      <c r="H1268" t="n">
        <v>1</v>
      </c>
      <c r="I1268" t="n">
        <v>0</v>
      </c>
      <c r="J1268" s="2" t="n">
        <v>33.6</v>
      </c>
      <c r="K1268" t="n">
        <v>0</v>
      </c>
      <c r="L1268" t="inlineStr">
        <is>
          <t>Maintenance Préventive Extincteur Poudre 6 kg</t>
        </is>
      </c>
      <c r="M1268">
        <f>IFERROR(INDEX('equipements_tunnel'!$C$2:$AK$64,MATCH(L1268,'equipements_tunnel'!$B$2:$B$64,0),MATCH(B1268,'equipements_tunnel'!$C$1:$AK$1,0)),"")</f>
        <v/>
      </c>
      <c r="N1268" t="inlineStr">
        <is>
          <t>préventif extincteur|Orly</t>
        </is>
      </c>
    </row>
    <row r="1269">
      <c r="A1269" t="inlineStr">
        <is>
          <t>Détection</t>
        </is>
      </c>
      <c r="B1269" t="inlineStr">
        <is>
          <t>Orly</t>
        </is>
      </c>
      <c r="C1269" t="inlineStr">
        <is>
          <t>DETPXB201</t>
        </is>
      </c>
      <c r="D1269" t="inlineStr">
        <is>
          <t>préventif extincteur</t>
        </is>
      </c>
      <c r="E1269" t="inlineStr">
        <is>
          <t>DEP201</t>
        </is>
      </c>
      <c r="F1269" t="n">
        <v>1</v>
      </c>
      <c r="G1269" t="n">
        <v>0</v>
      </c>
      <c r="H1269" t="n">
        <v>1</v>
      </c>
      <c r="I1269" t="n">
        <v>0</v>
      </c>
      <c r="J1269" s="2" t="n">
        <v>21</v>
      </c>
      <c r="K1269" t="n">
        <v>0</v>
      </c>
      <c r="L1269" t="inlineStr">
        <is>
          <t>Maintenance Préventive Extincteur Poudre 9 kg</t>
        </is>
      </c>
      <c r="M1269">
        <f>IFERROR(INDEX('equipements_tunnel'!$C$2:$AK$64,MATCH(L1269,'equipements_tunnel'!$B$2:$B$64,0),MATCH(B1269,'equipements_tunnel'!$C$1:$AK$1,0)),"")</f>
        <v/>
      </c>
      <c r="N1269" t="inlineStr">
        <is>
          <t>préventif extincteur|Orly</t>
        </is>
      </c>
    </row>
    <row r="1270">
      <c r="A1270" t="inlineStr">
        <is>
          <t>Détection</t>
        </is>
      </c>
      <c r="B1270" t="inlineStr">
        <is>
          <t>Orly</t>
        </is>
      </c>
      <c r="C1270" t="inlineStr">
        <is>
          <t>DETPXC202</t>
        </is>
      </c>
      <c r="D1270" t="inlineStr">
        <is>
          <t>préventif extincteur</t>
        </is>
      </c>
      <c r="E1270" t="inlineStr">
        <is>
          <t>DEP202</t>
        </is>
      </c>
      <c r="F1270" t="n">
        <v>1</v>
      </c>
      <c r="G1270" t="n">
        <v>0</v>
      </c>
      <c r="H1270" t="n">
        <v>1</v>
      </c>
      <c r="I1270" t="n">
        <v>0</v>
      </c>
      <c r="J1270" s="2" t="n">
        <v>36.75</v>
      </c>
      <c r="K1270" t="n">
        <v>0</v>
      </c>
      <c r="L1270" t="inlineStr">
        <is>
          <t>Maintenance Préventive Extincteur Poudre 50 kg</t>
        </is>
      </c>
      <c r="M1270">
        <f>IFERROR(INDEX('equipements_tunnel'!$C$2:$AK$64,MATCH(L1270,'equipements_tunnel'!$B$2:$B$64,0),MATCH(B1270,'equipements_tunnel'!$C$1:$AK$1,0)),"")</f>
        <v/>
      </c>
      <c r="N1270" t="inlineStr">
        <is>
          <t>préventif extincteur|Orly</t>
        </is>
      </c>
    </row>
    <row r="1271">
      <c r="A1271" t="inlineStr">
        <is>
          <t>Détection</t>
        </is>
      </c>
      <c r="B1271" t="inlineStr">
        <is>
          <t>Orly</t>
        </is>
      </c>
      <c r="C1271" t="inlineStr">
        <is>
          <t>DETPXD203</t>
        </is>
      </c>
      <c r="D1271" t="inlineStr">
        <is>
          <t>préventif extincteur</t>
        </is>
      </c>
      <c r="E1271" t="inlineStr">
        <is>
          <t>DEP203</t>
        </is>
      </c>
      <c r="F1271" t="n">
        <v>1</v>
      </c>
      <c r="G1271" t="n">
        <v>0</v>
      </c>
      <c r="H1271" t="n">
        <v>1</v>
      </c>
      <c r="I1271" t="n">
        <v>20</v>
      </c>
      <c r="J1271" s="2" t="n">
        <v>15.75</v>
      </c>
      <c r="K1271" t="n">
        <v>315</v>
      </c>
      <c r="L1271" t="inlineStr">
        <is>
          <t>Maintenance Préventive Extincteur Eau 6 L</t>
        </is>
      </c>
      <c r="M1271">
        <f>IFERROR(INDEX('equipements_tunnel'!$C$2:$AK$64,MATCH(L1271,'equipements_tunnel'!$B$2:$B$64,0),MATCH(B1271,'equipements_tunnel'!$C$1:$AK$1,0)),"")</f>
        <v/>
      </c>
      <c r="N1271" t="inlineStr">
        <is>
          <t>préventif extincteur|Orly</t>
        </is>
      </c>
    </row>
    <row r="1272">
      <c r="A1272" t="inlineStr">
        <is>
          <t>Détection</t>
        </is>
      </c>
      <c r="B1272" t="inlineStr">
        <is>
          <t>Orly</t>
        </is>
      </c>
      <c r="C1272" t="inlineStr">
        <is>
          <t>DETPXE204</t>
        </is>
      </c>
      <c r="D1272" t="inlineStr">
        <is>
          <t>préventif extincteur</t>
        </is>
      </c>
      <c r="E1272" t="inlineStr">
        <is>
          <t>DEP204</t>
        </is>
      </c>
      <c r="F1272" t="n">
        <v>1</v>
      </c>
      <c r="G1272" t="n">
        <v>0</v>
      </c>
      <c r="H1272" t="n">
        <v>1</v>
      </c>
      <c r="I1272" t="n">
        <v>0</v>
      </c>
      <c r="J1272" s="2" t="n">
        <v>23.1</v>
      </c>
      <c r="K1272" t="n">
        <v>0</v>
      </c>
      <c r="L1272" t="inlineStr">
        <is>
          <t>Maintenance Préventive Extincteur Eau 9 L</t>
        </is>
      </c>
      <c r="M1272">
        <f>IFERROR(INDEX('equipements_tunnel'!$C$2:$AK$64,MATCH(L1272,'equipements_tunnel'!$B$2:$B$64,0),MATCH(B1272,'equipements_tunnel'!$C$1:$AK$1,0)),"")</f>
        <v/>
      </c>
      <c r="N1272" t="inlineStr">
        <is>
          <t>préventif extincteur|Orly</t>
        </is>
      </c>
    </row>
    <row r="1273">
      <c r="A1273" t="inlineStr">
        <is>
          <t>Détection</t>
        </is>
      </c>
      <c r="B1273" t="inlineStr">
        <is>
          <t>Orly</t>
        </is>
      </c>
      <c r="C1273" t="inlineStr">
        <is>
          <t>DETPXF204</t>
        </is>
      </c>
      <c r="D1273" t="inlineStr">
        <is>
          <t>préventif extincteur</t>
        </is>
      </c>
      <c r="E1273" t="inlineStr">
        <is>
          <t>DEP205</t>
        </is>
      </c>
      <c r="F1273" t="n">
        <v>1</v>
      </c>
      <c r="G1273" t="n">
        <v>0</v>
      </c>
      <c r="H1273" t="n">
        <v>1</v>
      </c>
      <c r="I1273" t="n">
        <v>0</v>
      </c>
      <c r="J1273" s="2" t="n">
        <v>26.25</v>
      </c>
      <c r="K1273" t="n">
        <v>0</v>
      </c>
      <c r="L1273" t="inlineStr">
        <is>
          <t>Maintenance Préventive Extincteur CO2 2 kg</t>
        </is>
      </c>
      <c r="M1273">
        <f>IFERROR(INDEX('equipements_tunnel'!$C$2:$AK$64,MATCH(L1273,'equipements_tunnel'!$B$2:$B$64,0),MATCH(B1273,'equipements_tunnel'!$C$1:$AK$1,0)),"")</f>
        <v/>
      </c>
      <c r="N1273" t="inlineStr">
        <is>
          <t>préventif extincteur|Orly</t>
        </is>
      </c>
    </row>
    <row r="1274">
      <c r="A1274" t="inlineStr">
        <is>
          <t>Détection</t>
        </is>
      </c>
      <c r="B1274" t="inlineStr">
        <is>
          <t>Orly</t>
        </is>
      </c>
      <c r="C1274" t="inlineStr">
        <is>
          <t>DETPXG206</t>
        </is>
      </c>
      <c r="D1274" t="inlineStr">
        <is>
          <t>préventif extincteur</t>
        </is>
      </c>
      <c r="E1274" t="inlineStr">
        <is>
          <t>DEP206</t>
        </is>
      </c>
      <c r="F1274" t="n">
        <v>1</v>
      </c>
      <c r="G1274" t="n">
        <v>0</v>
      </c>
      <c r="H1274" t="n">
        <v>1</v>
      </c>
      <c r="I1274" t="n">
        <v>11</v>
      </c>
      <c r="J1274" s="2" t="n">
        <v>15.75</v>
      </c>
      <c r="K1274" t="n">
        <v>173.25</v>
      </c>
      <c r="L1274" t="inlineStr">
        <is>
          <t>Maintenance Préventive Extincteur CO2 5 kg</t>
        </is>
      </c>
      <c r="M1274">
        <f>IFERROR(INDEX('equipements_tunnel'!$C$2:$AK$64,MATCH(L1274,'equipements_tunnel'!$B$2:$B$64,0),MATCH(B1274,'equipements_tunnel'!$C$1:$AK$1,0)),"")</f>
        <v/>
      </c>
      <c r="N1274" t="inlineStr">
        <is>
          <t>préventif extincteur|Orly</t>
        </is>
      </c>
    </row>
    <row r="1275">
      <c r="A1275" t="inlineStr">
        <is>
          <t>Ventilation</t>
        </is>
      </c>
      <c r="B1275" t="inlineStr">
        <is>
          <t>Orly</t>
        </is>
      </c>
      <c r="C1275" t="inlineStr">
        <is>
          <t>VENPQA300</t>
        </is>
      </c>
      <c r="D1275" t="inlineStr">
        <is>
          <t>maintenance préventive des équipements spécifiques</t>
        </is>
      </c>
      <c r="E1275" t="inlineStr">
        <is>
          <t>VPT300</t>
        </is>
      </c>
      <c r="F1275" t="n">
        <v>1</v>
      </c>
      <c r="G1275" t="n">
        <v>0</v>
      </c>
      <c r="H1275" t="n">
        <v>1</v>
      </c>
      <c r="I1275" t="n">
        <v>12</v>
      </c>
      <c r="J1275" s="2" t="n">
        <v>78.84999999999999</v>
      </c>
      <c r="K1275" t="n">
        <v>946.2</v>
      </c>
      <c r="L1275" t="inlineStr">
        <is>
          <t>SURPRESSEUR ET VENTILATEUR LOCAL</t>
        </is>
      </c>
      <c r="M1275">
        <f>IFERROR(INDEX('equipements_tunnel'!$C$2:$AK$64,MATCH(L1275,'equipements_tunnel'!$B$2:$B$64,0),MATCH(B1275,'equipements_tunnel'!$C$1:$AK$1,0)),"")</f>
        <v/>
      </c>
      <c r="N1275" t="inlineStr">
        <is>
          <t>maintenance préventive des équipements spécifiques|Orly</t>
        </is>
      </c>
    </row>
    <row r="1276">
      <c r="A1276" t="inlineStr">
        <is>
          <t>Ventilation</t>
        </is>
      </c>
      <c r="B1276" t="inlineStr">
        <is>
          <t>Orly</t>
        </is>
      </c>
      <c r="C1276" t="inlineStr">
        <is>
          <t>VENPQB301</t>
        </is>
      </c>
      <c r="D1276" t="inlineStr">
        <is>
          <t>maintenance préventive des équipements spécifiques</t>
        </is>
      </c>
      <c r="E1276" t="inlineStr">
        <is>
          <t>VPT301</t>
        </is>
      </c>
      <c r="F1276" t="n">
        <v>1</v>
      </c>
      <c r="G1276" t="n">
        <v>0</v>
      </c>
      <c r="H1276" t="n">
        <v>1</v>
      </c>
      <c r="I1276" t="n">
        <v>9</v>
      </c>
      <c r="J1276" s="2" t="n">
        <v>128.27</v>
      </c>
      <c r="K1276" t="n">
        <v>1154.43</v>
      </c>
      <c r="L1276" t="inlineStr">
        <is>
          <t>REGISTRE</t>
        </is>
      </c>
      <c r="M1276">
        <f>IFERROR(INDEX('equipements_tunnel'!$C$2:$AK$64,MATCH(L1276,'equipements_tunnel'!$B$2:$B$64,0),MATCH(B1276,'equipements_tunnel'!$C$1:$AK$1,0)),"")</f>
        <v/>
      </c>
      <c r="N1276" t="inlineStr">
        <is>
          <t>maintenance préventive des équipements spécifiques|Orly</t>
        </is>
      </c>
    </row>
    <row r="1277">
      <c r="A1277" t="inlineStr">
        <is>
          <t>Ventilation</t>
        </is>
      </c>
      <c r="B1277" t="inlineStr">
        <is>
          <t>Orly</t>
        </is>
      </c>
      <c r="C1277" t="inlineStr">
        <is>
          <t>VENPQC302</t>
        </is>
      </c>
      <c r="D1277" t="inlineStr">
        <is>
          <t>maintenance préventive des équipements spécifiques</t>
        </is>
      </c>
      <c r="E1277" t="inlineStr">
        <is>
          <t>VPT302</t>
        </is>
      </c>
      <c r="F1277" t="n">
        <v>1</v>
      </c>
      <c r="G1277" t="n">
        <v>0</v>
      </c>
      <c r="H1277" t="n">
        <v>1</v>
      </c>
      <c r="I1277" t="n">
        <v>0</v>
      </c>
      <c r="J1277" s="2" t="n">
        <v>449.49</v>
      </c>
      <c r="K1277" t="n">
        <v>0</v>
      </c>
      <c r="L1277" t="inlineStr"/>
      <c r="M1277" t="n">
        <v>0</v>
      </c>
      <c r="N1277" t="inlineStr">
        <is>
          <t>maintenance préventive des équipements spécifiques|Orly</t>
        </is>
      </c>
    </row>
    <row r="1278">
      <c r="A1278" t="inlineStr">
        <is>
          <t>Ventilation</t>
        </is>
      </c>
      <c r="B1278" t="inlineStr">
        <is>
          <t>Orly</t>
        </is>
      </c>
      <c r="C1278" t="inlineStr">
        <is>
          <t>VENPQE304</t>
        </is>
      </c>
      <c r="D1278" t="inlineStr">
        <is>
          <t>maintenance préventive des équipements spécifiques</t>
        </is>
      </c>
      <c r="E1278" t="inlineStr">
        <is>
          <t>VPT304</t>
        </is>
      </c>
      <c r="F1278" t="n">
        <v>1</v>
      </c>
      <c r="G1278" t="n">
        <v>0</v>
      </c>
      <c r="H1278" t="n">
        <v>1</v>
      </c>
      <c r="I1278" t="n">
        <v>0</v>
      </c>
      <c r="J1278" s="2" t="n">
        <v>12.58</v>
      </c>
      <c r="K1278" t="n">
        <v>0</v>
      </c>
      <c r="L1278" t="inlineStr"/>
      <c r="M1278" t="n">
        <v>0</v>
      </c>
      <c r="N1278" t="inlineStr">
        <is>
          <t>maintenance préventive des équipements spécifiques|Orly</t>
        </is>
      </c>
    </row>
    <row r="1279">
      <c r="A1279" t="inlineStr">
        <is>
          <t>Ventilation</t>
        </is>
      </c>
      <c r="B1279" t="inlineStr">
        <is>
          <t>Orly</t>
        </is>
      </c>
      <c r="C1279" t="inlineStr">
        <is>
          <t>VENPQF305</t>
        </is>
      </c>
      <c r="D1279" t="inlineStr">
        <is>
          <t>maintenance préventive des équipements spécifiques</t>
        </is>
      </c>
      <c r="E1279" t="inlineStr">
        <is>
          <t>VPT305</t>
        </is>
      </c>
      <c r="F1279" t="n">
        <v>1</v>
      </c>
      <c r="G1279" t="n">
        <v>0</v>
      </c>
      <c r="H1279" t="n">
        <v>1</v>
      </c>
      <c r="I1279" t="n">
        <v>0</v>
      </c>
      <c r="J1279" s="2" t="n">
        <v>12.58</v>
      </c>
      <c r="K1279" t="n">
        <v>0</v>
      </c>
      <c r="L1279" t="inlineStr"/>
      <c r="M1279" t="n">
        <v>0</v>
      </c>
      <c r="N1279" t="inlineStr">
        <is>
          <t>maintenance préventive des équipements spécifiques|Orly</t>
        </is>
      </c>
    </row>
    <row r="1280">
      <c r="A1280" t="inlineStr">
        <is>
          <t>Vidéo</t>
        </is>
      </c>
      <c r="B1280" t="inlineStr">
        <is>
          <t>Orly</t>
        </is>
      </c>
      <c r="C1280" t="inlineStr">
        <is>
          <t>VIDDAI142</t>
        </is>
      </c>
      <c r="D1280" t="inlineStr">
        <is>
          <t>maintenance préventive de la dai du sens 1</t>
        </is>
      </c>
      <c r="E1280" t="inlineStr">
        <is>
          <t>VI MP 142</t>
        </is>
      </c>
      <c r="F1280" t="n">
        <v>1</v>
      </c>
      <c r="G1280" t="n">
        <v>0</v>
      </c>
      <c r="H1280" t="n">
        <v>1</v>
      </c>
      <c r="I1280" t="n">
        <v>1</v>
      </c>
      <c r="J1280" s="2" t="n">
        <v>3341.64</v>
      </c>
      <c r="K1280" t="n">
        <v>3341.64</v>
      </c>
      <c r="L1280" t="inlineStr"/>
      <c r="M1280" t="n">
        <v>1</v>
      </c>
      <c r="N1280" t="inlineStr">
        <is>
          <t>maintenance préventive de la dai du sens 1|Orly</t>
        </is>
      </c>
    </row>
    <row r="1281">
      <c r="A1281" t="inlineStr">
        <is>
          <t>Vidéo</t>
        </is>
      </c>
      <c r="B1281" t="inlineStr">
        <is>
          <t>Orly</t>
        </is>
      </c>
      <c r="C1281" t="inlineStr">
        <is>
          <t>VIDDAI143</t>
        </is>
      </c>
      <c r="D1281" t="inlineStr">
        <is>
          <t>maintenance préventive de la dai du sens 2</t>
        </is>
      </c>
      <c r="E1281" t="inlineStr">
        <is>
          <t>VI MP 143</t>
        </is>
      </c>
      <c r="F1281" t="n">
        <v>1</v>
      </c>
      <c r="G1281" t="n">
        <v>0</v>
      </c>
      <c r="H1281" t="n">
        <v>1</v>
      </c>
      <c r="I1281" t="n">
        <v>1</v>
      </c>
      <c r="J1281" s="2" t="n">
        <v>1785.45</v>
      </c>
      <c r="K1281" t="n">
        <v>1785.45</v>
      </c>
      <c r="L1281" t="inlineStr"/>
      <c r="M1281" t="n">
        <v>1</v>
      </c>
      <c r="N1281" t="inlineStr">
        <is>
          <t>maintenance préventive de la dai du sens 2|Orly</t>
        </is>
      </c>
    </row>
    <row r="1282">
      <c r="A1282" t="inlineStr">
        <is>
          <t>Vidéo</t>
        </is>
      </c>
      <c r="B1282" t="inlineStr">
        <is>
          <t>Orly</t>
        </is>
      </c>
      <c r="C1282" t="inlineStr">
        <is>
          <t>VIDCAM342</t>
        </is>
      </c>
      <c r="D1282" t="inlineStr">
        <is>
          <t>nettoyage des caméras sens intérieur sens 1</t>
        </is>
      </c>
      <c r="E1282" t="inlineStr">
        <is>
          <t>VI MP 342</t>
        </is>
      </c>
      <c r="F1282" t="n">
        <v>2</v>
      </c>
      <c r="G1282" t="n">
        <v>0</v>
      </c>
      <c r="H1282" t="n">
        <v>2</v>
      </c>
      <c r="I1282" t="n">
        <v>1</v>
      </c>
      <c r="J1282" s="2" t="n">
        <v>1696.19</v>
      </c>
      <c r="K1282" t="n">
        <v>3392.38</v>
      </c>
      <c r="L1282" t="inlineStr"/>
      <c r="M1282" t="n">
        <v>1</v>
      </c>
      <c r="N1282" t="inlineStr">
        <is>
          <t>nettoyage des caméras sens intérieur sens 1|Orly</t>
        </is>
      </c>
    </row>
    <row r="1283">
      <c r="A1283" t="inlineStr">
        <is>
          <t>Vidéo</t>
        </is>
      </c>
      <c r="B1283" t="inlineStr">
        <is>
          <t>Orly</t>
        </is>
      </c>
      <c r="C1283" t="inlineStr">
        <is>
          <t>VIDCAM343</t>
        </is>
      </c>
      <c r="D1283" t="inlineStr">
        <is>
          <t>nettoyage des caméras sens intérieur sens 2</t>
        </is>
      </c>
      <c r="E1283" t="inlineStr">
        <is>
          <t>VI MP 343</t>
        </is>
      </c>
      <c r="F1283" t="n">
        <v>2</v>
      </c>
      <c r="G1283" t="n">
        <v>0</v>
      </c>
      <c r="H1283" t="n">
        <v>2</v>
      </c>
      <c r="I1283" t="n">
        <v>1</v>
      </c>
      <c r="J1283" s="2" t="n">
        <v>1696.19</v>
      </c>
      <c r="K1283" t="n">
        <v>3392.38</v>
      </c>
      <c r="L1283" t="inlineStr"/>
      <c r="M1283" t="n">
        <v>1</v>
      </c>
      <c r="N1283" t="inlineStr">
        <is>
          <t>nettoyage des caméras sens intérieur sens 2|Orly</t>
        </is>
      </c>
    </row>
    <row r="1284">
      <c r="A1284" t="inlineStr">
        <is>
          <t>Vidéo</t>
        </is>
      </c>
      <c r="B1284" t="inlineStr">
        <is>
          <t>Orly</t>
        </is>
      </c>
      <c r="C1284" t="inlineStr">
        <is>
          <t>VIDPCI421</t>
        </is>
      </c>
      <c r="D1284" t="inlineStr">
        <is>
          <t>maintenance préventive des caméras en issues de secours</t>
        </is>
      </c>
      <c r="E1284" t="inlineStr">
        <is>
          <t>VI MP 421</t>
        </is>
      </c>
      <c r="F1284" t="n">
        <v>1</v>
      </c>
      <c r="G1284" t="n">
        <v>0</v>
      </c>
      <c r="H1284" t="n">
        <v>1</v>
      </c>
      <c r="I1284" t="n">
        <v>1</v>
      </c>
      <c r="J1284" s="2" t="n">
        <v>31.01</v>
      </c>
      <c r="K1284" t="n">
        <v>31.01</v>
      </c>
      <c r="L1284" t="inlineStr"/>
      <c r="M1284" t="n">
        <v>1</v>
      </c>
      <c r="N1284" t="inlineStr">
        <is>
          <t>maintenance préventive des caméras en issues de secours|Orly</t>
        </is>
      </c>
    </row>
    <row r="1285">
      <c r="A1285" t="inlineStr">
        <is>
          <t>Pompage</t>
        </is>
      </c>
      <c r="B1285" t="inlineStr">
        <is>
          <t>Orly</t>
        </is>
      </c>
      <c r="C1285" t="inlineStr">
        <is>
          <t>POMIND403</t>
        </is>
      </c>
      <c r="D1285" t="inlineStr">
        <is>
          <t>entretien des poteaux incendie</t>
        </is>
      </c>
      <c r="E1285" t="inlineStr">
        <is>
          <t>INP403</t>
        </is>
      </c>
      <c r="F1285" t="n">
        <v>1</v>
      </c>
      <c r="G1285" t="n">
        <v>0</v>
      </c>
      <c r="H1285" t="n">
        <v>1</v>
      </c>
      <c r="I1285" t="n">
        <v>1</v>
      </c>
      <c r="J1285" s="2" t="n">
        <v>1922</v>
      </c>
      <c r="K1285" t="n">
        <v>1922</v>
      </c>
      <c r="L1285" t="inlineStr"/>
      <c r="M1285" t="n">
        <v>1</v>
      </c>
      <c r="N1285" t="inlineStr">
        <is>
          <t>entretien des poteaux incendie|Orly</t>
        </is>
      </c>
    </row>
    <row r="1286">
      <c r="A1286" t="inlineStr">
        <is>
          <t>Pompage</t>
        </is>
      </c>
      <c r="B1286" t="inlineStr">
        <is>
          <t>Orly</t>
        </is>
      </c>
      <c r="C1286" t="inlineStr">
        <is>
          <t>POMEPO600</t>
        </is>
      </c>
      <c r="D1286" t="inlineStr">
        <is>
          <t>entretien d'une pompe</t>
        </is>
      </c>
      <c r="E1286" t="inlineStr">
        <is>
          <t>POE600</t>
        </is>
      </c>
      <c r="F1286" t="n">
        <v>1</v>
      </c>
      <c r="G1286" t="n">
        <v>0</v>
      </c>
      <c r="H1286" t="n">
        <v>1</v>
      </c>
      <c r="I1286" t="n">
        <v>0</v>
      </c>
      <c r="J1286" s="2" t="n">
        <v>572.0599999999999</v>
      </c>
      <c r="K1286" t="n">
        <v>0</v>
      </c>
      <c r="L1286" t="inlineStr"/>
      <c r="M1286" t="n">
        <v>0</v>
      </c>
      <c r="N1286" t="inlineStr">
        <is>
          <t>entretien d'une pompe|Orly</t>
        </is>
      </c>
    </row>
    <row r="1287">
      <c r="A1287" t="inlineStr">
        <is>
          <t>Pompage</t>
        </is>
      </c>
      <c r="B1287" t="inlineStr">
        <is>
          <t>Orly</t>
        </is>
      </c>
      <c r="C1287" t="inlineStr">
        <is>
          <t>POMESP701</t>
        </is>
      </c>
      <c r="D1287" t="inlineStr">
        <is>
          <t>entretien des stations de pompage</t>
        </is>
      </c>
      <c r="E1287" t="inlineStr">
        <is>
          <t>POE701</t>
        </is>
      </c>
      <c r="F1287" t="n">
        <v>1</v>
      </c>
      <c r="G1287" t="n">
        <v>0</v>
      </c>
      <c r="H1287" t="n">
        <v>1</v>
      </c>
      <c r="I1287" t="n">
        <v>0</v>
      </c>
      <c r="J1287" s="2" t="n">
        <v>0</v>
      </c>
      <c r="K1287" t="n">
        <v>0</v>
      </c>
      <c r="L1287" t="inlineStr">
        <is>
          <t>LOCAL-SP</t>
        </is>
      </c>
      <c r="M1287">
        <f>IFERROR(INDEX('equipements_tunnel'!$C$2:$AK$64,MATCH(L1287,'equipements_tunnel'!$B$2:$B$64,0),MATCH(B1287,'equipements_tunnel'!$C$1:$AK$1,0)),"")</f>
        <v/>
      </c>
      <c r="N1287" t="inlineStr">
        <is>
          <t>entretien des stations de pompage|Orly</t>
        </is>
      </c>
    </row>
    <row r="1288">
      <c r="A1288" t="inlineStr">
        <is>
          <t>Pompage</t>
        </is>
      </c>
      <c r="B1288" t="inlineStr">
        <is>
          <t>Orly</t>
        </is>
      </c>
      <c r="C1288" t="inlineStr">
        <is>
          <t>POMERC500</t>
        </is>
      </c>
      <c r="D1288" t="inlineStr">
        <is>
          <t>entretien autres systèmes du réseau incendie</t>
        </is>
      </c>
      <c r="E1288" t="inlineStr">
        <is>
          <t>INP500</t>
        </is>
      </c>
      <c r="F1288" t="n">
        <v>1</v>
      </c>
      <c r="G1288" t="n">
        <v>0</v>
      </c>
      <c r="H1288" t="n">
        <v>1</v>
      </c>
      <c r="I1288" t="n">
        <v>0</v>
      </c>
      <c r="J1288" s="2" t="n">
        <v>858.61</v>
      </c>
      <c r="K1288" t="n">
        <v>0</v>
      </c>
      <c r="L1288" t="inlineStr">
        <is>
          <t>SURPRESSEUR-INCENDIE</t>
        </is>
      </c>
      <c r="M1288">
        <f>IFERROR(INDEX('equipements_tunnel'!$C$2:$AK$64,MATCH(L1288,'equipements_tunnel'!$B$2:$B$64,0),MATCH(B1288,'equipements_tunnel'!$C$1:$AK$1,0)),"")</f>
        <v/>
      </c>
      <c r="N1288" t="inlineStr">
        <is>
          <t>entretien autres systèmes du réseau incendie|Orly</t>
        </is>
      </c>
    </row>
    <row r="1289">
      <c r="A1289" t="inlineStr">
        <is>
          <t>Pompage</t>
        </is>
      </c>
      <c r="B1289" t="inlineStr">
        <is>
          <t>Orly</t>
        </is>
      </c>
      <c r="C1289" t="inlineStr">
        <is>
          <t>POMERD600</t>
        </is>
      </c>
      <c r="D1289" t="inlineStr">
        <is>
          <t>entretien autres systèmes du réseau incendie</t>
        </is>
      </c>
      <c r="E1289" t="inlineStr">
        <is>
          <t>INP600</t>
        </is>
      </c>
      <c r="F1289" t="n">
        <v>1</v>
      </c>
      <c r="G1289" t="n">
        <v>0</v>
      </c>
      <c r="H1289" t="n">
        <v>1</v>
      </c>
      <c r="I1289" t="n">
        <v>0</v>
      </c>
      <c r="J1289" s="2" t="n">
        <v>858.61</v>
      </c>
      <c r="K1289" t="n">
        <v>0</v>
      </c>
      <c r="L1289" t="inlineStr"/>
      <c r="M1289" t="n">
        <v>0</v>
      </c>
      <c r="N1289" t="inlineStr">
        <is>
          <t>entretien autres systèmes du réseau incendie|Orly</t>
        </is>
      </c>
    </row>
    <row r="1290">
      <c r="A1290" t="inlineStr">
        <is>
          <t>Pompage</t>
        </is>
      </c>
      <c r="B1290" t="inlineStr">
        <is>
          <t>Orly</t>
        </is>
      </c>
      <c r="C1290" t="inlineStr">
        <is>
          <t>POMERE700</t>
        </is>
      </c>
      <c r="D1290" t="inlineStr">
        <is>
          <t>entretien autres systèmes du réseau incendie</t>
        </is>
      </c>
      <c r="E1290" t="inlineStr">
        <is>
          <t>INP700</t>
        </is>
      </c>
      <c r="F1290" t="n">
        <v>1</v>
      </c>
      <c r="G1290" t="n">
        <v>0</v>
      </c>
      <c r="H1290" t="n">
        <v>1</v>
      </c>
      <c r="I1290" t="n">
        <v>9</v>
      </c>
      <c r="J1290" s="2" t="n">
        <v>214.65</v>
      </c>
      <c r="K1290" t="n">
        <v>1931.85</v>
      </c>
      <c r="L1290" t="inlineStr"/>
      <c r="M1290" t="n">
        <v>9</v>
      </c>
      <c r="N1290" t="inlineStr">
        <is>
          <t>entretien autres systèmes du réseau incendie|Orly</t>
        </is>
      </c>
    </row>
    <row r="1291">
      <c r="A1291" t="inlineStr">
        <is>
          <t>Pompage</t>
        </is>
      </c>
      <c r="B1291" t="inlineStr">
        <is>
          <t>Orly</t>
        </is>
      </c>
      <c r="C1291" t="inlineStr">
        <is>
          <t>POMERF800</t>
        </is>
      </c>
      <c r="D1291" t="inlineStr">
        <is>
          <t>entretien autres systèmes du réseau incendie</t>
        </is>
      </c>
      <c r="E1291" t="inlineStr">
        <is>
          <t>INP800</t>
        </is>
      </c>
      <c r="F1291" t="n">
        <v>1</v>
      </c>
      <c r="G1291" t="n">
        <v>0</v>
      </c>
      <c r="H1291" t="n">
        <v>1</v>
      </c>
      <c r="I1291" t="n">
        <v>0</v>
      </c>
      <c r="J1291" s="2" t="n">
        <v>214.65</v>
      </c>
      <c r="K1291" t="n">
        <v>0</v>
      </c>
      <c r="L1291" t="inlineStr"/>
      <c r="M1291" t="n">
        <v>0</v>
      </c>
      <c r="N1291" t="inlineStr">
        <is>
          <t>entretien autres systèmes du réseau incendie|Orly</t>
        </is>
      </c>
    </row>
    <row r="1292">
      <c r="A1292" t="inlineStr">
        <is>
          <t>Pompage</t>
        </is>
      </c>
      <c r="B1292" t="inlineStr">
        <is>
          <t>Orly</t>
        </is>
      </c>
      <c r="C1292" t="inlineStr">
        <is>
          <t>POMERG900</t>
        </is>
      </c>
      <c r="D1292" t="inlineStr">
        <is>
          <t>entretien autres systèmes du réseau incendie</t>
        </is>
      </c>
      <c r="E1292" t="inlineStr">
        <is>
          <t>INP900</t>
        </is>
      </c>
      <c r="F1292" t="n">
        <v>1</v>
      </c>
      <c r="G1292" t="n">
        <v>0</v>
      </c>
      <c r="H1292" t="n">
        <v>1</v>
      </c>
      <c r="I1292" t="n">
        <v>0</v>
      </c>
      <c r="J1292" s="2" t="n">
        <v>208.4</v>
      </c>
      <c r="K1292" t="n">
        <v>0</v>
      </c>
      <c r="L1292" t="inlineStr"/>
      <c r="M1292" t="n">
        <v>0</v>
      </c>
      <c r="N1292" t="inlineStr">
        <is>
          <t>entretien autres systèmes du réseau incendie|Orly</t>
        </is>
      </c>
    </row>
    <row r="1293">
      <c r="A1293" t="inlineStr">
        <is>
          <t>Pompage</t>
        </is>
      </c>
      <c r="B1293" t="inlineStr">
        <is>
          <t>Orly</t>
        </is>
      </c>
      <c r="C1293" t="inlineStr">
        <is>
          <t>POMERG901</t>
        </is>
      </c>
      <c r="D1293" t="inlineStr">
        <is>
          <t>entretien autres systèmes du réseau incendie</t>
        </is>
      </c>
      <c r="E1293" t="inlineStr">
        <is>
          <t>INP901</t>
        </is>
      </c>
      <c r="F1293" t="n">
        <v>1</v>
      </c>
      <c r="G1293" t="n">
        <v>0</v>
      </c>
      <c r="H1293" t="n">
        <v>1</v>
      </c>
      <c r="I1293" t="n">
        <v>0</v>
      </c>
      <c r="J1293" s="2" t="n">
        <v>714.8099999999999</v>
      </c>
      <c r="K1293" t="n">
        <v>0</v>
      </c>
      <c r="L1293" t="inlineStr"/>
      <c r="M1293" t="n">
        <v>0</v>
      </c>
      <c r="N1293" t="inlineStr">
        <is>
          <t>entretien autres systèmes du réseau incendie|Orly</t>
        </is>
      </c>
    </row>
    <row r="1294">
      <c r="A1294" t="inlineStr">
        <is>
          <t>Bâtiment</t>
        </is>
      </c>
      <c r="B1294" t="inlineStr">
        <is>
          <t>Bicêtre</t>
        </is>
      </c>
      <c r="C1294" t="inlineStr">
        <is>
          <t>BATCJS001</t>
        </is>
      </c>
      <c r="D1294" t="inlineStr">
        <is>
          <t>contrôle des is de jour</t>
        </is>
      </c>
      <c r="E1294" t="inlineStr">
        <is>
          <t>VJS001</t>
        </is>
      </c>
      <c r="F1294" t="n">
        <v>6</v>
      </c>
      <c r="G1294" t="n">
        <v>0</v>
      </c>
      <c r="H1294" t="n">
        <v>6</v>
      </c>
      <c r="I1294" t="n">
        <v>2</v>
      </c>
      <c r="J1294" s="2" t="n">
        <v>507</v>
      </c>
      <c r="K1294" t="n">
        <v>3042</v>
      </c>
      <c r="L1294" t="inlineStr"/>
      <c r="M1294" t="n">
        <v>2</v>
      </c>
      <c r="N1294" t="inlineStr">
        <is>
          <t>contrôle des is de jour|Bicêtre</t>
        </is>
      </c>
    </row>
    <row r="1295">
      <c r="A1295" t="inlineStr">
        <is>
          <t>Bâtiment</t>
        </is>
      </c>
      <c r="B1295" t="inlineStr">
        <is>
          <t>Bicêtre</t>
        </is>
      </c>
      <c r="C1295" t="inlineStr">
        <is>
          <t>BATCJS002</t>
        </is>
      </c>
      <c r="D1295" t="inlineStr">
        <is>
          <t>contrôle des is de jour</t>
        </is>
      </c>
      <c r="E1295" t="inlineStr">
        <is>
          <t>VJS002</t>
        </is>
      </c>
      <c r="F1295" t="n">
        <v>6</v>
      </c>
      <c r="G1295" t="n">
        <v>0</v>
      </c>
      <c r="H1295" t="n">
        <v>6</v>
      </c>
      <c r="I1295" t="n">
        <v>2</v>
      </c>
      <c r="J1295" s="2" t="n">
        <v>507</v>
      </c>
      <c r="K1295" t="n">
        <v>3042</v>
      </c>
      <c r="L1295" t="inlineStr"/>
      <c r="M1295" t="n">
        <v>2</v>
      </c>
      <c r="N1295" t="inlineStr">
        <is>
          <t>contrôle des is de jour|Bicêtre</t>
        </is>
      </c>
    </row>
    <row r="1296">
      <c r="A1296" t="inlineStr">
        <is>
          <t>Bâtiment</t>
        </is>
      </c>
      <c r="B1296" t="inlineStr">
        <is>
          <t>Bicêtre</t>
        </is>
      </c>
      <c r="C1296" t="inlineStr">
        <is>
          <t>BATCNS001</t>
        </is>
      </c>
      <c r="D1296" t="inlineStr">
        <is>
          <t>contrôle des is + niches de nuit</t>
        </is>
      </c>
      <c r="E1296" t="inlineStr">
        <is>
          <t>VNS001</t>
        </is>
      </c>
      <c r="F1296" t="n">
        <v>6</v>
      </c>
      <c r="G1296" t="n">
        <v>0</v>
      </c>
      <c r="H1296" t="n">
        <v>6</v>
      </c>
      <c r="I1296" t="n">
        <v>2</v>
      </c>
      <c r="J1296" s="2" t="n">
        <v>1306</v>
      </c>
      <c r="K1296" t="n">
        <v>7836</v>
      </c>
      <c r="L1296" t="inlineStr"/>
      <c r="M1296" t="n">
        <v>2</v>
      </c>
      <c r="N1296" t="inlineStr">
        <is>
          <t>contrôle des is + niches de nuit|Bicêtre</t>
        </is>
      </c>
    </row>
    <row r="1297">
      <c r="A1297" t="inlineStr">
        <is>
          <t>Bâtiment</t>
        </is>
      </c>
      <c r="B1297" t="inlineStr">
        <is>
          <t>Bicêtre</t>
        </is>
      </c>
      <c r="C1297" t="inlineStr">
        <is>
          <t>BATCNS002</t>
        </is>
      </c>
      <c r="D1297" t="inlineStr">
        <is>
          <t>contrôle des is + niches de nuit</t>
        </is>
      </c>
      <c r="E1297" t="inlineStr">
        <is>
          <t>VNS002</t>
        </is>
      </c>
      <c r="F1297" t="n">
        <v>6</v>
      </c>
      <c r="G1297" t="n">
        <v>0</v>
      </c>
      <c r="H1297" t="n">
        <v>6</v>
      </c>
      <c r="I1297" t="n">
        <v>2</v>
      </c>
      <c r="J1297" s="2" t="n">
        <v>1306</v>
      </c>
      <c r="K1297" t="n">
        <v>7836</v>
      </c>
      <c r="L1297" t="inlineStr"/>
      <c r="M1297" t="n">
        <v>2</v>
      </c>
      <c r="N1297" t="inlineStr">
        <is>
          <t>contrôle des is + niches de nuit|Bicêtre</t>
        </is>
      </c>
    </row>
    <row r="1298">
      <c r="A1298" t="inlineStr">
        <is>
          <t>Bâtiment</t>
        </is>
      </c>
      <c r="B1298" t="inlineStr">
        <is>
          <t>Bicêtre</t>
        </is>
      </c>
      <c r="C1298" t="inlineStr">
        <is>
          <t>BATMPS001</t>
        </is>
      </c>
      <c r="D1298" t="inlineStr">
        <is>
          <t>préventif is + niches</t>
        </is>
      </c>
      <c r="E1298" t="inlineStr">
        <is>
          <t>MPS001</t>
        </is>
      </c>
      <c r="F1298" t="n">
        <v>1</v>
      </c>
      <c r="G1298" t="n">
        <v>0</v>
      </c>
      <c r="H1298" t="n">
        <v>1</v>
      </c>
      <c r="I1298" t="n">
        <v>2</v>
      </c>
      <c r="J1298" s="2" t="n">
        <v>1407</v>
      </c>
      <c r="K1298" t="n">
        <v>1407</v>
      </c>
      <c r="L1298" t="inlineStr"/>
      <c r="M1298" t="n">
        <v>2</v>
      </c>
      <c r="N1298" t="inlineStr">
        <is>
          <t>préventif is + niches|Bicêtre</t>
        </is>
      </c>
    </row>
    <row r="1299">
      <c r="A1299" t="inlineStr">
        <is>
          <t>Bâtiment</t>
        </is>
      </c>
      <c r="B1299" t="inlineStr">
        <is>
          <t>Bicêtre</t>
        </is>
      </c>
      <c r="C1299" t="inlineStr">
        <is>
          <t>BATMPS002</t>
        </is>
      </c>
      <c r="D1299" t="inlineStr">
        <is>
          <t>préventif is + niches</t>
        </is>
      </c>
      <c r="E1299" t="inlineStr">
        <is>
          <t>MPS002</t>
        </is>
      </c>
      <c r="F1299" t="n">
        <v>1</v>
      </c>
      <c r="G1299" t="n">
        <v>0</v>
      </c>
      <c r="H1299" t="n">
        <v>1</v>
      </c>
      <c r="I1299" t="n">
        <v>2</v>
      </c>
      <c r="J1299" s="2" t="n">
        <v>1407</v>
      </c>
      <c r="K1299" t="n">
        <v>1407</v>
      </c>
      <c r="L1299" t="inlineStr"/>
      <c r="M1299" t="n">
        <v>2</v>
      </c>
      <c r="N1299" t="inlineStr">
        <is>
          <t>préventif is + niches|Bicêtre</t>
        </is>
      </c>
    </row>
    <row r="1300">
      <c r="A1300" t="inlineStr">
        <is>
          <t>Propreté</t>
        </is>
      </c>
      <c r="B1300" t="inlineStr">
        <is>
          <t>Bicêtre</t>
        </is>
      </c>
      <c r="C1300" t="inlineStr">
        <is>
          <t>PRPLTB018</t>
        </is>
      </c>
      <c r="D1300" t="inlineStr">
        <is>
          <t>lavage d'un tube</t>
        </is>
      </c>
      <c r="E1300" t="inlineStr">
        <is>
          <t>POL018</t>
        </is>
      </c>
      <c r="F1300" t="n">
        <v>2</v>
      </c>
      <c r="G1300" t="n">
        <v>0</v>
      </c>
      <c r="H1300" t="n">
        <v>2</v>
      </c>
      <c r="I1300" t="n">
        <v>2</v>
      </c>
      <c r="J1300" s="2" t="n">
        <v>8670.610000000001</v>
      </c>
      <c r="K1300" t="n">
        <v>34682.44</v>
      </c>
      <c r="L1300" t="inlineStr"/>
      <c r="M1300" t="n">
        <v>2</v>
      </c>
      <c r="N1300" t="inlineStr">
        <is>
          <t>lavage d'un tube|Bicêtre</t>
        </is>
      </c>
    </row>
    <row r="1301">
      <c r="A1301" t="inlineStr">
        <is>
          <t>ContReg</t>
        </is>
      </c>
      <c r="B1301" t="inlineStr">
        <is>
          <t>Bicêtre</t>
        </is>
      </c>
      <c r="C1301" t="inlineStr">
        <is>
          <t>CRGVPA106</t>
        </is>
      </c>
      <c r="D1301" t="inlineStr">
        <is>
          <t>vérification des installations électriques</t>
        </is>
      </c>
      <c r="E1301" t="inlineStr">
        <is>
          <t>CRC 106,00</t>
        </is>
      </c>
      <c r="F1301" t="n">
        <v>1</v>
      </c>
      <c r="G1301" t="n">
        <v>0</v>
      </c>
      <c r="H1301" t="n">
        <v>1</v>
      </c>
      <c r="I1301" t="n">
        <v>1</v>
      </c>
      <c r="J1301" s="2" t="n">
        <v>486.45</v>
      </c>
      <c r="K1301" t="n">
        <v>486.45</v>
      </c>
      <c r="L1301" t="inlineStr"/>
      <c r="M1301" t="n">
        <v>1</v>
      </c>
      <c r="N1301" t="inlineStr">
        <is>
          <t>vérification des installations électriques|Bicêtre</t>
        </is>
      </c>
    </row>
    <row r="1302">
      <c r="A1302" t="inlineStr">
        <is>
          <t>ContReg</t>
        </is>
      </c>
      <c r="B1302" t="inlineStr">
        <is>
          <t>Bicêtre</t>
        </is>
      </c>
      <c r="C1302" t="inlineStr">
        <is>
          <t>CRGVPA107</t>
        </is>
      </c>
      <c r="D1302" t="inlineStr">
        <is>
          <t>vérification des installations électriques</t>
        </is>
      </c>
      <c r="E1302" t="inlineStr">
        <is>
          <t>CRC 107,00</t>
        </is>
      </c>
      <c r="F1302" t="n">
        <v>1</v>
      </c>
      <c r="G1302" t="n">
        <v>0</v>
      </c>
      <c r="H1302" t="n">
        <v>1</v>
      </c>
      <c r="I1302" t="n">
        <v>1</v>
      </c>
      <c r="J1302" s="2" t="n">
        <v>864.8</v>
      </c>
      <c r="K1302" t="n">
        <v>864.8</v>
      </c>
      <c r="L1302" t="inlineStr"/>
      <c r="M1302" t="n">
        <v>1</v>
      </c>
      <c r="N1302" t="inlineStr">
        <is>
          <t>vérification des installations électriques|Bicêtre</t>
        </is>
      </c>
    </row>
    <row r="1303">
      <c r="A1303" t="inlineStr">
        <is>
          <t>ContReg</t>
        </is>
      </c>
      <c r="B1303" t="inlineStr">
        <is>
          <t>Bicêtre</t>
        </is>
      </c>
      <c r="C1303" t="inlineStr">
        <is>
          <t>CRGVIS107</t>
        </is>
      </c>
      <c r="D1303" t="inlineStr">
        <is>
          <t>vérification des installations électriques</t>
        </is>
      </c>
      <c r="E1303" t="inlineStr">
        <is>
          <t>CRS107</t>
        </is>
      </c>
      <c r="F1303" t="n">
        <v>1</v>
      </c>
      <c r="G1303" t="n">
        <v>0</v>
      </c>
      <c r="H1303" t="n">
        <v>1</v>
      </c>
      <c r="I1303" t="n">
        <v>1</v>
      </c>
      <c r="J1303" s="2" t="n">
        <v>864.8</v>
      </c>
      <c r="K1303" t="n">
        <v>864.8</v>
      </c>
      <c r="L1303" t="inlineStr"/>
      <c r="M1303" t="n">
        <v>1</v>
      </c>
      <c r="N1303" t="inlineStr">
        <is>
          <t>vérification des installations électriques|Bicêtre</t>
        </is>
      </c>
    </row>
    <row r="1304">
      <c r="A1304" t="inlineStr">
        <is>
          <t>ContReg</t>
        </is>
      </c>
      <c r="B1304" t="inlineStr">
        <is>
          <t>Bicêtre</t>
        </is>
      </c>
      <c r="C1304" t="inlineStr">
        <is>
          <t>CRGVIS108</t>
        </is>
      </c>
      <c r="D1304" t="inlineStr">
        <is>
          <t>vérification des installations électriques</t>
        </is>
      </c>
      <c r="E1304" t="inlineStr">
        <is>
          <t>CRS108</t>
        </is>
      </c>
      <c r="F1304" t="n">
        <v>1</v>
      </c>
      <c r="G1304" t="n">
        <v>0</v>
      </c>
      <c r="H1304" t="n">
        <v>1</v>
      </c>
      <c r="I1304" t="n">
        <v>1</v>
      </c>
      <c r="J1304" s="2" t="n">
        <v>864.8</v>
      </c>
      <c r="K1304" t="n">
        <v>864.8</v>
      </c>
      <c r="L1304" t="inlineStr"/>
      <c r="M1304" t="n">
        <v>1</v>
      </c>
      <c r="N1304" t="inlineStr">
        <is>
          <t>vérification des installations électriques|Bicêtre</t>
        </is>
      </c>
    </row>
    <row r="1305">
      <c r="A1305" t="inlineStr">
        <is>
          <t>ContReg</t>
        </is>
      </c>
      <c r="B1305" t="inlineStr">
        <is>
          <t>Bicêtre</t>
        </is>
      </c>
      <c r="C1305" t="inlineStr">
        <is>
          <t>CRGDLA101</t>
        </is>
      </c>
      <c r="D1305" t="inlineStr">
        <is>
          <t>vérification des dispositifs de levage</t>
        </is>
      </c>
      <c r="E1305" t="inlineStr">
        <is>
          <t>CRC 101,00</t>
        </is>
      </c>
      <c r="F1305" t="n">
        <v>1</v>
      </c>
      <c r="G1305" t="n">
        <v>0</v>
      </c>
      <c r="H1305" t="n">
        <v>1</v>
      </c>
      <c r="I1305" t="n">
        <v>0</v>
      </c>
      <c r="J1305" s="2" t="n">
        <v>648.6</v>
      </c>
      <c r="K1305" t="n">
        <v>0</v>
      </c>
      <c r="L1305" t="inlineStr">
        <is>
          <t>Dispositif de levage inférieur ou égal à 3 tonnes</t>
        </is>
      </c>
      <c r="M1305">
        <f>IFERROR(INDEX('equipements_tunnel'!$C$2:$AK$64,MATCH(L1305,'equipements_tunnel'!$B$2:$B$64,0),MATCH(B1305,'equipements_tunnel'!$C$1:$AK$1,0)),"")</f>
        <v/>
      </c>
      <c r="N1305" t="inlineStr">
        <is>
          <t>vérification des dispositifs de levage|Bicêtre</t>
        </is>
      </c>
    </row>
    <row r="1306">
      <c r="A1306" t="inlineStr">
        <is>
          <t>ContReg</t>
        </is>
      </c>
      <c r="B1306" t="inlineStr">
        <is>
          <t>Bicêtre</t>
        </is>
      </c>
      <c r="C1306" t="inlineStr">
        <is>
          <t>CRGDLB102</t>
        </is>
      </c>
      <c r="D1306" t="inlineStr">
        <is>
          <t>vérification des dispositifs de levage</t>
        </is>
      </c>
      <c r="E1306" t="inlineStr">
        <is>
          <t>CRC 102,00</t>
        </is>
      </c>
      <c r="F1306" t="n">
        <v>1</v>
      </c>
      <c r="G1306" t="n">
        <v>0</v>
      </c>
      <c r="H1306" t="n">
        <v>1</v>
      </c>
      <c r="I1306" t="n">
        <v>0</v>
      </c>
      <c r="J1306" s="2" t="n">
        <v>864.8</v>
      </c>
      <c r="K1306" t="n">
        <v>0</v>
      </c>
      <c r="L1306" t="inlineStr">
        <is>
          <t>Dispositif de levage inférieur compris entre 3 et 6 tonnes</t>
        </is>
      </c>
      <c r="M1306">
        <f>IFERROR(INDEX('equipements_tunnel'!$C$2:$AK$64,MATCH(L1306,'equipements_tunnel'!$B$2:$B$64,0),MATCH(B1306,'equipements_tunnel'!$C$1:$AK$1,0)),"")</f>
        <v/>
      </c>
      <c r="N1306" t="inlineStr">
        <is>
          <t>vérification des dispositifs de levage|Bicêtre</t>
        </is>
      </c>
    </row>
    <row r="1307">
      <c r="A1307" t="inlineStr">
        <is>
          <t>ContReg</t>
        </is>
      </c>
      <c r="B1307" t="inlineStr">
        <is>
          <t>Bicêtre</t>
        </is>
      </c>
      <c r="C1307" t="inlineStr">
        <is>
          <t>CRGDLC103</t>
        </is>
      </c>
      <c r="D1307" t="inlineStr">
        <is>
          <t>vérification des dispositifs de levage</t>
        </is>
      </c>
      <c r="E1307" t="inlineStr">
        <is>
          <t>CRC 103,00</t>
        </is>
      </c>
      <c r="F1307" t="n">
        <v>1</v>
      </c>
      <c r="G1307" t="n">
        <v>0</v>
      </c>
      <c r="H1307" t="n">
        <v>1</v>
      </c>
      <c r="I1307" t="n">
        <v>0</v>
      </c>
      <c r="J1307" s="2" t="n">
        <v>1081</v>
      </c>
      <c r="K1307" t="n">
        <v>0</v>
      </c>
      <c r="L1307" t="inlineStr">
        <is>
          <t>Dispositif de levage inférieur supérieur à 6 tonnes</t>
        </is>
      </c>
      <c r="M1307">
        <f>IFERROR(INDEX('equipements_tunnel'!$C$2:$AK$64,MATCH(L1307,'equipements_tunnel'!$B$2:$B$64,0),MATCH(B1307,'equipements_tunnel'!$C$1:$AK$1,0)),"")</f>
        <v/>
      </c>
      <c r="N1307" t="inlineStr">
        <is>
          <t>vérification des dispositifs de levage|Bicêtre</t>
        </is>
      </c>
    </row>
    <row r="1308">
      <c r="A1308" t="inlineStr">
        <is>
          <t>Eclairage</t>
        </is>
      </c>
      <c r="B1308" t="inlineStr">
        <is>
          <t>Bicêtre</t>
        </is>
      </c>
      <c r="C1308" t="inlineStr">
        <is>
          <t>ECLNPS001</t>
        </is>
      </c>
      <c r="D1308" t="inlineStr">
        <is>
          <t>nettoyage des plots de jalonnement pour un sens</t>
        </is>
      </c>
      <c r="E1308" t="inlineStr">
        <is>
          <t>ECPS01</t>
        </is>
      </c>
      <c r="F1308" t="n">
        <v>2</v>
      </c>
      <c r="G1308" t="n">
        <v>0</v>
      </c>
      <c r="H1308" t="n">
        <v>2</v>
      </c>
      <c r="I1308" t="n">
        <v>2</v>
      </c>
      <c r="J1308" s="2" t="n">
        <v>407.24</v>
      </c>
      <c r="K1308" t="n">
        <v>1628.96</v>
      </c>
      <c r="L1308" t="inlineStr"/>
      <c r="M1308" t="n">
        <v>2</v>
      </c>
      <c r="N1308" t="inlineStr">
        <is>
          <t>nettoyage des plots de jalonnement pour un sens|Bicêtre</t>
        </is>
      </c>
    </row>
    <row r="1309">
      <c r="A1309" t="inlineStr">
        <is>
          <t>Eclairage</t>
        </is>
      </c>
      <c r="B1309" t="inlineStr">
        <is>
          <t>Bicêtre</t>
        </is>
      </c>
      <c r="C1309" t="inlineStr">
        <is>
          <t>ECLNES010</t>
        </is>
      </c>
      <c r="D1309" t="inlineStr">
        <is>
          <t>nettoyage de l'éclairage pour un sens</t>
        </is>
      </c>
      <c r="E1309" t="inlineStr">
        <is>
          <t>ECPS10</t>
        </is>
      </c>
      <c r="F1309" t="n">
        <v>2</v>
      </c>
      <c r="G1309" t="n">
        <v>0</v>
      </c>
      <c r="H1309" t="n">
        <v>2</v>
      </c>
      <c r="I1309" t="n">
        <v>2</v>
      </c>
      <c r="J1309" s="2" t="n">
        <v>5449.18</v>
      </c>
      <c r="K1309" t="n">
        <v>21796.72</v>
      </c>
      <c r="L1309" t="inlineStr"/>
      <c r="M1309" t="n">
        <v>2</v>
      </c>
      <c r="N1309" t="inlineStr">
        <is>
          <t>nettoyage de l'éclairage pour un sens|Bicêtre</t>
        </is>
      </c>
    </row>
    <row r="1310">
      <c r="A1310" t="inlineStr">
        <is>
          <t>Eclairage</t>
        </is>
      </c>
      <c r="B1310" t="inlineStr">
        <is>
          <t>Bicêtre</t>
        </is>
      </c>
      <c r="C1310" t="inlineStr">
        <is>
          <t>ECLRSS050</t>
        </is>
      </c>
      <c r="D1310" t="inlineStr">
        <is>
          <t>remplacement systématiques des sources</t>
        </is>
      </c>
      <c r="E1310" t="inlineStr">
        <is>
          <t>ECPS50</t>
        </is>
      </c>
      <c r="F1310" t="n">
        <v>0.4</v>
      </c>
      <c r="G1310" t="n">
        <v>0</v>
      </c>
      <c r="H1310" t="n">
        <v>0.4</v>
      </c>
      <c r="I1310" t="n">
        <v>2</v>
      </c>
      <c r="J1310" s="2" t="n">
        <v>7696.4</v>
      </c>
      <c r="K1310" t="n">
        <v>6157.12</v>
      </c>
      <c r="L1310" t="inlineStr"/>
      <c r="M1310" t="n">
        <v>2</v>
      </c>
      <c r="N1310" t="inlineStr">
        <is>
          <t>remplacement systématiques des sources|Bicêtre</t>
        </is>
      </c>
    </row>
    <row r="1311">
      <c r="A1311" t="inlineStr">
        <is>
          <t>Eclairage</t>
        </is>
      </c>
      <c r="B1311" t="inlineStr">
        <is>
          <t>Bicêtre</t>
        </is>
      </c>
      <c r="C1311" t="inlineStr">
        <is>
          <t>ECLRSS051</t>
        </is>
      </c>
      <c r="D1311" t="inlineStr">
        <is>
          <t>remplacement systématiques des sources</t>
        </is>
      </c>
      <c r="E1311" t="inlineStr">
        <is>
          <t>ECPS51</t>
        </is>
      </c>
      <c r="F1311" t="n">
        <v>0.4</v>
      </c>
      <c r="G1311" t="n">
        <v>0</v>
      </c>
      <c r="H1311" t="n">
        <v>0.4</v>
      </c>
      <c r="I1311" t="n">
        <v>2</v>
      </c>
      <c r="J1311" s="2" t="n">
        <v>5470.71</v>
      </c>
      <c r="K1311" t="n">
        <v>4376.57</v>
      </c>
      <c r="L1311" t="inlineStr"/>
      <c r="M1311" t="n">
        <v>2</v>
      </c>
      <c r="N1311" t="inlineStr">
        <is>
          <t>remplacement systématiques des sources|Bicêtre</t>
        </is>
      </c>
    </row>
    <row r="1312">
      <c r="A1312" t="inlineStr">
        <is>
          <t>Eclairage</t>
        </is>
      </c>
      <c r="B1312" t="inlineStr">
        <is>
          <t>Bicêtre</t>
        </is>
      </c>
      <c r="C1312" t="inlineStr">
        <is>
          <t>ECLRSS052</t>
        </is>
      </c>
      <c r="D1312" t="inlineStr">
        <is>
          <t>remplacement systématiques des sources</t>
        </is>
      </c>
      <c r="E1312" t="inlineStr">
        <is>
          <t>ECPS52</t>
        </is>
      </c>
      <c r="F1312" t="n">
        <v>0.4</v>
      </c>
      <c r="G1312" t="n">
        <v>0</v>
      </c>
      <c r="H1312" t="n">
        <v>0.4</v>
      </c>
      <c r="I1312" t="n">
        <v>2</v>
      </c>
      <c r="J1312" s="2" t="n">
        <v>23921.68</v>
      </c>
      <c r="K1312" t="n">
        <v>19137.34</v>
      </c>
      <c r="L1312" t="inlineStr"/>
      <c r="M1312" t="n">
        <v>2</v>
      </c>
      <c r="N1312" t="inlineStr">
        <is>
          <t>remplacement systématiques des sources|Bicêtre</t>
        </is>
      </c>
    </row>
    <row r="1313">
      <c r="A1313" t="inlineStr">
        <is>
          <t>AEV</t>
        </is>
      </c>
      <c r="B1313" t="inlineStr">
        <is>
          <t>Bicêtre</t>
        </is>
      </c>
      <c r="C1313" t="inlineStr">
        <is>
          <t>AEVEFS010</t>
        </is>
      </c>
      <c r="D1313" t="inlineStr">
        <is>
          <t>essais fonctionnels pour un sens</t>
        </is>
      </c>
      <c r="E1313" t="inlineStr">
        <is>
          <t>AEFS10</t>
        </is>
      </c>
      <c r="F1313" t="n">
        <v>2</v>
      </c>
      <c r="G1313" t="n">
        <v>0</v>
      </c>
      <c r="H1313" t="n">
        <v>2</v>
      </c>
      <c r="I1313" t="n">
        <v>2</v>
      </c>
      <c r="J1313" s="2" t="n">
        <v>714.5599999999999</v>
      </c>
      <c r="K1313" t="n">
        <v>2858.24</v>
      </c>
      <c r="L1313" t="inlineStr"/>
      <c r="M1313" t="n">
        <v>2</v>
      </c>
      <c r="N1313" t="inlineStr">
        <is>
          <t>essais fonctionnels pour un sens|Bicêtre</t>
        </is>
      </c>
    </row>
    <row r="1314">
      <c r="A1314" t="inlineStr">
        <is>
          <t>AEV</t>
        </is>
      </c>
      <c r="B1314" t="inlineStr">
        <is>
          <t>Bicêtre</t>
        </is>
      </c>
      <c r="C1314" t="inlineStr">
        <is>
          <t>AEVMPS020</t>
        </is>
      </c>
      <c r="D1314" t="inlineStr">
        <is>
          <t>maintenance préventive pour un sens</t>
        </is>
      </c>
      <c r="E1314" t="inlineStr">
        <is>
          <t>AEPS20</t>
        </is>
      </c>
      <c r="F1314" t="n">
        <v>2</v>
      </c>
      <c r="G1314" t="n">
        <v>0</v>
      </c>
      <c r="H1314" t="n">
        <v>2</v>
      </c>
      <c r="I1314" t="n">
        <v>2</v>
      </c>
      <c r="J1314" s="2" t="n">
        <v>2096.07</v>
      </c>
      <c r="K1314" t="n">
        <v>8384.280000000001</v>
      </c>
      <c r="L1314" t="inlineStr"/>
      <c r="M1314" t="n">
        <v>2</v>
      </c>
      <c r="N1314" t="inlineStr">
        <is>
          <t>maintenance préventive pour un sens|Bicêtre</t>
        </is>
      </c>
    </row>
    <row r="1315">
      <c r="A1315" t="inlineStr">
        <is>
          <t>AEV</t>
        </is>
      </c>
      <c r="B1315" t="inlineStr">
        <is>
          <t>Bicêtre</t>
        </is>
      </c>
      <c r="C1315" t="inlineStr">
        <is>
          <t>AEVPLV008</t>
        </is>
      </c>
      <c r="D1315" t="inlineStr">
        <is>
          <t>maintenance préventive prises/coffret pompier</t>
        </is>
      </c>
      <c r="E1315" t="inlineStr">
        <is>
          <t>AEV08</t>
        </is>
      </c>
      <c r="F1315" t="n">
        <v>1</v>
      </c>
      <c r="G1315" t="n">
        <v>0</v>
      </c>
      <c r="H1315" t="n">
        <v>1</v>
      </c>
      <c r="I1315" t="n">
        <v>22</v>
      </c>
      <c r="J1315" s="2" t="n">
        <v>61.7</v>
      </c>
      <c r="K1315" t="n">
        <v>1357.4</v>
      </c>
      <c r="L1315" t="inlineStr">
        <is>
          <t>Niche sécurité</t>
        </is>
      </c>
      <c r="M1315">
        <f>IFERROR(INDEX('equipements_tunnel'!$C$2:$AK$64,MATCH(L1315,'equipements_tunnel'!$B$2:$B$64,0),MATCH(B1315,'equipements_tunnel'!$C$1:$AK$1,0)),"")</f>
        <v/>
      </c>
      <c r="N1315" t="inlineStr">
        <is>
          <t>maintenance préventive prises/coffret pompier|Bicêtre</t>
        </is>
      </c>
    </row>
    <row r="1316">
      <c r="A1316" t="inlineStr">
        <is>
          <t>Automate</t>
        </is>
      </c>
      <c r="B1316" t="inlineStr">
        <is>
          <t>Bicêtre</t>
        </is>
      </c>
      <c r="C1316" t="inlineStr">
        <is>
          <t>AUTPAB023</t>
        </is>
      </c>
      <c r="D1316" t="inlineStr">
        <is>
          <t>préventif automates principaux et baies mesd (fiche n°3 du cctp)</t>
        </is>
      </c>
      <c r="E1316" t="inlineStr">
        <is>
          <t>AUPR23</t>
        </is>
      </c>
      <c r="F1316" t="n">
        <v>1</v>
      </c>
      <c r="G1316" t="n">
        <v>0</v>
      </c>
      <c r="H1316" t="n">
        <v>1</v>
      </c>
      <c r="I1316" t="n">
        <v>1</v>
      </c>
      <c r="J1316" s="2" t="n">
        <v>346.22268</v>
      </c>
      <c r="K1316" t="n">
        <v>173.11</v>
      </c>
      <c r="L1316" t="inlineStr"/>
      <c r="M1316" t="n">
        <v>1</v>
      </c>
      <c r="N1316" t="inlineStr">
        <is>
          <t>préventif automates principaux et baies mesd (fiche n°3 du cctp)|Bicêtre</t>
        </is>
      </c>
    </row>
    <row r="1317">
      <c r="A1317" t="inlineStr">
        <is>
          <t>Automate</t>
        </is>
      </c>
      <c r="B1317" t="inlineStr">
        <is>
          <t>Bicêtre</t>
        </is>
      </c>
      <c r="C1317" t="inlineStr">
        <is>
          <t>AUTPAR024</t>
        </is>
      </c>
      <c r="D1317" t="inlineStr">
        <is>
          <t>préventif armoires mesd (fiche n°4 du cctp)</t>
        </is>
      </c>
      <c r="E1317" t="inlineStr">
        <is>
          <t>AUPR24</t>
        </is>
      </c>
      <c r="F1317" t="n">
        <v>1</v>
      </c>
      <c r="G1317" t="n">
        <v>0</v>
      </c>
      <c r="H1317" t="n">
        <v>1</v>
      </c>
      <c r="I1317" t="n">
        <v>1</v>
      </c>
      <c r="J1317" s="2" t="n">
        <v>1871.29748</v>
      </c>
      <c r="K1317" t="n">
        <v>935.65</v>
      </c>
      <c r="L1317" t="inlineStr">
        <is>
          <t>MESD METIER</t>
        </is>
      </c>
      <c r="M1317">
        <f>IFERROR(INDEX('equipements_tunnel'!$C$2:$AK$64,MATCH(L1317,'equipements_tunnel'!$B$2:$B$64,0),MATCH(B1317,'equipements_tunnel'!$C$1:$AK$1,0)),"")</f>
        <v/>
      </c>
      <c r="N1317" t="inlineStr">
        <is>
          <t>préventif armoires mesd (fiche n°4 du cctp)|Bicêtre</t>
        </is>
      </c>
    </row>
    <row r="1318">
      <c r="A1318" t="inlineStr">
        <is>
          <t>Automate</t>
        </is>
      </c>
      <c r="B1318" t="inlineStr">
        <is>
          <t>Bicêtre</t>
        </is>
      </c>
      <c r="C1318" t="inlineStr">
        <is>
          <t>AUTPAM047</t>
        </is>
      </c>
      <c r="D1318" t="inlineStr">
        <is>
          <t>préventif automates métier (fiche n°5 du cctp)</t>
        </is>
      </c>
      <c r="E1318" t="inlineStr">
        <is>
          <t>AUPR47</t>
        </is>
      </c>
      <c r="F1318" t="n">
        <v>1</v>
      </c>
      <c r="G1318" t="n">
        <v>0</v>
      </c>
      <c r="H1318" t="n">
        <v>1</v>
      </c>
      <c r="I1318" t="n">
        <v>3</v>
      </c>
      <c r="J1318" s="2" t="n">
        <v>202.4713</v>
      </c>
      <c r="K1318" t="n">
        <v>607.41</v>
      </c>
      <c r="L1318" t="inlineStr">
        <is>
          <t>AUTOMATE METIER</t>
        </is>
      </c>
      <c r="M1318">
        <f>IFERROR(INDEX('equipements_tunnel'!$C$2:$AK$64,MATCH(L1318,'equipements_tunnel'!$B$2:$B$64,0),MATCH(B1318,'equipements_tunnel'!$C$1:$AK$1,0)),"")</f>
        <v/>
      </c>
      <c r="N1318" t="inlineStr">
        <is>
          <t>préventif automates métier (fiche n°5 du cctp)|Bicêtre</t>
        </is>
      </c>
    </row>
    <row r="1319">
      <c r="A1319" t="inlineStr">
        <is>
          <t>Automate</t>
        </is>
      </c>
      <c r="B1319" t="inlineStr">
        <is>
          <t>Bicêtre</t>
        </is>
      </c>
      <c r="C1319" t="inlineStr">
        <is>
          <t>AUTPAR048</t>
        </is>
      </c>
      <c r="D1319" t="inlineStr">
        <is>
          <t>préventif armoires mesd (fiche n°4 du cctp)</t>
        </is>
      </c>
      <c r="E1319" t="inlineStr">
        <is>
          <t>AUPR48</t>
        </is>
      </c>
      <c r="F1319" t="n">
        <v>1</v>
      </c>
      <c r="G1319" t="n">
        <v>0</v>
      </c>
      <c r="H1319" t="n">
        <v>1</v>
      </c>
      <c r="I1319" t="n">
        <v>0</v>
      </c>
      <c r="J1319" s="2" t="n">
        <v>91.39855</v>
      </c>
      <c r="K1319" t="n">
        <v>0</v>
      </c>
      <c r="L1319" t="inlineStr">
        <is>
          <t>MESD METIER</t>
        </is>
      </c>
      <c r="M1319">
        <f>IFERROR(INDEX('equipements_tunnel'!$C$2:$AK$64,MATCH(L1319,'equipements_tunnel'!$B$2:$B$64,0),MATCH(B1319,'equipements_tunnel'!$C$1:$AK$1,0)),"")</f>
        <v/>
      </c>
      <c r="N1319" t="inlineStr">
        <is>
          <t>préventif armoires mesd (fiche n°4 du cctp)|Bicêtre</t>
        </is>
      </c>
    </row>
    <row r="1320">
      <c r="A1320" t="inlineStr">
        <is>
          <t>PAU/TSE</t>
        </is>
      </c>
      <c r="B1320" t="inlineStr">
        <is>
          <t>Bicêtre</t>
        </is>
      </c>
      <c r="C1320" t="inlineStr">
        <is>
          <t>RTSPPS002</t>
        </is>
      </c>
      <c r="D1320" t="inlineStr">
        <is>
          <t>maintenance préventive de l'ensemble des pau du tunnel</t>
        </is>
      </c>
      <c r="E1320" t="inlineStr">
        <is>
          <t>RAU-PS02</t>
        </is>
      </c>
      <c r="F1320" t="n">
        <v>4</v>
      </c>
      <c r="G1320" t="n">
        <v>0</v>
      </c>
      <c r="H1320" t="n">
        <v>4</v>
      </c>
      <c r="I1320" t="n">
        <v>1</v>
      </c>
      <c r="J1320" s="2" t="n">
        <v>2208.71</v>
      </c>
      <c r="K1320" t="n">
        <v>4417.42</v>
      </c>
      <c r="L1320" t="inlineStr"/>
      <c r="M1320" t="n">
        <v>1</v>
      </c>
      <c r="N1320" t="inlineStr">
        <is>
          <t>maintenance préventive de l'ensemble des pau du tunnel|Bicêtre</t>
        </is>
      </c>
    </row>
    <row r="1321">
      <c r="A1321" t="inlineStr">
        <is>
          <t>PAU/TSE</t>
        </is>
      </c>
      <c r="B1321" t="inlineStr">
        <is>
          <t>Bicêtre</t>
        </is>
      </c>
      <c r="C1321" t="inlineStr">
        <is>
          <t>RTSPTS002</t>
        </is>
      </c>
      <c r="D1321" t="inlineStr">
        <is>
          <t>maintenance préventive de l'ensemble des tse du tunnel</t>
        </is>
      </c>
      <c r="E1321" t="inlineStr">
        <is>
          <t>TSE-PS02</t>
        </is>
      </c>
      <c r="F1321" t="n">
        <v>4</v>
      </c>
      <c r="G1321" t="n">
        <v>0</v>
      </c>
      <c r="H1321" t="n">
        <v>4</v>
      </c>
      <c r="I1321" t="n">
        <v>1</v>
      </c>
      <c r="J1321" s="2" t="n">
        <v>584.79</v>
      </c>
      <c r="K1321" t="n">
        <v>1169.58</v>
      </c>
      <c r="L1321" t="inlineStr"/>
      <c r="M1321" t="n">
        <v>1</v>
      </c>
      <c r="N1321" t="inlineStr">
        <is>
          <t>maintenance préventive de l'ensemble des tse du tunnel|Bicêtre</t>
        </is>
      </c>
    </row>
    <row r="1322">
      <c r="A1322" t="inlineStr">
        <is>
          <t>Onduleur</t>
        </is>
      </c>
      <c r="B1322" t="inlineStr">
        <is>
          <t>Bicêtre</t>
        </is>
      </c>
      <c r="C1322" t="inlineStr">
        <is>
          <t>ONDPOA001</t>
        </is>
      </c>
      <c r="D1322" t="inlineStr">
        <is>
          <t>maintenance préventive d'un onduleur</t>
        </is>
      </c>
      <c r="E1322" t="inlineStr">
        <is>
          <t>ONP001</t>
        </is>
      </c>
      <c r="F1322" t="n">
        <v>1</v>
      </c>
      <c r="G1322" t="n">
        <v>0</v>
      </c>
      <c r="H1322" t="n">
        <v>1</v>
      </c>
      <c r="I1322" t="n">
        <v>0</v>
      </c>
      <c r="J1322" s="2" t="n">
        <v>304.01</v>
      </c>
      <c r="K1322" t="n">
        <v>0</v>
      </c>
      <c r="L1322" t="inlineStr">
        <is>
          <t>Maintenance préventive Onduleur ≤ 60 kVA</t>
        </is>
      </c>
      <c r="M1322">
        <f>IFERROR(INDEX('equipements_tunnel'!$C$2:$AK$64,MATCH(L1322,'equipements_tunnel'!$B$2:$B$64,0),MATCH(B1322,'equipements_tunnel'!$C$1:$AK$1,0)),"")</f>
        <v/>
      </c>
      <c r="N1322" t="inlineStr">
        <is>
          <t>maintenance préventive d'un onduleur|Bicêtre</t>
        </is>
      </c>
    </row>
    <row r="1323">
      <c r="A1323" t="inlineStr">
        <is>
          <t>Onduleur</t>
        </is>
      </c>
      <c r="B1323" t="inlineStr">
        <is>
          <t>Bicêtre</t>
        </is>
      </c>
      <c r="C1323" t="inlineStr">
        <is>
          <t>ONDPOB002</t>
        </is>
      </c>
      <c r="D1323" t="inlineStr">
        <is>
          <t>maintenance préventive d'un onduleur</t>
        </is>
      </c>
      <c r="E1323" t="inlineStr">
        <is>
          <t>ONP002</t>
        </is>
      </c>
      <c r="F1323" t="n">
        <v>1</v>
      </c>
      <c r="G1323" t="n">
        <v>0</v>
      </c>
      <c r="H1323" t="n">
        <v>1</v>
      </c>
      <c r="I1323" t="n">
        <v>2</v>
      </c>
      <c r="J1323" s="2" t="n">
        <v>337.95</v>
      </c>
      <c r="K1323" t="n">
        <v>675.9</v>
      </c>
      <c r="L1323" t="inlineStr">
        <is>
          <t>Maintenance préventive Onduleur 61 kVA --&gt; 160 kVA</t>
        </is>
      </c>
      <c r="M1323">
        <f>IFERROR(INDEX('equipements_tunnel'!$C$2:$AK$64,MATCH(L1323,'equipements_tunnel'!$B$2:$B$64,0),MATCH(B1323,'equipements_tunnel'!$C$1:$AK$1,0)),"")</f>
        <v/>
      </c>
      <c r="N1323" t="inlineStr">
        <is>
          <t>maintenance préventive d'un onduleur|Bicêtre</t>
        </is>
      </c>
    </row>
    <row r="1324">
      <c r="A1324" t="inlineStr">
        <is>
          <t>Onduleur</t>
        </is>
      </c>
      <c r="B1324" t="inlineStr">
        <is>
          <t>Bicêtre</t>
        </is>
      </c>
      <c r="C1324" t="inlineStr">
        <is>
          <t>ONDPOC003</t>
        </is>
      </c>
      <c r="D1324" t="inlineStr">
        <is>
          <t>maintenance préventive d'un onduleur</t>
        </is>
      </c>
      <c r="E1324" t="inlineStr">
        <is>
          <t>ONP003</t>
        </is>
      </c>
      <c r="F1324" t="n">
        <v>1</v>
      </c>
      <c r="G1324" t="n">
        <v>0</v>
      </c>
      <c r="H1324" t="n">
        <v>1</v>
      </c>
      <c r="I1324" t="n">
        <v>0</v>
      </c>
      <c r="J1324" s="2" t="n">
        <v>371.88</v>
      </c>
      <c r="K1324" t="n">
        <v>0</v>
      </c>
      <c r="L1324" t="inlineStr">
        <is>
          <t>Maintenance préventive Onduleur &gt; 160 kVA</t>
        </is>
      </c>
      <c r="M1324">
        <f>IFERROR(INDEX('equipements_tunnel'!$C$2:$AK$64,MATCH(L1324,'equipements_tunnel'!$B$2:$B$64,0),MATCH(B1324,'equipements_tunnel'!$C$1:$AK$1,0)),"")</f>
        <v/>
      </c>
      <c r="N1324" t="inlineStr">
        <is>
          <t>maintenance préventive d'un onduleur|Bicêtre</t>
        </is>
      </c>
    </row>
    <row r="1325">
      <c r="A1325" t="inlineStr">
        <is>
          <t>Onduleur</t>
        </is>
      </c>
      <c r="B1325" t="inlineStr">
        <is>
          <t>Bicêtre</t>
        </is>
      </c>
      <c r="C1325" t="inlineStr">
        <is>
          <t>ONDMPA004</t>
        </is>
      </c>
      <c r="D1325" t="inlineStr">
        <is>
          <t>maintenance préventive d'un atelier d'énergie</t>
        </is>
      </c>
      <c r="E1325" t="inlineStr">
        <is>
          <t>ONP004</t>
        </is>
      </c>
      <c r="F1325" t="n">
        <v>1</v>
      </c>
      <c r="G1325" t="n">
        <v>0</v>
      </c>
      <c r="H1325" t="n">
        <v>1</v>
      </c>
      <c r="I1325" t="n">
        <v>0</v>
      </c>
      <c r="J1325" s="2" t="n">
        <v>185.94</v>
      </c>
      <c r="K1325" t="n">
        <v>0</v>
      </c>
      <c r="L1325" t="inlineStr"/>
      <c r="M1325" t="n">
        <v>0</v>
      </c>
      <c r="N1325" t="inlineStr">
        <is>
          <t>maintenance préventive d'un atelier d'énergie|Bicêtre</t>
        </is>
      </c>
    </row>
    <row r="1326">
      <c r="A1326" t="inlineStr">
        <is>
          <t>Onduleur</t>
        </is>
      </c>
      <c r="B1326" t="inlineStr">
        <is>
          <t>Bicêtre</t>
        </is>
      </c>
      <c r="C1326" t="inlineStr">
        <is>
          <t>ONDPLV005</t>
        </is>
      </c>
      <c r="D1326" t="inlineStr">
        <is>
          <t>plus-value pour dépollution</t>
        </is>
      </c>
      <c r="E1326" t="inlineStr">
        <is>
          <t>ONP005</t>
        </is>
      </c>
      <c r="F1326" t="n">
        <v>0.5</v>
      </c>
      <c r="G1326" t="n">
        <v>0</v>
      </c>
      <c r="H1326" t="n">
        <v>0.5</v>
      </c>
      <c r="I1326" t="n">
        <v>0</v>
      </c>
      <c r="J1326" s="2" t="n">
        <v>414.3</v>
      </c>
      <c r="K1326" t="n">
        <v>0</v>
      </c>
      <c r="L1326" t="inlineStr"/>
      <c r="M1326" t="n">
        <v>0</v>
      </c>
      <c r="N1326" t="inlineStr">
        <is>
          <t>plus-value pour dépollution|Bicêtre</t>
        </is>
      </c>
    </row>
    <row r="1327">
      <c r="A1327" t="inlineStr">
        <is>
          <t>Détection</t>
        </is>
      </c>
      <c r="B1327" t="inlineStr">
        <is>
          <t>Bicêtre</t>
        </is>
      </c>
      <c r="C1327" t="inlineStr">
        <is>
          <t>DETPCA019</t>
        </is>
      </c>
      <c r="D1327" t="inlineStr">
        <is>
          <t>préventif d'un tube des capteurs atmosphériques (opacimètres, co, no, no², smokecheck, anémomètres)</t>
        </is>
      </c>
      <c r="E1327" t="inlineStr">
        <is>
          <t>DEP019</t>
        </is>
      </c>
      <c r="F1327" t="n">
        <v>4</v>
      </c>
      <c r="G1327" t="n">
        <v>0</v>
      </c>
      <c r="H1327" t="n">
        <v>4</v>
      </c>
      <c r="I1327" t="n">
        <v>2</v>
      </c>
      <c r="J1327" s="2" t="n">
        <v>6303.15</v>
      </c>
      <c r="K1327" t="n">
        <v>50425.2</v>
      </c>
      <c r="L1327" t="inlineStr"/>
      <c r="M1327" t="n">
        <v>2</v>
      </c>
      <c r="N1327" t="inlineStr">
        <is>
          <t>préventif d'un tube des capteurs atmosphériques (opacimètres, co, no, no², smokecheck, anémomètres)|Bicêtre</t>
        </is>
      </c>
    </row>
    <row r="1328">
      <c r="A1328" t="inlineStr">
        <is>
          <t>Détection</t>
        </is>
      </c>
      <c r="B1328" t="inlineStr">
        <is>
          <t>Bicêtre</t>
        </is>
      </c>
      <c r="C1328" t="inlineStr">
        <is>
          <t>DETPLV027</t>
        </is>
      </c>
      <c r="D1328" t="inlineStr">
        <is>
          <t>préventif luminancemètre</t>
        </is>
      </c>
      <c r="E1328" t="inlineStr">
        <is>
          <t>DEP027</t>
        </is>
      </c>
      <c r="F1328" t="n">
        <v>1</v>
      </c>
      <c r="G1328" t="n">
        <v>0</v>
      </c>
      <c r="H1328" t="n">
        <v>1</v>
      </c>
      <c r="I1328" t="n">
        <v>4</v>
      </c>
      <c r="J1328" s="2" t="n">
        <v>24.15</v>
      </c>
      <c r="K1328" t="n">
        <v>96.59999999999999</v>
      </c>
      <c r="L1328" t="inlineStr">
        <is>
          <t>LUMANDAR+LUMINANCEMETRE</t>
        </is>
      </c>
      <c r="M1328">
        <f>IFERROR(INDEX('equipements_tunnel'!$C$2:$AK$64,MATCH(L1328,'equipements_tunnel'!$B$2:$B$64,0),MATCH(B1328,'equipements_tunnel'!$C$1:$AK$1,0)),"")</f>
        <v/>
      </c>
      <c r="N1328" t="inlineStr">
        <is>
          <t>préventif luminancemètre|Bicêtre</t>
        </is>
      </c>
    </row>
    <row r="1329">
      <c r="A1329" t="inlineStr">
        <is>
          <t>Détection</t>
        </is>
      </c>
      <c r="B1329" t="inlineStr">
        <is>
          <t>Bicêtre</t>
        </is>
      </c>
      <c r="C1329" t="inlineStr">
        <is>
          <t>DETPDI100</t>
        </is>
      </c>
      <c r="D1329" t="inlineStr">
        <is>
          <t>préventif détection incendie</t>
        </is>
      </c>
      <c r="E1329" t="inlineStr">
        <is>
          <t>DEP100</t>
        </is>
      </c>
      <c r="F1329" t="n">
        <v>1</v>
      </c>
      <c r="G1329" t="n">
        <v>0</v>
      </c>
      <c r="H1329" t="n">
        <v>1</v>
      </c>
      <c r="I1329" t="n">
        <v>1</v>
      </c>
      <c r="J1329" s="2" t="n">
        <v>347.55</v>
      </c>
      <c r="K1329" t="n">
        <v>347.55</v>
      </c>
      <c r="L1329" t="inlineStr"/>
      <c r="M1329" t="n">
        <v>1</v>
      </c>
      <c r="N1329" t="inlineStr">
        <is>
          <t>préventif détection incendie|Bicêtre</t>
        </is>
      </c>
    </row>
    <row r="1330">
      <c r="A1330" t="inlineStr">
        <is>
          <t>Détection</t>
        </is>
      </c>
      <c r="B1330" t="inlineStr">
        <is>
          <t>Bicêtre</t>
        </is>
      </c>
      <c r="C1330" t="inlineStr">
        <is>
          <t>DETPXA200</t>
        </is>
      </c>
      <c r="D1330" t="inlineStr">
        <is>
          <t>préventif extincteur</t>
        </is>
      </c>
      <c r="E1330" t="inlineStr">
        <is>
          <t>DEP200</t>
        </is>
      </c>
      <c r="F1330" t="n">
        <v>1</v>
      </c>
      <c r="G1330" t="n">
        <v>0</v>
      </c>
      <c r="H1330" t="n">
        <v>1</v>
      </c>
      <c r="I1330" t="n">
        <v>44</v>
      </c>
      <c r="J1330" s="2" t="n">
        <v>33.6</v>
      </c>
      <c r="K1330" t="n">
        <v>1478.4</v>
      </c>
      <c r="L1330" t="inlineStr">
        <is>
          <t>Maintenance Préventive Extincteur Poudre 6 kg</t>
        </is>
      </c>
      <c r="M1330">
        <f>IFERROR(INDEX('equipements_tunnel'!$C$2:$AK$64,MATCH(L1330,'equipements_tunnel'!$B$2:$B$64,0),MATCH(B1330,'equipements_tunnel'!$C$1:$AK$1,0)),"")</f>
        <v/>
      </c>
      <c r="N1330" t="inlineStr">
        <is>
          <t>préventif extincteur|Bicêtre</t>
        </is>
      </c>
    </row>
    <row r="1331">
      <c r="A1331" t="inlineStr">
        <is>
          <t>Détection</t>
        </is>
      </c>
      <c r="B1331" t="inlineStr">
        <is>
          <t>Bicêtre</t>
        </is>
      </c>
      <c r="C1331" t="inlineStr">
        <is>
          <t>DETPXB201</t>
        </is>
      </c>
      <c r="D1331" t="inlineStr">
        <is>
          <t>préventif extincteur</t>
        </is>
      </c>
      <c r="E1331" t="inlineStr">
        <is>
          <t>DEP201</t>
        </is>
      </c>
      <c r="F1331" t="n">
        <v>1</v>
      </c>
      <c r="G1331" t="n">
        <v>0</v>
      </c>
      <c r="H1331" t="n">
        <v>1</v>
      </c>
      <c r="I1331" t="n">
        <v>45</v>
      </c>
      <c r="J1331" s="2" t="n">
        <v>21</v>
      </c>
      <c r="K1331" t="n">
        <v>945</v>
      </c>
      <c r="L1331" t="inlineStr">
        <is>
          <t>Maintenance Préventive Extincteur Poudre 9 kg</t>
        </is>
      </c>
      <c r="M1331">
        <f>IFERROR(INDEX('equipements_tunnel'!$C$2:$AK$64,MATCH(L1331,'equipements_tunnel'!$B$2:$B$64,0),MATCH(B1331,'equipements_tunnel'!$C$1:$AK$1,0)),"")</f>
        <v/>
      </c>
      <c r="N1331" t="inlineStr">
        <is>
          <t>préventif extincteur|Bicêtre</t>
        </is>
      </c>
    </row>
    <row r="1332">
      <c r="A1332" t="inlineStr">
        <is>
          <t>Détection</t>
        </is>
      </c>
      <c r="B1332" t="inlineStr">
        <is>
          <t>Bicêtre</t>
        </is>
      </c>
      <c r="C1332" t="inlineStr">
        <is>
          <t>DETPXC202</t>
        </is>
      </c>
      <c r="D1332" t="inlineStr">
        <is>
          <t>préventif extincteur</t>
        </is>
      </c>
      <c r="E1332" t="inlineStr">
        <is>
          <t>DEP202</t>
        </is>
      </c>
      <c r="F1332" t="n">
        <v>1</v>
      </c>
      <c r="G1332" t="n">
        <v>0</v>
      </c>
      <c r="H1332" t="n">
        <v>1</v>
      </c>
      <c r="I1332" t="n">
        <v>3</v>
      </c>
      <c r="J1332" s="2" t="n">
        <v>36.75</v>
      </c>
      <c r="K1332" t="n">
        <v>110.25</v>
      </c>
      <c r="L1332" t="inlineStr">
        <is>
          <t>Maintenance Préventive Extincteur Poudre 50 kg</t>
        </is>
      </c>
      <c r="M1332">
        <f>IFERROR(INDEX('equipements_tunnel'!$C$2:$AK$64,MATCH(L1332,'equipements_tunnel'!$B$2:$B$64,0),MATCH(B1332,'equipements_tunnel'!$C$1:$AK$1,0)),"")</f>
        <v/>
      </c>
      <c r="N1332" t="inlineStr">
        <is>
          <t>préventif extincteur|Bicêtre</t>
        </is>
      </c>
    </row>
    <row r="1333">
      <c r="A1333" t="inlineStr">
        <is>
          <t>Détection</t>
        </is>
      </c>
      <c r="B1333" t="inlineStr">
        <is>
          <t>Bicêtre</t>
        </is>
      </c>
      <c r="C1333" t="inlineStr">
        <is>
          <t>DETPXD203</t>
        </is>
      </c>
      <c r="D1333" t="inlineStr">
        <is>
          <t>préventif extincteur</t>
        </is>
      </c>
      <c r="E1333" t="inlineStr">
        <is>
          <t>DEP203</t>
        </is>
      </c>
      <c r="F1333" t="n">
        <v>1</v>
      </c>
      <c r="G1333" t="n">
        <v>0</v>
      </c>
      <c r="H1333" t="n">
        <v>1</v>
      </c>
      <c r="I1333" t="n">
        <v>0</v>
      </c>
      <c r="J1333" s="2" t="n">
        <v>15.75</v>
      </c>
      <c r="K1333" t="n">
        <v>0</v>
      </c>
      <c r="L1333" t="inlineStr">
        <is>
          <t>Maintenance Préventive Extincteur Eau 6 L</t>
        </is>
      </c>
      <c r="M1333">
        <f>IFERROR(INDEX('equipements_tunnel'!$C$2:$AK$64,MATCH(L1333,'equipements_tunnel'!$B$2:$B$64,0),MATCH(B1333,'equipements_tunnel'!$C$1:$AK$1,0)),"")</f>
        <v/>
      </c>
      <c r="N1333" t="inlineStr">
        <is>
          <t>préventif extincteur|Bicêtre</t>
        </is>
      </c>
    </row>
    <row r="1334">
      <c r="A1334" t="inlineStr">
        <is>
          <t>Détection</t>
        </is>
      </c>
      <c r="B1334" t="inlineStr">
        <is>
          <t>Bicêtre</t>
        </is>
      </c>
      <c r="C1334" t="inlineStr">
        <is>
          <t>DETPXE204</t>
        </is>
      </c>
      <c r="D1334" t="inlineStr">
        <is>
          <t>préventif extincteur</t>
        </is>
      </c>
      <c r="E1334" t="inlineStr">
        <is>
          <t>DEP204</t>
        </is>
      </c>
      <c r="F1334" t="n">
        <v>1</v>
      </c>
      <c r="G1334" t="n">
        <v>0</v>
      </c>
      <c r="H1334" t="n">
        <v>1</v>
      </c>
      <c r="I1334" t="n">
        <v>0</v>
      </c>
      <c r="J1334" s="2" t="n">
        <v>23.1</v>
      </c>
      <c r="K1334" t="n">
        <v>0</v>
      </c>
      <c r="L1334" t="inlineStr">
        <is>
          <t>Maintenance Préventive Extincteur Eau 9 L</t>
        </is>
      </c>
      <c r="M1334">
        <f>IFERROR(INDEX('equipements_tunnel'!$C$2:$AK$64,MATCH(L1334,'equipements_tunnel'!$B$2:$B$64,0),MATCH(B1334,'equipements_tunnel'!$C$1:$AK$1,0)),"")</f>
        <v/>
      </c>
      <c r="N1334" t="inlineStr">
        <is>
          <t>préventif extincteur|Bicêtre</t>
        </is>
      </c>
    </row>
    <row r="1335">
      <c r="A1335" t="inlineStr">
        <is>
          <t>Détection</t>
        </is>
      </c>
      <c r="B1335" t="inlineStr">
        <is>
          <t>Bicêtre</t>
        </is>
      </c>
      <c r="C1335" t="inlineStr">
        <is>
          <t>DETPXF204</t>
        </is>
      </c>
      <c r="D1335" t="inlineStr">
        <is>
          <t>préventif extincteur</t>
        </is>
      </c>
      <c r="E1335" t="inlineStr">
        <is>
          <t>DEP205</t>
        </is>
      </c>
      <c r="F1335" t="n">
        <v>1</v>
      </c>
      <c r="G1335" t="n">
        <v>0</v>
      </c>
      <c r="H1335" t="n">
        <v>1</v>
      </c>
      <c r="I1335" t="n">
        <v>0</v>
      </c>
      <c r="J1335" s="2" t="n">
        <v>26.25</v>
      </c>
      <c r="K1335" t="n">
        <v>0</v>
      </c>
      <c r="L1335" t="inlineStr">
        <is>
          <t>Maintenance Préventive Extincteur CO2 2 kg</t>
        </is>
      </c>
      <c r="M1335">
        <f>IFERROR(INDEX('equipements_tunnel'!$C$2:$AK$64,MATCH(L1335,'equipements_tunnel'!$B$2:$B$64,0),MATCH(B1335,'equipements_tunnel'!$C$1:$AK$1,0)),"")</f>
        <v/>
      </c>
      <c r="N1335" t="inlineStr">
        <is>
          <t>préventif extincteur|Bicêtre</t>
        </is>
      </c>
    </row>
    <row r="1336">
      <c r="A1336" t="inlineStr">
        <is>
          <t>Détection</t>
        </is>
      </c>
      <c r="B1336" t="inlineStr">
        <is>
          <t>Bicêtre</t>
        </is>
      </c>
      <c r="C1336" t="inlineStr">
        <is>
          <t>DETPXG206</t>
        </is>
      </c>
      <c r="D1336" t="inlineStr">
        <is>
          <t>préventif extincteur</t>
        </is>
      </c>
      <c r="E1336" t="inlineStr">
        <is>
          <t>DEP206</t>
        </is>
      </c>
      <c r="F1336" t="n">
        <v>1</v>
      </c>
      <c r="G1336" t="n">
        <v>0</v>
      </c>
      <c r="H1336" t="n">
        <v>1</v>
      </c>
      <c r="I1336" t="n">
        <v>2</v>
      </c>
      <c r="J1336" s="2" t="n">
        <v>15.75</v>
      </c>
      <c r="K1336" t="n">
        <v>31.5</v>
      </c>
      <c r="L1336" t="inlineStr">
        <is>
          <t>Maintenance Préventive Extincteur CO2 5 kg</t>
        </is>
      </c>
      <c r="M1336">
        <f>IFERROR(INDEX('equipements_tunnel'!$C$2:$AK$64,MATCH(L1336,'equipements_tunnel'!$B$2:$B$64,0),MATCH(B1336,'equipements_tunnel'!$C$1:$AK$1,0)),"")</f>
        <v/>
      </c>
      <c r="N1336" t="inlineStr">
        <is>
          <t>préventif extincteur|Bicêtre</t>
        </is>
      </c>
    </row>
    <row r="1337">
      <c r="A1337" t="inlineStr">
        <is>
          <t>Ventilation</t>
        </is>
      </c>
      <c r="B1337" t="inlineStr">
        <is>
          <t>Bicêtre</t>
        </is>
      </c>
      <c r="C1337" t="inlineStr">
        <is>
          <t>VENPES202</t>
        </is>
      </c>
      <c r="D1337" t="inlineStr">
        <is>
          <t>préventif des équipements de ventilation</t>
        </is>
      </c>
      <c r="E1337" t="inlineStr">
        <is>
          <t>VPS202</t>
        </is>
      </c>
      <c r="F1337" t="n">
        <v>1</v>
      </c>
      <c r="G1337" t="n">
        <v>0</v>
      </c>
      <c r="H1337" t="n">
        <v>1</v>
      </c>
      <c r="I1337" t="n">
        <v>1</v>
      </c>
      <c r="J1337" s="2" t="n">
        <v>9212.68</v>
      </c>
      <c r="K1337" t="n">
        <v>9212.68</v>
      </c>
      <c r="L1337" t="inlineStr"/>
      <c r="M1337" t="n">
        <v>1</v>
      </c>
      <c r="N1337" t="inlineStr">
        <is>
          <t>préventif des équipements de ventilation|Bicêtre</t>
        </is>
      </c>
    </row>
    <row r="1338">
      <c r="A1338" t="inlineStr">
        <is>
          <t>Ventilation</t>
        </is>
      </c>
      <c r="B1338" t="inlineStr">
        <is>
          <t>Bicêtre</t>
        </is>
      </c>
      <c r="C1338" t="inlineStr">
        <is>
          <t>VENPQA300</t>
        </is>
      </c>
      <c r="D1338" t="inlineStr">
        <is>
          <t>maintenance préventive des équipements spécifiques</t>
        </is>
      </c>
      <c r="E1338" t="inlineStr">
        <is>
          <t>VPT300</t>
        </is>
      </c>
      <c r="F1338" t="n">
        <v>1</v>
      </c>
      <c r="G1338" t="n">
        <v>0</v>
      </c>
      <c r="H1338" t="n">
        <v>1</v>
      </c>
      <c r="I1338" t="n">
        <v>2</v>
      </c>
      <c r="J1338" s="2" t="n">
        <v>78.84999999999999</v>
      </c>
      <c r="K1338" t="n">
        <v>157.7</v>
      </c>
      <c r="L1338" t="inlineStr">
        <is>
          <t>SURPRESSEUR ET VENTILATEUR LOCAL</t>
        </is>
      </c>
      <c r="M1338">
        <f>IFERROR(INDEX('equipements_tunnel'!$C$2:$AK$64,MATCH(L1338,'equipements_tunnel'!$B$2:$B$64,0),MATCH(B1338,'equipements_tunnel'!$C$1:$AK$1,0)),"")</f>
        <v/>
      </c>
      <c r="N1338" t="inlineStr">
        <is>
          <t>maintenance préventive des équipements spécifiques|Bicêtre</t>
        </is>
      </c>
    </row>
    <row r="1339">
      <c r="A1339" t="inlineStr">
        <is>
          <t>Ventilation</t>
        </is>
      </c>
      <c r="B1339" t="inlineStr">
        <is>
          <t>Bicêtre</t>
        </is>
      </c>
      <c r="C1339" t="inlineStr">
        <is>
          <t>VENPQB301</t>
        </is>
      </c>
      <c r="D1339" t="inlineStr">
        <is>
          <t>maintenance préventive des équipements spécifiques</t>
        </is>
      </c>
      <c r="E1339" t="inlineStr">
        <is>
          <t>VPT301</t>
        </is>
      </c>
      <c r="F1339" t="n">
        <v>1</v>
      </c>
      <c r="G1339" t="n">
        <v>0</v>
      </c>
      <c r="H1339" t="n">
        <v>1</v>
      </c>
      <c r="I1339" t="n">
        <v>0</v>
      </c>
      <c r="J1339" s="2" t="n">
        <v>128.27</v>
      </c>
      <c r="K1339" t="n">
        <v>0</v>
      </c>
      <c r="L1339" t="inlineStr">
        <is>
          <t>REGISTRE</t>
        </is>
      </c>
      <c r="M1339">
        <f>IFERROR(INDEX('equipements_tunnel'!$C$2:$AK$64,MATCH(L1339,'equipements_tunnel'!$B$2:$B$64,0),MATCH(B1339,'equipements_tunnel'!$C$1:$AK$1,0)),"")</f>
        <v/>
      </c>
      <c r="N1339" t="inlineStr">
        <is>
          <t>maintenance préventive des équipements spécifiques|Bicêtre</t>
        </is>
      </c>
    </row>
    <row r="1340">
      <c r="A1340" t="inlineStr">
        <is>
          <t>Ventilation</t>
        </is>
      </c>
      <c r="B1340" t="inlineStr">
        <is>
          <t>Bicêtre</t>
        </is>
      </c>
      <c r="C1340" t="inlineStr">
        <is>
          <t>VENPQC302</t>
        </is>
      </c>
      <c r="D1340" t="inlineStr">
        <is>
          <t>maintenance préventive des équipements spécifiques</t>
        </is>
      </c>
      <c r="E1340" t="inlineStr">
        <is>
          <t>VPT302</t>
        </is>
      </c>
      <c r="F1340" t="n">
        <v>1</v>
      </c>
      <c r="G1340" t="n">
        <v>0</v>
      </c>
      <c r="H1340" t="n">
        <v>1</v>
      </c>
      <c r="I1340" t="n">
        <v>0</v>
      </c>
      <c r="J1340" s="2" t="n">
        <v>449.49</v>
      </c>
      <c r="K1340" t="n">
        <v>0</v>
      </c>
      <c r="L1340" t="inlineStr"/>
      <c r="M1340" t="n">
        <v>0</v>
      </c>
      <c r="N1340" t="inlineStr">
        <is>
          <t>maintenance préventive des équipements spécifiques|Bicêtre</t>
        </is>
      </c>
    </row>
    <row r="1341">
      <c r="A1341" t="inlineStr">
        <is>
          <t>Ventilation</t>
        </is>
      </c>
      <c r="B1341" t="inlineStr">
        <is>
          <t>Bicêtre</t>
        </is>
      </c>
      <c r="C1341" t="inlineStr">
        <is>
          <t>VENPQE304</t>
        </is>
      </c>
      <c r="D1341" t="inlineStr">
        <is>
          <t>maintenance préventive des équipements spécifiques</t>
        </is>
      </c>
      <c r="E1341" t="inlineStr">
        <is>
          <t>VPT304</t>
        </is>
      </c>
      <c r="F1341" t="n">
        <v>1</v>
      </c>
      <c r="G1341" t="n">
        <v>0</v>
      </c>
      <c r="H1341" t="n">
        <v>1</v>
      </c>
      <c r="I1341" t="n">
        <v>0</v>
      </c>
      <c r="J1341" s="2" t="n">
        <v>12.58</v>
      </c>
      <c r="K1341" t="n">
        <v>0</v>
      </c>
      <c r="L1341" t="inlineStr"/>
      <c r="M1341" t="n">
        <v>0</v>
      </c>
      <c r="N1341" t="inlineStr">
        <is>
          <t>maintenance préventive des équipements spécifiques|Bicêtre</t>
        </is>
      </c>
    </row>
    <row r="1342">
      <c r="A1342" t="inlineStr">
        <is>
          <t>Ventilation</t>
        </is>
      </c>
      <c r="B1342" t="inlineStr">
        <is>
          <t>Bicêtre</t>
        </is>
      </c>
      <c r="C1342" t="inlineStr">
        <is>
          <t>VENPQF305</t>
        </is>
      </c>
      <c r="D1342" t="inlineStr">
        <is>
          <t>maintenance préventive des équipements spécifiques</t>
        </is>
      </c>
      <c r="E1342" t="inlineStr">
        <is>
          <t>VPT305</t>
        </is>
      </c>
      <c r="F1342" t="n">
        <v>1</v>
      </c>
      <c r="G1342" t="n">
        <v>0</v>
      </c>
      <c r="H1342" t="n">
        <v>1</v>
      </c>
      <c r="I1342" t="n">
        <v>0</v>
      </c>
      <c r="J1342" s="2" t="n">
        <v>12.58</v>
      </c>
      <c r="K1342" t="n">
        <v>0</v>
      </c>
      <c r="L1342" t="inlineStr"/>
      <c r="M1342" t="n">
        <v>0</v>
      </c>
      <c r="N1342" t="inlineStr">
        <is>
          <t>maintenance préventive des équipements spécifiques|Bicêtre</t>
        </is>
      </c>
    </row>
    <row r="1343">
      <c r="A1343" t="inlineStr">
        <is>
          <t>Vidéo</t>
        </is>
      </c>
      <c r="B1343" t="inlineStr">
        <is>
          <t>Bicêtre</t>
        </is>
      </c>
      <c r="C1343" t="inlineStr">
        <is>
          <t>VIDDAI140</t>
        </is>
      </c>
      <c r="D1343" t="inlineStr">
        <is>
          <t>maintenance préventive de la dai du sens 1</t>
        </is>
      </c>
      <c r="E1343" t="inlineStr">
        <is>
          <t>VI MP 140</t>
        </is>
      </c>
      <c r="F1343" t="n">
        <v>1</v>
      </c>
      <c r="G1343" t="n">
        <v>0</v>
      </c>
      <c r="H1343" t="n">
        <v>1</v>
      </c>
      <c r="I1343" t="n">
        <v>1</v>
      </c>
      <c r="J1343" s="2" t="n">
        <v>3341.64</v>
      </c>
      <c r="K1343" t="n">
        <v>1670.82</v>
      </c>
      <c r="L1343" t="inlineStr"/>
      <c r="M1343" t="n">
        <v>1</v>
      </c>
      <c r="N1343" t="inlineStr">
        <is>
          <t>maintenance préventive de la dai du sens 1|Bicêtre</t>
        </is>
      </c>
    </row>
    <row r="1344">
      <c r="A1344" t="inlineStr">
        <is>
          <t>Vidéo</t>
        </is>
      </c>
      <c r="B1344" t="inlineStr">
        <is>
          <t>Bicêtre</t>
        </is>
      </c>
      <c r="C1344" t="inlineStr">
        <is>
          <t>VIDDAI141</t>
        </is>
      </c>
      <c r="D1344" t="inlineStr">
        <is>
          <t>maintenance préventive de la dai du sens 2</t>
        </is>
      </c>
      <c r="E1344" t="inlineStr">
        <is>
          <t>VI MP 141</t>
        </is>
      </c>
      <c r="F1344" t="n">
        <v>1</v>
      </c>
      <c r="G1344" t="n">
        <v>0</v>
      </c>
      <c r="H1344" t="n">
        <v>1</v>
      </c>
      <c r="I1344" t="n">
        <v>1</v>
      </c>
      <c r="J1344" s="2" t="n">
        <v>3341.64</v>
      </c>
      <c r="K1344" t="n">
        <v>1670.82</v>
      </c>
      <c r="L1344" t="inlineStr"/>
      <c r="M1344" t="n">
        <v>1</v>
      </c>
      <c r="N1344" t="inlineStr">
        <is>
          <t>maintenance préventive de la dai du sens 2|Bicêtre</t>
        </is>
      </c>
    </row>
    <row r="1345">
      <c r="A1345" t="inlineStr">
        <is>
          <t>Vidéo</t>
        </is>
      </c>
      <c r="B1345" t="inlineStr">
        <is>
          <t>Bicêtre</t>
        </is>
      </c>
      <c r="C1345" t="inlineStr">
        <is>
          <t>VIDCAM340</t>
        </is>
      </c>
      <c r="D1345" t="inlineStr">
        <is>
          <t>nettoyage des caméras sens intérieur sens 1</t>
        </is>
      </c>
      <c r="E1345" t="inlineStr">
        <is>
          <t>VI MP 340</t>
        </is>
      </c>
      <c r="F1345" t="n">
        <v>2</v>
      </c>
      <c r="G1345" t="n">
        <v>0</v>
      </c>
      <c r="H1345" t="n">
        <v>2</v>
      </c>
      <c r="I1345" t="n">
        <v>1</v>
      </c>
      <c r="J1345" s="2" t="n">
        <v>1696.19</v>
      </c>
      <c r="K1345" t="n">
        <v>1696.19</v>
      </c>
      <c r="L1345" t="inlineStr"/>
      <c r="M1345" t="n">
        <v>1</v>
      </c>
      <c r="N1345" t="inlineStr">
        <is>
          <t>nettoyage des caméras sens intérieur sens 1|Bicêtre</t>
        </is>
      </c>
    </row>
    <row r="1346">
      <c r="A1346" t="inlineStr">
        <is>
          <t>Vidéo</t>
        </is>
      </c>
      <c r="B1346" t="inlineStr">
        <is>
          <t>Bicêtre</t>
        </is>
      </c>
      <c r="C1346" t="inlineStr">
        <is>
          <t>VIDCAM341</t>
        </is>
      </c>
      <c r="D1346" t="inlineStr">
        <is>
          <t>nettoyage des caméras sens intérieur sens 2</t>
        </is>
      </c>
      <c r="E1346" t="inlineStr">
        <is>
          <t>VI MP 341</t>
        </is>
      </c>
      <c r="F1346" t="n">
        <v>2</v>
      </c>
      <c r="G1346" t="n">
        <v>0</v>
      </c>
      <c r="H1346" t="n">
        <v>2</v>
      </c>
      <c r="I1346" t="n">
        <v>1</v>
      </c>
      <c r="J1346" s="2" t="n">
        <v>1696.19</v>
      </c>
      <c r="K1346" t="n">
        <v>1696.19</v>
      </c>
      <c r="L1346" t="inlineStr"/>
      <c r="M1346" t="n">
        <v>1</v>
      </c>
      <c r="N1346" t="inlineStr">
        <is>
          <t>nettoyage des caméras sens intérieur sens 2|Bicêtre</t>
        </is>
      </c>
    </row>
    <row r="1347">
      <c r="A1347" t="inlineStr">
        <is>
          <t>Vidéo</t>
        </is>
      </c>
      <c r="B1347" t="inlineStr">
        <is>
          <t>Bicêtre</t>
        </is>
      </c>
      <c r="C1347" t="inlineStr">
        <is>
          <t>VIDPCI420</t>
        </is>
      </c>
      <c r="D1347" t="inlineStr">
        <is>
          <t>maintenance préventive des caméras en issues de secours</t>
        </is>
      </c>
      <c r="E1347" t="inlineStr">
        <is>
          <t>VI MP 420</t>
        </is>
      </c>
      <c r="F1347" t="n">
        <v>1</v>
      </c>
      <c r="G1347" t="n">
        <v>0</v>
      </c>
      <c r="H1347" t="n">
        <v>1</v>
      </c>
      <c r="I1347" t="n">
        <v>1</v>
      </c>
      <c r="J1347" s="2" t="n">
        <v>201.81</v>
      </c>
      <c r="K1347" t="n">
        <v>100.91</v>
      </c>
      <c r="L1347" t="inlineStr"/>
      <c r="M1347" t="n">
        <v>1</v>
      </c>
      <c r="N1347" t="inlineStr">
        <is>
          <t>maintenance préventive des caméras en issues de secours|Bicêtre</t>
        </is>
      </c>
    </row>
    <row r="1348">
      <c r="A1348" t="inlineStr">
        <is>
          <t>Pompage</t>
        </is>
      </c>
      <c r="B1348" t="inlineStr">
        <is>
          <t>Bicêtre</t>
        </is>
      </c>
      <c r="C1348" t="inlineStr">
        <is>
          <t>POMIND405</t>
        </is>
      </c>
      <c r="D1348" t="inlineStr">
        <is>
          <t>entretien des poteaux incendie</t>
        </is>
      </c>
      <c r="E1348" t="inlineStr">
        <is>
          <t>INP405</t>
        </is>
      </c>
      <c r="F1348" t="n">
        <v>1</v>
      </c>
      <c r="G1348" t="n">
        <v>0</v>
      </c>
      <c r="H1348" t="n">
        <v>1</v>
      </c>
      <c r="I1348" t="n">
        <v>1</v>
      </c>
      <c r="J1348" s="2" t="n">
        <v>2402</v>
      </c>
      <c r="K1348" t="n">
        <v>2402</v>
      </c>
      <c r="L1348" t="inlineStr"/>
      <c r="M1348" t="n">
        <v>1</v>
      </c>
      <c r="N1348" t="inlineStr">
        <is>
          <t>entretien des poteaux incendie|Bicêtre</t>
        </is>
      </c>
    </row>
    <row r="1349">
      <c r="A1349" t="inlineStr">
        <is>
          <t>Pompage</t>
        </is>
      </c>
      <c r="B1349" t="inlineStr">
        <is>
          <t>Bicêtre</t>
        </is>
      </c>
      <c r="C1349" t="inlineStr">
        <is>
          <t>POMVSP403</t>
        </is>
      </c>
      <c r="D1349" t="inlineStr">
        <is>
          <t>visite des stations de pompage</t>
        </is>
      </c>
      <c r="E1349" t="inlineStr">
        <is>
          <t>POP403</t>
        </is>
      </c>
      <c r="F1349" t="n">
        <v>3</v>
      </c>
      <c r="G1349" t="n">
        <v>0</v>
      </c>
      <c r="H1349" t="n">
        <v>3</v>
      </c>
      <c r="I1349" t="n">
        <v>1</v>
      </c>
      <c r="J1349" s="2" t="n">
        <v>858.61</v>
      </c>
      <c r="K1349" t="n">
        <v>2575.83</v>
      </c>
      <c r="L1349" t="inlineStr"/>
      <c r="M1349" t="n">
        <v>1</v>
      </c>
      <c r="N1349" t="inlineStr">
        <is>
          <t>visite des stations de pompage|Bicêtre</t>
        </is>
      </c>
    </row>
    <row r="1350">
      <c r="A1350" t="inlineStr">
        <is>
          <t>Pompage</t>
        </is>
      </c>
      <c r="B1350" t="inlineStr">
        <is>
          <t>Bicêtre</t>
        </is>
      </c>
      <c r="C1350" t="inlineStr">
        <is>
          <t>POMVSP404</t>
        </is>
      </c>
      <c r="D1350" t="inlineStr">
        <is>
          <t>visite des stations de pompage</t>
        </is>
      </c>
      <c r="E1350" t="inlineStr">
        <is>
          <t>POP404</t>
        </is>
      </c>
      <c r="F1350" t="n">
        <v>3</v>
      </c>
      <c r="G1350" t="n">
        <v>0</v>
      </c>
      <c r="H1350" t="n">
        <v>3</v>
      </c>
      <c r="I1350" t="n">
        <v>1</v>
      </c>
      <c r="J1350" s="2" t="n">
        <v>858.61</v>
      </c>
      <c r="K1350" t="n">
        <v>2575.83</v>
      </c>
      <c r="L1350" t="inlineStr"/>
      <c r="M1350" t="n">
        <v>1</v>
      </c>
      <c r="N1350" t="inlineStr">
        <is>
          <t>visite des stations de pompage|Bicêtre</t>
        </is>
      </c>
    </row>
    <row r="1351">
      <c r="A1351" t="inlineStr">
        <is>
          <t>Pompage</t>
        </is>
      </c>
      <c r="B1351" t="inlineStr">
        <is>
          <t>Bicêtre</t>
        </is>
      </c>
      <c r="C1351" t="inlineStr">
        <is>
          <t>POMEPO600</t>
        </is>
      </c>
      <c r="D1351" t="inlineStr">
        <is>
          <t>entretien d'une pompe</t>
        </is>
      </c>
      <c r="E1351" t="inlineStr">
        <is>
          <t>POE600</t>
        </is>
      </c>
      <c r="F1351" t="n">
        <v>1</v>
      </c>
      <c r="G1351" t="n">
        <v>0</v>
      </c>
      <c r="H1351" t="n">
        <v>1</v>
      </c>
      <c r="I1351" t="n">
        <v>0</v>
      </c>
      <c r="J1351" s="2" t="n">
        <v>572.0599999999999</v>
      </c>
      <c r="K1351" t="n">
        <v>0</v>
      </c>
      <c r="L1351" t="inlineStr"/>
      <c r="M1351" t="n">
        <v>0</v>
      </c>
      <c r="N1351" t="inlineStr">
        <is>
          <t>entretien d'une pompe|Bicêtre</t>
        </is>
      </c>
    </row>
    <row r="1352">
      <c r="A1352" t="inlineStr">
        <is>
          <t>Pompage</t>
        </is>
      </c>
      <c r="B1352" t="inlineStr">
        <is>
          <t>Bicêtre</t>
        </is>
      </c>
      <c r="C1352" t="inlineStr">
        <is>
          <t>POMVSP403</t>
        </is>
      </c>
      <c r="D1352" t="inlineStr">
        <is>
          <t>visite des stations de pompage</t>
        </is>
      </c>
      <c r="E1352" t="inlineStr">
        <is>
          <t>POP403</t>
        </is>
      </c>
      <c r="F1352" t="n">
        <v>1</v>
      </c>
      <c r="G1352" t="n">
        <v>0</v>
      </c>
      <c r="H1352" t="n">
        <v>1</v>
      </c>
      <c r="I1352" t="n">
        <v>2</v>
      </c>
      <c r="J1352" s="2" t="n">
        <v>858.61</v>
      </c>
      <c r="K1352" t="n">
        <v>1717.22</v>
      </c>
      <c r="L1352" t="inlineStr"/>
      <c r="M1352" t="n">
        <v>2</v>
      </c>
      <c r="N1352" t="inlineStr">
        <is>
          <t>visite des stations de pompage|Bicêtre</t>
        </is>
      </c>
    </row>
    <row r="1353">
      <c r="A1353" t="inlineStr">
        <is>
          <t>Pompage</t>
        </is>
      </c>
      <c r="B1353" t="inlineStr">
        <is>
          <t>Bicêtre</t>
        </is>
      </c>
      <c r="C1353" t="inlineStr">
        <is>
          <t>POMVSP404</t>
        </is>
      </c>
      <c r="D1353" t="inlineStr">
        <is>
          <t>visite des stations de pompage</t>
        </is>
      </c>
      <c r="E1353" t="inlineStr">
        <is>
          <t>POP404</t>
        </is>
      </c>
      <c r="F1353" t="n">
        <v>1</v>
      </c>
      <c r="G1353" t="n">
        <v>0</v>
      </c>
      <c r="H1353" t="n">
        <v>1</v>
      </c>
      <c r="I1353" t="n">
        <v>2</v>
      </c>
      <c r="J1353" s="2" t="n">
        <v>858.61</v>
      </c>
      <c r="K1353" t="n">
        <v>1717.22</v>
      </c>
      <c r="L1353" t="inlineStr"/>
      <c r="M1353" t="n">
        <v>2</v>
      </c>
      <c r="N1353" t="inlineStr">
        <is>
          <t>visite des stations de pompage|Bicêtre</t>
        </is>
      </c>
    </row>
    <row r="1354">
      <c r="A1354" t="inlineStr">
        <is>
          <t>Pompage</t>
        </is>
      </c>
      <c r="B1354" t="inlineStr">
        <is>
          <t>Bicêtre</t>
        </is>
      </c>
      <c r="C1354" t="inlineStr">
        <is>
          <t>POMERC500</t>
        </is>
      </c>
      <c r="D1354" t="inlineStr">
        <is>
          <t>entretien autres systèmes du réseau incendie</t>
        </is>
      </c>
      <c r="E1354" t="inlineStr">
        <is>
          <t>INP500</t>
        </is>
      </c>
      <c r="F1354" t="n">
        <v>1</v>
      </c>
      <c r="G1354" t="n">
        <v>0</v>
      </c>
      <c r="H1354" t="n">
        <v>1</v>
      </c>
      <c r="I1354" t="n">
        <v>0</v>
      </c>
      <c r="J1354" s="2" t="n">
        <v>858.61</v>
      </c>
      <c r="K1354" t="n">
        <v>0</v>
      </c>
      <c r="L1354" t="inlineStr">
        <is>
          <t>SURPRESSEUR-INCENDIE</t>
        </is>
      </c>
      <c r="M1354">
        <f>IFERROR(INDEX('equipements_tunnel'!$C$2:$AK$64,MATCH(L1354,'equipements_tunnel'!$B$2:$B$64,0),MATCH(B1354,'equipements_tunnel'!$C$1:$AK$1,0)),"")</f>
        <v/>
      </c>
      <c r="N1354" t="inlineStr">
        <is>
          <t>entretien autres systèmes du réseau incendie|Bicêtre</t>
        </is>
      </c>
    </row>
    <row r="1355">
      <c r="A1355" t="inlineStr">
        <is>
          <t>Pompage</t>
        </is>
      </c>
      <c r="B1355" t="inlineStr">
        <is>
          <t>Bicêtre</t>
        </is>
      </c>
      <c r="C1355" t="inlineStr">
        <is>
          <t>POMERD600</t>
        </is>
      </c>
      <c r="D1355" t="inlineStr">
        <is>
          <t>entretien autres systèmes du réseau incendie</t>
        </is>
      </c>
      <c r="E1355" t="inlineStr">
        <is>
          <t>INP600</t>
        </is>
      </c>
      <c r="F1355" t="n">
        <v>1</v>
      </c>
      <c r="G1355" t="n">
        <v>0</v>
      </c>
      <c r="H1355" t="n">
        <v>1</v>
      </c>
      <c r="I1355" t="n">
        <v>0</v>
      </c>
      <c r="J1355" s="2" t="n">
        <v>858.61</v>
      </c>
      <c r="K1355" t="n">
        <v>0</v>
      </c>
      <c r="L1355" t="inlineStr"/>
      <c r="M1355" t="n">
        <v>0</v>
      </c>
      <c r="N1355" t="inlineStr">
        <is>
          <t>entretien autres systèmes du réseau incendie|Bicêtre</t>
        </is>
      </c>
    </row>
    <row r="1356">
      <c r="A1356" t="inlineStr">
        <is>
          <t>Pompage</t>
        </is>
      </c>
      <c r="B1356" t="inlineStr">
        <is>
          <t>Bicêtre</t>
        </is>
      </c>
      <c r="C1356" t="inlineStr">
        <is>
          <t>POMERE700</t>
        </is>
      </c>
      <c r="D1356" t="inlineStr">
        <is>
          <t>entretien autres systèmes du réseau incendie</t>
        </is>
      </c>
      <c r="E1356" t="inlineStr">
        <is>
          <t>INP700</t>
        </is>
      </c>
      <c r="F1356" t="n">
        <v>1</v>
      </c>
      <c r="G1356" t="n">
        <v>0</v>
      </c>
      <c r="H1356" t="n">
        <v>1</v>
      </c>
      <c r="I1356" t="n">
        <v>12</v>
      </c>
      <c r="J1356" s="2" t="n">
        <v>214.65</v>
      </c>
      <c r="K1356" t="n">
        <v>2575.8</v>
      </c>
      <c r="L1356" t="inlineStr"/>
      <c r="M1356" t="n">
        <v>12</v>
      </c>
      <c r="N1356" t="inlineStr">
        <is>
          <t>entretien autres systèmes du réseau incendie|Bicêtre</t>
        </is>
      </c>
    </row>
    <row r="1357">
      <c r="A1357" t="inlineStr">
        <is>
          <t>Pompage</t>
        </is>
      </c>
      <c r="B1357" t="inlineStr">
        <is>
          <t>Bicêtre</t>
        </is>
      </c>
      <c r="C1357" t="inlineStr">
        <is>
          <t>POMERF800</t>
        </is>
      </c>
      <c r="D1357" t="inlineStr">
        <is>
          <t>entretien autres systèmes du réseau incendie</t>
        </is>
      </c>
      <c r="E1357" t="inlineStr">
        <is>
          <t>INP800</t>
        </is>
      </c>
      <c r="F1357" t="n">
        <v>1</v>
      </c>
      <c r="G1357" t="n">
        <v>0</v>
      </c>
      <c r="H1357" t="n">
        <v>1</v>
      </c>
      <c r="I1357" t="n">
        <v>0</v>
      </c>
      <c r="J1357" s="2" t="n">
        <v>214.65</v>
      </c>
      <c r="K1357" t="n">
        <v>0</v>
      </c>
      <c r="L1357" t="inlineStr"/>
      <c r="M1357" t="n">
        <v>0</v>
      </c>
      <c r="N1357" t="inlineStr">
        <is>
          <t>entretien autres systèmes du réseau incendie|Bicêtre</t>
        </is>
      </c>
    </row>
    <row r="1358">
      <c r="A1358" t="inlineStr">
        <is>
          <t>Pompage</t>
        </is>
      </c>
      <c r="B1358" t="inlineStr">
        <is>
          <t>Bicêtre</t>
        </is>
      </c>
      <c r="C1358" t="inlineStr">
        <is>
          <t>POMERG900</t>
        </is>
      </c>
      <c r="D1358" t="inlineStr">
        <is>
          <t>entretien autres systèmes du réseau incendie</t>
        </is>
      </c>
      <c r="E1358" t="inlineStr">
        <is>
          <t>INP900</t>
        </is>
      </c>
      <c r="F1358" t="n">
        <v>1</v>
      </c>
      <c r="G1358" t="n">
        <v>0</v>
      </c>
      <c r="H1358" t="n">
        <v>1</v>
      </c>
      <c r="I1358" t="n">
        <v>0</v>
      </c>
      <c r="J1358" s="2" t="n">
        <v>208.4</v>
      </c>
      <c r="K1358" t="n">
        <v>0</v>
      </c>
      <c r="L1358" t="inlineStr"/>
      <c r="M1358" t="n">
        <v>0</v>
      </c>
      <c r="N1358" t="inlineStr">
        <is>
          <t>entretien autres systèmes du réseau incendie|Bicêtre</t>
        </is>
      </c>
    </row>
    <row r="1359">
      <c r="A1359" t="inlineStr">
        <is>
          <t>Pompage</t>
        </is>
      </c>
      <c r="B1359" t="inlineStr">
        <is>
          <t>Bicêtre</t>
        </is>
      </c>
      <c r="C1359" t="inlineStr">
        <is>
          <t>POMERG901</t>
        </is>
      </c>
      <c r="D1359" t="inlineStr">
        <is>
          <t>entretien autres systèmes du réseau incendie</t>
        </is>
      </c>
      <c r="E1359" t="inlineStr">
        <is>
          <t>INP901</t>
        </is>
      </c>
      <c r="F1359" t="n">
        <v>1</v>
      </c>
      <c r="G1359" t="n">
        <v>0</v>
      </c>
      <c r="H1359" t="n">
        <v>1</v>
      </c>
      <c r="I1359" t="n">
        <v>0</v>
      </c>
      <c r="J1359" s="2" t="n">
        <v>714.8099999999999</v>
      </c>
      <c r="K1359" t="n">
        <v>0</v>
      </c>
      <c r="L1359" t="inlineStr"/>
      <c r="M1359" t="n">
        <v>0</v>
      </c>
      <c r="N1359" t="inlineStr">
        <is>
          <t>entretien autres systèmes du réseau incendie|Bicêtre</t>
        </is>
      </c>
    </row>
    <row r="1360">
      <c r="A1360" t="inlineStr">
        <is>
          <t>Bâtiment</t>
        </is>
      </c>
      <c r="B1360" t="inlineStr">
        <is>
          <t>Antony</t>
        </is>
      </c>
      <c r="C1360" t="inlineStr">
        <is>
          <t>BATCJS003</t>
        </is>
      </c>
      <c r="D1360" t="inlineStr">
        <is>
          <t>contrôle des is de jour</t>
        </is>
      </c>
      <c r="E1360" t="inlineStr">
        <is>
          <t>VJS003</t>
        </is>
      </c>
      <c r="F1360" t="n">
        <v>6</v>
      </c>
      <c r="G1360" t="n">
        <v>0</v>
      </c>
      <c r="H1360" t="n">
        <v>6</v>
      </c>
      <c r="I1360" t="n">
        <v>2</v>
      </c>
      <c r="J1360" s="2" t="n">
        <v>507</v>
      </c>
      <c r="K1360" t="n">
        <v>3042</v>
      </c>
      <c r="L1360" t="inlineStr"/>
      <c r="M1360" t="n">
        <v>2</v>
      </c>
      <c r="N1360" t="inlineStr">
        <is>
          <t>contrôle des is de jour|Antony</t>
        </is>
      </c>
    </row>
    <row r="1361">
      <c r="A1361" t="inlineStr">
        <is>
          <t>Bâtiment</t>
        </is>
      </c>
      <c r="B1361" t="inlineStr">
        <is>
          <t>Antony</t>
        </is>
      </c>
      <c r="C1361" t="inlineStr">
        <is>
          <t>BATCJS004</t>
        </is>
      </c>
      <c r="D1361" t="inlineStr">
        <is>
          <t>contrôle des is de jour</t>
        </is>
      </c>
      <c r="E1361" t="inlineStr">
        <is>
          <t>VJS004</t>
        </is>
      </c>
      <c r="F1361" t="n">
        <v>6</v>
      </c>
      <c r="G1361" t="n">
        <v>0</v>
      </c>
      <c r="H1361" t="n">
        <v>6</v>
      </c>
      <c r="I1361" t="n">
        <v>2</v>
      </c>
      <c r="J1361" s="2" t="n">
        <v>507</v>
      </c>
      <c r="K1361" t="n">
        <v>3042</v>
      </c>
      <c r="L1361" t="inlineStr"/>
      <c r="M1361" t="n">
        <v>2</v>
      </c>
      <c r="N1361" t="inlineStr">
        <is>
          <t>contrôle des is de jour|Antony</t>
        </is>
      </c>
    </row>
    <row r="1362">
      <c r="A1362" t="inlineStr">
        <is>
          <t>Bâtiment</t>
        </is>
      </c>
      <c r="B1362" t="inlineStr">
        <is>
          <t>Antony</t>
        </is>
      </c>
      <c r="C1362" t="inlineStr">
        <is>
          <t>BATCNS003</t>
        </is>
      </c>
      <c r="D1362" t="inlineStr">
        <is>
          <t>contrôle des is + niches de nuit</t>
        </is>
      </c>
      <c r="E1362" t="inlineStr">
        <is>
          <t>VNS003</t>
        </is>
      </c>
      <c r="F1362" t="n">
        <v>6</v>
      </c>
      <c r="G1362" t="n">
        <v>0</v>
      </c>
      <c r="H1362" t="n">
        <v>6</v>
      </c>
      <c r="I1362" t="n">
        <v>2</v>
      </c>
      <c r="J1362" s="2" t="n">
        <v>1306</v>
      </c>
      <c r="K1362" t="n">
        <v>7836</v>
      </c>
      <c r="L1362" t="inlineStr"/>
      <c r="M1362" t="n">
        <v>2</v>
      </c>
      <c r="N1362" t="inlineStr">
        <is>
          <t>contrôle des is + niches de nuit|Antony</t>
        </is>
      </c>
    </row>
    <row r="1363">
      <c r="A1363" t="inlineStr">
        <is>
          <t>Bâtiment</t>
        </is>
      </c>
      <c r="B1363" t="inlineStr">
        <is>
          <t>Antony</t>
        </is>
      </c>
      <c r="C1363" t="inlineStr">
        <is>
          <t>BATCNS004</t>
        </is>
      </c>
      <c r="D1363" t="inlineStr">
        <is>
          <t>contrôle des is + niches de nuit</t>
        </is>
      </c>
      <c r="E1363" t="inlineStr">
        <is>
          <t>VNS004</t>
        </is>
      </c>
      <c r="F1363" t="n">
        <v>6</v>
      </c>
      <c r="G1363" t="n">
        <v>0</v>
      </c>
      <c r="H1363" t="n">
        <v>6</v>
      </c>
      <c r="I1363" t="n">
        <v>2</v>
      </c>
      <c r="J1363" s="2" t="n">
        <v>1306</v>
      </c>
      <c r="K1363" t="n">
        <v>7836</v>
      </c>
      <c r="L1363" t="inlineStr"/>
      <c r="M1363" t="n">
        <v>2</v>
      </c>
      <c r="N1363" t="inlineStr">
        <is>
          <t>contrôle des is + niches de nuit|Antony</t>
        </is>
      </c>
    </row>
    <row r="1364">
      <c r="A1364" t="inlineStr">
        <is>
          <t>Bâtiment</t>
        </is>
      </c>
      <c r="B1364" t="inlineStr">
        <is>
          <t>Antony</t>
        </is>
      </c>
      <c r="C1364" t="inlineStr">
        <is>
          <t>BATMPS003</t>
        </is>
      </c>
      <c r="D1364" t="inlineStr">
        <is>
          <t>préventif is + niches</t>
        </is>
      </c>
      <c r="E1364" t="inlineStr">
        <is>
          <t>MPS003</t>
        </is>
      </c>
      <c r="F1364" t="n">
        <v>1</v>
      </c>
      <c r="G1364" t="n">
        <v>0</v>
      </c>
      <c r="H1364" t="n">
        <v>1</v>
      </c>
      <c r="I1364" t="n">
        <v>2</v>
      </c>
      <c r="J1364" s="2" t="n">
        <v>1407</v>
      </c>
      <c r="K1364" t="n">
        <v>1407</v>
      </c>
      <c r="L1364" t="inlineStr"/>
      <c r="M1364" t="n">
        <v>2</v>
      </c>
      <c r="N1364" t="inlineStr">
        <is>
          <t>préventif is + niches|Antony</t>
        </is>
      </c>
    </row>
    <row r="1365">
      <c r="A1365" t="inlineStr">
        <is>
          <t>Bâtiment</t>
        </is>
      </c>
      <c r="B1365" t="inlineStr">
        <is>
          <t>Antony</t>
        </is>
      </c>
      <c r="C1365" t="inlineStr">
        <is>
          <t>BATMPS004</t>
        </is>
      </c>
      <c r="D1365" t="inlineStr">
        <is>
          <t>préventif is + niches</t>
        </is>
      </c>
      <c r="E1365" t="inlineStr">
        <is>
          <t>MPS004</t>
        </is>
      </c>
      <c r="F1365" t="n">
        <v>1</v>
      </c>
      <c r="G1365" t="n">
        <v>0</v>
      </c>
      <c r="H1365" t="n">
        <v>1</v>
      </c>
      <c r="I1365" t="n">
        <v>2</v>
      </c>
      <c r="J1365" s="2" t="n">
        <v>1407</v>
      </c>
      <c r="K1365" t="n">
        <v>1407</v>
      </c>
      <c r="L1365" t="inlineStr"/>
      <c r="M1365" t="n">
        <v>2</v>
      </c>
      <c r="N1365" t="inlineStr">
        <is>
          <t>préventif is + niches|Antony</t>
        </is>
      </c>
    </row>
    <row r="1366">
      <c r="A1366" t="inlineStr">
        <is>
          <t>Propreté</t>
        </is>
      </c>
      <c r="B1366" t="inlineStr">
        <is>
          <t>Antony</t>
        </is>
      </c>
      <c r="C1366" t="inlineStr">
        <is>
          <t>PRPLTB017</t>
        </is>
      </c>
      <c r="D1366" t="inlineStr">
        <is>
          <t>lavage d'un tube</t>
        </is>
      </c>
      <c r="E1366" t="inlineStr">
        <is>
          <t>POL017</t>
        </is>
      </c>
      <c r="F1366" t="n">
        <v>2</v>
      </c>
      <c r="G1366" t="n">
        <v>0</v>
      </c>
      <c r="H1366" t="n">
        <v>2</v>
      </c>
      <c r="I1366" t="n">
        <v>2</v>
      </c>
      <c r="J1366" s="2" t="n">
        <v>13633.74</v>
      </c>
      <c r="K1366" t="n">
        <v>27267.48</v>
      </c>
      <c r="L1366" t="inlineStr"/>
      <c r="M1366" t="n">
        <v>2</v>
      </c>
      <c r="N1366" t="inlineStr">
        <is>
          <t>lavage d'un tube|Antony</t>
        </is>
      </c>
    </row>
    <row r="1367">
      <c r="A1367" t="inlineStr">
        <is>
          <t>ContReg</t>
        </is>
      </c>
      <c r="B1367" t="inlineStr">
        <is>
          <t>Antony</t>
        </is>
      </c>
      <c r="C1367" t="inlineStr">
        <is>
          <t>CRGVPA106</t>
        </is>
      </c>
      <c r="D1367" t="inlineStr">
        <is>
          <t>vérification des installations électriques</t>
        </is>
      </c>
      <c r="E1367" t="inlineStr">
        <is>
          <t>CRC 106,00</t>
        </is>
      </c>
      <c r="F1367" t="n">
        <v>1</v>
      </c>
      <c r="G1367" t="n">
        <v>0</v>
      </c>
      <c r="H1367" t="n">
        <v>1</v>
      </c>
      <c r="I1367" t="n">
        <v>1</v>
      </c>
      <c r="J1367" s="2" t="n">
        <v>486.45</v>
      </c>
      <c r="K1367" t="n">
        <v>486.45</v>
      </c>
      <c r="L1367" t="inlineStr"/>
      <c r="M1367" t="n">
        <v>1</v>
      </c>
      <c r="N1367" t="inlineStr">
        <is>
          <t>vérification des installations électriques|Antony</t>
        </is>
      </c>
    </row>
    <row r="1368">
      <c r="A1368" t="inlineStr">
        <is>
          <t>ContReg</t>
        </is>
      </c>
      <c r="B1368" t="inlineStr">
        <is>
          <t>Antony</t>
        </is>
      </c>
      <c r="C1368" t="inlineStr">
        <is>
          <t>CRGVPA107</t>
        </is>
      </c>
      <c r="D1368" t="inlineStr">
        <is>
          <t>vérification des installations électriques</t>
        </is>
      </c>
      <c r="E1368" t="inlineStr">
        <is>
          <t>CRC 107,00</t>
        </is>
      </c>
      <c r="F1368" t="n">
        <v>1</v>
      </c>
      <c r="G1368" t="n">
        <v>0</v>
      </c>
      <c r="H1368" t="n">
        <v>1</v>
      </c>
      <c r="I1368" t="n">
        <v>1</v>
      </c>
      <c r="J1368" s="2" t="n">
        <v>864.8</v>
      </c>
      <c r="K1368" t="n">
        <v>864.8</v>
      </c>
      <c r="L1368" t="inlineStr"/>
      <c r="M1368" t="n">
        <v>1</v>
      </c>
      <c r="N1368" t="inlineStr">
        <is>
          <t>vérification des installations électriques|Antony</t>
        </is>
      </c>
    </row>
    <row r="1369">
      <c r="A1369" t="inlineStr">
        <is>
          <t>ContReg</t>
        </is>
      </c>
      <c r="B1369" t="inlineStr">
        <is>
          <t>Antony</t>
        </is>
      </c>
      <c r="C1369" t="inlineStr">
        <is>
          <t>CRGVIS101</t>
        </is>
      </c>
      <c r="D1369" t="inlineStr">
        <is>
          <t>vérification des installations électriques</t>
        </is>
      </c>
      <c r="E1369" t="inlineStr">
        <is>
          <t>CRS101</t>
        </is>
      </c>
      <c r="F1369" t="n">
        <v>1</v>
      </c>
      <c r="G1369" t="n">
        <v>0</v>
      </c>
      <c r="H1369" t="n">
        <v>1</v>
      </c>
      <c r="I1369" t="n">
        <v>1</v>
      </c>
      <c r="J1369" s="2" t="n">
        <v>1297.2</v>
      </c>
      <c r="K1369" t="n">
        <v>1297.2</v>
      </c>
      <c r="L1369" t="inlineStr"/>
      <c r="M1369" t="n">
        <v>1</v>
      </c>
      <c r="N1369" t="inlineStr">
        <is>
          <t>vérification des installations électriques|Antony</t>
        </is>
      </c>
    </row>
    <row r="1370">
      <c r="A1370" t="inlineStr">
        <is>
          <t>ContReg</t>
        </is>
      </c>
      <c r="B1370" t="inlineStr">
        <is>
          <t>Antony</t>
        </is>
      </c>
      <c r="C1370" t="inlineStr">
        <is>
          <t>CRGVIS102</t>
        </is>
      </c>
      <c r="D1370" t="inlineStr">
        <is>
          <t>vérification des installations électriques</t>
        </is>
      </c>
      <c r="E1370" t="inlineStr">
        <is>
          <t>CRS102</t>
        </is>
      </c>
      <c r="F1370" t="n">
        <v>1</v>
      </c>
      <c r="G1370" t="n">
        <v>0</v>
      </c>
      <c r="H1370" t="n">
        <v>1</v>
      </c>
      <c r="I1370" t="n">
        <v>1</v>
      </c>
      <c r="J1370" s="2" t="n">
        <v>432.4</v>
      </c>
      <c r="K1370" t="n">
        <v>432.4</v>
      </c>
      <c r="L1370" t="inlineStr"/>
      <c r="M1370" t="n">
        <v>1</v>
      </c>
      <c r="N1370" t="inlineStr">
        <is>
          <t>vérification des installations électriques|Antony</t>
        </is>
      </c>
    </row>
    <row r="1371">
      <c r="A1371" t="inlineStr">
        <is>
          <t>ContReg</t>
        </is>
      </c>
      <c r="B1371" t="inlineStr">
        <is>
          <t>Antony</t>
        </is>
      </c>
      <c r="C1371" t="inlineStr">
        <is>
          <t>CRGVIS103</t>
        </is>
      </c>
      <c r="D1371" t="inlineStr">
        <is>
          <t>vérification des installations électriques</t>
        </is>
      </c>
      <c r="E1371" t="inlineStr">
        <is>
          <t>CRS103</t>
        </is>
      </c>
      <c r="F1371" t="n">
        <v>1</v>
      </c>
      <c r="G1371" t="n">
        <v>0</v>
      </c>
      <c r="H1371" t="n">
        <v>1</v>
      </c>
      <c r="I1371" t="n">
        <v>1</v>
      </c>
      <c r="J1371" s="2" t="n">
        <v>864.8</v>
      </c>
      <c r="K1371" t="n">
        <v>864.8</v>
      </c>
      <c r="L1371" t="inlineStr"/>
      <c r="M1371" t="n">
        <v>1</v>
      </c>
      <c r="N1371" t="inlineStr">
        <is>
          <t>vérification des installations électriques|Antony</t>
        </is>
      </c>
    </row>
    <row r="1372">
      <c r="A1372" t="inlineStr">
        <is>
          <t>ContReg</t>
        </is>
      </c>
      <c r="B1372" t="inlineStr">
        <is>
          <t>Antony</t>
        </is>
      </c>
      <c r="C1372" t="inlineStr">
        <is>
          <t>CRGVIS104</t>
        </is>
      </c>
      <c r="D1372" t="inlineStr">
        <is>
          <t>vérification des installations électriques</t>
        </is>
      </c>
      <c r="E1372" t="inlineStr">
        <is>
          <t>CRS104</t>
        </is>
      </c>
      <c r="F1372" t="n">
        <v>1</v>
      </c>
      <c r="G1372" t="n">
        <v>0</v>
      </c>
      <c r="H1372" t="n">
        <v>1</v>
      </c>
      <c r="I1372" t="n">
        <v>1</v>
      </c>
      <c r="J1372" s="2" t="n">
        <v>864.8</v>
      </c>
      <c r="K1372" t="n">
        <v>864.8</v>
      </c>
      <c r="L1372" t="inlineStr"/>
      <c r="M1372" t="n">
        <v>1</v>
      </c>
      <c r="N1372" t="inlineStr">
        <is>
          <t>vérification des installations électriques|Antony</t>
        </is>
      </c>
    </row>
    <row r="1373">
      <c r="A1373" t="inlineStr">
        <is>
          <t>ContReg</t>
        </is>
      </c>
      <c r="B1373" t="inlineStr">
        <is>
          <t>Antony</t>
        </is>
      </c>
      <c r="C1373" t="inlineStr">
        <is>
          <t>CRGDLA101</t>
        </is>
      </c>
      <c r="D1373" t="inlineStr">
        <is>
          <t>vérification des dispositifs de levage</t>
        </is>
      </c>
      <c r="E1373" t="inlineStr">
        <is>
          <t>CRC 101,00</t>
        </is>
      </c>
      <c r="F1373" t="n">
        <v>1</v>
      </c>
      <c r="G1373" t="n">
        <v>0</v>
      </c>
      <c r="H1373" t="n">
        <v>1</v>
      </c>
      <c r="I1373" t="n">
        <v>0</v>
      </c>
      <c r="J1373" s="2" t="n">
        <v>648.6</v>
      </c>
      <c r="K1373" t="n">
        <v>0</v>
      </c>
      <c r="L1373" t="inlineStr">
        <is>
          <t>Dispositif de levage inférieur ou égal à 3 tonnes</t>
        </is>
      </c>
      <c r="M1373">
        <f>IFERROR(INDEX('equipements_tunnel'!$C$2:$AK$64,MATCH(L1373,'equipements_tunnel'!$B$2:$B$64,0),MATCH(B1373,'equipements_tunnel'!$C$1:$AK$1,0)),"")</f>
        <v/>
      </c>
      <c r="N1373" t="inlineStr">
        <is>
          <t>vérification des dispositifs de levage|Antony</t>
        </is>
      </c>
    </row>
    <row r="1374">
      <c r="A1374" t="inlineStr">
        <is>
          <t>ContReg</t>
        </is>
      </c>
      <c r="B1374" t="inlineStr">
        <is>
          <t>Antony</t>
        </is>
      </c>
      <c r="C1374" t="inlineStr">
        <is>
          <t>CRGDLB102</t>
        </is>
      </c>
      <c r="D1374" t="inlineStr">
        <is>
          <t>vérification des dispositifs de levage</t>
        </is>
      </c>
      <c r="E1374" t="inlineStr">
        <is>
          <t>CRC 102,00</t>
        </is>
      </c>
      <c r="F1374" t="n">
        <v>1</v>
      </c>
      <c r="G1374" t="n">
        <v>0</v>
      </c>
      <c r="H1374" t="n">
        <v>1</v>
      </c>
      <c r="I1374" t="n">
        <v>4</v>
      </c>
      <c r="J1374" s="2" t="n">
        <v>864.8</v>
      </c>
      <c r="K1374" t="n">
        <v>3459.2</v>
      </c>
      <c r="L1374" t="inlineStr">
        <is>
          <t>Dispositif de levage inférieur compris entre 3 et 6 tonnes</t>
        </is>
      </c>
      <c r="M1374">
        <f>IFERROR(INDEX('equipements_tunnel'!$C$2:$AK$64,MATCH(L1374,'equipements_tunnel'!$B$2:$B$64,0),MATCH(B1374,'equipements_tunnel'!$C$1:$AK$1,0)),"")</f>
        <v/>
      </c>
      <c r="N1374" t="inlineStr">
        <is>
          <t>vérification des dispositifs de levage|Antony</t>
        </is>
      </c>
    </row>
    <row r="1375">
      <c r="A1375" t="inlineStr">
        <is>
          <t>ContReg</t>
        </is>
      </c>
      <c r="B1375" t="inlineStr">
        <is>
          <t>Antony</t>
        </is>
      </c>
      <c r="C1375" t="inlineStr">
        <is>
          <t>CRGDLC103</t>
        </is>
      </c>
      <c r="D1375" t="inlineStr">
        <is>
          <t>vérification des dispositifs de levage</t>
        </is>
      </c>
      <c r="E1375" t="inlineStr">
        <is>
          <t>CRC 103,00</t>
        </is>
      </c>
      <c r="F1375" t="n">
        <v>1</v>
      </c>
      <c r="G1375" t="n">
        <v>0</v>
      </c>
      <c r="H1375" t="n">
        <v>1</v>
      </c>
      <c r="I1375" t="n">
        <v>0</v>
      </c>
      <c r="J1375" s="2" t="n">
        <v>1081</v>
      </c>
      <c r="K1375" t="n">
        <v>0</v>
      </c>
      <c r="L1375" t="inlineStr">
        <is>
          <t>Dispositif de levage inférieur supérieur à 6 tonnes</t>
        </is>
      </c>
      <c r="M1375">
        <f>IFERROR(INDEX('equipements_tunnel'!$C$2:$AK$64,MATCH(L1375,'equipements_tunnel'!$B$2:$B$64,0),MATCH(B1375,'equipements_tunnel'!$C$1:$AK$1,0)),"")</f>
        <v/>
      </c>
      <c r="N1375" t="inlineStr">
        <is>
          <t>vérification des dispositifs de levage|Antony</t>
        </is>
      </c>
    </row>
    <row r="1376">
      <c r="A1376" t="inlineStr">
        <is>
          <t>Eclairage</t>
        </is>
      </c>
      <c r="B1376" t="inlineStr">
        <is>
          <t>Antony</t>
        </is>
      </c>
      <c r="C1376" t="inlineStr">
        <is>
          <t>ECLNPS002</t>
        </is>
      </c>
      <c r="D1376" t="inlineStr">
        <is>
          <t>nettoyage des plots de jalonnement pour un sens</t>
        </is>
      </c>
      <c r="E1376" t="inlineStr">
        <is>
          <t>ECPS02</t>
        </is>
      </c>
      <c r="F1376" t="n">
        <v>2</v>
      </c>
      <c r="G1376" t="n">
        <v>0</v>
      </c>
      <c r="H1376" t="n">
        <v>2</v>
      </c>
      <c r="I1376" t="n">
        <v>2</v>
      </c>
      <c r="J1376" s="2" t="n">
        <v>407.24</v>
      </c>
      <c r="K1376" t="n">
        <v>1628.96</v>
      </c>
      <c r="L1376" t="inlineStr"/>
      <c r="M1376" t="n">
        <v>2</v>
      </c>
      <c r="N1376" t="inlineStr">
        <is>
          <t>nettoyage des plots de jalonnement pour un sens|Antony</t>
        </is>
      </c>
    </row>
    <row r="1377">
      <c r="A1377" t="inlineStr">
        <is>
          <t>Eclairage</t>
        </is>
      </c>
      <c r="B1377" t="inlineStr">
        <is>
          <t>Antony</t>
        </is>
      </c>
      <c r="C1377" t="inlineStr">
        <is>
          <t>ECLNES012</t>
        </is>
      </c>
      <c r="D1377" t="inlineStr">
        <is>
          <t>nettoyage de l'éclairage pour un sens</t>
        </is>
      </c>
      <c r="E1377" t="inlineStr">
        <is>
          <t>ECPS12</t>
        </is>
      </c>
      <c r="F1377" t="n">
        <v>2</v>
      </c>
      <c r="G1377" t="n">
        <v>0</v>
      </c>
      <c r="H1377" t="n">
        <v>2</v>
      </c>
      <c r="I1377" t="n">
        <v>2</v>
      </c>
      <c r="J1377" s="2" t="n">
        <v>1824.27</v>
      </c>
      <c r="K1377" t="n">
        <v>7297.08</v>
      </c>
      <c r="L1377" t="inlineStr"/>
      <c r="M1377" t="n">
        <v>2</v>
      </c>
      <c r="N1377" t="inlineStr">
        <is>
          <t>nettoyage de l'éclairage pour un sens|Antony</t>
        </is>
      </c>
    </row>
    <row r="1378">
      <c r="A1378" t="inlineStr">
        <is>
          <t>Eclairage</t>
        </is>
      </c>
      <c r="B1378" t="inlineStr">
        <is>
          <t>Antony</t>
        </is>
      </c>
      <c r="C1378" t="inlineStr">
        <is>
          <t>ECLRSS053</t>
        </is>
      </c>
      <c r="D1378" t="inlineStr">
        <is>
          <t>remplacement systématiques des sources</t>
        </is>
      </c>
      <c r="E1378" t="inlineStr">
        <is>
          <t>ECPS53</t>
        </is>
      </c>
      <c r="F1378" t="n">
        <v>0.4</v>
      </c>
      <c r="G1378" t="n">
        <v>0</v>
      </c>
      <c r="H1378" t="n">
        <v>0.4</v>
      </c>
      <c r="I1378" t="n">
        <v>2</v>
      </c>
      <c r="J1378" s="2" t="n">
        <v>5470.71</v>
      </c>
      <c r="K1378" t="n">
        <v>4376.57</v>
      </c>
      <c r="L1378" t="inlineStr"/>
      <c r="M1378" t="n">
        <v>2</v>
      </c>
      <c r="N1378" t="inlineStr">
        <is>
          <t>remplacement systématiques des sources|Antony</t>
        </is>
      </c>
    </row>
    <row r="1379">
      <c r="A1379" t="inlineStr">
        <is>
          <t>Eclairage</t>
        </is>
      </c>
      <c r="B1379" t="inlineStr">
        <is>
          <t>Antony</t>
        </is>
      </c>
      <c r="C1379" t="inlineStr">
        <is>
          <t>ECLRSS054</t>
        </is>
      </c>
      <c r="D1379" t="inlineStr">
        <is>
          <t>remplacement systématiques des sources</t>
        </is>
      </c>
      <c r="E1379" t="inlineStr">
        <is>
          <t>ECPS54</t>
        </is>
      </c>
      <c r="F1379" t="n">
        <v>0.4</v>
      </c>
      <c r="G1379" t="n">
        <v>0</v>
      </c>
      <c r="H1379" t="n">
        <v>0.4</v>
      </c>
      <c r="I1379" t="n">
        <v>2</v>
      </c>
      <c r="J1379" s="2" t="n">
        <v>3109.14</v>
      </c>
      <c r="K1379" t="n">
        <v>2487.31</v>
      </c>
      <c r="L1379" t="inlineStr"/>
      <c r="M1379" t="n">
        <v>2</v>
      </c>
      <c r="N1379" t="inlineStr">
        <is>
          <t>remplacement systématiques des sources|Antony</t>
        </is>
      </c>
    </row>
    <row r="1380">
      <c r="A1380" t="inlineStr">
        <is>
          <t>Eclairage</t>
        </is>
      </c>
      <c r="B1380" t="inlineStr">
        <is>
          <t>Antony</t>
        </is>
      </c>
      <c r="C1380" t="inlineStr">
        <is>
          <t>ECLRSS055</t>
        </is>
      </c>
      <c r="D1380" t="inlineStr">
        <is>
          <t>remplacement systématiques des sources</t>
        </is>
      </c>
      <c r="E1380" t="inlineStr">
        <is>
          <t>ECPS55</t>
        </is>
      </c>
      <c r="F1380" t="n">
        <v>0.4</v>
      </c>
      <c r="G1380" t="n">
        <v>0</v>
      </c>
      <c r="H1380" t="n">
        <v>0.4</v>
      </c>
      <c r="I1380" t="n">
        <v>2</v>
      </c>
      <c r="J1380" s="2" t="n">
        <v>4519.29</v>
      </c>
      <c r="K1380" t="n">
        <v>3615.43</v>
      </c>
      <c r="L1380" t="inlineStr"/>
      <c r="M1380" t="n">
        <v>2</v>
      </c>
      <c r="N1380" t="inlineStr">
        <is>
          <t>remplacement systématiques des sources|Antony</t>
        </is>
      </c>
    </row>
    <row r="1381">
      <c r="A1381" t="inlineStr">
        <is>
          <t>AEV</t>
        </is>
      </c>
      <c r="B1381" t="inlineStr">
        <is>
          <t>Antony</t>
        </is>
      </c>
      <c r="C1381" t="inlineStr">
        <is>
          <t>AEVEFS011</t>
        </is>
      </c>
      <c r="D1381" t="inlineStr">
        <is>
          <t>essais fonctionnels pour un sens</t>
        </is>
      </c>
      <c r="E1381" t="inlineStr">
        <is>
          <t>AEFS11</t>
        </is>
      </c>
      <c r="F1381" t="n">
        <v>2</v>
      </c>
      <c r="G1381" t="n">
        <v>0</v>
      </c>
      <c r="H1381" t="n">
        <v>2</v>
      </c>
      <c r="I1381" t="n">
        <v>2</v>
      </c>
      <c r="J1381" s="2" t="n">
        <v>620.95</v>
      </c>
      <c r="K1381" t="n">
        <v>2483.8</v>
      </c>
      <c r="L1381" t="inlineStr"/>
      <c r="M1381" t="n">
        <v>2</v>
      </c>
      <c r="N1381" t="inlineStr">
        <is>
          <t>essais fonctionnels pour un sens|Antony</t>
        </is>
      </c>
    </row>
    <row r="1382">
      <c r="A1382" t="inlineStr">
        <is>
          <t>AEV</t>
        </is>
      </c>
      <c r="B1382" t="inlineStr">
        <is>
          <t>Antony</t>
        </is>
      </c>
      <c r="C1382" t="inlineStr">
        <is>
          <t>AEVMPS021</t>
        </is>
      </c>
      <c r="D1382" t="inlineStr">
        <is>
          <t>maintenance préventive pour un sens</t>
        </is>
      </c>
      <c r="E1382" t="inlineStr">
        <is>
          <t>AEPS21</t>
        </is>
      </c>
      <c r="F1382" t="n">
        <v>2</v>
      </c>
      <c r="G1382" t="n">
        <v>0</v>
      </c>
      <c r="H1382" t="n">
        <v>2</v>
      </c>
      <c r="I1382" t="n">
        <v>2</v>
      </c>
      <c r="J1382" s="2" t="n">
        <v>1675.71</v>
      </c>
      <c r="K1382" t="n">
        <v>6702.84</v>
      </c>
      <c r="L1382" t="inlineStr"/>
      <c r="M1382" t="n">
        <v>2</v>
      </c>
      <c r="N1382" t="inlineStr">
        <is>
          <t>maintenance préventive pour un sens|Antony</t>
        </is>
      </c>
    </row>
    <row r="1383">
      <c r="A1383" t="inlineStr">
        <is>
          <t>AEV</t>
        </is>
      </c>
      <c r="B1383" t="inlineStr">
        <is>
          <t>Antony</t>
        </is>
      </c>
      <c r="C1383" t="inlineStr">
        <is>
          <t>AEVPLV008</t>
        </is>
      </c>
      <c r="D1383" t="inlineStr">
        <is>
          <t>maintenance préventive prises/coffret pompier</t>
        </is>
      </c>
      <c r="E1383" t="inlineStr">
        <is>
          <t>AEV08</t>
        </is>
      </c>
      <c r="F1383" t="n">
        <v>1</v>
      </c>
      <c r="G1383" t="n">
        <v>0</v>
      </c>
      <c r="H1383" t="n">
        <v>1</v>
      </c>
      <c r="I1383" t="n">
        <v>10</v>
      </c>
      <c r="J1383" s="2" t="n">
        <v>61.7</v>
      </c>
      <c r="K1383" t="n">
        <v>617</v>
      </c>
      <c r="L1383" t="inlineStr">
        <is>
          <t>Niche sécurité</t>
        </is>
      </c>
      <c r="M1383">
        <f>IFERROR(INDEX('equipements_tunnel'!$C$2:$AK$64,MATCH(L1383,'equipements_tunnel'!$B$2:$B$64,0),MATCH(B1383,'equipements_tunnel'!$C$1:$AK$1,0)),"")</f>
        <v/>
      </c>
      <c r="N1383" t="inlineStr">
        <is>
          <t>maintenance préventive prises/coffret pompier|Antony</t>
        </is>
      </c>
    </row>
    <row r="1384">
      <c r="A1384" t="inlineStr">
        <is>
          <t>Automate</t>
        </is>
      </c>
      <c r="B1384" t="inlineStr">
        <is>
          <t>Antony</t>
        </is>
      </c>
      <c r="C1384" t="inlineStr">
        <is>
          <t>AUTPAB021</t>
        </is>
      </c>
      <c r="D1384" t="inlineStr">
        <is>
          <t>préventif automates principaux et baies mesd (fiche n°3 du cctp)</t>
        </is>
      </c>
      <c r="E1384" t="inlineStr">
        <is>
          <t>AUPR21</t>
        </is>
      </c>
      <c r="F1384" t="n">
        <v>1</v>
      </c>
      <c r="G1384" t="n">
        <v>0</v>
      </c>
      <c r="H1384" t="n">
        <v>1</v>
      </c>
      <c r="I1384" t="n">
        <v>1</v>
      </c>
      <c r="J1384" s="2" t="n">
        <v>320.77594</v>
      </c>
      <c r="K1384" t="n">
        <v>160.39</v>
      </c>
      <c r="L1384" t="inlineStr"/>
      <c r="M1384" t="n">
        <v>1</v>
      </c>
      <c r="N1384" t="inlineStr">
        <is>
          <t>préventif automates principaux et baies mesd (fiche n°3 du cctp)|Antony</t>
        </is>
      </c>
    </row>
    <row r="1385">
      <c r="A1385" t="inlineStr">
        <is>
          <t>Automate</t>
        </is>
      </c>
      <c r="B1385" t="inlineStr">
        <is>
          <t>Antony</t>
        </is>
      </c>
      <c r="C1385" t="inlineStr">
        <is>
          <t>AUTPAR022</t>
        </is>
      </c>
      <c r="D1385" t="inlineStr">
        <is>
          <t>préventif armoires mesd (fiche n°4 du cctp)</t>
        </is>
      </c>
      <c r="E1385" t="inlineStr">
        <is>
          <t>AUPR22</t>
        </is>
      </c>
      <c r="F1385" t="n">
        <v>1</v>
      </c>
      <c r="G1385" t="n">
        <v>0</v>
      </c>
      <c r="H1385" t="n">
        <v>1</v>
      </c>
      <c r="I1385" t="n">
        <v>1</v>
      </c>
      <c r="J1385" s="2" t="n">
        <v>1651.63828</v>
      </c>
      <c r="K1385" t="n">
        <v>825.8200000000001</v>
      </c>
      <c r="L1385" t="inlineStr">
        <is>
          <t>MESD METIER</t>
        </is>
      </c>
      <c r="M1385">
        <f>IFERROR(INDEX('equipements_tunnel'!$C$2:$AK$64,MATCH(L1385,'equipements_tunnel'!$B$2:$B$64,0),MATCH(B1385,'equipements_tunnel'!$C$1:$AK$1,0)),"")</f>
        <v/>
      </c>
      <c r="N1385" t="inlineStr">
        <is>
          <t>préventif armoires mesd (fiche n°4 du cctp)|Antony</t>
        </is>
      </c>
    </row>
    <row r="1386">
      <c r="A1386" t="inlineStr">
        <is>
          <t>Automate</t>
        </is>
      </c>
      <c r="B1386" t="inlineStr">
        <is>
          <t>Antony</t>
        </is>
      </c>
      <c r="C1386" t="inlineStr">
        <is>
          <t>AUTPAM047</t>
        </is>
      </c>
      <c r="D1386" t="inlineStr">
        <is>
          <t>préventif automates métier (fiche n°5 du cctp)</t>
        </is>
      </c>
      <c r="E1386" t="inlineStr">
        <is>
          <t>AUPR47</t>
        </is>
      </c>
      <c r="F1386" t="n">
        <v>1</v>
      </c>
      <c r="G1386" t="n">
        <v>0</v>
      </c>
      <c r="H1386" t="n">
        <v>1</v>
      </c>
      <c r="I1386" t="n">
        <v>5</v>
      </c>
      <c r="J1386" s="2" t="n">
        <v>202.4713</v>
      </c>
      <c r="K1386" t="n">
        <v>1012.36</v>
      </c>
      <c r="L1386" t="inlineStr">
        <is>
          <t>AUTOMATE METIER</t>
        </is>
      </c>
      <c r="M1386">
        <f>IFERROR(INDEX('equipements_tunnel'!$C$2:$AK$64,MATCH(L1386,'equipements_tunnel'!$B$2:$B$64,0),MATCH(B1386,'equipements_tunnel'!$C$1:$AK$1,0)),"")</f>
        <v/>
      </c>
      <c r="N1386" t="inlineStr">
        <is>
          <t>préventif automates métier (fiche n°5 du cctp)|Antony</t>
        </is>
      </c>
    </row>
    <row r="1387">
      <c r="A1387" t="inlineStr">
        <is>
          <t>Automate</t>
        </is>
      </c>
      <c r="B1387" t="inlineStr">
        <is>
          <t>Antony</t>
        </is>
      </c>
      <c r="C1387" t="inlineStr">
        <is>
          <t>AUTPAR048</t>
        </is>
      </c>
      <c r="D1387" t="inlineStr">
        <is>
          <t>préventif armoires mesd (fiche n°4 du cctp)</t>
        </is>
      </c>
      <c r="E1387" t="inlineStr">
        <is>
          <t>AUPR48</t>
        </is>
      </c>
      <c r="F1387" t="n">
        <v>1</v>
      </c>
      <c r="G1387" t="n">
        <v>0</v>
      </c>
      <c r="H1387" t="n">
        <v>1</v>
      </c>
      <c r="I1387" t="n">
        <v>2</v>
      </c>
      <c r="J1387" s="2" t="n">
        <v>91.39855</v>
      </c>
      <c r="K1387" t="n">
        <v>182.8</v>
      </c>
      <c r="L1387" t="inlineStr">
        <is>
          <t>MESD METIER</t>
        </is>
      </c>
      <c r="M1387">
        <f>IFERROR(INDEX('equipements_tunnel'!$C$2:$AK$64,MATCH(L1387,'equipements_tunnel'!$B$2:$B$64,0),MATCH(B1387,'equipements_tunnel'!$C$1:$AK$1,0)),"")</f>
        <v/>
      </c>
      <c r="N1387" t="inlineStr">
        <is>
          <t>préventif armoires mesd (fiche n°4 du cctp)|Antony</t>
        </is>
      </c>
    </row>
    <row r="1388">
      <c r="A1388" t="inlineStr">
        <is>
          <t>PAU/TSE</t>
        </is>
      </c>
      <c r="B1388" t="inlineStr">
        <is>
          <t>Antony</t>
        </is>
      </c>
      <c r="C1388" t="inlineStr">
        <is>
          <t>RTSPPS001</t>
        </is>
      </c>
      <c r="D1388" t="inlineStr">
        <is>
          <t>maintenance préventive de l'ensemble des pau du tunnel</t>
        </is>
      </c>
      <c r="E1388" t="inlineStr">
        <is>
          <t>RAU-PS01</t>
        </is>
      </c>
      <c r="F1388" t="n">
        <v>4</v>
      </c>
      <c r="G1388" t="n">
        <v>0</v>
      </c>
      <c r="H1388" t="n">
        <v>4</v>
      </c>
      <c r="I1388" t="n">
        <v>1</v>
      </c>
      <c r="J1388" s="2" t="n">
        <v>1689.62</v>
      </c>
      <c r="K1388" t="n">
        <v>3379.24</v>
      </c>
      <c r="L1388" t="inlineStr"/>
      <c r="M1388" t="n">
        <v>1</v>
      </c>
      <c r="N1388" t="inlineStr">
        <is>
          <t>maintenance préventive de l'ensemble des pau du tunnel|Antony</t>
        </is>
      </c>
    </row>
    <row r="1389">
      <c r="A1389" t="inlineStr">
        <is>
          <t>PAU/TSE</t>
        </is>
      </c>
      <c r="B1389" t="inlineStr">
        <is>
          <t>Antony</t>
        </is>
      </c>
      <c r="C1389" t="inlineStr">
        <is>
          <t>RTSPTS001</t>
        </is>
      </c>
      <c r="D1389" t="inlineStr">
        <is>
          <t>maintenance préventive de l'ensemble des tse du tunnel</t>
        </is>
      </c>
      <c r="E1389" t="inlineStr">
        <is>
          <t>TSE-PS01</t>
        </is>
      </c>
      <c r="F1389" t="n">
        <v>4</v>
      </c>
      <c r="G1389" t="n">
        <v>0</v>
      </c>
      <c r="H1389" t="n">
        <v>4</v>
      </c>
      <c r="I1389" t="n">
        <v>1</v>
      </c>
      <c r="J1389" s="2" t="n">
        <v>449.84</v>
      </c>
      <c r="K1389" t="n">
        <v>899.6799999999999</v>
      </c>
      <c r="L1389" t="inlineStr"/>
      <c r="M1389" t="n">
        <v>1</v>
      </c>
      <c r="N1389" t="inlineStr">
        <is>
          <t>maintenance préventive de l'ensemble des tse du tunnel|Antony</t>
        </is>
      </c>
    </row>
    <row r="1390">
      <c r="A1390" t="inlineStr">
        <is>
          <t>Onduleur</t>
        </is>
      </c>
      <c r="B1390" t="inlineStr">
        <is>
          <t>Antony</t>
        </is>
      </c>
      <c r="C1390" t="inlineStr">
        <is>
          <t>ONDPOA001</t>
        </is>
      </c>
      <c r="D1390" t="inlineStr">
        <is>
          <t>maintenance préventive d'un onduleur</t>
        </is>
      </c>
      <c r="E1390" t="inlineStr">
        <is>
          <t>ONP001</t>
        </is>
      </c>
      <c r="F1390" t="n">
        <v>1</v>
      </c>
      <c r="G1390" t="n">
        <v>0</v>
      </c>
      <c r="H1390" t="n">
        <v>1</v>
      </c>
      <c r="I1390" t="n">
        <v>1</v>
      </c>
      <c r="J1390" s="2" t="n">
        <v>304.01</v>
      </c>
      <c r="K1390" t="n">
        <v>304.01</v>
      </c>
      <c r="L1390" t="inlineStr">
        <is>
          <t>Maintenance préventive Onduleur ≤ 60 kVA</t>
        </is>
      </c>
      <c r="M1390">
        <f>IFERROR(INDEX('equipements_tunnel'!$C$2:$AK$64,MATCH(L1390,'equipements_tunnel'!$B$2:$B$64,0),MATCH(B1390,'equipements_tunnel'!$C$1:$AK$1,0)),"")</f>
        <v/>
      </c>
      <c r="N1390" t="inlineStr">
        <is>
          <t>maintenance préventive d'un onduleur|Antony</t>
        </is>
      </c>
    </row>
    <row r="1391">
      <c r="A1391" t="inlineStr">
        <is>
          <t>Onduleur</t>
        </is>
      </c>
      <c r="B1391" t="inlineStr">
        <is>
          <t>Antony</t>
        </is>
      </c>
      <c r="C1391" t="inlineStr">
        <is>
          <t>ONDPOB002</t>
        </is>
      </c>
      <c r="D1391" t="inlineStr">
        <is>
          <t>maintenance préventive d'un onduleur</t>
        </is>
      </c>
      <c r="E1391" t="inlineStr">
        <is>
          <t>ONP002</t>
        </is>
      </c>
      <c r="F1391" t="n">
        <v>1</v>
      </c>
      <c r="G1391" t="n">
        <v>0</v>
      </c>
      <c r="H1391" t="n">
        <v>1</v>
      </c>
      <c r="I1391" t="n">
        <v>1</v>
      </c>
      <c r="J1391" s="2" t="n">
        <v>337.95</v>
      </c>
      <c r="K1391" t="n">
        <v>337.95</v>
      </c>
      <c r="L1391" t="inlineStr">
        <is>
          <t>Maintenance préventive Onduleur 61 kVA --&gt; 160 kVA</t>
        </is>
      </c>
      <c r="M1391">
        <f>IFERROR(INDEX('equipements_tunnel'!$C$2:$AK$64,MATCH(L1391,'equipements_tunnel'!$B$2:$B$64,0),MATCH(B1391,'equipements_tunnel'!$C$1:$AK$1,0)),"")</f>
        <v/>
      </c>
      <c r="N1391" t="inlineStr">
        <is>
          <t>maintenance préventive d'un onduleur|Antony</t>
        </is>
      </c>
    </row>
    <row r="1392">
      <c r="A1392" t="inlineStr">
        <is>
          <t>Onduleur</t>
        </is>
      </c>
      <c r="B1392" t="inlineStr">
        <is>
          <t>Antony</t>
        </is>
      </c>
      <c r="C1392" t="inlineStr">
        <is>
          <t>ONDPOC003</t>
        </is>
      </c>
      <c r="D1392" t="inlineStr">
        <is>
          <t>maintenance préventive d'un onduleur</t>
        </is>
      </c>
      <c r="E1392" t="inlineStr">
        <is>
          <t>ONP003</t>
        </is>
      </c>
      <c r="F1392" t="n">
        <v>1</v>
      </c>
      <c r="G1392" t="n">
        <v>0</v>
      </c>
      <c r="H1392" t="n">
        <v>1</v>
      </c>
      <c r="I1392" t="n">
        <v>0</v>
      </c>
      <c r="J1392" s="2" t="n">
        <v>371.88</v>
      </c>
      <c r="K1392" t="n">
        <v>0</v>
      </c>
      <c r="L1392" t="inlineStr">
        <is>
          <t>Maintenance préventive Onduleur &gt; 160 kVA</t>
        </is>
      </c>
      <c r="M1392">
        <f>IFERROR(INDEX('equipements_tunnel'!$C$2:$AK$64,MATCH(L1392,'equipements_tunnel'!$B$2:$B$64,0),MATCH(B1392,'equipements_tunnel'!$C$1:$AK$1,0)),"")</f>
        <v/>
      </c>
      <c r="N1392" t="inlineStr">
        <is>
          <t>maintenance préventive d'un onduleur|Antony</t>
        </is>
      </c>
    </row>
    <row r="1393">
      <c r="A1393" t="inlineStr">
        <is>
          <t>Onduleur</t>
        </is>
      </c>
      <c r="B1393" t="inlineStr">
        <is>
          <t>Antony</t>
        </is>
      </c>
      <c r="C1393" t="inlineStr">
        <is>
          <t>ONDMPA004</t>
        </is>
      </c>
      <c r="D1393" t="inlineStr">
        <is>
          <t>maintenance préventive d'un atelier d'énergie</t>
        </is>
      </c>
      <c r="E1393" t="inlineStr">
        <is>
          <t>ONP004</t>
        </is>
      </c>
      <c r="F1393" t="n">
        <v>1</v>
      </c>
      <c r="G1393" t="n">
        <v>0</v>
      </c>
      <c r="H1393" t="n">
        <v>1</v>
      </c>
      <c r="I1393" t="n">
        <v>4</v>
      </c>
      <c r="J1393" s="2" t="n">
        <v>185.94</v>
      </c>
      <c r="K1393" t="n">
        <v>743.76</v>
      </c>
      <c r="L1393" t="inlineStr"/>
      <c r="M1393" t="n">
        <v>4</v>
      </c>
      <c r="N1393" t="inlineStr">
        <is>
          <t>maintenance préventive d'un atelier d'énergie|Antony</t>
        </is>
      </c>
    </row>
    <row r="1394">
      <c r="A1394" t="inlineStr">
        <is>
          <t>Onduleur</t>
        </is>
      </c>
      <c r="B1394" t="inlineStr">
        <is>
          <t>Antony</t>
        </is>
      </c>
      <c r="C1394" t="inlineStr">
        <is>
          <t>ONDPLV005</t>
        </is>
      </c>
      <c r="D1394" t="inlineStr">
        <is>
          <t>plus-value pour dépollution</t>
        </is>
      </c>
      <c r="E1394" t="inlineStr">
        <is>
          <t>ONP005</t>
        </is>
      </c>
      <c r="F1394" t="n">
        <v>0.5</v>
      </c>
      <c r="G1394" t="n">
        <v>0</v>
      </c>
      <c r="H1394" t="n">
        <v>0.5</v>
      </c>
      <c r="I1394" t="n">
        <v>1</v>
      </c>
      <c r="J1394" s="2" t="n">
        <v>414.3</v>
      </c>
      <c r="K1394" t="n">
        <v>207.15</v>
      </c>
      <c r="L1394" t="inlineStr"/>
      <c r="M1394" t="n">
        <v>1</v>
      </c>
      <c r="N1394" t="inlineStr">
        <is>
          <t>plus-value pour dépollution|Antony</t>
        </is>
      </c>
    </row>
    <row r="1395">
      <c r="A1395" t="inlineStr">
        <is>
          <t>Détection</t>
        </is>
      </c>
      <c r="B1395" t="inlineStr">
        <is>
          <t>Antony</t>
        </is>
      </c>
      <c r="C1395" t="inlineStr">
        <is>
          <t>DETPCA018</t>
        </is>
      </c>
      <c r="D1395" t="inlineStr">
        <is>
          <t>préventif d'un tube des capteurs atmosphériques (opacimètres, co, no, no², smokecheck, anémomètres)</t>
        </is>
      </c>
      <c r="E1395" t="inlineStr">
        <is>
          <t>DEP018</t>
        </is>
      </c>
      <c r="F1395" t="n">
        <v>4</v>
      </c>
      <c r="G1395" t="n">
        <v>0</v>
      </c>
      <c r="H1395" t="n">
        <v>4</v>
      </c>
      <c r="I1395" t="n">
        <v>2</v>
      </c>
      <c r="J1395" s="2" t="n">
        <v>5597.55</v>
      </c>
      <c r="K1395" t="n">
        <v>22390.2</v>
      </c>
      <c r="L1395" t="inlineStr"/>
      <c r="M1395" t="n">
        <v>2</v>
      </c>
      <c r="N1395" t="inlineStr">
        <is>
          <t>préventif d'un tube des capteurs atmosphériques (opacimètres, co, no, no², smokecheck, anémomètres)|Antony</t>
        </is>
      </c>
    </row>
    <row r="1396">
      <c r="A1396" t="inlineStr">
        <is>
          <t>Détection</t>
        </is>
      </c>
      <c r="B1396" t="inlineStr">
        <is>
          <t>Antony</t>
        </is>
      </c>
      <c r="C1396" t="inlineStr">
        <is>
          <t>DETPLV027</t>
        </is>
      </c>
      <c r="D1396" t="inlineStr">
        <is>
          <t>préventif luminancemètre</t>
        </is>
      </c>
      <c r="E1396" t="inlineStr">
        <is>
          <t>DEP027</t>
        </is>
      </c>
      <c r="F1396" t="n">
        <v>1</v>
      </c>
      <c r="G1396" t="n">
        <v>0</v>
      </c>
      <c r="H1396" t="n">
        <v>1</v>
      </c>
      <c r="I1396" t="n">
        <v>2</v>
      </c>
      <c r="J1396" s="2" t="n">
        <v>24.15</v>
      </c>
      <c r="K1396" t="n">
        <v>48.3</v>
      </c>
      <c r="L1396" t="inlineStr">
        <is>
          <t>LUMANDAR+LUMINANCEMETRE</t>
        </is>
      </c>
      <c r="M1396">
        <f>IFERROR(INDEX('equipements_tunnel'!$C$2:$AK$64,MATCH(L1396,'equipements_tunnel'!$B$2:$B$64,0),MATCH(B1396,'equipements_tunnel'!$C$1:$AK$1,0)),"")</f>
        <v/>
      </c>
      <c r="N1396" t="inlineStr">
        <is>
          <t>préventif luminancemètre|Antony</t>
        </is>
      </c>
    </row>
    <row r="1397">
      <c r="A1397" t="inlineStr">
        <is>
          <t>Détection</t>
        </is>
      </c>
      <c r="B1397" t="inlineStr">
        <is>
          <t>Antony</t>
        </is>
      </c>
      <c r="C1397" t="inlineStr">
        <is>
          <t>DETPDI101</t>
        </is>
      </c>
      <c r="D1397" t="inlineStr">
        <is>
          <t>préventif détection incendie</t>
        </is>
      </c>
      <c r="E1397" t="inlineStr">
        <is>
          <t>DEP101</t>
        </is>
      </c>
      <c r="F1397" t="n">
        <v>1</v>
      </c>
      <c r="G1397" t="n">
        <v>0</v>
      </c>
      <c r="H1397" t="n">
        <v>1</v>
      </c>
      <c r="I1397" t="n">
        <v>1</v>
      </c>
      <c r="J1397" s="2" t="n">
        <v>698.25</v>
      </c>
      <c r="K1397" t="n">
        <v>698.25</v>
      </c>
      <c r="L1397" t="inlineStr"/>
      <c r="M1397" t="n">
        <v>1</v>
      </c>
      <c r="N1397" t="inlineStr">
        <is>
          <t>préventif détection incendie|Antony</t>
        </is>
      </c>
    </row>
    <row r="1398">
      <c r="A1398" t="inlineStr">
        <is>
          <t>Détection</t>
        </is>
      </c>
      <c r="B1398" t="inlineStr">
        <is>
          <t>Antony</t>
        </is>
      </c>
      <c r="C1398" t="inlineStr">
        <is>
          <t>DETPXA200</t>
        </is>
      </c>
      <c r="D1398" t="inlineStr">
        <is>
          <t>préventif extincteur</t>
        </is>
      </c>
      <c r="E1398" t="inlineStr">
        <is>
          <t>DEP200</t>
        </is>
      </c>
      <c r="F1398" t="n">
        <v>1</v>
      </c>
      <c r="G1398" t="n">
        <v>0</v>
      </c>
      <c r="H1398" t="n">
        <v>1</v>
      </c>
      <c r="I1398" t="n">
        <v>46</v>
      </c>
      <c r="J1398" s="2" t="n">
        <v>33.6</v>
      </c>
      <c r="K1398" t="n">
        <v>1545.6</v>
      </c>
      <c r="L1398" t="inlineStr">
        <is>
          <t>Maintenance Préventive Extincteur Poudre 6 kg</t>
        </is>
      </c>
      <c r="M1398">
        <f>IFERROR(INDEX('equipements_tunnel'!$C$2:$AK$64,MATCH(L1398,'equipements_tunnel'!$B$2:$B$64,0),MATCH(B1398,'equipements_tunnel'!$C$1:$AK$1,0)),"")</f>
        <v/>
      </c>
      <c r="N1398" t="inlineStr">
        <is>
          <t>préventif extincteur|Antony</t>
        </is>
      </c>
    </row>
    <row r="1399">
      <c r="A1399" t="inlineStr">
        <is>
          <t>Détection</t>
        </is>
      </c>
      <c r="B1399" t="inlineStr">
        <is>
          <t>Antony</t>
        </is>
      </c>
      <c r="C1399" t="inlineStr">
        <is>
          <t>DETPXB201</t>
        </is>
      </c>
      <c r="D1399" t="inlineStr">
        <is>
          <t>préventif extincteur</t>
        </is>
      </c>
      <c r="E1399" t="inlineStr">
        <is>
          <t>DEP201</t>
        </is>
      </c>
      <c r="F1399" t="n">
        <v>1</v>
      </c>
      <c r="G1399" t="n">
        <v>0</v>
      </c>
      <c r="H1399" t="n">
        <v>1</v>
      </c>
      <c r="I1399" t="n">
        <v>2</v>
      </c>
      <c r="J1399" s="2" t="n">
        <v>21</v>
      </c>
      <c r="K1399" t="n">
        <v>42</v>
      </c>
      <c r="L1399" t="inlineStr">
        <is>
          <t>Maintenance Préventive Extincteur Poudre 9 kg</t>
        </is>
      </c>
      <c r="M1399">
        <f>IFERROR(INDEX('equipements_tunnel'!$C$2:$AK$64,MATCH(L1399,'equipements_tunnel'!$B$2:$B$64,0),MATCH(B1399,'equipements_tunnel'!$C$1:$AK$1,0)),"")</f>
        <v/>
      </c>
      <c r="N1399" t="inlineStr">
        <is>
          <t>préventif extincteur|Antony</t>
        </is>
      </c>
    </row>
    <row r="1400">
      <c r="A1400" t="inlineStr">
        <is>
          <t>Détection</t>
        </is>
      </c>
      <c r="B1400" t="inlineStr">
        <is>
          <t>Antony</t>
        </is>
      </c>
      <c r="C1400" t="inlineStr">
        <is>
          <t>DETPXC202</t>
        </is>
      </c>
      <c r="D1400" t="inlineStr">
        <is>
          <t>préventif extincteur</t>
        </is>
      </c>
      <c r="E1400" t="inlineStr">
        <is>
          <t>DEP202</t>
        </is>
      </c>
      <c r="F1400" t="n">
        <v>1</v>
      </c>
      <c r="G1400" t="n">
        <v>0</v>
      </c>
      <c r="H1400" t="n">
        <v>1</v>
      </c>
      <c r="I1400" t="n">
        <v>0</v>
      </c>
      <c r="J1400" s="2" t="n">
        <v>36.75</v>
      </c>
      <c r="K1400" t="n">
        <v>0</v>
      </c>
      <c r="L1400" t="inlineStr">
        <is>
          <t>Maintenance Préventive Extincteur Poudre 50 kg</t>
        </is>
      </c>
      <c r="M1400">
        <f>IFERROR(INDEX('equipements_tunnel'!$C$2:$AK$64,MATCH(L1400,'equipements_tunnel'!$B$2:$B$64,0),MATCH(B1400,'equipements_tunnel'!$C$1:$AK$1,0)),"")</f>
        <v/>
      </c>
      <c r="N1400" t="inlineStr">
        <is>
          <t>préventif extincteur|Antony</t>
        </is>
      </c>
    </row>
    <row r="1401">
      <c r="A1401" t="inlineStr">
        <is>
          <t>Détection</t>
        </is>
      </c>
      <c r="B1401" t="inlineStr">
        <is>
          <t>Antony</t>
        </is>
      </c>
      <c r="C1401" t="inlineStr">
        <is>
          <t>DETPXD203</t>
        </is>
      </c>
      <c r="D1401" t="inlineStr">
        <is>
          <t>préventif extincteur</t>
        </is>
      </c>
      <c r="E1401" t="inlineStr">
        <is>
          <t>DEP203</t>
        </is>
      </c>
      <c r="F1401" t="n">
        <v>1</v>
      </c>
      <c r="G1401" t="n">
        <v>0</v>
      </c>
      <c r="H1401" t="n">
        <v>1</v>
      </c>
      <c r="I1401" t="n">
        <v>0</v>
      </c>
      <c r="J1401" s="2" t="n">
        <v>15.75</v>
      </c>
      <c r="K1401" t="n">
        <v>0</v>
      </c>
      <c r="L1401" t="inlineStr">
        <is>
          <t>Maintenance Préventive Extincteur Eau 6 L</t>
        </is>
      </c>
      <c r="M1401">
        <f>IFERROR(INDEX('equipements_tunnel'!$C$2:$AK$64,MATCH(L1401,'equipements_tunnel'!$B$2:$B$64,0),MATCH(B1401,'equipements_tunnel'!$C$1:$AK$1,0)),"")</f>
        <v/>
      </c>
      <c r="N1401" t="inlineStr">
        <is>
          <t>préventif extincteur|Antony</t>
        </is>
      </c>
    </row>
    <row r="1402">
      <c r="A1402" t="inlineStr">
        <is>
          <t>Détection</t>
        </is>
      </c>
      <c r="B1402" t="inlineStr">
        <is>
          <t>Antony</t>
        </is>
      </c>
      <c r="C1402" t="inlineStr">
        <is>
          <t>DETPXE204</t>
        </is>
      </c>
      <c r="D1402" t="inlineStr">
        <is>
          <t>préventif extincteur</t>
        </is>
      </c>
      <c r="E1402" t="inlineStr">
        <is>
          <t>DEP204</t>
        </is>
      </c>
      <c r="F1402" t="n">
        <v>1</v>
      </c>
      <c r="G1402" t="n">
        <v>0</v>
      </c>
      <c r="H1402" t="n">
        <v>1</v>
      </c>
      <c r="I1402" t="n">
        <v>0</v>
      </c>
      <c r="J1402" s="2" t="n">
        <v>23.1</v>
      </c>
      <c r="K1402" t="n">
        <v>0</v>
      </c>
      <c r="L1402" t="inlineStr">
        <is>
          <t>Maintenance Préventive Extincteur Eau 9 L</t>
        </is>
      </c>
      <c r="M1402">
        <f>IFERROR(INDEX('equipements_tunnel'!$C$2:$AK$64,MATCH(L1402,'equipements_tunnel'!$B$2:$B$64,0),MATCH(B1402,'equipements_tunnel'!$C$1:$AK$1,0)),"")</f>
        <v/>
      </c>
      <c r="N1402" t="inlineStr">
        <is>
          <t>préventif extincteur|Antony</t>
        </is>
      </c>
    </row>
    <row r="1403">
      <c r="A1403" t="inlineStr">
        <is>
          <t>Détection</t>
        </is>
      </c>
      <c r="B1403" t="inlineStr">
        <is>
          <t>Antony</t>
        </is>
      </c>
      <c r="C1403" t="inlineStr">
        <is>
          <t>DETPXF204</t>
        </is>
      </c>
      <c r="D1403" t="inlineStr">
        <is>
          <t>préventif extincteur</t>
        </is>
      </c>
      <c r="E1403" t="inlineStr">
        <is>
          <t>DEP205</t>
        </is>
      </c>
      <c r="F1403" t="n">
        <v>1</v>
      </c>
      <c r="G1403" t="n">
        <v>0</v>
      </c>
      <c r="H1403" t="n">
        <v>1</v>
      </c>
      <c r="I1403" t="n">
        <v>10</v>
      </c>
      <c r="J1403" s="2" t="n">
        <v>26.25</v>
      </c>
      <c r="K1403" t="n">
        <v>262.5</v>
      </c>
      <c r="L1403" t="inlineStr">
        <is>
          <t>Maintenance Préventive Extincteur CO2 2 kg</t>
        </is>
      </c>
      <c r="M1403">
        <f>IFERROR(INDEX('equipements_tunnel'!$C$2:$AK$64,MATCH(L1403,'equipements_tunnel'!$B$2:$B$64,0),MATCH(B1403,'equipements_tunnel'!$C$1:$AK$1,0)),"")</f>
        <v/>
      </c>
      <c r="N1403" t="inlineStr">
        <is>
          <t>préventif extincteur|Antony</t>
        </is>
      </c>
    </row>
    <row r="1404">
      <c r="A1404" t="inlineStr">
        <is>
          <t>Détection</t>
        </is>
      </c>
      <c r="B1404" t="inlineStr">
        <is>
          <t>Antony</t>
        </is>
      </c>
      <c r="C1404" t="inlineStr">
        <is>
          <t>DETPXG206</t>
        </is>
      </c>
      <c r="D1404" t="inlineStr">
        <is>
          <t>préventif extincteur</t>
        </is>
      </c>
      <c r="E1404" t="inlineStr">
        <is>
          <t>DEP206</t>
        </is>
      </c>
      <c r="F1404" t="n">
        <v>1</v>
      </c>
      <c r="G1404" t="n">
        <v>0</v>
      </c>
      <c r="H1404" t="n">
        <v>1</v>
      </c>
      <c r="I1404" t="n">
        <v>15</v>
      </c>
      <c r="J1404" s="2" t="n">
        <v>15.75</v>
      </c>
      <c r="K1404" t="n">
        <v>236.25</v>
      </c>
      <c r="L1404" t="inlineStr">
        <is>
          <t>Maintenance Préventive Extincteur CO2 5 kg</t>
        </is>
      </c>
      <c r="M1404">
        <f>IFERROR(INDEX('equipements_tunnel'!$C$2:$AK$64,MATCH(L1404,'equipements_tunnel'!$B$2:$B$64,0),MATCH(B1404,'equipements_tunnel'!$C$1:$AK$1,0)),"")</f>
        <v/>
      </c>
      <c r="N1404" t="inlineStr">
        <is>
          <t>préventif extincteur|Antony</t>
        </is>
      </c>
    </row>
    <row r="1405">
      <c r="A1405" t="inlineStr">
        <is>
          <t>Ventilation</t>
        </is>
      </c>
      <c r="B1405" t="inlineStr">
        <is>
          <t>Antony</t>
        </is>
      </c>
      <c r="C1405" t="inlineStr">
        <is>
          <t>VENPES200</t>
        </is>
      </c>
      <c r="D1405" t="inlineStr">
        <is>
          <t>préventif des équipements de ventilation</t>
        </is>
      </c>
      <c r="E1405" t="inlineStr">
        <is>
          <t>VPS200</t>
        </is>
      </c>
      <c r="F1405" t="n">
        <v>1</v>
      </c>
      <c r="G1405" t="n">
        <v>0</v>
      </c>
      <c r="H1405" t="n">
        <v>1</v>
      </c>
      <c r="I1405" t="n">
        <v>1</v>
      </c>
      <c r="J1405" s="2" t="n">
        <v>5513.22</v>
      </c>
      <c r="K1405" t="n">
        <v>5513.22</v>
      </c>
      <c r="L1405" t="inlineStr"/>
      <c r="M1405" t="n">
        <v>1</v>
      </c>
      <c r="N1405" t="inlineStr">
        <is>
          <t>préventif des équipements de ventilation|Antony</t>
        </is>
      </c>
    </row>
    <row r="1406">
      <c r="A1406" t="inlineStr">
        <is>
          <t>Ventilation</t>
        </is>
      </c>
      <c r="B1406" t="inlineStr">
        <is>
          <t>Antony</t>
        </is>
      </c>
      <c r="C1406" t="inlineStr">
        <is>
          <t>VENPQA300</t>
        </is>
      </c>
      <c r="D1406" t="inlineStr">
        <is>
          <t>maintenance préventive des équipements spécifiques</t>
        </is>
      </c>
      <c r="E1406" t="inlineStr">
        <is>
          <t>VPT300</t>
        </is>
      </c>
      <c r="F1406" t="n">
        <v>1</v>
      </c>
      <c r="G1406" t="n">
        <v>0</v>
      </c>
      <c r="H1406" t="n">
        <v>1</v>
      </c>
      <c r="I1406" t="n">
        <v>3</v>
      </c>
      <c r="J1406" s="2" t="n">
        <v>78.84999999999999</v>
      </c>
      <c r="K1406" t="n">
        <v>236.55</v>
      </c>
      <c r="L1406" t="inlineStr">
        <is>
          <t>SURPRESSEUR ET VENTILATEUR LOCAL</t>
        </is>
      </c>
      <c r="M1406">
        <f>IFERROR(INDEX('equipements_tunnel'!$C$2:$AK$64,MATCH(L1406,'equipements_tunnel'!$B$2:$B$64,0),MATCH(B1406,'equipements_tunnel'!$C$1:$AK$1,0)),"")</f>
        <v/>
      </c>
      <c r="N1406" t="inlineStr">
        <is>
          <t>maintenance préventive des équipements spécifiques|Antony</t>
        </is>
      </c>
    </row>
    <row r="1407">
      <c r="A1407" t="inlineStr">
        <is>
          <t>Ventilation</t>
        </is>
      </c>
      <c r="B1407" t="inlineStr">
        <is>
          <t>Antony</t>
        </is>
      </c>
      <c r="C1407" t="inlineStr">
        <is>
          <t>VENPQB301</t>
        </is>
      </c>
      <c r="D1407" t="inlineStr">
        <is>
          <t>maintenance préventive des équipements spécifiques</t>
        </is>
      </c>
      <c r="E1407" t="inlineStr">
        <is>
          <t>VPT301</t>
        </is>
      </c>
      <c r="F1407" t="n">
        <v>1</v>
      </c>
      <c r="G1407" t="n">
        <v>0</v>
      </c>
      <c r="H1407" t="n">
        <v>1</v>
      </c>
      <c r="I1407" t="n">
        <v>11</v>
      </c>
      <c r="J1407" s="2" t="n">
        <v>128.27</v>
      </c>
      <c r="K1407" t="n">
        <v>1410.97</v>
      </c>
      <c r="L1407" t="inlineStr">
        <is>
          <t>REGISTRE</t>
        </is>
      </c>
      <c r="M1407">
        <f>IFERROR(INDEX('equipements_tunnel'!$C$2:$AK$64,MATCH(L1407,'equipements_tunnel'!$B$2:$B$64,0),MATCH(B1407,'equipements_tunnel'!$C$1:$AK$1,0)),"")</f>
        <v/>
      </c>
      <c r="N1407" t="inlineStr">
        <is>
          <t>maintenance préventive des équipements spécifiques|Antony</t>
        </is>
      </c>
    </row>
    <row r="1408">
      <c r="A1408" t="inlineStr">
        <is>
          <t>Ventilation</t>
        </is>
      </c>
      <c r="B1408" t="inlineStr">
        <is>
          <t>Antony</t>
        </is>
      </c>
      <c r="C1408" t="inlineStr">
        <is>
          <t>VENPQC302</t>
        </is>
      </c>
      <c r="D1408" t="inlineStr">
        <is>
          <t>maintenance préventive des équipements spécifiques</t>
        </is>
      </c>
      <c r="E1408" t="inlineStr">
        <is>
          <t>VPT302</t>
        </is>
      </c>
      <c r="F1408" t="n">
        <v>1</v>
      </c>
      <c r="G1408" t="n">
        <v>0</v>
      </c>
      <c r="H1408" t="n">
        <v>1</v>
      </c>
      <c r="I1408" t="n">
        <v>0</v>
      </c>
      <c r="J1408" s="2" t="n">
        <v>449.49</v>
      </c>
      <c r="K1408" t="n">
        <v>0</v>
      </c>
      <c r="L1408" t="inlineStr"/>
      <c r="M1408" t="n">
        <v>0</v>
      </c>
      <c r="N1408" t="inlineStr">
        <is>
          <t>maintenance préventive des équipements spécifiques|Antony</t>
        </is>
      </c>
    </row>
    <row r="1409">
      <c r="A1409" t="inlineStr">
        <is>
          <t>Ventilation</t>
        </is>
      </c>
      <c r="B1409" t="inlineStr">
        <is>
          <t>Antony</t>
        </is>
      </c>
      <c r="C1409" t="inlineStr">
        <is>
          <t>VENPQE304</t>
        </is>
      </c>
      <c r="D1409" t="inlineStr">
        <is>
          <t>maintenance préventive des équipements spécifiques</t>
        </is>
      </c>
      <c r="E1409" t="inlineStr">
        <is>
          <t>VPT304</t>
        </is>
      </c>
      <c r="F1409" t="n">
        <v>1</v>
      </c>
      <c r="G1409" t="n">
        <v>0</v>
      </c>
      <c r="H1409" t="n">
        <v>1</v>
      </c>
      <c r="I1409" t="n">
        <v>0</v>
      </c>
      <c r="J1409" s="2" t="n">
        <v>12.58</v>
      </c>
      <c r="K1409" t="n">
        <v>0</v>
      </c>
      <c r="L1409" t="inlineStr"/>
      <c r="M1409" t="n">
        <v>0</v>
      </c>
      <c r="N1409" t="inlineStr">
        <is>
          <t>maintenance préventive des équipements spécifiques|Antony</t>
        </is>
      </c>
    </row>
    <row r="1410">
      <c r="A1410" t="inlineStr">
        <is>
          <t>Ventilation</t>
        </is>
      </c>
      <c r="B1410" t="inlineStr">
        <is>
          <t>Antony</t>
        </is>
      </c>
      <c r="C1410" t="inlineStr">
        <is>
          <t>VENPQF305</t>
        </is>
      </c>
      <c r="D1410" t="inlineStr">
        <is>
          <t>maintenance préventive des équipements spécifiques</t>
        </is>
      </c>
      <c r="E1410" t="inlineStr">
        <is>
          <t>VPT305</t>
        </is>
      </c>
      <c r="F1410" t="n">
        <v>1</v>
      </c>
      <c r="G1410" t="n">
        <v>0</v>
      </c>
      <c r="H1410" t="n">
        <v>1</v>
      </c>
      <c r="I1410" t="n">
        <v>0</v>
      </c>
      <c r="J1410" s="2" t="n">
        <v>12.58</v>
      </c>
      <c r="K1410" t="n">
        <v>0</v>
      </c>
      <c r="L1410" t="inlineStr"/>
      <c r="M1410" t="n">
        <v>0</v>
      </c>
      <c r="N1410" t="inlineStr">
        <is>
          <t>maintenance préventive des équipements spécifiques|Antony</t>
        </is>
      </c>
    </row>
    <row r="1411">
      <c r="A1411" t="inlineStr">
        <is>
          <t>Vidéo</t>
        </is>
      </c>
      <c r="B1411" t="inlineStr">
        <is>
          <t>Antony</t>
        </is>
      </c>
      <c r="C1411" t="inlineStr">
        <is>
          <t>VIDDAI136</t>
        </is>
      </c>
      <c r="D1411" t="inlineStr">
        <is>
          <t>maintenance préventive de la dai du sens 1</t>
        </is>
      </c>
      <c r="E1411" t="inlineStr">
        <is>
          <t>VI MP 136</t>
        </is>
      </c>
      <c r="F1411" t="n">
        <v>1</v>
      </c>
      <c r="G1411" t="n">
        <v>0</v>
      </c>
      <c r="H1411" t="n">
        <v>1</v>
      </c>
      <c r="I1411" t="n">
        <v>1</v>
      </c>
      <c r="J1411" s="2" t="n">
        <v>1606.92</v>
      </c>
      <c r="K1411" t="n">
        <v>1606.92</v>
      </c>
      <c r="L1411" t="inlineStr"/>
      <c r="M1411" t="n">
        <v>1</v>
      </c>
      <c r="N1411" t="inlineStr">
        <is>
          <t>maintenance préventive de la dai du sens 1|Antony</t>
        </is>
      </c>
    </row>
    <row r="1412">
      <c r="A1412" t="inlineStr">
        <is>
          <t>Vidéo</t>
        </is>
      </c>
      <c r="B1412" t="inlineStr">
        <is>
          <t>Antony</t>
        </is>
      </c>
      <c r="C1412" t="inlineStr">
        <is>
          <t>VIDDAI137</t>
        </is>
      </c>
      <c r="D1412" t="inlineStr">
        <is>
          <t>maintenance préventive de la dai du sens 2</t>
        </is>
      </c>
      <c r="E1412" t="inlineStr">
        <is>
          <t>VI MP 137</t>
        </is>
      </c>
      <c r="F1412" t="n">
        <v>1</v>
      </c>
      <c r="G1412" t="n">
        <v>0</v>
      </c>
      <c r="H1412" t="n">
        <v>1</v>
      </c>
      <c r="I1412" t="n">
        <v>1</v>
      </c>
      <c r="J1412" s="2" t="n">
        <v>1606.92</v>
      </c>
      <c r="K1412" t="n">
        <v>1606.92</v>
      </c>
      <c r="L1412" t="inlineStr"/>
      <c r="M1412" t="n">
        <v>1</v>
      </c>
      <c r="N1412" t="inlineStr">
        <is>
          <t>maintenance préventive de la dai du sens 2|Antony</t>
        </is>
      </c>
    </row>
    <row r="1413">
      <c r="A1413" t="inlineStr">
        <is>
          <t>Vidéo</t>
        </is>
      </c>
      <c r="B1413" t="inlineStr">
        <is>
          <t>Antony</t>
        </is>
      </c>
      <c r="C1413" t="inlineStr">
        <is>
          <t>VIDCAM336</t>
        </is>
      </c>
      <c r="D1413" t="inlineStr">
        <is>
          <t>nettoyage des caméras sens intérieur sens 1</t>
        </is>
      </c>
      <c r="E1413" t="inlineStr">
        <is>
          <t>VI MP 336</t>
        </is>
      </c>
      <c r="F1413" t="n">
        <v>2</v>
      </c>
      <c r="G1413" t="n">
        <v>0</v>
      </c>
      <c r="H1413" t="n">
        <v>2</v>
      </c>
      <c r="I1413" t="n">
        <v>1</v>
      </c>
      <c r="J1413" s="2" t="n">
        <v>1272.11</v>
      </c>
      <c r="K1413" t="n">
        <v>2544.22</v>
      </c>
      <c r="L1413" t="inlineStr"/>
      <c r="M1413" t="n">
        <v>1</v>
      </c>
      <c r="N1413" t="inlineStr">
        <is>
          <t>nettoyage des caméras sens intérieur sens 1|Antony</t>
        </is>
      </c>
    </row>
    <row r="1414">
      <c r="A1414" t="inlineStr">
        <is>
          <t>Vidéo</t>
        </is>
      </c>
      <c r="B1414" t="inlineStr">
        <is>
          <t>Antony</t>
        </is>
      </c>
      <c r="C1414" t="inlineStr">
        <is>
          <t>VIDCAM337</t>
        </is>
      </c>
      <c r="D1414" t="inlineStr">
        <is>
          <t>nettoyage des caméras sens intérieur sens 2</t>
        </is>
      </c>
      <c r="E1414" t="inlineStr">
        <is>
          <t>VI MP 337</t>
        </is>
      </c>
      <c r="F1414" t="n">
        <v>2</v>
      </c>
      <c r="G1414" t="n">
        <v>0</v>
      </c>
      <c r="H1414" t="n">
        <v>2</v>
      </c>
      <c r="I1414" t="n">
        <v>1</v>
      </c>
      <c r="J1414" s="2" t="n">
        <v>1696.19</v>
      </c>
      <c r="K1414" t="n">
        <v>3392.38</v>
      </c>
      <c r="L1414" t="inlineStr"/>
      <c r="M1414" t="n">
        <v>1</v>
      </c>
      <c r="N1414" t="inlineStr">
        <is>
          <t>nettoyage des caméras sens intérieur sens 2|Antony</t>
        </is>
      </c>
    </row>
    <row r="1415">
      <c r="A1415" t="inlineStr">
        <is>
          <t>Vidéo</t>
        </is>
      </c>
      <c r="B1415" t="inlineStr">
        <is>
          <t>Antony</t>
        </is>
      </c>
      <c r="C1415" t="inlineStr">
        <is>
          <t>VIDPCI418</t>
        </is>
      </c>
      <c r="D1415" t="inlineStr">
        <is>
          <t>maintenance préventive des caméras en issues de secours</t>
        </is>
      </c>
      <c r="E1415" t="inlineStr">
        <is>
          <t>VI MP 418</t>
        </is>
      </c>
      <c r="F1415" t="n">
        <v>1</v>
      </c>
      <c r="G1415" t="n">
        <v>0</v>
      </c>
      <c r="H1415" t="n">
        <v>1</v>
      </c>
      <c r="I1415" t="n">
        <v>1</v>
      </c>
      <c r="J1415" s="2" t="n">
        <v>139.69</v>
      </c>
      <c r="K1415" t="n">
        <v>139.69</v>
      </c>
      <c r="L1415" t="inlineStr"/>
      <c r="M1415" t="n">
        <v>1</v>
      </c>
      <c r="N1415" t="inlineStr">
        <is>
          <t>maintenance préventive des caméras en issues de secours|Antony</t>
        </is>
      </c>
    </row>
    <row r="1416">
      <c r="A1416" t="inlineStr">
        <is>
          <t>Pompage</t>
        </is>
      </c>
      <c r="B1416" t="inlineStr">
        <is>
          <t>Antony</t>
        </is>
      </c>
      <c r="C1416" t="inlineStr">
        <is>
          <t>POMIND401</t>
        </is>
      </c>
      <c r="D1416" t="inlineStr">
        <is>
          <t>entretien des poteaux incendie</t>
        </is>
      </c>
      <c r="E1416" t="inlineStr">
        <is>
          <t>INP401</t>
        </is>
      </c>
      <c r="F1416" t="n">
        <v>1</v>
      </c>
      <c r="G1416" t="n">
        <v>0</v>
      </c>
      <c r="H1416" t="n">
        <v>1</v>
      </c>
      <c r="I1416" t="n">
        <v>1</v>
      </c>
      <c r="J1416" s="2" t="n">
        <v>1441</v>
      </c>
      <c r="K1416" t="n">
        <v>1441</v>
      </c>
      <c r="L1416" t="inlineStr"/>
      <c r="M1416" t="n">
        <v>1</v>
      </c>
      <c r="N1416" t="inlineStr">
        <is>
          <t>entretien des poteaux incendie|Antony</t>
        </is>
      </c>
    </row>
    <row r="1417">
      <c r="A1417" t="inlineStr">
        <is>
          <t>Pompage</t>
        </is>
      </c>
      <c r="B1417" t="inlineStr">
        <is>
          <t>Antony</t>
        </is>
      </c>
      <c r="C1417" t="inlineStr">
        <is>
          <t>POMVSP401</t>
        </is>
      </c>
      <c r="D1417" t="inlineStr">
        <is>
          <t>visite des stations de pompage</t>
        </is>
      </c>
      <c r="E1417" t="inlineStr">
        <is>
          <t>POP401</t>
        </is>
      </c>
      <c r="F1417" t="n">
        <v>3</v>
      </c>
      <c r="G1417" t="n">
        <v>0</v>
      </c>
      <c r="H1417" t="n">
        <v>3</v>
      </c>
      <c r="I1417" t="n">
        <v>1</v>
      </c>
      <c r="J1417" s="2" t="n">
        <v>858.61</v>
      </c>
      <c r="K1417" t="n">
        <v>2575.83</v>
      </c>
      <c r="L1417" t="inlineStr"/>
      <c r="M1417" t="n">
        <v>1</v>
      </c>
      <c r="N1417" t="inlineStr">
        <is>
          <t>visite des stations de pompage|Antony</t>
        </is>
      </c>
    </row>
    <row r="1418">
      <c r="A1418" t="inlineStr">
        <is>
          <t>Pompage</t>
        </is>
      </c>
      <c r="B1418" t="inlineStr">
        <is>
          <t>Antony</t>
        </is>
      </c>
      <c r="C1418" t="inlineStr">
        <is>
          <t>POMEPO600</t>
        </is>
      </c>
      <c r="D1418" t="inlineStr">
        <is>
          <t>entretien d'une pompe</t>
        </is>
      </c>
      <c r="E1418" t="inlineStr">
        <is>
          <t>POE600</t>
        </is>
      </c>
      <c r="F1418" t="n">
        <v>1</v>
      </c>
      <c r="G1418" t="n">
        <v>0</v>
      </c>
      <c r="H1418" t="n">
        <v>1</v>
      </c>
      <c r="I1418" t="n">
        <v>0</v>
      </c>
      <c r="J1418" s="2" t="n">
        <v>572.0599999999999</v>
      </c>
      <c r="K1418" t="n">
        <v>0</v>
      </c>
      <c r="L1418" t="inlineStr"/>
      <c r="M1418" t="n">
        <v>0</v>
      </c>
      <c r="N1418" t="inlineStr">
        <is>
          <t>entretien d'une pompe|Antony</t>
        </is>
      </c>
    </row>
    <row r="1419">
      <c r="A1419" t="inlineStr">
        <is>
          <t>Pompage</t>
        </is>
      </c>
      <c r="B1419" t="inlineStr">
        <is>
          <t>Antony</t>
        </is>
      </c>
      <c r="C1419" t="inlineStr">
        <is>
          <t>POMESP401</t>
        </is>
      </c>
      <c r="D1419" t="inlineStr">
        <is>
          <t>entretien des stations de pompage</t>
        </is>
      </c>
      <c r="E1419" t="inlineStr">
        <is>
          <t>POE401</t>
        </is>
      </c>
      <c r="F1419" t="n">
        <v>1</v>
      </c>
      <c r="G1419" t="n">
        <v>0</v>
      </c>
      <c r="H1419" t="n">
        <v>1</v>
      </c>
      <c r="I1419" t="n">
        <v>1</v>
      </c>
      <c r="J1419" s="2" t="n">
        <v>7151.25</v>
      </c>
      <c r="K1419" t="n">
        <v>7151.25</v>
      </c>
      <c r="L1419" t="inlineStr"/>
      <c r="M1419" t="n">
        <v>1</v>
      </c>
      <c r="N1419" t="inlineStr">
        <is>
          <t>entretien des stations de pompage|Antony</t>
        </is>
      </c>
    </row>
    <row r="1420">
      <c r="A1420" t="inlineStr">
        <is>
          <t>Pompage</t>
        </is>
      </c>
      <c r="B1420" t="inlineStr">
        <is>
          <t>Antony</t>
        </is>
      </c>
      <c r="C1420" t="inlineStr">
        <is>
          <t>POMERC500</t>
        </is>
      </c>
      <c r="D1420" t="inlineStr">
        <is>
          <t>entretien autres systèmes du réseau incendie</t>
        </is>
      </c>
      <c r="E1420" t="inlineStr">
        <is>
          <t>INP500</t>
        </is>
      </c>
      <c r="F1420" t="n">
        <v>1</v>
      </c>
      <c r="G1420" t="n">
        <v>0</v>
      </c>
      <c r="H1420" t="n">
        <v>1</v>
      </c>
      <c r="I1420" t="n">
        <v>0</v>
      </c>
      <c r="J1420" s="2" t="n">
        <v>858.61</v>
      </c>
      <c r="K1420" t="n">
        <v>0</v>
      </c>
      <c r="L1420" t="inlineStr">
        <is>
          <t>SURPRESSEUR-INCENDIE</t>
        </is>
      </c>
      <c r="M1420">
        <f>IFERROR(INDEX('equipements_tunnel'!$C$2:$AK$64,MATCH(L1420,'equipements_tunnel'!$B$2:$B$64,0),MATCH(B1420,'equipements_tunnel'!$C$1:$AK$1,0)),"")</f>
        <v/>
      </c>
      <c r="N1420" t="inlineStr">
        <is>
          <t>entretien autres systèmes du réseau incendie|Antony</t>
        </is>
      </c>
    </row>
    <row r="1421">
      <c r="A1421" t="inlineStr">
        <is>
          <t>Pompage</t>
        </is>
      </c>
      <c r="B1421" t="inlineStr">
        <is>
          <t>Antony</t>
        </is>
      </c>
      <c r="C1421" t="inlineStr">
        <is>
          <t>POMERD600</t>
        </is>
      </c>
      <c r="D1421" t="inlineStr">
        <is>
          <t>entretien autres systèmes du réseau incendie</t>
        </is>
      </c>
      <c r="E1421" t="inlineStr">
        <is>
          <t>INP600</t>
        </is>
      </c>
      <c r="F1421" t="n">
        <v>1</v>
      </c>
      <c r="G1421" t="n">
        <v>0</v>
      </c>
      <c r="H1421" t="n">
        <v>1</v>
      </c>
      <c r="I1421" t="n">
        <v>0</v>
      </c>
      <c r="J1421" s="2" t="n">
        <v>858.61</v>
      </c>
      <c r="K1421" t="n">
        <v>0</v>
      </c>
      <c r="L1421" t="inlineStr"/>
      <c r="M1421" t="n">
        <v>0</v>
      </c>
      <c r="N1421" t="inlineStr">
        <is>
          <t>entretien autres systèmes du réseau incendie|Antony</t>
        </is>
      </c>
    </row>
    <row r="1422">
      <c r="A1422" t="inlineStr">
        <is>
          <t>Pompage</t>
        </is>
      </c>
      <c r="B1422" t="inlineStr">
        <is>
          <t>Antony</t>
        </is>
      </c>
      <c r="C1422" t="inlineStr">
        <is>
          <t>POMERE700</t>
        </is>
      </c>
      <c r="D1422" t="inlineStr">
        <is>
          <t>entretien autres systèmes du réseau incendie</t>
        </is>
      </c>
      <c r="E1422" t="inlineStr">
        <is>
          <t>INP700</t>
        </is>
      </c>
      <c r="F1422" t="n">
        <v>1</v>
      </c>
      <c r="G1422" t="n">
        <v>0</v>
      </c>
      <c r="H1422" t="n">
        <v>1</v>
      </c>
      <c r="I1422" t="n">
        <v>0</v>
      </c>
      <c r="J1422" s="2" t="n">
        <v>214.65</v>
      </c>
      <c r="K1422" t="n">
        <v>0</v>
      </c>
      <c r="L1422" t="inlineStr"/>
      <c r="M1422" t="n">
        <v>0</v>
      </c>
      <c r="N1422" t="inlineStr">
        <is>
          <t>entretien autres systèmes du réseau incendie|Antony</t>
        </is>
      </c>
    </row>
    <row r="1423">
      <c r="A1423" t="inlineStr">
        <is>
          <t>Pompage</t>
        </is>
      </c>
      <c r="B1423" t="inlineStr">
        <is>
          <t>Antony</t>
        </is>
      </c>
      <c r="C1423" t="inlineStr">
        <is>
          <t>POMERF800</t>
        </is>
      </c>
      <c r="D1423" t="inlineStr">
        <is>
          <t>entretien autres systèmes du réseau incendie</t>
        </is>
      </c>
      <c r="E1423" t="inlineStr">
        <is>
          <t>INP800</t>
        </is>
      </c>
      <c r="F1423" t="n">
        <v>1</v>
      </c>
      <c r="G1423" t="n">
        <v>0</v>
      </c>
      <c r="H1423" t="n">
        <v>1</v>
      </c>
      <c r="I1423" t="n">
        <v>0</v>
      </c>
      <c r="J1423" s="2" t="n">
        <v>214.65</v>
      </c>
      <c r="K1423" t="n">
        <v>0</v>
      </c>
      <c r="L1423" t="inlineStr"/>
      <c r="M1423" t="n">
        <v>0</v>
      </c>
      <c r="N1423" t="inlineStr">
        <is>
          <t>entretien autres systèmes du réseau incendie|Antony</t>
        </is>
      </c>
    </row>
    <row r="1424">
      <c r="A1424" t="inlineStr">
        <is>
          <t>Pompage</t>
        </is>
      </c>
      <c r="B1424" t="inlineStr">
        <is>
          <t>Antony</t>
        </is>
      </c>
      <c r="C1424" t="inlineStr">
        <is>
          <t>POMERG900</t>
        </is>
      </c>
      <c r="D1424" t="inlineStr">
        <is>
          <t>entretien autres systèmes du réseau incendie</t>
        </is>
      </c>
      <c r="E1424" t="inlineStr">
        <is>
          <t>INP900</t>
        </is>
      </c>
      <c r="F1424" t="n">
        <v>1</v>
      </c>
      <c r="G1424" t="n">
        <v>0</v>
      </c>
      <c r="H1424" t="n">
        <v>1</v>
      </c>
      <c r="I1424" t="n">
        <v>0</v>
      </c>
      <c r="J1424" s="2" t="n">
        <v>208.4</v>
      </c>
      <c r="K1424" t="n">
        <v>0</v>
      </c>
      <c r="L1424" t="inlineStr"/>
      <c r="M1424" t="n">
        <v>0</v>
      </c>
      <c r="N1424" t="inlineStr">
        <is>
          <t>entretien autres systèmes du réseau incendie|Antony</t>
        </is>
      </c>
    </row>
    <row r="1425">
      <c r="A1425" t="inlineStr">
        <is>
          <t>Pompage</t>
        </is>
      </c>
      <c r="B1425" t="inlineStr">
        <is>
          <t>Antony</t>
        </is>
      </c>
      <c r="C1425" t="inlineStr">
        <is>
          <t>POMERG901</t>
        </is>
      </c>
      <c r="D1425" t="inlineStr">
        <is>
          <t>entretien autres systèmes du réseau incendie</t>
        </is>
      </c>
      <c r="E1425" t="inlineStr">
        <is>
          <t>INP901</t>
        </is>
      </c>
      <c r="F1425" t="n">
        <v>1</v>
      </c>
      <c r="G1425" t="n">
        <v>0</v>
      </c>
      <c r="H1425" t="n">
        <v>1</v>
      </c>
      <c r="I1425" t="n">
        <v>1</v>
      </c>
      <c r="J1425" s="2" t="n">
        <v>714.8099999999999</v>
      </c>
      <c r="K1425" t="n">
        <v>714.8099999999999</v>
      </c>
      <c r="L1425" t="inlineStr"/>
      <c r="M1425" t="n">
        <v>1</v>
      </c>
      <c r="N1425" t="inlineStr">
        <is>
          <t>entretien autres systèmes du réseau incendie|Antony</t>
        </is>
      </c>
    </row>
    <row r="1426">
      <c r="A1426" t="inlineStr">
        <is>
          <t>Bâtiment</t>
        </is>
      </c>
      <c r="B1426" t="inlineStr">
        <is>
          <t>Landy</t>
        </is>
      </c>
      <c r="C1426" t="inlineStr">
        <is>
          <t>BATCJN003</t>
        </is>
      </c>
      <c r="D1426" t="inlineStr">
        <is>
          <t>contrôle des is de jour</t>
        </is>
      </c>
      <c r="E1426" t="inlineStr">
        <is>
          <t>VJN003</t>
        </is>
      </c>
      <c r="F1426" t="n">
        <v>6</v>
      </c>
      <c r="G1426" t="n">
        <v>0</v>
      </c>
      <c r="H1426" t="n">
        <v>6</v>
      </c>
      <c r="I1426" t="n">
        <v>1</v>
      </c>
      <c r="J1426" s="2" t="n">
        <v>1014</v>
      </c>
      <c r="K1426" t="n">
        <v>6084</v>
      </c>
      <c r="L1426" t="inlineStr"/>
      <c r="M1426" t="n">
        <v>1</v>
      </c>
      <c r="N1426" t="inlineStr">
        <is>
          <t>contrôle des is de jour|Landy</t>
        </is>
      </c>
    </row>
    <row r="1427">
      <c r="A1427" t="inlineStr">
        <is>
          <t>Bâtiment</t>
        </is>
      </c>
      <c r="B1427" t="inlineStr">
        <is>
          <t>Landy</t>
        </is>
      </c>
      <c r="C1427" t="inlineStr">
        <is>
          <t>BATCJN004</t>
        </is>
      </c>
      <c r="D1427" t="inlineStr">
        <is>
          <t>contrôle des is de jour</t>
        </is>
      </c>
      <c r="E1427" t="inlineStr">
        <is>
          <t>VJN004</t>
        </is>
      </c>
      <c r="F1427" t="n">
        <v>6</v>
      </c>
      <c r="G1427" t="n">
        <v>0</v>
      </c>
      <c r="H1427" t="n">
        <v>6</v>
      </c>
      <c r="I1427" t="n">
        <v>1</v>
      </c>
      <c r="J1427" s="2" t="n">
        <v>1014</v>
      </c>
      <c r="K1427" t="n">
        <v>6084</v>
      </c>
      <c r="L1427" t="inlineStr"/>
      <c r="M1427" t="n">
        <v>1</v>
      </c>
      <c r="N1427" t="inlineStr">
        <is>
          <t>contrôle des is de jour|Landy</t>
        </is>
      </c>
    </row>
    <row r="1428">
      <c r="A1428" t="inlineStr">
        <is>
          <t>Bâtiment</t>
        </is>
      </c>
      <c r="B1428" t="inlineStr">
        <is>
          <t>Landy</t>
        </is>
      </c>
      <c r="C1428" t="inlineStr">
        <is>
          <t>BATCNN003</t>
        </is>
      </c>
      <c r="D1428" t="inlineStr">
        <is>
          <t>contrôle des is + niches de nuit</t>
        </is>
      </c>
      <c r="E1428" t="inlineStr">
        <is>
          <t>VNN 3,00</t>
        </is>
      </c>
      <c r="F1428" t="n">
        <v>6</v>
      </c>
      <c r="G1428" t="n">
        <v>0</v>
      </c>
      <c r="H1428" t="n">
        <v>6</v>
      </c>
      <c r="I1428" t="n">
        <v>1</v>
      </c>
      <c r="J1428" s="2" t="n">
        <v>1958</v>
      </c>
      <c r="K1428" t="n">
        <v>11748</v>
      </c>
      <c r="L1428" t="inlineStr"/>
      <c r="M1428" t="n">
        <v>1</v>
      </c>
      <c r="N1428" t="inlineStr">
        <is>
          <t>contrôle des is + niches de nuit|Landy</t>
        </is>
      </c>
    </row>
    <row r="1429">
      <c r="A1429" t="inlineStr">
        <is>
          <t>Bâtiment</t>
        </is>
      </c>
      <c r="B1429" t="inlineStr">
        <is>
          <t>Landy</t>
        </is>
      </c>
      <c r="C1429" t="inlineStr">
        <is>
          <t>BATCNN004</t>
        </is>
      </c>
      <c r="D1429" t="inlineStr">
        <is>
          <t>contrôle des is + niches de nuit</t>
        </is>
      </c>
      <c r="E1429" t="inlineStr">
        <is>
          <t>VNN 4,00</t>
        </is>
      </c>
      <c r="F1429" t="n">
        <v>6</v>
      </c>
      <c r="G1429" t="n">
        <v>0</v>
      </c>
      <c r="H1429" t="n">
        <v>6</v>
      </c>
      <c r="I1429" t="n">
        <v>1</v>
      </c>
      <c r="J1429" s="2" t="n">
        <v>1958</v>
      </c>
      <c r="K1429" t="n">
        <v>11748</v>
      </c>
      <c r="L1429" t="inlineStr"/>
      <c r="M1429" t="n">
        <v>1</v>
      </c>
      <c r="N1429" t="inlineStr">
        <is>
          <t>contrôle des is + niches de nuit|Landy</t>
        </is>
      </c>
    </row>
    <row r="1430">
      <c r="A1430" t="inlineStr">
        <is>
          <t>Bâtiment</t>
        </is>
      </c>
      <c r="B1430" t="inlineStr">
        <is>
          <t>Landy</t>
        </is>
      </c>
      <c r="C1430" t="inlineStr">
        <is>
          <t>BATMPN003</t>
        </is>
      </c>
      <c r="D1430" t="inlineStr">
        <is>
          <t>préventif is + niches</t>
        </is>
      </c>
      <c r="E1430" t="inlineStr">
        <is>
          <t>MPN003</t>
        </is>
      </c>
      <c r="F1430" t="n">
        <v>1</v>
      </c>
      <c r="G1430" t="n">
        <v>0</v>
      </c>
      <c r="H1430" t="n">
        <v>1</v>
      </c>
      <c r="I1430" t="n">
        <v>1</v>
      </c>
      <c r="J1430" s="2" t="n">
        <v>2111</v>
      </c>
      <c r="K1430" t="n">
        <v>2111</v>
      </c>
      <c r="L1430" t="inlineStr"/>
      <c r="M1430" t="n">
        <v>1</v>
      </c>
      <c r="N1430" t="inlineStr">
        <is>
          <t>préventif is + niches|Landy</t>
        </is>
      </c>
    </row>
    <row r="1431">
      <c r="A1431" t="inlineStr">
        <is>
          <t>Bâtiment</t>
        </is>
      </c>
      <c r="B1431" t="inlineStr">
        <is>
          <t>Landy</t>
        </is>
      </c>
      <c r="C1431" t="inlineStr">
        <is>
          <t>BATMPN004</t>
        </is>
      </c>
      <c r="D1431" t="inlineStr">
        <is>
          <t>préventif is + niches</t>
        </is>
      </c>
      <c r="E1431" t="inlineStr">
        <is>
          <t>MPN004</t>
        </is>
      </c>
      <c r="F1431" t="n">
        <v>1</v>
      </c>
      <c r="G1431" t="n">
        <v>0</v>
      </c>
      <c r="H1431" t="n">
        <v>1</v>
      </c>
      <c r="I1431" t="n">
        <v>1</v>
      </c>
      <c r="J1431" s="2" t="n">
        <v>2111</v>
      </c>
      <c r="K1431" t="n">
        <v>2111</v>
      </c>
      <c r="L1431" t="inlineStr"/>
      <c r="M1431" t="n">
        <v>1</v>
      </c>
      <c r="N1431" t="inlineStr">
        <is>
          <t>préventif is + niches|Landy</t>
        </is>
      </c>
    </row>
    <row r="1432">
      <c r="A1432" t="inlineStr">
        <is>
          <t>Propreté</t>
        </is>
      </c>
      <c r="B1432" t="inlineStr">
        <is>
          <t>Landy</t>
        </is>
      </c>
      <c r="C1432" t="inlineStr">
        <is>
          <t>PRPLTB011</t>
        </is>
      </c>
      <c r="D1432" t="inlineStr">
        <is>
          <t>lavage d'un tube</t>
        </is>
      </c>
      <c r="E1432" t="inlineStr">
        <is>
          <t>POL011</t>
        </is>
      </c>
      <c r="F1432" t="n">
        <v>2</v>
      </c>
      <c r="G1432" t="n">
        <v>0</v>
      </c>
      <c r="H1432" t="n">
        <v>2</v>
      </c>
      <c r="I1432" t="n">
        <v>2</v>
      </c>
      <c r="J1432" s="2" t="n">
        <v>10734.42</v>
      </c>
      <c r="K1432" t="n">
        <v>42937.68</v>
      </c>
      <c r="L1432" t="inlineStr"/>
      <c r="M1432" t="n">
        <v>2</v>
      </c>
      <c r="N1432" t="inlineStr">
        <is>
          <t>lavage d'un tube|Landy</t>
        </is>
      </c>
    </row>
    <row r="1433">
      <c r="A1433" t="inlineStr">
        <is>
          <t>ContReg</t>
        </is>
      </c>
      <c r="B1433" t="inlineStr">
        <is>
          <t>Landy</t>
        </is>
      </c>
      <c r="C1433" t="inlineStr">
        <is>
          <t>CRGVPA106</t>
        </is>
      </c>
      <c r="D1433" t="inlineStr">
        <is>
          <t>vérification des installations électriques</t>
        </is>
      </c>
      <c r="E1433" t="inlineStr">
        <is>
          <t>CRC 106,00</t>
        </is>
      </c>
      <c r="F1433" t="n">
        <v>1</v>
      </c>
      <c r="G1433" t="n">
        <v>0</v>
      </c>
      <c r="H1433" t="n">
        <v>1</v>
      </c>
      <c r="I1433" t="n">
        <v>1</v>
      </c>
      <c r="J1433" s="2" t="n">
        <v>486.45</v>
      </c>
      <c r="K1433" t="n">
        <v>486.45</v>
      </c>
      <c r="L1433" t="inlineStr"/>
      <c r="M1433" t="n">
        <v>1</v>
      </c>
      <c r="N1433" t="inlineStr">
        <is>
          <t>vérification des installations électriques|Landy</t>
        </is>
      </c>
    </row>
    <row r="1434">
      <c r="A1434" t="inlineStr">
        <is>
          <t>ContReg</t>
        </is>
      </c>
      <c r="B1434" t="inlineStr">
        <is>
          <t>Landy</t>
        </is>
      </c>
      <c r="C1434" t="inlineStr">
        <is>
          <t>CRGVPA107</t>
        </is>
      </c>
      <c r="D1434" t="inlineStr">
        <is>
          <t>vérification des installations électriques</t>
        </is>
      </c>
      <c r="E1434" t="inlineStr">
        <is>
          <t>CRC 107,00</t>
        </is>
      </c>
      <c r="F1434" t="n">
        <v>1</v>
      </c>
      <c r="G1434" t="n">
        <v>0</v>
      </c>
      <c r="H1434" t="n">
        <v>1</v>
      </c>
      <c r="I1434" t="n">
        <v>1</v>
      </c>
      <c r="J1434" s="2" t="n">
        <v>864.8</v>
      </c>
      <c r="K1434" t="n">
        <v>864.8</v>
      </c>
      <c r="L1434" t="inlineStr"/>
      <c r="M1434" t="n">
        <v>1</v>
      </c>
      <c r="N1434" t="inlineStr">
        <is>
          <t>vérification des installations électriques|Landy</t>
        </is>
      </c>
    </row>
    <row r="1435">
      <c r="A1435" t="inlineStr">
        <is>
          <t>ContReg</t>
        </is>
      </c>
      <c r="B1435" t="inlineStr">
        <is>
          <t>Landy</t>
        </is>
      </c>
      <c r="C1435" t="inlineStr">
        <is>
          <t>CRGVIN101</t>
        </is>
      </c>
      <c r="D1435" t="inlineStr">
        <is>
          <t>vérification des installations électriques</t>
        </is>
      </c>
      <c r="E1435" t="inlineStr">
        <is>
          <t>CRN101</t>
        </is>
      </c>
      <c r="F1435" t="n">
        <v>1</v>
      </c>
      <c r="G1435" t="n">
        <v>0</v>
      </c>
      <c r="H1435" t="n">
        <v>1</v>
      </c>
      <c r="I1435" t="n">
        <v>1</v>
      </c>
      <c r="J1435" s="2" t="n">
        <v>324.3</v>
      </c>
      <c r="K1435" t="n">
        <v>324.3</v>
      </c>
      <c r="L1435" t="inlineStr"/>
      <c r="M1435" t="n">
        <v>1</v>
      </c>
      <c r="N1435" t="inlineStr">
        <is>
          <t>vérification des installations électriques|Landy</t>
        </is>
      </c>
    </row>
    <row r="1436">
      <c r="A1436" t="inlineStr">
        <is>
          <t>ContReg</t>
        </is>
      </c>
      <c r="B1436" t="inlineStr">
        <is>
          <t>Landy</t>
        </is>
      </c>
      <c r="C1436" t="inlineStr">
        <is>
          <t>CRGVIN102</t>
        </is>
      </c>
      <c r="D1436" t="inlineStr">
        <is>
          <t>vérification des installations électriques</t>
        </is>
      </c>
      <c r="E1436" t="inlineStr">
        <is>
          <t>CRN102</t>
        </is>
      </c>
      <c r="F1436" t="n">
        <v>1</v>
      </c>
      <c r="G1436" t="n">
        <v>0</v>
      </c>
      <c r="H1436" t="n">
        <v>1</v>
      </c>
      <c r="I1436" t="n">
        <v>1</v>
      </c>
      <c r="J1436" s="2" t="n">
        <v>324.3</v>
      </c>
      <c r="K1436" t="n">
        <v>324.3</v>
      </c>
      <c r="L1436" t="inlineStr"/>
      <c r="M1436" t="n">
        <v>1</v>
      </c>
      <c r="N1436" t="inlineStr">
        <is>
          <t>vérification des installations électriques|Landy</t>
        </is>
      </c>
    </row>
    <row r="1437">
      <c r="A1437" t="inlineStr">
        <is>
          <t>ContReg</t>
        </is>
      </c>
      <c r="B1437" t="inlineStr">
        <is>
          <t>Landy</t>
        </is>
      </c>
      <c r="C1437" t="inlineStr">
        <is>
          <t>CRGVIN103</t>
        </is>
      </c>
      <c r="D1437" t="inlineStr">
        <is>
          <t>vérification des installations électriques</t>
        </is>
      </c>
      <c r="E1437" t="inlineStr">
        <is>
          <t>CRN103</t>
        </is>
      </c>
      <c r="F1437" t="n">
        <v>1</v>
      </c>
      <c r="G1437" t="n">
        <v>0</v>
      </c>
      <c r="H1437" t="n">
        <v>1</v>
      </c>
      <c r="I1437" t="n">
        <v>1</v>
      </c>
      <c r="J1437" s="2" t="n">
        <v>324.3</v>
      </c>
      <c r="K1437" t="n">
        <v>324.3</v>
      </c>
      <c r="L1437" t="inlineStr"/>
      <c r="M1437" t="n">
        <v>1</v>
      </c>
      <c r="N1437" t="inlineStr">
        <is>
          <t>vérification des installations électriques|Landy</t>
        </is>
      </c>
    </row>
    <row r="1438">
      <c r="A1438" t="inlineStr">
        <is>
          <t>ContReg</t>
        </is>
      </c>
      <c r="B1438" t="inlineStr">
        <is>
          <t>Landy</t>
        </is>
      </c>
      <c r="C1438" t="inlineStr">
        <is>
          <t>CRGVIN104</t>
        </is>
      </c>
      <c r="D1438" t="inlineStr">
        <is>
          <t>vérification des installations électriques</t>
        </is>
      </c>
      <c r="E1438" t="inlineStr">
        <is>
          <t>CRN104</t>
        </is>
      </c>
      <c r="F1438" t="n">
        <v>1</v>
      </c>
      <c r="G1438" t="n">
        <v>0</v>
      </c>
      <c r="H1438" t="n">
        <v>1</v>
      </c>
      <c r="I1438" t="n">
        <v>1</v>
      </c>
      <c r="J1438" s="2" t="n">
        <v>216.2</v>
      </c>
      <c r="K1438" t="n">
        <v>216.2</v>
      </c>
      <c r="L1438" t="inlineStr"/>
      <c r="M1438" t="n">
        <v>1</v>
      </c>
      <c r="N1438" t="inlineStr">
        <is>
          <t>vérification des installations électriques|Landy</t>
        </is>
      </c>
    </row>
    <row r="1439">
      <c r="A1439" t="inlineStr">
        <is>
          <t>ContReg</t>
        </is>
      </c>
      <c r="B1439" t="inlineStr">
        <is>
          <t>Landy</t>
        </is>
      </c>
      <c r="C1439" t="inlineStr">
        <is>
          <t>CRGVIN105</t>
        </is>
      </c>
      <c r="D1439" t="inlineStr">
        <is>
          <t>vérification des installations électriques</t>
        </is>
      </c>
      <c r="E1439" t="inlineStr">
        <is>
          <t>CRN105</t>
        </is>
      </c>
      <c r="F1439" t="n">
        <v>1</v>
      </c>
      <c r="G1439" t="n">
        <v>0</v>
      </c>
      <c r="H1439" t="n">
        <v>1</v>
      </c>
      <c r="I1439" t="n">
        <v>1</v>
      </c>
      <c r="J1439" s="2" t="n">
        <v>216.2</v>
      </c>
      <c r="K1439" t="n">
        <v>216.2</v>
      </c>
      <c r="L1439" t="inlineStr"/>
      <c r="M1439" t="n">
        <v>1</v>
      </c>
      <c r="N1439" t="inlineStr">
        <is>
          <t>vérification des installations électriques|Landy</t>
        </is>
      </c>
    </row>
    <row r="1440">
      <c r="A1440" t="inlineStr">
        <is>
          <t>ContReg</t>
        </is>
      </c>
      <c r="B1440" t="inlineStr">
        <is>
          <t>Landy</t>
        </is>
      </c>
      <c r="C1440" t="inlineStr">
        <is>
          <t>CRGDLA101</t>
        </is>
      </c>
      <c r="D1440" t="inlineStr">
        <is>
          <t>vérification des dispositifs de levage</t>
        </is>
      </c>
      <c r="E1440" t="inlineStr">
        <is>
          <t>CRC 101,00</t>
        </is>
      </c>
      <c r="F1440" t="n">
        <v>1</v>
      </c>
      <c r="G1440" t="n">
        <v>0</v>
      </c>
      <c r="H1440" t="n">
        <v>1</v>
      </c>
      <c r="I1440" t="n">
        <v>0</v>
      </c>
      <c r="J1440" s="2" t="n">
        <v>648.6</v>
      </c>
      <c r="K1440" t="n">
        <v>0</v>
      </c>
      <c r="L1440" t="inlineStr">
        <is>
          <t>Dispositif de levage inférieur ou égal à 3 tonnes</t>
        </is>
      </c>
      <c r="M1440">
        <f>IFERROR(INDEX('equipements_tunnel'!$C$2:$AK$64,MATCH(L1440,'equipements_tunnel'!$B$2:$B$64,0),MATCH(B1440,'equipements_tunnel'!$C$1:$AK$1,0)),"")</f>
        <v/>
      </c>
      <c r="N1440" t="inlineStr">
        <is>
          <t>vérification des dispositifs de levage|Landy</t>
        </is>
      </c>
    </row>
    <row r="1441">
      <c r="A1441" t="inlineStr">
        <is>
          <t>ContReg</t>
        </is>
      </c>
      <c r="B1441" t="inlineStr">
        <is>
          <t>Landy</t>
        </is>
      </c>
      <c r="C1441" t="inlineStr">
        <is>
          <t>CRGDLB102</t>
        </is>
      </c>
      <c r="D1441" t="inlineStr">
        <is>
          <t>vérification des dispositifs de levage</t>
        </is>
      </c>
      <c r="E1441" t="inlineStr">
        <is>
          <t>CRC 102,00</t>
        </is>
      </c>
      <c r="F1441" t="n">
        <v>1</v>
      </c>
      <c r="G1441" t="n">
        <v>0</v>
      </c>
      <c r="H1441" t="n">
        <v>1</v>
      </c>
      <c r="I1441" t="n">
        <v>1</v>
      </c>
      <c r="J1441" s="2" t="n">
        <v>864.8</v>
      </c>
      <c r="K1441" t="n">
        <v>864.8</v>
      </c>
      <c r="L1441" t="inlineStr">
        <is>
          <t>Dispositif de levage inférieur compris entre 3 et 6 tonnes</t>
        </is>
      </c>
      <c r="M1441">
        <f>IFERROR(INDEX('equipements_tunnel'!$C$2:$AK$64,MATCH(L1441,'equipements_tunnel'!$B$2:$B$64,0),MATCH(B1441,'equipements_tunnel'!$C$1:$AK$1,0)),"")</f>
        <v/>
      </c>
      <c r="N1441" t="inlineStr">
        <is>
          <t>vérification des dispositifs de levage|Landy</t>
        </is>
      </c>
    </row>
    <row r="1442">
      <c r="A1442" t="inlineStr">
        <is>
          <t>ContReg</t>
        </is>
      </c>
      <c r="B1442" t="inlineStr">
        <is>
          <t>Landy</t>
        </is>
      </c>
      <c r="C1442" t="inlineStr">
        <is>
          <t>CRGDLC103</t>
        </is>
      </c>
      <c r="D1442" t="inlineStr">
        <is>
          <t>vérification des dispositifs de levage</t>
        </is>
      </c>
      <c r="E1442" t="inlineStr">
        <is>
          <t>CRC 103,00</t>
        </is>
      </c>
      <c r="F1442" t="n">
        <v>1</v>
      </c>
      <c r="G1442" t="n">
        <v>0</v>
      </c>
      <c r="H1442" t="n">
        <v>1</v>
      </c>
      <c r="I1442" t="n">
        <v>0</v>
      </c>
      <c r="J1442" s="2" t="n">
        <v>1081</v>
      </c>
      <c r="K1442" t="n">
        <v>0</v>
      </c>
      <c r="L1442" t="inlineStr">
        <is>
          <t>Dispositif de levage inférieur supérieur à 6 tonnes</t>
        </is>
      </c>
      <c r="M1442">
        <f>IFERROR(INDEX('equipements_tunnel'!$C$2:$AK$64,MATCH(L1442,'equipements_tunnel'!$B$2:$B$64,0),MATCH(B1442,'equipements_tunnel'!$C$1:$AK$1,0)),"")</f>
        <v/>
      </c>
      <c r="N1442" t="inlineStr">
        <is>
          <t>vérification des dispositifs de levage|Landy</t>
        </is>
      </c>
    </row>
    <row r="1443">
      <c r="A1443" t="inlineStr">
        <is>
          <t>Eclairage</t>
        </is>
      </c>
      <c r="B1443" t="inlineStr">
        <is>
          <t>Landy</t>
        </is>
      </c>
      <c r="C1443" t="inlineStr">
        <is>
          <t>ECLNPN005</t>
        </is>
      </c>
      <c r="D1443" t="inlineStr">
        <is>
          <t>nettoyage des plots de jalonnement pour un sens</t>
        </is>
      </c>
      <c r="E1443" t="inlineStr">
        <is>
          <t>ECPN05</t>
        </is>
      </c>
      <c r="F1443" t="n">
        <v>2</v>
      </c>
      <c r="G1443" t="n">
        <v>0</v>
      </c>
      <c r="H1443" t="n">
        <v>2</v>
      </c>
      <c r="I1443" t="n">
        <v>2</v>
      </c>
      <c r="J1443" s="2" t="n">
        <v>814.49</v>
      </c>
      <c r="K1443" t="n">
        <v>3257.96</v>
      </c>
      <c r="L1443" t="inlineStr"/>
      <c r="M1443" t="n">
        <v>2</v>
      </c>
      <c r="N1443" t="inlineStr">
        <is>
          <t>nettoyage des plots de jalonnement pour un sens|Landy</t>
        </is>
      </c>
    </row>
    <row r="1444">
      <c r="A1444" t="inlineStr">
        <is>
          <t>Eclairage</t>
        </is>
      </c>
      <c r="B1444" t="inlineStr">
        <is>
          <t>Landy</t>
        </is>
      </c>
      <c r="C1444" t="inlineStr">
        <is>
          <t>ECLNEN018</t>
        </is>
      </c>
      <c r="D1444" t="inlineStr">
        <is>
          <t>nettoyage de l'éclairage pour un sens</t>
        </is>
      </c>
      <c r="E1444" t="inlineStr">
        <is>
          <t>ECPN18</t>
        </is>
      </c>
      <c r="F1444" t="n">
        <v>2</v>
      </c>
      <c r="G1444" t="n">
        <v>0</v>
      </c>
      <c r="H1444" t="n">
        <v>2</v>
      </c>
      <c r="I1444" t="n">
        <v>2</v>
      </c>
      <c r="J1444" s="2" t="n">
        <v>8993.74</v>
      </c>
      <c r="K1444" t="n">
        <v>35974.96</v>
      </c>
      <c r="L1444" t="inlineStr"/>
      <c r="M1444" t="n">
        <v>2</v>
      </c>
      <c r="N1444" t="inlineStr">
        <is>
          <t>nettoyage de l'éclairage pour un sens|Landy</t>
        </is>
      </c>
    </row>
    <row r="1445">
      <c r="A1445" t="inlineStr">
        <is>
          <t>Eclairage</t>
        </is>
      </c>
      <c r="B1445" t="inlineStr">
        <is>
          <t>Landy</t>
        </is>
      </c>
      <c r="C1445" t="inlineStr">
        <is>
          <t>ECLRSN064</t>
        </is>
      </c>
      <c r="D1445" t="inlineStr">
        <is>
          <t>remplacement systématiques des sources</t>
        </is>
      </c>
      <c r="E1445" t="inlineStr">
        <is>
          <t>ECPN64</t>
        </is>
      </c>
      <c r="F1445" t="n">
        <v>0.4</v>
      </c>
      <c r="G1445" t="n">
        <v>0</v>
      </c>
      <c r="H1445" t="n">
        <v>0.4</v>
      </c>
      <c r="I1445" t="n">
        <v>2</v>
      </c>
      <c r="J1445" s="2" t="n">
        <v>30785.54</v>
      </c>
      <c r="K1445" t="n">
        <v>24628.43</v>
      </c>
      <c r="L1445" t="inlineStr"/>
      <c r="M1445" t="n">
        <v>2</v>
      </c>
      <c r="N1445" t="inlineStr">
        <is>
          <t>remplacement systématiques des sources|Landy</t>
        </is>
      </c>
    </row>
    <row r="1446">
      <c r="A1446" t="inlineStr">
        <is>
          <t>Eclairage</t>
        </is>
      </c>
      <c r="B1446" t="inlineStr">
        <is>
          <t>Landy</t>
        </is>
      </c>
      <c r="C1446" t="inlineStr">
        <is>
          <t>ECLRSN065</t>
        </is>
      </c>
      <c r="D1446" t="inlineStr">
        <is>
          <t>remplacement systématiques des sources</t>
        </is>
      </c>
      <c r="E1446" t="inlineStr">
        <is>
          <t>ECPN65</t>
        </is>
      </c>
      <c r="F1446" t="n">
        <v>0.4</v>
      </c>
      <c r="G1446" t="n">
        <v>0</v>
      </c>
      <c r="H1446" t="n">
        <v>0.4</v>
      </c>
      <c r="I1446" t="n">
        <v>2</v>
      </c>
      <c r="J1446" s="2" t="n">
        <v>15341.82</v>
      </c>
      <c r="K1446" t="n">
        <v>12273.46</v>
      </c>
      <c r="L1446" t="inlineStr"/>
      <c r="M1446" t="n">
        <v>2</v>
      </c>
      <c r="N1446" t="inlineStr">
        <is>
          <t>remplacement systématiques des sources|Landy</t>
        </is>
      </c>
    </row>
    <row r="1447">
      <c r="A1447" t="inlineStr">
        <is>
          <t>Eclairage</t>
        </is>
      </c>
      <c r="B1447" t="inlineStr">
        <is>
          <t>Landy</t>
        </is>
      </c>
      <c r="C1447" t="inlineStr">
        <is>
          <t>ECLRSN066</t>
        </is>
      </c>
      <c r="D1447" t="inlineStr">
        <is>
          <t>remplacement systématiques des sources</t>
        </is>
      </c>
      <c r="E1447" t="inlineStr">
        <is>
          <t>ECPN66</t>
        </is>
      </c>
      <c r="F1447" t="n">
        <v>0.4</v>
      </c>
      <c r="G1447" t="n">
        <v>0</v>
      </c>
      <c r="H1447" t="n">
        <v>0.4</v>
      </c>
      <c r="I1447" t="n">
        <v>2</v>
      </c>
      <c r="J1447" s="2" t="n">
        <v>5062.97</v>
      </c>
      <c r="K1447" t="n">
        <v>4050.38</v>
      </c>
      <c r="L1447" t="inlineStr"/>
      <c r="M1447" t="n">
        <v>2</v>
      </c>
      <c r="N1447" t="inlineStr">
        <is>
          <t>remplacement systématiques des sources|Landy</t>
        </is>
      </c>
    </row>
    <row r="1448">
      <c r="A1448" t="inlineStr">
        <is>
          <t>AEV</t>
        </is>
      </c>
      <c r="B1448" t="inlineStr">
        <is>
          <t>Landy</t>
        </is>
      </c>
      <c r="C1448" t="inlineStr">
        <is>
          <t>AEVEFN013</t>
        </is>
      </c>
      <c r="D1448" t="inlineStr">
        <is>
          <t>essais fonctionnels pour un sens</t>
        </is>
      </c>
      <c r="E1448" t="inlineStr">
        <is>
          <t>AEFN13</t>
        </is>
      </c>
      <c r="F1448" t="n">
        <v>2</v>
      </c>
      <c r="G1448" t="n">
        <v>0</v>
      </c>
      <c r="H1448" t="n">
        <v>2</v>
      </c>
      <c r="I1448" t="n">
        <v>2</v>
      </c>
      <c r="J1448" s="2" t="n">
        <v>1024.39</v>
      </c>
      <c r="K1448" t="n">
        <v>4097.56</v>
      </c>
      <c r="L1448" t="inlineStr"/>
      <c r="M1448" t="n">
        <v>2</v>
      </c>
      <c r="N1448" t="inlineStr">
        <is>
          <t>essais fonctionnels pour un sens|Landy</t>
        </is>
      </c>
    </row>
    <row r="1449">
      <c r="A1449" t="inlineStr">
        <is>
          <t>AEV</t>
        </is>
      </c>
      <c r="B1449" t="inlineStr">
        <is>
          <t>Landy</t>
        </is>
      </c>
      <c r="C1449" t="inlineStr">
        <is>
          <t>AEVMPN023</t>
        </is>
      </c>
      <c r="D1449" t="inlineStr">
        <is>
          <t>maintenance préventive pour un sens</t>
        </is>
      </c>
      <c r="E1449" t="inlineStr">
        <is>
          <t>AEPN23</t>
        </is>
      </c>
      <c r="F1449" t="n">
        <v>2</v>
      </c>
      <c r="G1449" t="n">
        <v>0</v>
      </c>
      <c r="H1449" t="n">
        <v>2</v>
      </c>
      <c r="I1449" t="n">
        <v>2</v>
      </c>
      <c r="J1449" s="2" t="n">
        <v>3491.55</v>
      </c>
      <c r="K1449" t="n">
        <v>13966.2</v>
      </c>
      <c r="L1449" t="inlineStr"/>
      <c r="M1449" t="n">
        <v>2</v>
      </c>
      <c r="N1449" t="inlineStr">
        <is>
          <t>maintenance préventive pour un sens|Landy</t>
        </is>
      </c>
    </row>
    <row r="1450">
      <c r="A1450" t="inlineStr">
        <is>
          <t>AEV</t>
        </is>
      </c>
      <c r="B1450" t="inlineStr">
        <is>
          <t>Landy</t>
        </is>
      </c>
      <c r="C1450" t="inlineStr">
        <is>
          <t>AEVPLV008</t>
        </is>
      </c>
      <c r="D1450" t="inlineStr">
        <is>
          <t>maintenance préventive prises/coffret pompier</t>
        </is>
      </c>
      <c r="E1450" t="inlineStr">
        <is>
          <t>AEV08</t>
        </is>
      </c>
      <c r="F1450" t="n">
        <v>1</v>
      </c>
      <c r="G1450" t="n">
        <v>0</v>
      </c>
      <c r="H1450" t="n">
        <v>1</v>
      </c>
      <c r="I1450" t="n">
        <v>24</v>
      </c>
      <c r="J1450" s="2" t="n">
        <v>61.7</v>
      </c>
      <c r="K1450" t="n">
        <v>1480.8</v>
      </c>
      <c r="L1450" t="inlineStr">
        <is>
          <t>Niche sécurité</t>
        </is>
      </c>
      <c r="M1450">
        <f>IFERROR(INDEX('equipements_tunnel'!$C$2:$AK$64,MATCH(L1450,'equipements_tunnel'!$B$2:$B$64,0),MATCH(B1450,'equipements_tunnel'!$C$1:$AK$1,0)),"")</f>
        <v/>
      </c>
      <c r="N1450" t="inlineStr">
        <is>
          <t>maintenance préventive prises/coffret pompier|Landy</t>
        </is>
      </c>
    </row>
    <row r="1451">
      <c r="A1451" t="inlineStr">
        <is>
          <t>Automate</t>
        </is>
      </c>
      <c r="B1451" t="inlineStr">
        <is>
          <t>Landy</t>
        </is>
      </c>
      <c r="C1451" t="inlineStr">
        <is>
          <t>AUTPAB039</t>
        </is>
      </c>
      <c r="D1451" t="inlineStr">
        <is>
          <t>préventif automates principaux et baies mesd (fiche n°3 du cctp)</t>
        </is>
      </c>
      <c r="E1451" t="inlineStr">
        <is>
          <t>AUPR39</t>
        </is>
      </c>
      <c r="F1451" t="n">
        <v>1</v>
      </c>
      <c r="G1451" t="n">
        <v>0</v>
      </c>
      <c r="H1451" t="n">
        <v>1</v>
      </c>
      <c r="I1451" t="n">
        <v>1</v>
      </c>
      <c r="J1451" s="2" t="n">
        <v>371.65861</v>
      </c>
      <c r="K1451" t="n">
        <v>371.66</v>
      </c>
      <c r="L1451" t="inlineStr"/>
      <c r="M1451" t="n">
        <v>1</v>
      </c>
      <c r="N1451" t="inlineStr">
        <is>
          <t>préventif automates principaux et baies mesd (fiche n°3 du cctp)|Landy</t>
        </is>
      </c>
    </row>
    <row r="1452">
      <c r="A1452" t="inlineStr">
        <is>
          <t>Automate</t>
        </is>
      </c>
      <c r="B1452" t="inlineStr">
        <is>
          <t>Landy</t>
        </is>
      </c>
      <c r="C1452" t="inlineStr">
        <is>
          <t>AUTPAR040</t>
        </is>
      </c>
      <c r="D1452" t="inlineStr">
        <is>
          <t>préventif armoires mesd (fiche n°4 du cctp)</t>
        </is>
      </c>
      <c r="E1452" t="inlineStr">
        <is>
          <t>AUPR40</t>
        </is>
      </c>
      <c r="F1452" t="n">
        <v>1</v>
      </c>
      <c r="G1452" t="n">
        <v>0</v>
      </c>
      <c r="H1452" t="n">
        <v>1</v>
      </c>
      <c r="I1452" t="n">
        <v>1</v>
      </c>
      <c r="J1452" s="2" t="n">
        <v>2196.3758</v>
      </c>
      <c r="K1452" t="n">
        <v>2196.38</v>
      </c>
      <c r="L1452" t="inlineStr">
        <is>
          <t>MESD METIER</t>
        </is>
      </c>
      <c r="M1452">
        <f>IFERROR(INDEX('equipements_tunnel'!$C$2:$AK$64,MATCH(L1452,'equipements_tunnel'!$B$2:$B$64,0),MATCH(B1452,'equipements_tunnel'!$C$1:$AK$1,0)),"")</f>
        <v/>
      </c>
      <c r="N1452" t="inlineStr">
        <is>
          <t>préventif armoires mesd (fiche n°4 du cctp)|Landy</t>
        </is>
      </c>
    </row>
    <row r="1453">
      <c r="A1453" t="inlineStr">
        <is>
          <t>Automate</t>
        </is>
      </c>
      <c r="B1453" t="inlineStr">
        <is>
          <t>Landy</t>
        </is>
      </c>
      <c r="C1453" t="inlineStr">
        <is>
          <t>AUTPAM047</t>
        </is>
      </c>
      <c r="D1453" t="inlineStr">
        <is>
          <t>préventif automates métier (fiche n°5 du cctp)</t>
        </is>
      </c>
      <c r="E1453" t="inlineStr">
        <is>
          <t>AUPR47</t>
        </is>
      </c>
      <c r="F1453" t="n">
        <v>1</v>
      </c>
      <c r="G1453" t="n">
        <v>0</v>
      </c>
      <c r="H1453" t="n">
        <v>1</v>
      </c>
      <c r="I1453" t="n">
        <v>9</v>
      </c>
      <c r="J1453" s="2" t="n">
        <v>202.4713</v>
      </c>
      <c r="K1453" t="n">
        <v>1822.24</v>
      </c>
      <c r="L1453" t="inlineStr">
        <is>
          <t>AUTOMATE METIER</t>
        </is>
      </c>
      <c r="M1453">
        <f>IFERROR(INDEX('equipements_tunnel'!$C$2:$AK$64,MATCH(L1453,'equipements_tunnel'!$B$2:$B$64,0),MATCH(B1453,'equipements_tunnel'!$C$1:$AK$1,0)),"")</f>
        <v/>
      </c>
      <c r="N1453" t="inlineStr">
        <is>
          <t>préventif automates métier (fiche n°5 du cctp)|Landy</t>
        </is>
      </c>
    </row>
    <row r="1454">
      <c r="A1454" t="inlineStr">
        <is>
          <t>Automate</t>
        </is>
      </c>
      <c r="B1454" t="inlineStr">
        <is>
          <t>Landy</t>
        </is>
      </c>
      <c r="C1454" t="inlineStr">
        <is>
          <t>AUTPAR048</t>
        </is>
      </c>
      <c r="D1454" t="inlineStr">
        <is>
          <t>préventif armoires mesd (fiche n°4 du cctp)</t>
        </is>
      </c>
      <c r="E1454" t="inlineStr">
        <is>
          <t>AUPR48</t>
        </is>
      </c>
      <c r="F1454" t="n">
        <v>1</v>
      </c>
      <c r="G1454" t="n">
        <v>0</v>
      </c>
      <c r="H1454" t="n">
        <v>1</v>
      </c>
      <c r="I1454" t="n">
        <v>0</v>
      </c>
      <c r="J1454" s="2" t="n">
        <v>91.39855</v>
      </c>
      <c r="K1454" t="n">
        <v>0</v>
      </c>
      <c r="L1454" t="inlineStr">
        <is>
          <t>MESD METIER</t>
        </is>
      </c>
      <c r="M1454">
        <f>IFERROR(INDEX('equipements_tunnel'!$C$2:$AK$64,MATCH(L1454,'equipements_tunnel'!$B$2:$B$64,0),MATCH(B1454,'equipements_tunnel'!$C$1:$AK$1,0)),"")</f>
        <v/>
      </c>
      <c r="N1454" t="inlineStr">
        <is>
          <t>préventif armoires mesd (fiche n°4 du cctp)|Landy</t>
        </is>
      </c>
    </row>
    <row r="1455">
      <c r="A1455" t="inlineStr">
        <is>
          <t>PAU/TSE</t>
        </is>
      </c>
      <c r="B1455" t="inlineStr">
        <is>
          <t>Landy</t>
        </is>
      </c>
      <c r="C1455" t="inlineStr">
        <is>
          <t>RTSPPN001</t>
        </is>
      </c>
      <c r="D1455" t="inlineStr">
        <is>
          <t>maintenance préventive de l'ensemble des pau du tunnel</t>
        </is>
      </c>
      <c r="E1455" t="inlineStr">
        <is>
          <t>RAU-PN01</t>
        </is>
      </c>
      <c r="F1455" t="n">
        <v>4</v>
      </c>
      <c r="G1455" t="n">
        <v>0</v>
      </c>
      <c r="H1455" t="n">
        <v>4</v>
      </c>
      <c r="I1455" t="n">
        <v>1</v>
      </c>
      <c r="J1455" s="2" t="n">
        <v>1400.52</v>
      </c>
      <c r="K1455" t="n">
        <v>5602.08</v>
      </c>
      <c r="L1455" t="inlineStr"/>
      <c r="M1455" t="n">
        <v>1</v>
      </c>
      <c r="N1455" t="inlineStr">
        <is>
          <t>maintenance préventive de l'ensemble des pau du tunnel|Landy</t>
        </is>
      </c>
    </row>
    <row r="1456">
      <c r="A1456" t="inlineStr">
        <is>
          <t>PAU/TSE</t>
        </is>
      </c>
      <c r="B1456" t="inlineStr">
        <is>
          <t>Landy</t>
        </is>
      </c>
      <c r="C1456" t="inlineStr">
        <is>
          <t>RTSPTN001</t>
        </is>
      </c>
      <c r="D1456" t="inlineStr">
        <is>
          <t>maintenance préventive de l'ensemble des tse du tunnel</t>
        </is>
      </c>
      <c r="E1456" t="inlineStr">
        <is>
          <t>TSE-PN01</t>
        </is>
      </c>
      <c r="F1456" t="n">
        <v>4</v>
      </c>
      <c r="G1456" t="n">
        <v>0</v>
      </c>
      <c r="H1456" t="n">
        <v>4</v>
      </c>
      <c r="I1456" t="n">
        <v>1</v>
      </c>
      <c r="J1456" s="2" t="n">
        <v>899.67</v>
      </c>
      <c r="K1456" t="n">
        <v>3598.68</v>
      </c>
      <c r="L1456" t="inlineStr"/>
      <c r="M1456" t="n">
        <v>1</v>
      </c>
      <c r="N1456" t="inlineStr">
        <is>
          <t>maintenance préventive de l'ensemble des tse du tunnel|Landy</t>
        </is>
      </c>
    </row>
    <row r="1457">
      <c r="A1457" t="inlineStr">
        <is>
          <t>Onduleur</t>
        </is>
      </c>
      <c r="B1457" t="inlineStr">
        <is>
          <t>Landy</t>
        </is>
      </c>
      <c r="C1457" t="inlineStr">
        <is>
          <t>ONDPOA001</t>
        </is>
      </c>
      <c r="D1457" t="inlineStr">
        <is>
          <t>maintenance préventive d'un onduleur</t>
        </is>
      </c>
      <c r="E1457" t="inlineStr">
        <is>
          <t>ONP001</t>
        </is>
      </c>
      <c r="F1457" t="n">
        <v>1</v>
      </c>
      <c r="G1457" t="n">
        <v>0</v>
      </c>
      <c r="H1457" t="n">
        <v>1</v>
      </c>
      <c r="I1457" t="n">
        <v>1</v>
      </c>
      <c r="J1457" s="2" t="n">
        <v>304.01</v>
      </c>
      <c r="K1457" t="n">
        <v>304.01</v>
      </c>
      <c r="L1457" t="inlineStr">
        <is>
          <t>Maintenance préventive Onduleur ≤ 60 kVA</t>
        </is>
      </c>
      <c r="M1457">
        <f>IFERROR(INDEX('equipements_tunnel'!$C$2:$AK$64,MATCH(L1457,'equipements_tunnel'!$B$2:$B$64,0),MATCH(B1457,'equipements_tunnel'!$C$1:$AK$1,0)),"")</f>
        <v/>
      </c>
      <c r="N1457" t="inlineStr">
        <is>
          <t>maintenance préventive d'un onduleur|Landy</t>
        </is>
      </c>
    </row>
    <row r="1458">
      <c r="A1458" t="inlineStr">
        <is>
          <t>Onduleur</t>
        </is>
      </c>
      <c r="B1458" t="inlineStr">
        <is>
          <t>Landy</t>
        </is>
      </c>
      <c r="C1458" t="inlineStr">
        <is>
          <t>ONDPOB002</t>
        </is>
      </c>
      <c r="D1458" t="inlineStr">
        <is>
          <t>maintenance préventive d'un onduleur</t>
        </is>
      </c>
      <c r="E1458" t="inlineStr">
        <is>
          <t>ONP002</t>
        </is>
      </c>
      <c r="F1458" t="n">
        <v>1</v>
      </c>
      <c r="G1458" t="n">
        <v>0</v>
      </c>
      <c r="H1458" t="n">
        <v>1</v>
      </c>
      <c r="I1458" t="n">
        <v>2</v>
      </c>
      <c r="J1458" s="2" t="n">
        <v>337.95</v>
      </c>
      <c r="K1458" t="n">
        <v>675.9</v>
      </c>
      <c r="L1458" t="inlineStr">
        <is>
          <t>Maintenance préventive Onduleur 61 kVA --&gt; 160 kVA</t>
        </is>
      </c>
      <c r="M1458">
        <f>IFERROR(INDEX('equipements_tunnel'!$C$2:$AK$64,MATCH(L1458,'equipements_tunnel'!$B$2:$B$64,0),MATCH(B1458,'equipements_tunnel'!$C$1:$AK$1,0)),"")</f>
        <v/>
      </c>
      <c r="N1458" t="inlineStr">
        <is>
          <t>maintenance préventive d'un onduleur|Landy</t>
        </is>
      </c>
    </row>
    <row r="1459">
      <c r="A1459" t="inlineStr">
        <is>
          <t>Onduleur</t>
        </is>
      </c>
      <c r="B1459" t="inlineStr">
        <is>
          <t>Landy</t>
        </is>
      </c>
      <c r="C1459" t="inlineStr">
        <is>
          <t>ONDPOC003</t>
        </is>
      </c>
      <c r="D1459" t="inlineStr">
        <is>
          <t>maintenance préventive d'un onduleur</t>
        </is>
      </c>
      <c r="E1459" t="inlineStr">
        <is>
          <t>ONP003</t>
        </is>
      </c>
      <c r="F1459" t="n">
        <v>1</v>
      </c>
      <c r="G1459" t="n">
        <v>0</v>
      </c>
      <c r="H1459" t="n">
        <v>1</v>
      </c>
      <c r="I1459" t="n">
        <v>0</v>
      </c>
      <c r="J1459" s="2" t="n">
        <v>371.88</v>
      </c>
      <c r="K1459" t="n">
        <v>0</v>
      </c>
      <c r="L1459" t="inlineStr">
        <is>
          <t>Maintenance préventive Onduleur &gt; 160 kVA</t>
        </is>
      </c>
      <c r="M1459">
        <f>IFERROR(INDEX('equipements_tunnel'!$C$2:$AK$64,MATCH(L1459,'equipements_tunnel'!$B$2:$B$64,0),MATCH(B1459,'equipements_tunnel'!$C$1:$AK$1,0)),"")</f>
        <v/>
      </c>
      <c r="N1459" t="inlineStr">
        <is>
          <t>maintenance préventive d'un onduleur|Landy</t>
        </is>
      </c>
    </row>
    <row r="1460">
      <c r="A1460" t="inlineStr">
        <is>
          <t>Onduleur</t>
        </is>
      </c>
      <c r="B1460" t="inlineStr">
        <is>
          <t>Landy</t>
        </is>
      </c>
      <c r="C1460" t="inlineStr">
        <is>
          <t>ONDMPA004</t>
        </is>
      </c>
      <c r="D1460" t="inlineStr">
        <is>
          <t>maintenance préventive d'un atelier d'énergie</t>
        </is>
      </c>
      <c r="E1460" t="inlineStr">
        <is>
          <t>ONP004</t>
        </is>
      </c>
      <c r="F1460" t="n">
        <v>1</v>
      </c>
      <c r="G1460" t="n">
        <v>0</v>
      </c>
      <c r="H1460" t="n">
        <v>1</v>
      </c>
      <c r="I1460" t="n">
        <v>0</v>
      </c>
      <c r="J1460" s="2" t="n">
        <v>185.94</v>
      </c>
      <c r="K1460" t="n">
        <v>0</v>
      </c>
      <c r="L1460" t="inlineStr"/>
      <c r="M1460" t="n">
        <v>0</v>
      </c>
      <c r="N1460" t="inlineStr">
        <is>
          <t>maintenance préventive d'un atelier d'énergie|Landy</t>
        </is>
      </c>
    </row>
    <row r="1461">
      <c r="A1461" t="inlineStr">
        <is>
          <t>Onduleur</t>
        </is>
      </c>
      <c r="B1461" t="inlineStr">
        <is>
          <t>Landy</t>
        </is>
      </c>
      <c r="C1461" t="inlineStr">
        <is>
          <t>ONDPLV005</t>
        </is>
      </c>
      <c r="D1461" t="inlineStr">
        <is>
          <t>plus-value pour dépollution</t>
        </is>
      </c>
      <c r="E1461" t="inlineStr">
        <is>
          <t>ONP005</t>
        </is>
      </c>
      <c r="F1461" t="n">
        <v>0.5</v>
      </c>
      <c r="G1461" t="n">
        <v>0</v>
      </c>
      <c r="H1461" t="n">
        <v>0.5</v>
      </c>
      <c r="I1461" t="n">
        <v>1</v>
      </c>
      <c r="J1461" s="2" t="n">
        <v>414.3</v>
      </c>
      <c r="K1461" t="n">
        <v>207.15</v>
      </c>
      <c r="L1461" t="inlineStr"/>
      <c r="M1461" t="n">
        <v>1</v>
      </c>
      <c r="N1461" t="inlineStr">
        <is>
          <t>plus-value pour dépollution|Landy</t>
        </is>
      </c>
    </row>
    <row r="1462">
      <c r="A1462" t="inlineStr">
        <is>
          <t>Détection</t>
        </is>
      </c>
      <c r="B1462" t="inlineStr">
        <is>
          <t>Landy</t>
        </is>
      </c>
      <c r="C1462" t="inlineStr">
        <is>
          <t>DETPCA012</t>
        </is>
      </c>
      <c r="D1462" t="inlineStr">
        <is>
          <t>préventif d'un tube des capteurs atmosphériques (opacimètres, co, no, no², smokecheck, anémomètres)</t>
        </is>
      </c>
      <c r="E1462" t="inlineStr">
        <is>
          <t>DEP012</t>
        </is>
      </c>
      <c r="F1462" t="n">
        <v>4</v>
      </c>
      <c r="G1462" t="n">
        <v>0</v>
      </c>
      <c r="H1462" t="n">
        <v>4</v>
      </c>
      <c r="I1462" t="n">
        <v>2</v>
      </c>
      <c r="J1462" s="2" t="n">
        <v>5363.4</v>
      </c>
      <c r="K1462" t="n">
        <v>42907.2</v>
      </c>
      <c r="L1462" t="inlineStr"/>
      <c r="M1462" t="n">
        <v>2</v>
      </c>
      <c r="N1462" t="inlineStr">
        <is>
          <t>préventif d'un tube des capteurs atmosphériques (opacimètres, co, no, no², smokecheck, anémomètres)|Landy</t>
        </is>
      </c>
    </row>
    <row r="1463">
      <c r="A1463" t="inlineStr">
        <is>
          <t>Détection</t>
        </is>
      </c>
      <c r="B1463" t="inlineStr">
        <is>
          <t>Landy</t>
        </is>
      </c>
      <c r="C1463" t="inlineStr">
        <is>
          <t>DETPLV027</t>
        </is>
      </c>
      <c r="D1463" t="inlineStr">
        <is>
          <t>préventif luminancemètre</t>
        </is>
      </c>
      <c r="E1463" t="inlineStr">
        <is>
          <t>DEP027</t>
        </is>
      </c>
      <c r="F1463" t="n">
        <v>1</v>
      </c>
      <c r="G1463" t="n">
        <v>0</v>
      </c>
      <c r="H1463" t="n">
        <v>1</v>
      </c>
      <c r="I1463" t="n">
        <v>2</v>
      </c>
      <c r="J1463" s="2" t="n">
        <v>24.15</v>
      </c>
      <c r="K1463" t="n">
        <v>48.3</v>
      </c>
      <c r="L1463" t="inlineStr">
        <is>
          <t>LUMANDAR+LUMINANCEMETRE</t>
        </is>
      </c>
      <c r="M1463">
        <f>IFERROR(INDEX('equipements_tunnel'!$C$2:$AK$64,MATCH(L1463,'equipements_tunnel'!$B$2:$B$64,0),MATCH(B1463,'equipements_tunnel'!$C$1:$AK$1,0)),"")</f>
        <v/>
      </c>
      <c r="N1463" t="inlineStr">
        <is>
          <t>préventif luminancemètre|Landy</t>
        </is>
      </c>
    </row>
    <row r="1464">
      <c r="A1464" t="inlineStr">
        <is>
          <t>Détection</t>
        </is>
      </c>
      <c r="B1464" t="inlineStr">
        <is>
          <t>Landy</t>
        </is>
      </c>
      <c r="C1464" t="inlineStr">
        <is>
          <t>DETPDI100</t>
        </is>
      </c>
      <c r="D1464" t="inlineStr">
        <is>
          <t>préventif détection incendie</t>
        </is>
      </c>
      <c r="E1464" t="inlineStr">
        <is>
          <t>DEP100</t>
        </is>
      </c>
      <c r="F1464" t="n">
        <v>1</v>
      </c>
      <c r="G1464" t="n">
        <v>0</v>
      </c>
      <c r="H1464" t="n">
        <v>1</v>
      </c>
      <c r="I1464" t="n">
        <v>1</v>
      </c>
      <c r="J1464" s="2" t="n">
        <v>347.55</v>
      </c>
      <c r="K1464" t="n">
        <v>347.55</v>
      </c>
      <c r="L1464" t="inlineStr"/>
      <c r="M1464" t="n">
        <v>1</v>
      </c>
      <c r="N1464" t="inlineStr">
        <is>
          <t>préventif détection incendie|Landy</t>
        </is>
      </c>
    </row>
    <row r="1465">
      <c r="A1465" t="inlineStr">
        <is>
          <t>Détection</t>
        </is>
      </c>
      <c r="B1465" t="inlineStr">
        <is>
          <t>Landy</t>
        </is>
      </c>
      <c r="C1465" t="inlineStr">
        <is>
          <t>DETPXA200</t>
        </is>
      </c>
      <c r="D1465" t="inlineStr">
        <is>
          <t>préventif extincteur</t>
        </is>
      </c>
      <c r="E1465" t="inlineStr">
        <is>
          <t>DEP200</t>
        </is>
      </c>
      <c r="F1465" t="n">
        <v>1</v>
      </c>
      <c r="G1465" t="n">
        <v>0</v>
      </c>
      <c r="H1465" t="n">
        <v>1</v>
      </c>
      <c r="I1465" t="n">
        <v>52</v>
      </c>
      <c r="J1465" s="2" t="n">
        <v>33.6</v>
      </c>
      <c r="K1465" t="n">
        <v>1747.2</v>
      </c>
      <c r="L1465" t="inlineStr">
        <is>
          <t>Maintenance Préventive Extincteur Poudre 6 kg</t>
        </is>
      </c>
      <c r="M1465">
        <f>IFERROR(INDEX('equipements_tunnel'!$C$2:$AK$64,MATCH(L1465,'equipements_tunnel'!$B$2:$B$64,0),MATCH(B1465,'equipements_tunnel'!$C$1:$AK$1,0)),"")</f>
        <v/>
      </c>
      <c r="N1465" t="inlineStr">
        <is>
          <t>préventif extincteur|Landy</t>
        </is>
      </c>
    </row>
    <row r="1466">
      <c r="A1466" t="inlineStr">
        <is>
          <t>Détection</t>
        </is>
      </c>
      <c r="B1466" t="inlineStr">
        <is>
          <t>Landy</t>
        </is>
      </c>
      <c r="C1466" t="inlineStr">
        <is>
          <t>DETPXB201</t>
        </is>
      </c>
      <c r="D1466" t="inlineStr">
        <is>
          <t>préventif extincteur</t>
        </is>
      </c>
      <c r="E1466" t="inlineStr">
        <is>
          <t>DEP201</t>
        </is>
      </c>
      <c r="F1466" t="n">
        <v>1</v>
      </c>
      <c r="G1466" t="n">
        <v>0</v>
      </c>
      <c r="H1466" t="n">
        <v>1</v>
      </c>
      <c r="I1466" t="n">
        <v>5</v>
      </c>
      <c r="J1466" s="2" t="n">
        <v>21</v>
      </c>
      <c r="K1466" t="n">
        <v>105</v>
      </c>
      <c r="L1466" t="inlineStr">
        <is>
          <t>Maintenance Préventive Extincteur Poudre 9 kg</t>
        </is>
      </c>
      <c r="M1466">
        <f>IFERROR(INDEX('equipements_tunnel'!$C$2:$AK$64,MATCH(L1466,'equipements_tunnel'!$B$2:$B$64,0),MATCH(B1466,'equipements_tunnel'!$C$1:$AK$1,0)),"")</f>
        <v/>
      </c>
      <c r="N1466" t="inlineStr">
        <is>
          <t>préventif extincteur|Landy</t>
        </is>
      </c>
    </row>
    <row r="1467">
      <c r="A1467" t="inlineStr">
        <is>
          <t>Détection</t>
        </is>
      </c>
      <c r="B1467" t="inlineStr">
        <is>
          <t>Landy</t>
        </is>
      </c>
      <c r="C1467" t="inlineStr">
        <is>
          <t>DETPXC202</t>
        </is>
      </c>
      <c r="D1467" t="inlineStr">
        <is>
          <t>préventif extincteur</t>
        </is>
      </c>
      <c r="E1467" t="inlineStr">
        <is>
          <t>DEP202</t>
        </is>
      </c>
      <c r="F1467" t="n">
        <v>1</v>
      </c>
      <c r="G1467" t="n">
        <v>0</v>
      </c>
      <c r="H1467" t="n">
        <v>1</v>
      </c>
      <c r="I1467" t="n">
        <v>0</v>
      </c>
      <c r="J1467" s="2" t="n">
        <v>36.75</v>
      </c>
      <c r="K1467" t="n">
        <v>0</v>
      </c>
      <c r="L1467" t="inlineStr">
        <is>
          <t>Maintenance Préventive Extincteur Poudre 50 kg</t>
        </is>
      </c>
      <c r="M1467">
        <f>IFERROR(INDEX('equipements_tunnel'!$C$2:$AK$64,MATCH(L1467,'equipements_tunnel'!$B$2:$B$64,0),MATCH(B1467,'equipements_tunnel'!$C$1:$AK$1,0)),"")</f>
        <v/>
      </c>
      <c r="N1467" t="inlineStr">
        <is>
          <t>préventif extincteur|Landy</t>
        </is>
      </c>
    </row>
    <row r="1468">
      <c r="A1468" t="inlineStr">
        <is>
          <t>Détection</t>
        </is>
      </c>
      <c r="B1468" t="inlineStr">
        <is>
          <t>Landy</t>
        </is>
      </c>
      <c r="C1468" t="inlineStr">
        <is>
          <t>DETPXD203</t>
        </is>
      </c>
      <c r="D1468" t="inlineStr">
        <is>
          <t>préventif extincteur</t>
        </is>
      </c>
      <c r="E1468" t="inlineStr">
        <is>
          <t>DEP203</t>
        </is>
      </c>
      <c r="F1468" t="n">
        <v>1</v>
      </c>
      <c r="G1468" t="n">
        <v>0</v>
      </c>
      <c r="H1468" t="n">
        <v>1</v>
      </c>
      <c r="I1468" t="n">
        <v>2</v>
      </c>
      <c r="J1468" s="2" t="n">
        <v>15.75</v>
      </c>
      <c r="K1468" t="n">
        <v>31.5</v>
      </c>
      <c r="L1468" t="inlineStr">
        <is>
          <t>Maintenance Préventive Extincteur Eau 6 L</t>
        </is>
      </c>
      <c r="M1468">
        <f>IFERROR(INDEX('equipements_tunnel'!$C$2:$AK$64,MATCH(L1468,'equipements_tunnel'!$B$2:$B$64,0),MATCH(B1468,'equipements_tunnel'!$C$1:$AK$1,0)),"")</f>
        <v/>
      </c>
      <c r="N1468" t="inlineStr">
        <is>
          <t>préventif extincteur|Landy</t>
        </is>
      </c>
    </row>
    <row r="1469">
      <c r="A1469" t="inlineStr">
        <is>
          <t>Détection</t>
        </is>
      </c>
      <c r="B1469" t="inlineStr">
        <is>
          <t>Landy</t>
        </is>
      </c>
      <c r="C1469" t="inlineStr">
        <is>
          <t>DETPXE204</t>
        </is>
      </c>
      <c r="D1469" t="inlineStr">
        <is>
          <t>préventif extincteur</t>
        </is>
      </c>
      <c r="E1469" t="inlineStr">
        <is>
          <t>DEP204</t>
        </is>
      </c>
      <c r="F1469" t="n">
        <v>1</v>
      </c>
      <c r="G1469" t="n">
        <v>0</v>
      </c>
      <c r="H1469" t="n">
        <v>1</v>
      </c>
      <c r="I1469" t="n">
        <v>0</v>
      </c>
      <c r="J1469" s="2" t="n">
        <v>23.1</v>
      </c>
      <c r="K1469" t="n">
        <v>0</v>
      </c>
      <c r="L1469" t="inlineStr">
        <is>
          <t>Maintenance Préventive Extincteur Eau 9 L</t>
        </is>
      </c>
      <c r="M1469">
        <f>IFERROR(INDEX('equipements_tunnel'!$C$2:$AK$64,MATCH(L1469,'equipements_tunnel'!$B$2:$B$64,0),MATCH(B1469,'equipements_tunnel'!$C$1:$AK$1,0)),"")</f>
        <v/>
      </c>
      <c r="N1469" t="inlineStr">
        <is>
          <t>préventif extincteur|Landy</t>
        </is>
      </c>
    </row>
    <row r="1470">
      <c r="A1470" t="inlineStr">
        <is>
          <t>Détection</t>
        </is>
      </c>
      <c r="B1470" t="inlineStr">
        <is>
          <t>Landy</t>
        </is>
      </c>
      <c r="C1470" t="inlineStr">
        <is>
          <t>DETPXF204</t>
        </is>
      </c>
      <c r="D1470" t="inlineStr">
        <is>
          <t>préventif extincteur</t>
        </is>
      </c>
      <c r="E1470" t="inlineStr">
        <is>
          <t>DEP205</t>
        </is>
      </c>
      <c r="F1470" t="n">
        <v>1</v>
      </c>
      <c r="G1470" t="n">
        <v>0</v>
      </c>
      <c r="H1470" t="n">
        <v>1</v>
      </c>
      <c r="I1470" t="n">
        <v>4</v>
      </c>
      <c r="J1470" s="2" t="n">
        <v>26.25</v>
      </c>
      <c r="K1470" t="n">
        <v>105</v>
      </c>
      <c r="L1470" t="inlineStr">
        <is>
          <t>Maintenance Préventive Extincteur CO2 2 kg</t>
        </is>
      </c>
      <c r="M1470">
        <f>IFERROR(INDEX('equipements_tunnel'!$C$2:$AK$64,MATCH(L1470,'equipements_tunnel'!$B$2:$B$64,0),MATCH(B1470,'equipements_tunnel'!$C$1:$AK$1,0)),"")</f>
        <v/>
      </c>
      <c r="N1470" t="inlineStr">
        <is>
          <t>préventif extincteur|Landy</t>
        </is>
      </c>
    </row>
    <row r="1471">
      <c r="A1471" t="inlineStr">
        <is>
          <t>Détection</t>
        </is>
      </c>
      <c r="B1471" t="inlineStr">
        <is>
          <t>Landy</t>
        </is>
      </c>
      <c r="C1471" t="inlineStr">
        <is>
          <t>DETPXG206</t>
        </is>
      </c>
      <c r="D1471" t="inlineStr">
        <is>
          <t>préventif extincteur</t>
        </is>
      </c>
      <c r="E1471" t="inlineStr">
        <is>
          <t>DEP206</t>
        </is>
      </c>
      <c r="F1471" t="n">
        <v>1</v>
      </c>
      <c r="G1471" t="n">
        <v>0</v>
      </c>
      <c r="H1471" t="n">
        <v>1</v>
      </c>
      <c r="I1471" t="n">
        <v>23</v>
      </c>
      <c r="J1471" s="2" t="n">
        <v>15.75</v>
      </c>
      <c r="K1471" t="n">
        <v>362.25</v>
      </c>
      <c r="L1471" t="inlineStr">
        <is>
          <t>Maintenance Préventive Extincteur CO2 5 kg</t>
        </is>
      </c>
      <c r="M1471">
        <f>IFERROR(INDEX('equipements_tunnel'!$C$2:$AK$64,MATCH(L1471,'equipements_tunnel'!$B$2:$B$64,0),MATCH(B1471,'equipements_tunnel'!$C$1:$AK$1,0)),"")</f>
        <v/>
      </c>
      <c r="N1471" t="inlineStr">
        <is>
          <t>préventif extincteur|Landy</t>
        </is>
      </c>
    </row>
    <row r="1472">
      <c r="A1472" t="inlineStr">
        <is>
          <t>Ventilation</t>
        </is>
      </c>
      <c r="B1472" t="inlineStr">
        <is>
          <t>Landy</t>
        </is>
      </c>
      <c r="C1472" t="inlineStr">
        <is>
          <t>VENPEN200</t>
        </is>
      </c>
      <c r="D1472" t="inlineStr">
        <is>
          <t>préventif des équipements de ventilation</t>
        </is>
      </c>
      <c r="E1472" t="inlineStr">
        <is>
          <t>VPN200</t>
        </is>
      </c>
      <c r="F1472" t="n">
        <v>1</v>
      </c>
      <c r="G1472" t="n">
        <v>0</v>
      </c>
      <c r="H1472" t="n">
        <v>1</v>
      </c>
      <c r="I1472" t="n">
        <v>1</v>
      </c>
      <c r="J1472" s="2" t="n">
        <v>31888.73</v>
      </c>
      <c r="K1472" t="n">
        <v>31888.73</v>
      </c>
      <c r="L1472" t="inlineStr"/>
      <c r="M1472" t="n">
        <v>1</v>
      </c>
      <c r="N1472" t="inlineStr">
        <is>
          <t>préventif des équipements de ventilation|Landy</t>
        </is>
      </c>
    </row>
    <row r="1473">
      <c r="A1473" t="inlineStr">
        <is>
          <t>Ventilation</t>
        </is>
      </c>
      <c r="B1473" t="inlineStr">
        <is>
          <t>Landy</t>
        </is>
      </c>
      <c r="C1473" t="inlineStr">
        <is>
          <t>VENPQA300</t>
        </is>
      </c>
      <c r="D1473" t="inlineStr">
        <is>
          <t>maintenance préventive des équipements spécifiques</t>
        </is>
      </c>
      <c r="E1473" t="inlineStr">
        <is>
          <t>VPT300</t>
        </is>
      </c>
      <c r="F1473" t="n">
        <v>1</v>
      </c>
      <c r="G1473" t="n">
        <v>0</v>
      </c>
      <c r="H1473" t="n">
        <v>1</v>
      </c>
      <c r="I1473" t="n">
        <v>24</v>
      </c>
      <c r="J1473" s="2" t="n">
        <v>78.84999999999999</v>
      </c>
      <c r="K1473" t="n">
        <v>1892.4</v>
      </c>
      <c r="L1473" t="inlineStr">
        <is>
          <t>SURPRESSEUR ET VENTILATEUR LOCAL</t>
        </is>
      </c>
      <c r="M1473">
        <f>IFERROR(INDEX('equipements_tunnel'!$C$2:$AK$64,MATCH(L1473,'equipements_tunnel'!$B$2:$B$64,0),MATCH(B1473,'equipements_tunnel'!$C$1:$AK$1,0)),"")</f>
        <v/>
      </c>
      <c r="N1473" t="inlineStr">
        <is>
          <t>maintenance préventive des équipements spécifiques|Landy</t>
        </is>
      </c>
    </row>
    <row r="1474">
      <c r="A1474" t="inlineStr">
        <is>
          <t>Ventilation</t>
        </is>
      </c>
      <c r="B1474" t="inlineStr">
        <is>
          <t>Landy</t>
        </is>
      </c>
      <c r="C1474" t="inlineStr">
        <is>
          <t>VENPQB301</t>
        </is>
      </c>
      <c r="D1474" t="inlineStr">
        <is>
          <t>maintenance préventive des équipements spécifiques</t>
        </is>
      </c>
      <c r="E1474" t="inlineStr">
        <is>
          <t>VPT301</t>
        </is>
      </c>
      <c r="F1474" t="n">
        <v>1</v>
      </c>
      <c r="G1474" t="n">
        <v>0</v>
      </c>
      <c r="H1474" t="n">
        <v>1</v>
      </c>
      <c r="I1474" t="n">
        <v>6</v>
      </c>
      <c r="J1474" s="2" t="n">
        <v>128.27</v>
      </c>
      <c r="K1474" t="n">
        <v>769.62</v>
      </c>
      <c r="L1474" t="inlineStr">
        <is>
          <t>REGISTRE</t>
        </is>
      </c>
      <c r="M1474">
        <f>IFERROR(INDEX('equipements_tunnel'!$C$2:$AK$64,MATCH(L1474,'equipements_tunnel'!$B$2:$B$64,0),MATCH(B1474,'equipements_tunnel'!$C$1:$AK$1,0)),"")</f>
        <v/>
      </c>
      <c r="N1474" t="inlineStr">
        <is>
          <t>maintenance préventive des équipements spécifiques|Landy</t>
        </is>
      </c>
    </row>
    <row r="1475">
      <c r="A1475" t="inlineStr">
        <is>
          <t>Ventilation</t>
        </is>
      </c>
      <c r="B1475" t="inlineStr">
        <is>
          <t>Landy</t>
        </is>
      </c>
      <c r="C1475" t="inlineStr">
        <is>
          <t>VENPQC302</t>
        </is>
      </c>
      <c r="D1475" t="inlineStr">
        <is>
          <t>maintenance préventive des équipements spécifiques</t>
        </is>
      </c>
      <c r="E1475" t="inlineStr">
        <is>
          <t>VPT302</t>
        </is>
      </c>
      <c r="F1475" t="n">
        <v>1</v>
      </c>
      <c r="G1475" t="n">
        <v>0</v>
      </c>
      <c r="H1475" t="n">
        <v>1</v>
      </c>
      <c r="I1475" t="n">
        <v>0</v>
      </c>
      <c r="J1475" s="2" t="n">
        <v>449.49</v>
      </c>
      <c r="K1475" t="n">
        <v>0</v>
      </c>
      <c r="L1475" t="inlineStr"/>
      <c r="M1475" t="n">
        <v>0</v>
      </c>
      <c r="N1475" t="inlineStr">
        <is>
          <t>maintenance préventive des équipements spécifiques|Landy</t>
        </is>
      </c>
    </row>
    <row r="1476">
      <c r="A1476" t="inlineStr">
        <is>
          <t>Ventilation</t>
        </is>
      </c>
      <c r="B1476" t="inlineStr">
        <is>
          <t>Landy</t>
        </is>
      </c>
      <c r="C1476" t="inlineStr">
        <is>
          <t>VENPQE304</t>
        </is>
      </c>
      <c r="D1476" t="inlineStr">
        <is>
          <t>maintenance préventive des équipements spécifiques</t>
        </is>
      </c>
      <c r="E1476" t="inlineStr">
        <is>
          <t>VPT304</t>
        </is>
      </c>
      <c r="F1476" t="n">
        <v>1</v>
      </c>
      <c r="G1476" t="n">
        <v>0</v>
      </c>
      <c r="H1476" t="n">
        <v>1</v>
      </c>
      <c r="I1476" t="n">
        <v>0</v>
      </c>
      <c r="J1476" s="2" t="n">
        <v>12.58</v>
      </c>
      <c r="K1476" t="n">
        <v>0</v>
      </c>
      <c r="L1476" t="inlineStr"/>
      <c r="M1476" t="n">
        <v>0</v>
      </c>
      <c r="N1476" t="inlineStr">
        <is>
          <t>maintenance préventive des équipements spécifiques|Landy</t>
        </is>
      </c>
    </row>
    <row r="1477">
      <c r="A1477" t="inlineStr">
        <is>
          <t>Ventilation</t>
        </is>
      </c>
      <c r="B1477" t="inlineStr">
        <is>
          <t>Landy</t>
        </is>
      </c>
      <c r="C1477" t="inlineStr">
        <is>
          <t>VENPQF305</t>
        </is>
      </c>
      <c r="D1477" t="inlineStr">
        <is>
          <t>maintenance préventive des équipements spécifiques</t>
        </is>
      </c>
      <c r="E1477" t="inlineStr">
        <is>
          <t>VPT305</t>
        </is>
      </c>
      <c r="F1477" t="n">
        <v>1</v>
      </c>
      <c r="G1477" t="n">
        <v>0</v>
      </c>
      <c r="H1477" t="n">
        <v>1</v>
      </c>
      <c r="I1477" t="n">
        <v>0</v>
      </c>
      <c r="J1477" s="2" t="n">
        <v>12.58</v>
      </c>
      <c r="K1477" t="n">
        <v>0</v>
      </c>
      <c r="L1477" t="inlineStr"/>
      <c r="M1477" t="n">
        <v>0</v>
      </c>
      <c r="N1477" t="inlineStr">
        <is>
          <t>maintenance préventive des équipements spécifiques|Landy</t>
        </is>
      </c>
    </row>
    <row r="1478">
      <c r="A1478" t="inlineStr">
        <is>
          <t>Vidéo</t>
        </is>
      </c>
      <c r="B1478" t="inlineStr">
        <is>
          <t>Landy</t>
        </is>
      </c>
      <c r="C1478" t="inlineStr">
        <is>
          <t>VIDDAI106</t>
        </is>
      </c>
      <c r="D1478" t="inlineStr">
        <is>
          <t>maintenance préventive de la dai du sens 1</t>
        </is>
      </c>
      <c r="E1478" t="inlineStr">
        <is>
          <t>VI MP 106</t>
        </is>
      </c>
      <c r="F1478" t="n">
        <v>1</v>
      </c>
      <c r="G1478" t="n">
        <v>0</v>
      </c>
      <c r="H1478" t="n">
        <v>1</v>
      </c>
      <c r="I1478" t="n">
        <v>1</v>
      </c>
      <c r="J1478" s="2" t="n">
        <v>3341.64</v>
      </c>
      <c r="K1478" t="n">
        <v>3341.64</v>
      </c>
      <c r="L1478" t="inlineStr"/>
      <c r="M1478" t="n">
        <v>1</v>
      </c>
      <c r="N1478" t="inlineStr">
        <is>
          <t>maintenance préventive de la dai du sens 1|Landy</t>
        </is>
      </c>
    </row>
    <row r="1479">
      <c r="A1479" t="inlineStr">
        <is>
          <t>Vidéo</t>
        </is>
      </c>
      <c r="B1479" t="inlineStr">
        <is>
          <t>Landy</t>
        </is>
      </c>
      <c r="C1479" t="inlineStr">
        <is>
          <t>VIDDAI107</t>
        </is>
      </c>
      <c r="D1479" t="inlineStr">
        <is>
          <t>maintenance préventive de la dai du sens 2</t>
        </is>
      </c>
      <c r="E1479" t="inlineStr">
        <is>
          <t>VI MP 107</t>
        </is>
      </c>
      <c r="F1479" t="n">
        <v>1</v>
      </c>
      <c r="G1479" t="n">
        <v>0</v>
      </c>
      <c r="H1479" t="n">
        <v>1</v>
      </c>
      <c r="I1479" t="n">
        <v>1</v>
      </c>
      <c r="J1479" s="2" t="n">
        <v>3341.64</v>
      </c>
      <c r="K1479" t="n">
        <v>3341.64</v>
      </c>
      <c r="L1479" t="inlineStr"/>
      <c r="M1479" t="n">
        <v>1</v>
      </c>
      <c r="N1479" t="inlineStr">
        <is>
          <t>maintenance préventive de la dai du sens 2|Landy</t>
        </is>
      </c>
    </row>
    <row r="1480">
      <c r="A1480" t="inlineStr">
        <is>
          <t>Vidéo</t>
        </is>
      </c>
      <c r="B1480" t="inlineStr">
        <is>
          <t>Landy</t>
        </is>
      </c>
      <c r="C1480" t="inlineStr">
        <is>
          <t>VIDCAM306</t>
        </is>
      </c>
      <c r="D1480" t="inlineStr">
        <is>
          <t>nettoyage des caméras sens intérieur sens 1</t>
        </is>
      </c>
      <c r="E1480" t="inlineStr">
        <is>
          <t>VI MP 306</t>
        </is>
      </c>
      <c r="F1480" t="n">
        <v>2</v>
      </c>
      <c r="G1480" t="n">
        <v>0</v>
      </c>
      <c r="H1480" t="n">
        <v>2</v>
      </c>
      <c r="I1480" t="n">
        <v>1</v>
      </c>
      <c r="J1480" s="2" t="n">
        <v>3174.6</v>
      </c>
      <c r="K1480" t="n">
        <v>6349.2</v>
      </c>
      <c r="L1480" t="inlineStr"/>
      <c r="M1480" t="n">
        <v>1</v>
      </c>
      <c r="N1480" t="inlineStr">
        <is>
          <t>nettoyage des caméras sens intérieur sens 1|Landy</t>
        </is>
      </c>
    </row>
    <row r="1481">
      <c r="A1481" t="inlineStr">
        <is>
          <t>Vidéo</t>
        </is>
      </c>
      <c r="B1481" t="inlineStr">
        <is>
          <t>Landy</t>
        </is>
      </c>
      <c r="C1481" t="inlineStr">
        <is>
          <t>VIDCAM307</t>
        </is>
      </c>
      <c r="D1481" t="inlineStr">
        <is>
          <t>nettoyage des caméras sens intérieur sens 2</t>
        </is>
      </c>
      <c r="E1481" t="inlineStr">
        <is>
          <t>VI MP 307</t>
        </is>
      </c>
      <c r="F1481" t="n">
        <v>2</v>
      </c>
      <c r="G1481" t="n">
        <v>0</v>
      </c>
      <c r="H1481" t="n">
        <v>2</v>
      </c>
      <c r="I1481" t="n">
        <v>1</v>
      </c>
      <c r="J1481" s="2" t="n">
        <v>3174.6</v>
      </c>
      <c r="K1481" t="n">
        <v>6349.2</v>
      </c>
      <c r="L1481" t="inlineStr"/>
      <c r="M1481" t="n">
        <v>1</v>
      </c>
      <c r="N1481" t="inlineStr">
        <is>
          <t>nettoyage des caméras sens intérieur sens 2|Landy</t>
        </is>
      </c>
    </row>
    <row r="1482">
      <c r="A1482" t="inlineStr">
        <is>
          <t>Vidéo</t>
        </is>
      </c>
      <c r="B1482" t="inlineStr">
        <is>
          <t>Landy</t>
        </is>
      </c>
      <c r="C1482" t="inlineStr">
        <is>
          <t>VIDPCI403</t>
        </is>
      </c>
      <c r="D1482" t="inlineStr">
        <is>
          <t>maintenance préventive des caméras en issues de secours</t>
        </is>
      </c>
      <c r="E1482" t="inlineStr">
        <is>
          <t>VI MP 403</t>
        </is>
      </c>
      <c r="F1482" t="n">
        <v>1</v>
      </c>
      <c r="G1482" t="n">
        <v>0</v>
      </c>
      <c r="H1482" t="n">
        <v>1</v>
      </c>
      <c r="I1482" t="n">
        <v>1</v>
      </c>
      <c r="J1482" s="2" t="n">
        <v>310.49</v>
      </c>
      <c r="K1482" t="n">
        <v>310.49</v>
      </c>
      <c r="L1482" t="inlineStr"/>
      <c r="M1482" t="n">
        <v>1</v>
      </c>
      <c r="N1482" t="inlineStr">
        <is>
          <t>maintenance préventive des caméras en issues de secours|Landy</t>
        </is>
      </c>
    </row>
    <row r="1483">
      <c r="A1483" t="inlineStr">
        <is>
          <t>Pompage</t>
        </is>
      </c>
      <c r="B1483" t="inlineStr">
        <is>
          <t>Landy</t>
        </is>
      </c>
      <c r="C1483" t="inlineStr">
        <is>
          <t>POMIND101</t>
        </is>
      </c>
      <c r="D1483" t="inlineStr">
        <is>
          <t>entretien des poteaux incendie</t>
        </is>
      </c>
      <c r="E1483" t="inlineStr">
        <is>
          <t>INP101</t>
        </is>
      </c>
      <c r="F1483" t="n">
        <v>1</v>
      </c>
      <c r="G1483" t="n">
        <v>0</v>
      </c>
      <c r="H1483" t="n">
        <v>1</v>
      </c>
      <c r="I1483" t="n">
        <v>1</v>
      </c>
      <c r="J1483" s="2" t="n">
        <v>3062</v>
      </c>
      <c r="K1483" t="n">
        <v>3062</v>
      </c>
      <c r="L1483" t="inlineStr"/>
      <c r="M1483" t="n">
        <v>1</v>
      </c>
      <c r="N1483" t="inlineStr">
        <is>
          <t>entretien des poteaux incendie|Landy</t>
        </is>
      </c>
    </row>
    <row r="1484">
      <c r="A1484" t="inlineStr">
        <is>
          <t>Pompage</t>
        </is>
      </c>
      <c r="B1484" t="inlineStr">
        <is>
          <t>Landy</t>
        </is>
      </c>
      <c r="C1484" t="inlineStr">
        <is>
          <t>POMVSP101</t>
        </is>
      </c>
      <c r="D1484" t="inlineStr">
        <is>
          <t>visite des stations de pompage</t>
        </is>
      </c>
      <c r="E1484" t="inlineStr">
        <is>
          <t>POP101</t>
        </is>
      </c>
      <c r="F1484" t="n">
        <v>3</v>
      </c>
      <c r="G1484" t="n">
        <v>0</v>
      </c>
      <c r="H1484" t="n">
        <v>3</v>
      </c>
      <c r="I1484" t="n">
        <v>1</v>
      </c>
      <c r="J1484" s="2" t="n">
        <v>573.1</v>
      </c>
      <c r="K1484" t="n">
        <v>1719.3</v>
      </c>
      <c r="L1484" t="inlineStr"/>
      <c r="M1484" t="n">
        <v>1</v>
      </c>
      <c r="N1484" t="inlineStr">
        <is>
          <t>visite des stations de pompage|Landy</t>
        </is>
      </c>
    </row>
    <row r="1485">
      <c r="A1485" t="inlineStr">
        <is>
          <t>Pompage</t>
        </is>
      </c>
      <c r="B1485" t="inlineStr">
        <is>
          <t>Landy</t>
        </is>
      </c>
      <c r="C1485" t="inlineStr">
        <is>
          <t>POMEPO600</t>
        </is>
      </c>
      <c r="D1485" t="inlineStr">
        <is>
          <t>entretien d'une pompe</t>
        </is>
      </c>
      <c r="E1485" t="inlineStr">
        <is>
          <t>POE600</t>
        </is>
      </c>
      <c r="F1485" t="n">
        <v>1</v>
      </c>
      <c r="G1485" t="n">
        <v>0</v>
      </c>
      <c r="H1485" t="n">
        <v>1</v>
      </c>
      <c r="I1485" t="n">
        <v>0</v>
      </c>
      <c r="J1485" s="2" t="n">
        <v>572.0599999999999</v>
      </c>
      <c r="K1485" t="n">
        <v>0</v>
      </c>
      <c r="L1485" t="inlineStr"/>
      <c r="M1485" t="n">
        <v>0</v>
      </c>
      <c r="N1485" t="inlineStr">
        <is>
          <t>entretien d'une pompe|Landy</t>
        </is>
      </c>
    </row>
    <row r="1486">
      <c r="A1486" t="inlineStr">
        <is>
          <t>Pompage</t>
        </is>
      </c>
      <c r="B1486" t="inlineStr">
        <is>
          <t>Landy</t>
        </is>
      </c>
      <c r="C1486" t="inlineStr">
        <is>
          <t>POMESP701</t>
        </is>
      </c>
      <c r="D1486" t="inlineStr">
        <is>
          <t>entretien des stations de pompage</t>
        </is>
      </c>
      <c r="E1486" t="inlineStr">
        <is>
          <t>POE701</t>
        </is>
      </c>
      <c r="F1486" t="n">
        <v>1</v>
      </c>
      <c r="G1486" t="n">
        <v>0</v>
      </c>
      <c r="H1486" t="n">
        <v>1</v>
      </c>
      <c r="I1486" t="n">
        <v>7</v>
      </c>
      <c r="J1486" s="2" t="n">
        <v>0</v>
      </c>
      <c r="K1486" t="n">
        <v>0</v>
      </c>
      <c r="L1486" t="inlineStr">
        <is>
          <t>LOCAL-SP</t>
        </is>
      </c>
      <c r="M1486">
        <f>IFERROR(INDEX('equipements_tunnel'!$C$2:$AK$64,MATCH(L1486,'equipements_tunnel'!$B$2:$B$64,0),MATCH(B1486,'equipements_tunnel'!$C$1:$AK$1,0)),"")</f>
        <v/>
      </c>
      <c r="N1486" t="inlineStr">
        <is>
          <t>entretien des stations de pompage|Landy</t>
        </is>
      </c>
    </row>
    <row r="1487">
      <c r="A1487" t="inlineStr">
        <is>
          <t>Pompage</t>
        </is>
      </c>
      <c r="B1487" t="inlineStr">
        <is>
          <t>Landy</t>
        </is>
      </c>
      <c r="C1487" t="inlineStr">
        <is>
          <t>POMERC500</t>
        </is>
      </c>
      <c r="D1487" t="inlineStr">
        <is>
          <t>entretien autres systèmes du réseau incendie</t>
        </is>
      </c>
      <c r="E1487" t="inlineStr">
        <is>
          <t>INP500</t>
        </is>
      </c>
      <c r="F1487" t="n">
        <v>1</v>
      </c>
      <c r="G1487" t="n">
        <v>0</v>
      </c>
      <c r="H1487" t="n">
        <v>1</v>
      </c>
      <c r="I1487" t="n">
        <v>0</v>
      </c>
      <c r="J1487" s="2" t="n">
        <v>858.61</v>
      </c>
      <c r="K1487" t="n">
        <v>0</v>
      </c>
      <c r="L1487" t="inlineStr">
        <is>
          <t>SURPRESSEUR-INCENDIE</t>
        </is>
      </c>
      <c r="M1487">
        <f>IFERROR(INDEX('equipements_tunnel'!$C$2:$AK$64,MATCH(L1487,'equipements_tunnel'!$B$2:$B$64,0),MATCH(B1487,'equipements_tunnel'!$C$1:$AK$1,0)),"")</f>
        <v/>
      </c>
      <c r="N1487" t="inlineStr">
        <is>
          <t>entretien autres systèmes du réseau incendie|Landy</t>
        </is>
      </c>
    </row>
    <row r="1488">
      <c r="A1488" t="inlineStr">
        <is>
          <t>Pompage</t>
        </is>
      </c>
      <c r="B1488" t="inlineStr">
        <is>
          <t>Landy</t>
        </is>
      </c>
      <c r="C1488" t="inlineStr">
        <is>
          <t>POMERD600</t>
        </is>
      </c>
      <c r="D1488" t="inlineStr">
        <is>
          <t>entretien autres systèmes du réseau incendie</t>
        </is>
      </c>
      <c r="E1488" t="inlineStr">
        <is>
          <t>INP600</t>
        </is>
      </c>
      <c r="F1488" t="n">
        <v>1</v>
      </c>
      <c r="G1488" t="n">
        <v>0</v>
      </c>
      <c r="H1488" t="n">
        <v>1</v>
      </c>
      <c r="I1488" t="n">
        <v>0</v>
      </c>
      <c r="J1488" s="2" t="n">
        <v>858.61</v>
      </c>
      <c r="K1488" t="n">
        <v>0</v>
      </c>
      <c r="L1488" t="inlineStr"/>
      <c r="M1488" t="n">
        <v>0</v>
      </c>
      <c r="N1488" t="inlineStr">
        <is>
          <t>entretien autres systèmes du réseau incendie|Landy</t>
        </is>
      </c>
    </row>
    <row r="1489">
      <c r="A1489" t="inlineStr">
        <is>
          <t>Pompage</t>
        </is>
      </c>
      <c r="B1489" t="inlineStr">
        <is>
          <t>Landy</t>
        </is>
      </c>
      <c r="C1489" t="inlineStr">
        <is>
          <t>POMERE700</t>
        </is>
      </c>
      <c r="D1489" t="inlineStr">
        <is>
          <t>entretien autres systèmes du réseau incendie</t>
        </is>
      </c>
      <c r="E1489" t="inlineStr">
        <is>
          <t>INP700</t>
        </is>
      </c>
      <c r="F1489" t="n">
        <v>1</v>
      </c>
      <c r="G1489" t="n">
        <v>0</v>
      </c>
      <c r="H1489" t="n">
        <v>1</v>
      </c>
      <c r="I1489" t="n">
        <v>0</v>
      </c>
      <c r="J1489" s="2" t="n">
        <v>214.65</v>
      </c>
      <c r="K1489" t="n">
        <v>0</v>
      </c>
      <c r="L1489" t="inlineStr"/>
      <c r="M1489" t="n">
        <v>0</v>
      </c>
      <c r="N1489" t="inlineStr">
        <is>
          <t>entretien autres systèmes du réseau incendie|Landy</t>
        </is>
      </c>
    </row>
    <row r="1490">
      <c r="A1490" t="inlineStr">
        <is>
          <t>Pompage</t>
        </is>
      </c>
      <c r="B1490" t="inlineStr">
        <is>
          <t>Landy</t>
        </is>
      </c>
      <c r="C1490" t="inlineStr">
        <is>
          <t>POMERF800</t>
        </is>
      </c>
      <c r="D1490" t="inlineStr">
        <is>
          <t>entretien autres systèmes du réseau incendie</t>
        </is>
      </c>
      <c r="E1490" t="inlineStr">
        <is>
          <t>INP800</t>
        </is>
      </c>
      <c r="F1490" t="n">
        <v>1</v>
      </c>
      <c r="G1490" t="n">
        <v>0</v>
      </c>
      <c r="H1490" t="n">
        <v>1</v>
      </c>
      <c r="I1490" t="n">
        <v>0</v>
      </c>
      <c r="J1490" s="2" t="n">
        <v>214.65</v>
      </c>
      <c r="K1490" t="n">
        <v>0</v>
      </c>
      <c r="L1490" t="inlineStr"/>
      <c r="M1490" t="n">
        <v>0</v>
      </c>
      <c r="N1490" t="inlineStr">
        <is>
          <t>entretien autres systèmes du réseau incendie|Landy</t>
        </is>
      </c>
    </row>
    <row r="1491">
      <c r="A1491" t="inlineStr">
        <is>
          <t>Pompage</t>
        </is>
      </c>
      <c r="B1491" t="inlineStr">
        <is>
          <t>Landy</t>
        </is>
      </c>
      <c r="C1491" t="inlineStr">
        <is>
          <t>POMERG900</t>
        </is>
      </c>
      <c r="D1491" t="inlineStr">
        <is>
          <t>entretien autres systèmes du réseau incendie</t>
        </is>
      </c>
      <c r="E1491" t="inlineStr">
        <is>
          <t>INP900</t>
        </is>
      </c>
      <c r="F1491" t="n">
        <v>1</v>
      </c>
      <c r="G1491" t="n">
        <v>0</v>
      </c>
      <c r="H1491" t="n">
        <v>1</v>
      </c>
      <c r="I1491" t="n">
        <v>0</v>
      </c>
      <c r="J1491" s="2" t="n">
        <v>208.4</v>
      </c>
      <c r="K1491" t="n">
        <v>0</v>
      </c>
      <c r="L1491" t="inlineStr"/>
      <c r="M1491" t="n">
        <v>0</v>
      </c>
      <c r="N1491" t="inlineStr">
        <is>
          <t>entretien autres systèmes du réseau incendie|Landy</t>
        </is>
      </c>
    </row>
    <row r="1492">
      <c r="A1492" t="inlineStr">
        <is>
          <t>Pompage</t>
        </is>
      </c>
      <c r="B1492" t="inlineStr">
        <is>
          <t>Landy</t>
        </is>
      </c>
      <c r="C1492" t="inlineStr">
        <is>
          <t>POMERG901</t>
        </is>
      </c>
      <c r="D1492" t="inlineStr">
        <is>
          <t>entretien autres systèmes du réseau incendie</t>
        </is>
      </c>
      <c r="E1492" t="inlineStr">
        <is>
          <t>INP901</t>
        </is>
      </c>
      <c r="F1492" t="n">
        <v>1</v>
      </c>
      <c r="G1492" t="n">
        <v>0</v>
      </c>
      <c r="H1492" t="n">
        <v>1</v>
      </c>
      <c r="I1492" t="n">
        <v>0</v>
      </c>
      <c r="J1492" s="2" t="n">
        <v>714.8099999999999</v>
      </c>
      <c r="K1492" t="n">
        <v>0</v>
      </c>
      <c r="L1492" t="inlineStr"/>
      <c r="M1492" t="n">
        <v>0</v>
      </c>
      <c r="N1492" t="inlineStr">
        <is>
          <t>entretien autres systèmes du réseau incendie|Landy</t>
        </is>
      </c>
    </row>
    <row r="1493">
      <c r="A1493" t="inlineStr">
        <is>
          <t>Bâtiment</t>
        </is>
      </c>
      <c r="B1493" t="inlineStr">
        <is>
          <t>Bobigny</t>
        </is>
      </c>
      <c r="C1493" t="inlineStr">
        <is>
          <t>BATCJN001</t>
        </is>
      </c>
      <c r="D1493" t="inlineStr">
        <is>
          <t>contrôle des is de jour</t>
        </is>
      </c>
      <c r="E1493" t="inlineStr">
        <is>
          <t>VJN001</t>
        </is>
      </c>
      <c r="F1493" t="n">
        <v>6</v>
      </c>
      <c r="G1493" t="n">
        <v>0</v>
      </c>
      <c r="H1493" t="n">
        <v>6</v>
      </c>
      <c r="I1493" t="n">
        <v>0.3333333333333333</v>
      </c>
      <c r="J1493" s="2" t="n">
        <v>2029</v>
      </c>
      <c r="K1493" t="n">
        <v>4058</v>
      </c>
      <c r="L1493" t="inlineStr"/>
      <c r="M1493" t="n">
        <v>0.3333333333333333</v>
      </c>
      <c r="N1493" t="inlineStr">
        <is>
          <t>contrôle des is de jour|Bobigny</t>
        </is>
      </c>
    </row>
    <row r="1494">
      <c r="A1494" t="inlineStr">
        <is>
          <t>Bâtiment</t>
        </is>
      </c>
      <c r="B1494" t="inlineStr">
        <is>
          <t>Bobigny</t>
        </is>
      </c>
      <c r="C1494" t="inlineStr">
        <is>
          <t>BATCJN002</t>
        </is>
      </c>
      <c r="D1494" t="inlineStr">
        <is>
          <t>contrôle des is de jour</t>
        </is>
      </c>
      <c r="E1494" t="inlineStr">
        <is>
          <t>VJN002</t>
        </is>
      </c>
      <c r="F1494" t="n">
        <v>6</v>
      </c>
      <c r="G1494" t="n">
        <v>0</v>
      </c>
      <c r="H1494" t="n">
        <v>6</v>
      </c>
      <c r="I1494" t="n">
        <v>0.3333333333333333</v>
      </c>
      <c r="J1494" s="2" t="n">
        <v>2029</v>
      </c>
      <c r="K1494" t="n">
        <v>4058</v>
      </c>
      <c r="L1494" t="inlineStr"/>
      <c r="M1494" t="n">
        <v>0.3333333333333333</v>
      </c>
      <c r="N1494" t="inlineStr">
        <is>
          <t>contrôle des is de jour|Bobigny</t>
        </is>
      </c>
    </row>
    <row r="1495">
      <c r="A1495" t="inlineStr">
        <is>
          <t>Bâtiment</t>
        </is>
      </c>
      <c r="B1495" t="inlineStr">
        <is>
          <t>Bobigny</t>
        </is>
      </c>
      <c r="C1495" t="inlineStr">
        <is>
          <t>BATCNN001</t>
        </is>
      </c>
      <c r="D1495" t="inlineStr">
        <is>
          <t>contrôle des is + niches de nuit</t>
        </is>
      </c>
      <c r="E1495" t="inlineStr">
        <is>
          <t>VNN 1,00</t>
        </is>
      </c>
      <c r="F1495" t="n">
        <v>6</v>
      </c>
      <c r="G1495" t="n">
        <v>0</v>
      </c>
      <c r="H1495" t="n">
        <v>6</v>
      </c>
      <c r="I1495" t="n">
        <v>0.3333333333333333</v>
      </c>
      <c r="J1495" s="2" t="n">
        <v>3264</v>
      </c>
      <c r="K1495" t="n">
        <v>6528</v>
      </c>
      <c r="L1495" t="inlineStr"/>
      <c r="M1495" t="n">
        <v>0.3333333333333333</v>
      </c>
      <c r="N1495" t="inlineStr">
        <is>
          <t>contrôle des is + niches de nuit|Bobigny</t>
        </is>
      </c>
    </row>
    <row r="1496">
      <c r="A1496" t="inlineStr">
        <is>
          <t>Bâtiment</t>
        </is>
      </c>
      <c r="B1496" t="inlineStr">
        <is>
          <t>Bobigny</t>
        </is>
      </c>
      <c r="C1496" t="inlineStr">
        <is>
          <t>BATCNN002</t>
        </is>
      </c>
      <c r="D1496" t="inlineStr">
        <is>
          <t>contrôle des is + niches de nuit</t>
        </is>
      </c>
      <c r="E1496" t="inlineStr">
        <is>
          <t>VNN 2,00</t>
        </is>
      </c>
      <c r="F1496" t="n">
        <v>6</v>
      </c>
      <c r="G1496" t="n">
        <v>0</v>
      </c>
      <c r="H1496" t="n">
        <v>6</v>
      </c>
      <c r="I1496" t="n">
        <v>0.3333333333333333</v>
      </c>
      <c r="J1496" s="2" t="n">
        <v>3264</v>
      </c>
      <c r="K1496" t="n">
        <v>6528</v>
      </c>
      <c r="L1496" t="inlineStr"/>
      <c r="M1496" t="n">
        <v>0.3333333333333333</v>
      </c>
      <c r="N1496" t="inlineStr">
        <is>
          <t>contrôle des is + niches de nuit|Bobigny</t>
        </is>
      </c>
    </row>
    <row r="1497">
      <c r="A1497" t="inlineStr">
        <is>
          <t>Bâtiment</t>
        </is>
      </c>
      <c r="B1497" t="inlineStr">
        <is>
          <t>Bobigny</t>
        </is>
      </c>
      <c r="C1497" t="inlineStr">
        <is>
          <t>BATMPN001</t>
        </is>
      </c>
      <c r="D1497" t="inlineStr">
        <is>
          <t>préventif is + niches</t>
        </is>
      </c>
      <c r="E1497" t="inlineStr">
        <is>
          <t>MPN001</t>
        </is>
      </c>
      <c r="F1497" t="n">
        <v>1</v>
      </c>
      <c r="G1497" t="n">
        <v>0</v>
      </c>
      <c r="H1497" t="n">
        <v>1</v>
      </c>
      <c r="I1497" t="n">
        <v>0.3333333333333333</v>
      </c>
      <c r="J1497" s="2" t="n">
        <v>3519</v>
      </c>
      <c r="K1497" t="n">
        <v>1173</v>
      </c>
      <c r="L1497" t="inlineStr"/>
      <c r="M1497" t="n">
        <v>0.3333333333333333</v>
      </c>
      <c r="N1497" t="inlineStr">
        <is>
          <t>préventif is + niches|Bobigny</t>
        </is>
      </c>
    </row>
    <row r="1498">
      <c r="A1498" t="inlineStr">
        <is>
          <t>Bâtiment</t>
        </is>
      </c>
      <c r="B1498" t="inlineStr">
        <is>
          <t>Bobigny</t>
        </is>
      </c>
      <c r="C1498" t="inlineStr">
        <is>
          <t>BATMPN002</t>
        </is>
      </c>
      <c r="D1498" t="inlineStr">
        <is>
          <t>préventif is + niches</t>
        </is>
      </c>
      <c r="E1498" t="inlineStr">
        <is>
          <t>MPN002</t>
        </is>
      </c>
      <c r="F1498" t="n">
        <v>1</v>
      </c>
      <c r="G1498" t="n">
        <v>0</v>
      </c>
      <c r="H1498" t="n">
        <v>1</v>
      </c>
      <c r="I1498" t="n">
        <v>0.3333333333333333</v>
      </c>
      <c r="J1498" s="2" t="n">
        <v>3519</v>
      </c>
      <c r="K1498" t="n">
        <v>1173</v>
      </c>
      <c r="L1498" t="inlineStr"/>
      <c r="M1498" t="n">
        <v>0.3333333333333333</v>
      </c>
      <c r="N1498" t="inlineStr">
        <is>
          <t>préventif is + niches|Bobigny</t>
        </is>
      </c>
    </row>
    <row r="1499">
      <c r="A1499" t="inlineStr">
        <is>
          <t>Propreté</t>
        </is>
      </c>
      <c r="B1499" t="inlineStr">
        <is>
          <t>Bobigny</t>
        </is>
      </c>
      <c r="C1499" t="inlineStr">
        <is>
          <t>PRPLTB012</t>
        </is>
      </c>
      <c r="D1499" t="inlineStr">
        <is>
          <t>lavage d'un tube</t>
        </is>
      </c>
      <c r="E1499" t="inlineStr">
        <is>
          <t>POL012</t>
        </is>
      </c>
      <c r="F1499" t="n">
        <v>2</v>
      </c>
      <c r="G1499" t="n">
        <v>0</v>
      </c>
      <c r="H1499" t="n">
        <v>2</v>
      </c>
      <c r="I1499" t="n">
        <v>1</v>
      </c>
      <c r="J1499" s="2" t="n">
        <v>25661.9</v>
      </c>
      <c r="K1499" t="n">
        <v>51323.8</v>
      </c>
      <c r="L1499" t="inlineStr"/>
      <c r="M1499" t="n">
        <v>1</v>
      </c>
      <c r="N1499" t="inlineStr">
        <is>
          <t>lavage d'un tube|Bobigny</t>
        </is>
      </c>
    </row>
    <row r="1500">
      <c r="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
      <c r="D1500" t="inlineStr">
        <is>
          <t>vérification des installations électriques</t>
        </is>
      </c>
      <c r="E1500" t="inlineStr">
        <is>
          <t>CRC 106,00</t>
        </is>
      </c>
      <c r="F1500" t="n">
        <v>1</v>
      </c>
      <c r="G1500" t="n">
        <v>0</v>
      </c>
      <c r="H1500" t="n">
        <v>1</v>
      </c>
      <c r="I1500" t="n">
        <v>1</v>
      </c>
      <c r="J1500" s="2" t="n">
        <v>486.45</v>
      </c>
      <c r="K1500" t="n">
        <v>486.45</v>
      </c>
      <c r="L1500" t="inlineStr"/>
      <c r="M1500" t="n">
        <v>1</v>
      </c>
      <c r="N1500" t="inlineStr">
        <is>
          <t>vérification des installations électriques|Bobigny</t>
        </is>
      </c>
    </row>
    <row r="1501">
      <c r="A1501" t="inlineStr">
        <is>
          <t>ContReg</t>
        </is>
      </c>
      <c r="B1501" t="inlineStr">
        <is>
          <t>Bobigny</t>
        </is>
      </c>
      <c r="C1501" t="inlineStr">
        <is>
          <t>CRGVPA107</t>
        </is>
      </c>
      <c r="D1501" t="inlineStr">
        <is>
          <t>vérification des installations électriques</t>
        </is>
      </c>
      <c r="E1501" t="inlineStr">
        <is>
          <t>CRC 107,00</t>
        </is>
      </c>
      <c r="F1501" t="n">
        <v>1</v>
      </c>
      <c r="G1501" t="n">
        <v>0</v>
      </c>
      <c r="H1501" t="n">
        <v>1</v>
      </c>
      <c r="I1501" t="n">
        <v>1</v>
      </c>
      <c r="J1501" s="2" t="n">
        <v>864.8</v>
      </c>
      <c r="K1501" t="n">
        <v>864.8</v>
      </c>
      <c r="L1501" t="inlineStr"/>
      <c r="M1501" t="n">
        <v>1</v>
      </c>
      <c r="N1501" t="inlineStr">
        <is>
          <t>vérification des installations électriques|Bobigny</t>
        </is>
      </c>
    </row>
    <row r="1502">
      <c r="A1502" t="inlineStr">
        <is>
          <t>ContReg</t>
        </is>
      </c>
      <c r="B1502" t="inlineStr">
        <is>
          <t>Bobigny</t>
        </is>
      </c>
      <c r="C1502" t="inlineStr">
        <is>
          <t>CRGVIN109</t>
        </is>
      </c>
      <c r="D1502" t="inlineStr">
        <is>
          <t>vérification des installations électriques</t>
        </is>
      </c>
      <c r="E1502" t="inlineStr">
        <is>
          <t>CRN109</t>
        </is>
      </c>
      <c r="F1502" t="n">
        <v>1</v>
      </c>
      <c r="G1502" t="n">
        <v>0</v>
      </c>
      <c r="H1502" t="n">
        <v>1</v>
      </c>
      <c r="I1502" t="n">
        <v>1</v>
      </c>
      <c r="J1502" s="2" t="n">
        <v>216.2</v>
      </c>
      <c r="K1502" t="n">
        <v>216.2</v>
      </c>
      <c r="L1502" t="inlineStr"/>
      <c r="M1502" t="n">
        <v>1</v>
      </c>
      <c r="N1502" t="inlineStr">
        <is>
          <t>vérification des installations électriques|Bobigny</t>
        </is>
      </c>
    </row>
    <row r="1503">
      <c r="A1503" t="inlineStr">
        <is>
          <t>ContReg</t>
        </is>
      </c>
      <c r="B1503" t="inlineStr">
        <is>
          <t>Bobigny</t>
        </is>
      </c>
      <c r="C1503" t="inlineStr">
        <is>
          <t>CRGVIN110</t>
        </is>
      </c>
      <c r="D1503" t="inlineStr">
        <is>
          <t>vérification des installations électriques</t>
        </is>
      </c>
      <c r="E1503" t="inlineStr">
        <is>
          <t>CRN110</t>
        </is>
      </c>
      <c r="F1503" t="n">
        <v>1</v>
      </c>
      <c r="G1503" t="n">
        <v>0</v>
      </c>
      <c r="H1503" t="n">
        <v>1</v>
      </c>
      <c r="I1503" t="n">
        <v>1</v>
      </c>
      <c r="J1503" s="2" t="n">
        <v>432.4</v>
      </c>
      <c r="K1503" t="n">
        <v>432.4</v>
      </c>
      <c r="L1503" t="inlineStr"/>
      <c r="M1503" t="n">
        <v>1</v>
      </c>
      <c r="N1503" t="inlineStr">
        <is>
          <t>vérification des installations électriques|Bobigny</t>
        </is>
      </c>
    </row>
    <row r="1504">
      <c r="A1504" t="inlineStr">
        <is>
          <t>ContReg</t>
        </is>
      </c>
      <c r="B1504" t="inlineStr">
        <is>
          <t>Bobigny</t>
        </is>
      </c>
      <c r="C1504" t="inlineStr">
        <is>
          <t>CRGVIN111</t>
        </is>
      </c>
      <c r="D1504" t="inlineStr">
        <is>
          <t>vérification des installations électriques</t>
        </is>
      </c>
      <c r="E1504" t="inlineStr">
        <is>
          <t>CRN111</t>
        </is>
      </c>
      <c r="F1504" t="n">
        <v>1</v>
      </c>
      <c r="G1504" t="n">
        <v>0</v>
      </c>
      <c r="H1504" t="n">
        <v>1</v>
      </c>
      <c r="I1504" t="n">
        <v>1</v>
      </c>
      <c r="J1504" s="2" t="n">
        <v>324.3</v>
      </c>
      <c r="K1504" t="n">
        <v>324.3</v>
      </c>
      <c r="L1504" t="inlineStr"/>
      <c r="M1504" t="n">
        <v>1</v>
      </c>
      <c r="N1504" t="inlineStr">
        <is>
          <t>vérification des installations électriques|Bobigny</t>
        </is>
      </c>
    </row>
    <row r="1505">
      <c r="A1505" t="inlineStr">
        <is>
          <t>ContReg</t>
        </is>
      </c>
      <c r="B1505" t="inlineStr">
        <is>
          <t>Bobigny</t>
        </is>
      </c>
      <c r="C1505" t="inlineStr">
        <is>
          <t>CRGVIN112</t>
        </is>
      </c>
      <c r="D1505" t="inlineStr">
        <is>
          <t>vérification des installations électriques</t>
        </is>
      </c>
      <c r="E1505" t="inlineStr">
        <is>
          <t>CRN112</t>
        </is>
      </c>
      <c r="F1505" t="n">
        <v>1</v>
      </c>
      <c r="G1505" t="n">
        <v>0</v>
      </c>
      <c r="H1505" t="n">
        <v>1</v>
      </c>
      <c r="I1505" t="n">
        <v>1</v>
      </c>
      <c r="J1505" s="2" t="n">
        <v>432.4</v>
      </c>
      <c r="K1505" t="n">
        <v>432.4</v>
      </c>
      <c r="L1505" t="inlineStr"/>
      <c r="M1505" t="n">
        <v>1</v>
      </c>
      <c r="N1505" t="inlineStr">
        <is>
          <t>vérification des installations électriques|Bobigny</t>
        </is>
      </c>
    </row>
    <row r="1506">
      <c r="A1506" t="inlineStr">
        <is>
          <t>ContReg</t>
        </is>
      </c>
      <c r="B1506" t="inlineStr">
        <is>
          <t>Bobigny</t>
        </is>
      </c>
      <c r="C1506" t="inlineStr">
        <is>
          <t>CRGVIN113</t>
        </is>
      </c>
      <c r="D1506" t="inlineStr">
        <is>
          <t>vérification des installations électriques</t>
        </is>
      </c>
      <c r="E1506" t="inlineStr">
        <is>
          <t>CRN113</t>
        </is>
      </c>
      <c r="F1506" t="n">
        <v>1</v>
      </c>
      <c r="G1506" t="n">
        <v>0</v>
      </c>
      <c r="H1506" t="n">
        <v>1</v>
      </c>
      <c r="I1506" t="n">
        <v>1</v>
      </c>
      <c r="J1506" s="2" t="n">
        <v>216.2</v>
      </c>
      <c r="K1506" t="n">
        <v>216.2</v>
      </c>
      <c r="L1506" t="inlineStr"/>
      <c r="M1506" t="n">
        <v>1</v>
      </c>
      <c r="N1506" t="inlineStr">
        <is>
          <t>vérification des installations électriques|Bobigny</t>
        </is>
      </c>
    </row>
    <row r="1507">
      <c r="A1507" t="inlineStr">
        <is>
          <t>ContReg</t>
        </is>
      </c>
      <c r="B1507" t="inlineStr">
        <is>
          <t>Bobigny</t>
        </is>
      </c>
      <c r="C1507" t="inlineStr">
        <is>
          <t>CRGDLA101</t>
        </is>
      </c>
      <c r="D1507" t="inlineStr">
        <is>
          <t>vérification des dispositifs de levage</t>
        </is>
      </c>
      <c r="E1507" t="inlineStr">
        <is>
          <t>CRC 101,00</t>
        </is>
      </c>
      <c r="F1507" t="n">
        <v>1</v>
      </c>
      <c r="G1507" t="n">
        <v>0</v>
      </c>
      <c r="H1507" t="n">
        <v>1</v>
      </c>
      <c r="I1507" t="n">
        <v>0</v>
      </c>
      <c r="J1507" s="2" t="n">
        <v>648.6</v>
      </c>
      <c r="K1507" t="n">
        <v>0</v>
      </c>
      <c r="L1507" t="inlineStr">
        <is>
          <t>Dispositif de levage inférieur ou égal à 3 tonnes</t>
        </is>
      </c>
      <c r="M1507">
        <f>IFERROR(INDEX('equipements_tunnel'!$C$2:$AK$64,MATCH(L1507,'equipements_tunnel'!$B$2:$B$64,0),MATCH(B1507,'equipements_tunnel'!$C$1:$AK$1,0)),"")</f>
        <v/>
      </c>
      <c r="N1507" t="inlineStr">
        <is>
          <t>vérification des dispositifs de levage|Bobigny</t>
        </is>
      </c>
    </row>
    <row r="1508">
      <c r="A1508" t="inlineStr">
        <is>
          <t>ContReg</t>
        </is>
      </c>
      <c r="B1508" t="inlineStr">
        <is>
          <t>Bobigny</t>
        </is>
      </c>
      <c r="C1508" t="inlineStr">
        <is>
          <t>CRGDLB102</t>
        </is>
      </c>
      <c r="D1508" t="inlineStr">
        <is>
          <t>vérification des dispositifs de levage</t>
        </is>
      </c>
      <c r="E1508" t="inlineStr">
        <is>
          <t>CRC 102,00</t>
        </is>
      </c>
      <c r="F1508" t="n">
        <v>1</v>
      </c>
      <c r="G1508" t="n">
        <v>0</v>
      </c>
      <c r="H1508" t="n">
        <v>1</v>
      </c>
      <c r="I1508" t="n">
        <v>7</v>
      </c>
      <c r="J1508" s="2" t="n">
        <v>864.8</v>
      </c>
      <c r="K1508" t="n">
        <v>6053.6</v>
      </c>
      <c r="L1508" t="inlineStr">
        <is>
          <t>Dispositif de levage inférieur compris entre 3 et 6 tonnes</t>
        </is>
      </c>
      <c r="M1508">
        <f>IFERROR(INDEX('equipements_tunnel'!$C$2:$AK$64,MATCH(L1508,'equipements_tunnel'!$B$2:$B$64,0),MATCH(B1508,'equipements_tunnel'!$C$1:$AK$1,0)),"")</f>
        <v/>
      </c>
      <c r="N1508" t="inlineStr">
        <is>
          <t>vérification des dispositifs de levage|Bobigny</t>
        </is>
      </c>
    </row>
    <row r="1509">
      <c r="A1509" t="inlineStr">
        <is>
          <t>ContReg</t>
        </is>
      </c>
      <c r="B1509" t="inlineStr">
        <is>
          <t>Bobigny</t>
        </is>
      </c>
      <c r="C1509" t="inlineStr">
        <is>
          <t>CRGDLC103</t>
        </is>
      </c>
      <c r="D1509" t="inlineStr">
        <is>
          <t>vérification des dispositifs de levage</t>
        </is>
      </c>
      <c r="E1509" t="inlineStr">
        <is>
          <t>CRC 103,00</t>
        </is>
      </c>
      <c r="F1509" t="n">
        <v>1</v>
      </c>
      <c r="G1509" t="n">
        <v>0</v>
      </c>
      <c r="H1509" t="n">
        <v>1</v>
      </c>
      <c r="I1509" t="n">
        <v>0</v>
      </c>
      <c r="J1509" s="2" t="n">
        <v>1081</v>
      </c>
      <c r="K1509" t="n">
        <v>0</v>
      </c>
      <c r="L1509" t="inlineStr">
        <is>
          <t>Dispositif de levage inférieur supérieur à 6 tonnes</t>
        </is>
      </c>
      <c r="M1509">
        <f>IFERROR(INDEX('equipements_tunnel'!$C$2:$AK$64,MATCH(L1509,'equipements_tunnel'!$B$2:$B$64,0),MATCH(B1509,'equipements_tunnel'!$C$1:$AK$1,0)),"")</f>
        <v/>
      </c>
      <c r="N1509" t="inlineStr">
        <is>
          <t>vérification des dispositifs de levage|Bobigny</t>
        </is>
      </c>
    </row>
    <row r="1510">
      <c r="A1510" t="inlineStr">
        <is>
          <t>Eclairage</t>
        </is>
      </c>
      <c r="B1510" t="inlineStr">
        <is>
          <t>Bobigny</t>
        </is>
      </c>
      <c r="C1510" t="inlineStr">
        <is>
          <t>ECLNPN001</t>
        </is>
      </c>
      <c r="D1510" t="inlineStr">
        <is>
          <t>nettoyage des plots de jalonnement pour un sens</t>
        </is>
      </c>
      <c r="E1510" t="inlineStr">
        <is>
          <t>ECPN01</t>
        </is>
      </c>
      <c r="F1510" t="n">
        <v>2</v>
      </c>
      <c r="G1510" t="n">
        <v>0</v>
      </c>
      <c r="H1510" t="n">
        <v>2</v>
      </c>
      <c r="I1510" t="n">
        <v>2</v>
      </c>
      <c r="J1510" s="2" t="n">
        <v>1018.11</v>
      </c>
      <c r="K1510" t="n">
        <v>4072.44</v>
      </c>
      <c r="L1510" t="inlineStr"/>
      <c r="M1510" t="n">
        <v>2</v>
      </c>
      <c r="N1510" t="inlineStr">
        <is>
          <t>nettoyage des plots de jalonnement pour un sens|Bobigny</t>
        </is>
      </c>
    </row>
    <row r="1511">
      <c r="A1511" t="inlineStr">
        <is>
          <t>Eclairage</t>
        </is>
      </c>
      <c r="B1511" t="inlineStr">
        <is>
          <t>Bobigny</t>
        </is>
      </c>
      <c r="C1511" t="inlineStr">
        <is>
          <t>ECLNEN010</t>
        </is>
      </c>
      <c r="D1511" t="inlineStr">
        <is>
          <t>nettoyage de l'éclairage pour un sens</t>
        </is>
      </c>
      <c r="E1511" t="inlineStr">
        <is>
          <t>ECPN10</t>
        </is>
      </c>
      <c r="F1511" t="n">
        <v>2</v>
      </c>
      <c r="G1511" t="n">
        <v>0</v>
      </c>
      <c r="H1511" t="n">
        <v>2</v>
      </c>
      <c r="I1511" t="n">
        <v>2</v>
      </c>
      <c r="J1511" s="2" t="n">
        <v>8582.559999999999</v>
      </c>
      <c r="K1511" t="n">
        <v>34330.24</v>
      </c>
      <c r="L1511" t="inlineStr"/>
      <c r="M1511" t="n">
        <v>2</v>
      </c>
      <c r="N1511" t="inlineStr">
        <is>
          <t>nettoyage de l'éclairage pour un sens|Bobigny</t>
        </is>
      </c>
    </row>
    <row r="1512">
      <c r="A1512" t="inlineStr">
        <is>
          <t>Eclairage</t>
        </is>
      </c>
      <c r="B1512" t="inlineStr">
        <is>
          <t>Bobigny</t>
        </is>
      </c>
      <c r="C1512" t="inlineStr">
        <is>
          <t>ECLRSN050</t>
        </is>
      </c>
      <c r="D1512" t="inlineStr">
        <is>
          <t>remplacement systématiques des sources</t>
        </is>
      </c>
      <c r="E1512" t="inlineStr">
        <is>
          <t>ECPN50</t>
        </is>
      </c>
      <c r="F1512" t="n">
        <v>0.4</v>
      </c>
      <c r="G1512" t="n">
        <v>0</v>
      </c>
      <c r="H1512" t="n">
        <v>0.4</v>
      </c>
      <c r="I1512" t="n">
        <v>2</v>
      </c>
      <c r="J1512" s="2" t="n">
        <v>18009.21</v>
      </c>
      <c r="K1512" t="n">
        <v>14407.37</v>
      </c>
      <c r="L1512" t="inlineStr"/>
      <c r="M1512" t="n">
        <v>2</v>
      </c>
      <c r="N1512" t="inlineStr">
        <is>
          <t>remplacement systématiques des sources|Bobigny</t>
        </is>
      </c>
    </row>
    <row r="1513">
      <c r="A1513" t="inlineStr">
        <is>
          <t>Eclairage</t>
        </is>
      </c>
      <c r="B1513" t="inlineStr">
        <is>
          <t>Bobigny</t>
        </is>
      </c>
      <c r="C1513" t="inlineStr">
        <is>
          <t>ECLRSN051</t>
        </is>
      </c>
      <c r="D1513" t="inlineStr">
        <is>
          <t>remplacement systématiques des sources</t>
        </is>
      </c>
      <c r="E1513" t="inlineStr">
        <is>
          <t>ECPN51</t>
        </is>
      </c>
      <c r="F1513" t="n">
        <v>0.4</v>
      </c>
      <c r="G1513" t="n">
        <v>0</v>
      </c>
      <c r="H1513" t="n">
        <v>0.4</v>
      </c>
      <c r="I1513" t="n">
        <v>2</v>
      </c>
      <c r="J1513" s="2" t="n">
        <v>9004.6</v>
      </c>
      <c r="K1513" t="n">
        <v>7203.68</v>
      </c>
      <c r="L1513" t="inlineStr"/>
      <c r="M1513" t="n">
        <v>2</v>
      </c>
      <c r="N1513" t="inlineStr">
        <is>
          <t>remplacement systématiques des sources|Bobigny</t>
        </is>
      </c>
    </row>
    <row r="1514">
      <c r="A1514" t="inlineStr">
        <is>
          <t>Eclairage</t>
        </is>
      </c>
      <c r="B1514" t="inlineStr">
        <is>
          <t>Bobigny</t>
        </is>
      </c>
      <c r="C1514" t="inlineStr">
        <is>
          <t>ECLRSN052</t>
        </is>
      </c>
      <c r="D1514" t="inlineStr">
        <is>
          <t>remplacement systématiques des sources</t>
        </is>
      </c>
      <c r="E1514" t="inlineStr">
        <is>
          <t>ECPN52</t>
        </is>
      </c>
      <c r="F1514" t="n">
        <v>0.4</v>
      </c>
      <c r="G1514" t="n">
        <v>0</v>
      </c>
      <c r="H1514" t="n">
        <v>0.4</v>
      </c>
      <c r="I1514" t="n">
        <v>2</v>
      </c>
      <c r="J1514" s="2" t="n">
        <v>3907.66</v>
      </c>
      <c r="K1514" t="n">
        <v>3126.13</v>
      </c>
      <c r="L1514" t="inlineStr"/>
      <c r="M1514" t="n">
        <v>2</v>
      </c>
      <c r="N1514" t="inlineStr">
        <is>
          <t>remplacement systématiques des sources|Bobigny</t>
        </is>
      </c>
    </row>
    <row r="1515">
      <c r="A1515" t="inlineStr">
        <is>
          <t>AEV</t>
        </is>
      </c>
      <c r="B1515" t="inlineStr">
        <is>
          <t>Bobigny</t>
        </is>
      </c>
      <c r="C1515" t="inlineStr">
        <is>
          <t>AEVEFN010</t>
        </is>
      </c>
      <c r="D1515" t="inlineStr">
        <is>
          <t>essais fonctionnels pour un sens</t>
        </is>
      </c>
      <c r="E1515" t="inlineStr">
        <is>
          <t>AEFN10</t>
        </is>
      </c>
      <c r="F1515" t="n">
        <v>2</v>
      </c>
      <c r="G1515" t="n">
        <v>0</v>
      </c>
      <c r="H1515" t="n">
        <v>2</v>
      </c>
      <c r="I1515" t="n">
        <v>2</v>
      </c>
      <c r="J1515" s="2" t="n">
        <v>1263.33</v>
      </c>
      <c r="K1515" t="n">
        <v>5053.32</v>
      </c>
      <c r="L1515" t="inlineStr"/>
      <c r="M1515" t="n">
        <v>2</v>
      </c>
      <c r="N1515" t="inlineStr">
        <is>
          <t>essais fonctionnels pour un sens|Bobigny</t>
        </is>
      </c>
    </row>
    <row r="1516">
      <c r="A1516" t="inlineStr">
        <is>
          <t>AEV</t>
        </is>
      </c>
      <c r="B1516" t="inlineStr">
        <is>
          <t>Bobigny</t>
        </is>
      </c>
      <c r="C1516" t="inlineStr">
        <is>
          <t>AEVMPN020</t>
        </is>
      </c>
      <c r="D1516" t="inlineStr">
        <is>
          <t>maintenance préventive pour un sens</t>
        </is>
      </c>
      <c r="E1516" t="inlineStr">
        <is>
          <t>AEPN20</t>
        </is>
      </c>
      <c r="F1516" t="n">
        <v>2</v>
      </c>
      <c r="G1516" t="n">
        <v>0</v>
      </c>
      <c r="H1516" t="n">
        <v>2</v>
      </c>
      <c r="I1516" t="n">
        <v>2</v>
      </c>
      <c r="J1516" s="2" t="n">
        <v>4317.72</v>
      </c>
      <c r="K1516" t="n">
        <v>17270.88</v>
      </c>
      <c r="L1516" t="inlineStr"/>
      <c r="M1516" t="n">
        <v>2</v>
      </c>
      <c r="N1516" t="inlineStr">
        <is>
          <t>maintenance préventive pour un sens|Bobigny</t>
        </is>
      </c>
    </row>
    <row r="1517">
      <c r="A1517" t="inlineStr">
        <is>
          <t>AEV</t>
        </is>
      </c>
      <c r="B1517" t="inlineStr">
        <is>
          <t>Bobigny</t>
        </is>
      </c>
      <c r="C1517" t="inlineStr">
        <is>
          <t>AEVPLV008</t>
        </is>
      </c>
      <c r="D1517" t="inlineStr">
        <is>
          <t>maintenance préventive prises/coffret pompier</t>
        </is>
      </c>
      <c r="E1517" t="inlineStr">
        <is>
          <t>AEV08</t>
        </is>
      </c>
      <c r="F1517" t="n">
        <v>1</v>
      </c>
      <c r="G1517" t="n">
        <v>0</v>
      </c>
      <c r="H1517" t="n">
        <v>1</v>
      </c>
      <c r="I1517" t="n">
        <v>31</v>
      </c>
      <c r="J1517" s="2" t="n">
        <v>61.7</v>
      </c>
      <c r="K1517" t="n">
        <v>1912.7</v>
      </c>
      <c r="L1517" t="inlineStr">
        <is>
          <t>Niche sécurité</t>
        </is>
      </c>
      <c r="M1517">
        <f>IFERROR(INDEX('equipements_tunnel'!$C$2:$AK$64,MATCH(L1517,'equipements_tunnel'!$B$2:$B$64,0),MATCH(B1517,'equipements_tunnel'!$C$1:$AK$1,0)),"")</f>
        <v/>
      </c>
      <c r="N1517" t="inlineStr">
        <is>
          <t>maintenance préventive prises/coffret pompier|Bobigny</t>
        </is>
      </c>
    </row>
    <row r="1518">
      <c r="A1518" t="inlineStr">
        <is>
          <t>Automate</t>
        </is>
      </c>
      <c r="B1518" t="inlineStr">
        <is>
          <t>Bobigny</t>
        </is>
      </c>
      <c r="C1518" t="inlineStr">
        <is>
          <t>AUTPAB035</t>
        </is>
      </c>
      <c r="D1518" t="inlineStr">
        <is>
          <t>préventif automates principaux et baies mesd (fiche n°3 du cctp)</t>
        </is>
      </c>
      <c r="E1518" t="inlineStr">
        <is>
          <t>AUPR35</t>
        </is>
      </c>
      <c r="F1518" t="n">
        <v>1</v>
      </c>
      <c r="G1518" t="n">
        <v>0</v>
      </c>
      <c r="H1518" t="n">
        <v>1</v>
      </c>
      <c r="I1518" t="n">
        <v>1</v>
      </c>
      <c r="J1518" s="2" t="n">
        <v>1468.62498</v>
      </c>
      <c r="K1518" t="n">
        <v>1468.62</v>
      </c>
      <c r="L1518" t="inlineStr"/>
      <c r="M1518" t="n">
        <v>1</v>
      </c>
      <c r="N1518" t="inlineStr">
        <is>
          <t>préventif automates principaux et baies mesd (fiche n°3 du cctp)|Bobigny</t>
        </is>
      </c>
    </row>
    <row r="1519">
      <c r="A1519" t="inlineStr">
        <is>
          <t>Automate</t>
        </is>
      </c>
      <c r="B1519" t="inlineStr">
        <is>
          <t>Bobigny</t>
        </is>
      </c>
      <c r="C1519" t="inlineStr">
        <is>
          <t>AUTPAR036</t>
        </is>
      </c>
      <c r="D1519" t="inlineStr">
        <is>
          <t>préventif armoires mesd (fiche n°4 du cctp)</t>
        </is>
      </c>
      <c r="E1519" t="inlineStr">
        <is>
          <t>AUPR36</t>
        </is>
      </c>
      <c r="F1519" t="n">
        <v>1</v>
      </c>
      <c r="G1519" t="n">
        <v>0</v>
      </c>
      <c r="H1519" t="n">
        <v>1</v>
      </c>
      <c r="I1519" t="n">
        <v>1</v>
      </c>
      <c r="J1519" s="2" t="n">
        <v>1655.52988</v>
      </c>
      <c r="K1519" t="n">
        <v>1655.53</v>
      </c>
      <c r="L1519" t="inlineStr">
        <is>
          <t>MESD METIER</t>
        </is>
      </c>
      <c r="M1519">
        <f>IFERROR(INDEX('equipements_tunnel'!$C$2:$AK$64,MATCH(L1519,'equipements_tunnel'!$B$2:$B$64,0),MATCH(B1519,'equipements_tunnel'!$C$1:$AK$1,0)),"")</f>
        <v/>
      </c>
      <c r="N1519" t="inlineStr">
        <is>
          <t>préventif armoires mesd (fiche n°4 du cctp)|Bobigny</t>
        </is>
      </c>
    </row>
    <row r="1520">
      <c r="A1520" t="inlineStr">
        <is>
          <t>Automate</t>
        </is>
      </c>
      <c r="B1520" t="inlineStr">
        <is>
          <t>Bobigny</t>
        </is>
      </c>
      <c r="C1520" t="inlineStr">
        <is>
          <t>AUTPAM047</t>
        </is>
      </c>
      <c r="D1520" t="inlineStr">
        <is>
          <t>préventif automates métier (fiche n°5 du cctp)</t>
        </is>
      </c>
      <c r="E1520" t="inlineStr">
        <is>
          <t>AUPR47</t>
        </is>
      </c>
      <c r="F1520" t="n">
        <v>1</v>
      </c>
      <c r="G1520" t="n">
        <v>0</v>
      </c>
      <c r="H1520" t="n">
        <v>1</v>
      </c>
      <c r="I1520" t="n">
        <v>25</v>
      </c>
      <c r="J1520" s="2" t="n">
        <v>202.4713</v>
      </c>
      <c r="K1520" t="n">
        <v>5061.78</v>
      </c>
      <c r="L1520" t="inlineStr">
        <is>
          <t>AUTOMATE METIER</t>
        </is>
      </c>
      <c r="M1520">
        <f>IFERROR(INDEX('equipements_tunnel'!$C$2:$AK$64,MATCH(L1520,'equipements_tunnel'!$B$2:$B$64,0),MATCH(B1520,'equipements_tunnel'!$C$1:$AK$1,0)),"")</f>
        <v/>
      </c>
      <c r="N1520" t="inlineStr">
        <is>
          <t>préventif automates métier (fiche n°5 du cctp)|Bobigny</t>
        </is>
      </c>
    </row>
    <row r="1521">
      <c r="A1521" t="inlineStr">
        <is>
          <t>Automate</t>
        </is>
      </c>
      <c r="B1521" t="inlineStr">
        <is>
          <t>Bobigny</t>
        </is>
      </c>
      <c r="C1521" t="inlineStr">
        <is>
          <t>AUTPAR048</t>
        </is>
      </c>
      <c r="D1521" t="inlineStr">
        <is>
          <t>préventif armoires mesd (fiche n°4 du cctp)</t>
        </is>
      </c>
      <c r="E1521" t="inlineStr">
        <is>
          <t>AUPR48</t>
        </is>
      </c>
      <c r="F1521" t="n">
        <v>1</v>
      </c>
      <c r="G1521" t="n">
        <v>0</v>
      </c>
      <c r="H1521" t="n">
        <v>1</v>
      </c>
      <c r="I1521" t="n">
        <v>0</v>
      </c>
      <c r="J1521" s="2" t="n">
        <v>91.39855</v>
      </c>
      <c r="K1521" t="n">
        <v>0</v>
      </c>
      <c r="L1521" t="inlineStr">
        <is>
          <t>MESD METIER</t>
        </is>
      </c>
      <c r="M1521">
        <f>IFERROR(INDEX('equipements_tunnel'!$C$2:$AK$64,MATCH(L1521,'equipements_tunnel'!$B$2:$B$64,0),MATCH(B1521,'equipements_tunnel'!$C$1:$AK$1,0)),"")</f>
        <v/>
      </c>
      <c r="N1521" t="inlineStr">
        <is>
          <t>préventif armoires mesd (fiche n°4 du cctp)|Bobigny</t>
        </is>
      </c>
    </row>
    <row r="1522">
      <c r="A1522" t="inlineStr">
        <is>
          <t>PAU/TSE</t>
        </is>
      </c>
      <c r="B1522" t="inlineStr">
        <is>
          <t>Bobigny</t>
        </is>
      </c>
      <c r="C1522" t="inlineStr">
        <is>
          <t>RTSPPN003</t>
        </is>
      </c>
      <c r="D1522" t="inlineStr">
        <is>
          <t>maintenance préventive de l'ensemble des pau du tunnel</t>
        </is>
      </c>
      <c r="E1522" t="inlineStr">
        <is>
          <t>RAU-PN03</t>
        </is>
      </c>
      <c r="F1522" t="n">
        <v>4</v>
      </c>
      <c r="G1522" t="n">
        <v>0</v>
      </c>
      <c r="H1522" t="n">
        <v>4</v>
      </c>
      <c r="I1522" t="n">
        <v>1</v>
      </c>
      <c r="J1522" s="2" t="n">
        <v>2625.97</v>
      </c>
      <c r="K1522" t="n">
        <v>10503.88</v>
      </c>
      <c r="L1522" t="inlineStr"/>
      <c r="M1522" t="n">
        <v>1</v>
      </c>
      <c r="N1522" t="inlineStr">
        <is>
          <t>maintenance préventive de l'ensemble des pau du tunnel|Bobigny</t>
        </is>
      </c>
    </row>
    <row r="1523">
      <c r="A1523" t="inlineStr">
        <is>
          <t>PAU/TSE</t>
        </is>
      </c>
      <c r="B1523" t="inlineStr">
        <is>
          <t>Bobigny</t>
        </is>
      </c>
      <c r="C1523" t="inlineStr">
        <is>
          <t>RTSPTN003</t>
        </is>
      </c>
      <c r="D1523" t="inlineStr">
        <is>
          <t>maintenance préventive de l'ensemble des tse du tunnel</t>
        </is>
      </c>
      <c r="E1523" t="inlineStr">
        <is>
          <t>TSE-PN03</t>
        </is>
      </c>
      <c r="F1523" t="n">
        <v>4</v>
      </c>
      <c r="G1523" t="n">
        <v>0</v>
      </c>
      <c r="H1523" t="n">
        <v>4</v>
      </c>
      <c r="I1523" t="n">
        <v>1</v>
      </c>
      <c r="J1523" s="2" t="n">
        <v>1259.54</v>
      </c>
      <c r="K1523" t="n">
        <v>5038.16</v>
      </c>
      <c r="L1523" t="inlineStr"/>
      <c r="M1523" t="n">
        <v>1</v>
      </c>
      <c r="N1523" t="inlineStr">
        <is>
          <t>maintenance préventive de l'ensemble des tse du tunnel|Bobigny</t>
        </is>
      </c>
    </row>
    <row r="1524">
      <c r="A1524" t="inlineStr">
        <is>
          <t>Onduleur</t>
        </is>
      </c>
      <c r="B1524" t="inlineStr">
        <is>
          <t>Bobigny</t>
        </is>
      </c>
      <c r="C1524" t="inlineStr">
        <is>
          <t>ONDPOA001</t>
        </is>
      </c>
      <c r="D1524" t="inlineStr">
        <is>
          <t>maintenance préventive d'un onduleur</t>
        </is>
      </c>
      <c r="E1524" t="inlineStr">
        <is>
          <t>ONP001</t>
        </is>
      </c>
      <c r="F1524" t="n">
        <v>1</v>
      </c>
      <c r="G1524" t="n">
        <v>0</v>
      </c>
      <c r="H1524" t="n">
        <v>1</v>
      </c>
      <c r="I1524" t="n">
        <v>5</v>
      </c>
      <c r="J1524" s="2" t="n">
        <v>304.01</v>
      </c>
      <c r="K1524" t="n">
        <v>1520.05</v>
      </c>
      <c r="L1524" t="inlineStr">
        <is>
          <t>Maintenance préventive Onduleur ≤ 60 kVA</t>
        </is>
      </c>
      <c r="M1524">
        <f>IFERROR(INDEX('equipements_tunnel'!$C$2:$AK$64,MATCH(L1524,'equipements_tunnel'!$B$2:$B$64,0),MATCH(B1524,'equipements_tunnel'!$C$1:$AK$1,0)),"")</f>
        <v/>
      </c>
      <c r="N1524" t="inlineStr">
        <is>
          <t>maintenance préventive d'un onduleur|Bobigny</t>
        </is>
      </c>
    </row>
    <row r="1525">
      <c r="A1525" t="inlineStr">
        <is>
          <t>Onduleur</t>
        </is>
      </c>
      <c r="B1525" t="inlineStr">
        <is>
          <t>Bobigny</t>
        </is>
      </c>
      <c r="C1525" t="inlineStr">
        <is>
          <t>ONDPOB002</t>
        </is>
      </c>
      <c r="D1525" t="inlineStr">
        <is>
          <t>maintenance préventive d'un onduleur</t>
        </is>
      </c>
      <c r="E1525" t="inlineStr">
        <is>
          <t>ONP002</t>
        </is>
      </c>
      <c r="F1525" t="n">
        <v>1</v>
      </c>
      <c r="G1525" t="n">
        <v>0</v>
      </c>
      <c r="H1525" t="n">
        <v>1</v>
      </c>
      <c r="I1525" t="n">
        <v>0</v>
      </c>
      <c r="J1525" s="2" t="n">
        <v>337.95</v>
      </c>
      <c r="K1525" t="n">
        <v>0</v>
      </c>
      <c r="L1525" t="inlineStr">
        <is>
          <t>Maintenance préventive Onduleur 61 kVA --&gt; 160 kVA</t>
        </is>
      </c>
      <c r="M1525">
        <f>IFERROR(INDEX('equipements_tunnel'!$C$2:$AK$64,MATCH(L1525,'equipements_tunnel'!$B$2:$B$64,0),MATCH(B1525,'equipements_tunnel'!$C$1:$AK$1,0)),"")</f>
        <v/>
      </c>
      <c r="N1525" t="inlineStr">
        <is>
          <t>maintenance préventive d'un onduleur|Bobigny</t>
        </is>
      </c>
    </row>
    <row r="1526">
      <c r="A1526" t="inlineStr">
        <is>
          <t>Onduleur</t>
        </is>
      </c>
      <c r="B1526" t="inlineStr">
        <is>
          <t>Bobigny</t>
        </is>
      </c>
      <c r="C1526" t="inlineStr">
        <is>
          <t>ONDPOC003</t>
        </is>
      </c>
      <c r="D1526" t="inlineStr">
        <is>
          <t>maintenance préventive d'un onduleur</t>
        </is>
      </c>
      <c r="E1526" t="inlineStr">
        <is>
          <t>ONP003</t>
        </is>
      </c>
      <c r="F1526" t="n">
        <v>1</v>
      </c>
      <c r="G1526" t="n">
        <v>0</v>
      </c>
      <c r="H1526" t="n">
        <v>1</v>
      </c>
      <c r="I1526" t="n">
        <v>0</v>
      </c>
      <c r="J1526" s="2" t="n">
        <v>371.88</v>
      </c>
      <c r="K1526" t="n">
        <v>0</v>
      </c>
      <c r="L1526" t="inlineStr">
        <is>
          <t>Maintenance préventive Onduleur &gt; 160 kVA</t>
        </is>
      </c>
      <c r="M1526">
        <f>IFERROR(INDEX('equipements_tunnel'!$C$2:$AK$64,MATCH(L1526,'equipements_tunnel'!$B$2:$B$64,0),MATCH(B1526,'equipements_tunnel'!$C$1:$AK$1,0)),"")</f>
        <v/>
      </c>
      <c r="N1526" t="inlineStr">
        <is>
          <t>maintenance préventive d'un onduleur|Bobigny</t>
        </is>
      </c>
    </row>
    <row r="1527">
      <c r="A1527" t="inlineStr">
        <is>
          <t>Onduleur</t>
        </is>
      </c>
      <c r="B1527" t="inlineStr">
        <is>
          <t>Bobigny</t>
        </is>
      </c>
      <c r="C1527" t="inlineStr">
        <is>
          <t>ONDMPA004</t>
        </is>
      </c>
      <c r="D1527" t="inlineStr">
        <is>
          <t>maintenance préventive d'un atelier d'énergie</t>
        </is>
      </c>
      <c r="E1527" t="inlineStr">
        <is>
          <t>ONP004</t>
        </is>
      </c>
      <c r="F1527" t="n">
        <v>1</v>
      </c>
      <c r="G1527" t="n">
        <v>0</v>
      </c>
      <c r="H1527" t="n">
        <v>1</v>
      </c>
      <c r="I1527" t="n">
        <v>0</v>
      </c>
      <c r="J1527" s="2" t="n">
        <v>185.94</v>
      </c>
      <c r="K1527" t="n">
        <v>0</v>
      </c>
      <c r="L1527" t="inlineStr"/>
      <c r="M1527" t="n">
        <v>0</v>
      </c>
      <c r="N1527" t="inlineStr">
        <is>
          <t>maintenance préventive d'un atelier d'énergie|Bobigny</t>
        </is>
      </c>
    </row>
    <row r="1528">
      <c r="A1528" t="inlineStr">
        <is>
          <t>Onduleur</t>
        </is>
      </c>
      <c r="B1528" t="inlineStr">
        <is>
          <t>Bobigny</t>
        </is>
      </c>
      <c r="C1528" t="inlineStr">
        <is>
          <t>ONDPLV005</t>
        </is>
      </c>
      <c r="D1528" t="inlineStr">
        <is>
          <t>plus-value pour dépollution</t>
        </is>
      </c>
      <c r="E1528" t="inlineStr">
        <is>
          <t>ONP005</t>
        </is>
      </c>
      <c r="F1528" t="n">
        <v>0.5</v>
      </c>
      <c r="G1528" t="n">
        <v>0</v>
      </c>
      <c r="H1528" t="n">
        <v>0.5</v>
      </c>
      <c r="I1528" t="n">
        <v>5</v>
      </c>
      <c r="J1528" s="2" t="n">
        <v>414.3</v>
      </c>
      <c r="K1528" t="n">
        <v>1035.75</v>
      </c>
      <c r="L1528" t="inlineStr"/>
      <c r="M1528" t="n">
        <v>5</v>
      </c>
      <c r="N1528" t="inlineStr">
        <is>
          <t>plus-value pour dépollution|Bobigny</t>
        </is>
      </c>
    </row>
    <row r="1529">
      <c r="A1529" t="inlineStr">
        <is>
          <t>Détection</t>
        </is>
      </c>
      <c r="B1529" t="inlineStr">
        <is>
          <t>Bobigny</t>
        </is>
      </c>
      <c r="C1529" t="inlineStr">
        <is>
          <t>DETPCA013</t>
        </is>
      </c>
      <c r="D1529" t="inlineStr">
        <is>
          <t>préventif d'un tube des capteurs atmosphériques (opacimètres, co, no, no², smokecheck, anémomètres)</t>
        </is>
      </c>
      <c r="E1529" t="inlineStr">
        <is>
          <t>DEP013</t>
        </is>
      </c>
      <c r="F1529" t="n">
        <v>4</v>
      </c>
      <c r="G1529" t="n">
        <v>0</v>
      </c>
      <c r="H1529" t="n">
        <v>4</v>
      </c>
      <c r="I1529" t="n">
        <v>2</v>
      </c>
      <c r="J1529" s="2" t="n">
        <v>6840.75</v>
      </c>
      <c r="K1529" t="n">
        <v>27363</v>
      </c>
      <c r="L1529" t="inlineStr"/>
      <c r="M1529" t="n">
        <v>2</v>
      </c>
      <c r="N1529" t="inlineStr">
        <is>
          <t>préventif d'un tube des capteurs atmosphériques (opacimètres, co, no, no², smokecheck, anémomètres)|Bobigny</t>
        </is>
      </c>
    </row>
    <row r="1530">
      <c r="A1530" t="inlineStr">
        <is>
          <t>Détection</t>
        </is>
      </c>
      <c r="B1530" t="inlineStr">
        <is>
          <t>Bobigny</t>
        </is>
      </c>
      <c r="C1530" t="inlineStr">
        <is>
          <t>DETPLV027</t>
        </is>
      </c>
      <c r="D1530" t="inlineStr">
        <is>
          <t>préventif luminancemètre</t>
        </is>
      </c>
      <c r="E1530" t="inlineStr">
        <is>
          <t>DEP027</t>
        </is>
      </c>
      <c r="F1530" t="n">
        <v>1</v>
      </c>
      <c r="G1530" t="n">
        <v>0</v>
      </c>
      <c r="H1530" t="n">
        <v>1</v>
      </c>
      <c r="I1530" t="n">
        <v>2</v>
      </c>
      <c r="J1530" s="2" t="n">
        <v>24.15</v>
      </c>
      <c r="K1530" t="n">
        <v>48.3</v>
      </c>
      <c r="L1530" t="inlineStr">
        <is>
          <t>LUMANDAR+LUMINANCEMETRE</t>
        </is>
      </c>
      <c r="M1530">
        <f>IFERROR(INDEX('equipements_tunnel'!$C$2:$AK$64,MATCH(L1530,'equipements_tunnel'!$B$2:$B$64,0),MATCH(B1530,'equipements_tunnel'!$C$1:$AK$1,0)),"")</f>
        <v/>
      </c>
      <c r="N1530" t="inlineStr">
        <is>
          <t>préventif luminancemètre|Bobigny</t>
        </is>
      </c>
    </row>
    <row r="1531">
      <c r="A1531" t="inlineStr">
        <is>
          <t>Détection</t>
        </is>
      </c>
      <c r="B1531" t="inlineStr">
        <is>
          <t>Bobigny</t>
        </is>
      </c>
      <c r="C1531" t="inlineStr">
        <is>
          <t>DETPDI101</t>
        </is>
      </c>
      <c r="D1531" t="inlineStr">
        <is>
          <t>préventif détection incendie</t>
        </is>
      </c>
      <c r="E1531" t="inlineStr">
        <is>
          <t>DEP101</t>
        </is>
      </c>
      <c r="F1531" t="n">
        <v>1</v>
      </c>
      <c r="G1531" t="n">
        <v>0</v>
      </c>
      <c r="H1531" t="n">
        <v>1</v>
      </c>
      <c r="I1531" t="n">
        <v>1</v>
      </c>
      <c r="J1531" s="2" t="n">
        <v>698.25</v>
      </c>
      <c r="K1531" t="n">
        <v>698.25</v>
      </c>
      <c r="L1531" t="inlineStr"/>
      <c r="M1531" t="n">
        <v>1</v>
      </c>
      <c r="N1531" t="inlineStr">
        <is>
          <t>préventif détection incendie|Bobigny</t>
        </is>
      </c>
    </row>
    <row r="1532">
      <c r="A1532" t="inlineStr">
        <is>
          <t>Détection</t>
        </is>
      </c>
      <c r="B1532" t="inlineStr">
        <is>
          <t>Bobigny</t>
        </is>
      </c>
      <c r="C1532" t="inlineStr">
        <is>
          <t>DETPXA200</t>
        </is>
      </c>
      <c r="D1532" t="inlineStr">
        <is>
          <t>préventif extincteur</t>
        </is>
      </c>
      <c r="E1532" t="inlineStr">
        <is>
          <t>DEP200</t>
        </is>
      </c>
      <c r="F1532" t="n">
        <v>1</v>
      </c>
      <c r="G1532" t="n">
        <v>0</v>
      </c>
      <c r="H1532" t="n">
        <v>1</v>
      </c>
      <c r="I1532" t="n">
        <v>64</v>
      </c>
      <c r="J1532" s="2" t="n">
        <v>33.6</v>
      </c>
      <c r="K1532" t="n">
        <v>2150.4</v>
      </c>
      <c r="L1532" t="inlineStr">
        <is>
          <t>Maintenance Préventive Extincteur Poudre 6 kg</t>
        </is>
      </c>
      <c r="M1532">
        <f>IFERROR(INDEX('equipements_tunnel'!$C$2:$AK$64,MATCH(L1532,'equipements_tunnel'!$B$2:$B$64,0),MATCH(B1532,'equipements_tunnel'!$C$1:$AK$1,0)),"")</f>
        <v/>
      </c>
      <c r="N1532" t="inlineStr">
        <is>
          <t>préventif extincteur|Bobigny</t>
        </is>
      </c>
    </row>
    <row r="1533">
      <c r="A1533" t="inlineStr">
        <is>
          <t>Détection</t>
        </is>
      </c>
      <c r="B1533" t="inlineStr">
        <is>
          <t>Bobigny</t>
        </is>
      </c>
      <c r="C1533" t="inlineStr">
        <is>
          <t>DETPXB201</t>
        </is>
      </c>
      <c r="D1533" t="inlineStr">
        <is>
          <t>préventif extincteur</t>
        </is>
      </c>
      <c r="E1533" t="inlineStr">
        <is>
          <t>DEP201</t>
        </is>
      </c>
      <c r="F1533" t="n">
        <v>1</v>
      </c>
      <c r="G1533" t="n">
        <v>0</v>
      </c>
      <c r="H1533" t="n">
        <v>1</v>
      </c>
      <c r="I1533" t="n">
        <v>0</v>
      </c>
      <c r="J1533" s="2" t="n">
        <v>21</v>
      </c>
      <c r="K1533" t="n">
        <v>0</v>
      </c>
      <c r="L1533" t="inlineStr">
        <is>
          <t>Maintenance Préventive Extincteur Poudre 9 kg</t>
        </is>
      </c>
      <c r="M1533">
        <f>IFERROR(INDEX('equipements_tunnel'!$C$2:$AK$64,MATCH(L1533,'equipements_tunnel'!$B$2:$B$64,0),MATCH(B1533,'equipements_tunnel'!$C$1:$AK$1,0)),"")</f>
        <v/>
      </c>
      <c r="N1533" t="inlineStr">
        <is>
          <t>préventif extincteur|Bobigny</t>
        </is>
      </c>
    </row>
    <row r="1534">
      <c r="A1534" t="inlineStr">
        <is>
          <t>Détection</t>
        </is>
      </c>
      <c r="B1534" t="inlineStr">
        <is>
          <t>Bobigny</t>
        </is>
      </c>
      <c r="C1534" t="inlineStr">
        <is>
          <t>DETPXC202</t>
        </is>
      </c>
      <c r="D1534" t="inlineStr">
        <is>
          <t>préventif extincteur</t>
        </is>
      </c>
      <c r="E1534" t="inlineStr">
        <is>
          <t>DEP202</t>
        </is>
      </c>
      <c r="F1534" t="n">
        <v>1</v>
      </c>
      <c r="G1534" t="n">
        <v>0</v>
      </c>
      <c r="H1534" t="n">
        <v>1</v>
      </c>
      <c r="I1534" t="n">
        <v>0</v>
      </c>
      <c r="J1534" s="2" t="n">
        <v>36.75</v>
      </c>
      <c r="K1534" t="n">
        <v>0</v>
      </c>
      <c r="L1534" t="inlineStr">
        <is>
          <t>Maintenance Préventive Extincteur Poudre 50 kg</t>
        </is>
      </c>
      <c r="M1534">
        <f>IFERROR(INDEX('equipements_tunnel'!$C$2:$AK$64,MATCH(L1534,'equipements_tunnel'!$B$2:$B$64,0),MATCH(B1534,'equipements_tunnel'!$C$1:$AK$1,0)),"")</f>
        <v/>
      </c>
      <c r="N1534" t="inlineStr">
        <is>
          <t>préventif extincteur|Bobigny</t>
        </is>
      </c>
    </row>
    <row r="1535">
      <c r="A1535" t="inlineStr">
        <is>
          <t>Détection</t>
        </is>
      </c>
      <c r="B1535" t="inlineStr">
        <is>
          <t>Bobigny</t>
        </is>
      </c>
      <c r="C1535" t="inlineStr">
        <is>
          <t>DETPXD203</t>
        </is>
      </c>
      <c r="D1535" t="inlineStr">
        <is>
          <t>préventif extincteur</t>
        </is>
      </c>
      <c r="E1535" t="inlineStr">
        <is>
          <t>DEP203</t>
        </is>
      </c>
      <c r="F1535" t="n">
        <v>1</v>
      </c>
      <c r="G1535" t="n">
        <v>0</v>
      </c>
      <c r="H1535" t="n">
        <v>1</v>
      </c>
      <c r="I1535" t="n">
        <v>0</v>
      </c>
      <c r="J1535" s="2" t="n">
        <v>15.75</v>
      </c>
      <c r="K1535" t="n">
        <v>0</v>
      </c>
      <c r="L1535" t="inlineStr">
        <is>
          <t>Maintenance Préventive Extincteur Eau 6 L</t>
        </is>
      </c>
      <c r="M1535">
        <f>IFERROR(INDEX('equipements_tunnel'!$C$2:$AK$64,MATCH(L1535,'equipements_tunnel'!$B$2:$B$64,0),MATCH(B1535,'equipements_tunnel'!$C$1:$AK$1,0)),"")</f>
        <v/>
      </c>
      <c r="N1535" t="inlineStr">
        <is>
          <t>préventif extincteur|Bobigny</t>
        </is>
      </c>
    </row>
    <row r="1536">
      <c r="A1536" t="inlineStr">
        <is>
          <t>Détection</t>
        </is>
      </c>
      <c r="B1536" t="inlineStr">
        <is>
          <t>Bobigny</t>
        </is>
      </c>
      <c r="C1536" t="inlineStr">
        <is>
          <t>DETPXE204</t>
        </is>
      </c>
      <c r="D1536" t="inlineStr">
        <is>
          <t>préventif extincteur</t>
        </is>
      </c>
      <c r="E1536" t="inlineStr">
        <is>
          <t>DEP204</t>
        </is>
      </c>
      <c r="F1536" t="n">
        <v>1</v>
      </c>
      <c r="G1536" t="n">
        <v>0</v>
      </c>
      <c r="H1536" t="n">
        <v>1</v>
      </c>
      <c r="I1536" t="n">
        <v>0</v>
      </c>
      <c r="J1536" s="2" t="n">
        <v>23.1</v>
      </c>
      <c r="K1536" t="n">
        <v>0</v>
      </c>
      <c r="L1536" t="inlineStr">
        <is>
          <t>Maintenance Préventive Extincteur Eau 9 L</t>
        </is>
      </c>
      <c r="M1536">
        <f>IFERROR(INDEX('equipements_tunnel'!$C$2:$AK$64,MATCH(L1536,'equipements_tunnel'!$B$2:$B$64,0),MATCH(B1536,'equipements_tunnel'!$C$1:$AK$1,0)),"")</f>
        <v/>
      </c>
      <c r="N1536" t="inlineStr">
        <is>
          <t>préventif extincteur|Bobigny</t>
        </is>
      </c>
    </row>
    <row r="1537">
      <c r="A1537" t="inlineStr">
        <is>
          <t>Détection</t>
        </is>
      </c>
      <c r="B1537" t="inlineStr">
        <is>
          <t>Bobigny</t>
        </is>
      </c>
      <c r="C1537" t="inlineStr">
        <is>
          <t>DETPXF204</t>
        </is>
      </c>
      <c r="D1537" t="inlineStr">
        <is>
          <t>préventif extincteur</t>
        </is>
      </c>
      <c r="E1537" t="inlineStr">
        <is>
          <t>DEP205</t>
        </is>
      </c>
      <c r="F1537" t="n">
        <v>1</v>
      </c>
      <c r="G1537" t="n">
        <v>0</v>
      </c>
      <c r="H1537" t="n">
        <v>1</v>
      </c>
      <c r="I1537" t="n">
        <v>10</v>
      </c>
      <c r="J1537" s="2" t="n">
        <v>26.25</v>
      </c>
      <c r="K1537" t="n">
        <v>262.5</v>
      </c>
      <c r="L1537" t="inlineStr">
        <is>
          <t>Maintenance Préventive Extincteur CO2 2 kg</t>
        </is>
      </c>
      <c r="M1537">
        <f>IFERROR(INDEX('equipements_tunnel'!$C$2:$AK$64,MATCH(L1537,'equipements_tunnel'!$B$2:$B$64,0),MATCH(B1537,'equipements_tunnel'!$C$1:$AK$1,0)),"")</f>
        <v/>
      </c>
      <c r="N1537" t="inlineStr">
        <is>
          <t>préventif extincteur|Bobigny</t>
        </is>
      </c>
    </row>
    <row r="1538">
      <c r="A1538" t="inlineStr">
        <is>
          <t>Détection</t>
        </is>
      </c>
      <c r="B1538" t="inlineStr">
        <is>
          <t>Bobigny</t>
        </is>
      </c>
      <c r="C1538" t="inlineStr">
        <is>
          <t>DETPXG206</t>
        </is>
      </c>
      <c r="D1538" t="inlineStr">
        <is>
          <t>préventif extincteur</t>
        </is>
      </c>
      <c r="E1538" t="inlineStr">
        <is>
          <t>DEP206</t>
        </is>
      </c>
      <c r="F1538" t="n">
        <v>1</v>
      </c>
      <c r="G1538" t="n">
        <v>0</v>
      </c>
      <c r="H1538" t="n">
        <v>1</v>
      </c>
      <c r="I1538" t="n">
        <v>26</v>
      </c>
      <c r="J1538" s="2" t="n">
        <v>15.75</v>
      </c>
      <c r="K1538" t="n">
        <v>409.5</v>
      </c>
      <c r="L1538" t="inlineStr">
        <is>
          <t>Maintenance Préventive Extincteur CO2 5 kg</t>
        </is>
      </c>
      <c r="M1538">
        <f>IFERROR(INDEX('equipements_tunnel'!$C$2:$AK$64,MATCH(L1538,'equipements_tunnel'!$B$2:$B$64,0),MATCH(B1538,'equipements_tunnel'!$C$1:$AK$1,0)),"")</f>
        <v/>
      </c>
      <c r="N1538" t="inlineStr">
        <is>
          <t>préventif extincteur|Bobigny</t>
        </is>
      </c>
    </row>
    <row r="1539">
      <c r="A1539" t="inlineStr">
        <is>
          <t>Ventilation</t>
        </is>
      </c>
      <c r="B1539" t="inlineStr">
        <is>
          <t>Bobigny</t>
        </is>
      </c>
      <c r="C1539" t="inlineStr">
        <is>
          <t>VENPEN201</t>
        </is>
      </c>
      <c r="D1539" t="inlineStr">
        <is>
          <t>préventif des équipements de ventilation</t>
        </is>
      </c>
      <c r="E1539" t="inlineStr">
        <is>
          <t>VPN201</t>
        </is>
      </c>
      <c r="F1539" t="n">
        <v>1</v>
      </c>
      <c r="G1539" t="n">
        <v>0</v>
      </c>
      <c r="H1539" t="n">
        <v>1</v>
      </c>
      <c r="I1539" t="n">
        <v>1</v>
      </c>
      <c r="J1539" s="2" t="n">
        <v>39474.35</v>
      </c>
      <c r="K1539" t="n">
        <v>19737.17</v>
      </c>
      <c r="L1539" t="inlineStr"/>
      <c r="M1539" t="n">
        <v>1</v>
      </c>
      <c r="N1539" t="inlineStr">
        <is>
          <t>préventif des équipements de ventilation|Bobigny</t>
        </is>
      </c>
    </row>
    <row r="1540">
      <c r="A1540" t="inlineStr">
        <is>
          <t>Ventilation</t>
        </is>
      </c>
      <c r="B1540" t="inlineStr">
        <is>
          <t>Bobigny</t>
        </is>
      </c>
      <c r="C1540" t="inlineStr">
        <is>
          <t>VENPQA300</t>
        </is>
      </c>
      <c r="D1540" t="inlineStr">
        <is>
          <t>maintenance préventive des équipements spécifiques</t>
        </is>
      </c>
      <c r="E1540" t="inlineStr">
        <is>
          <t>VPT300</t>
        </is>
      </c>
      <c r="F1540" t="n">
        <v>1</v>
      </c>
      <c r="G1540" t="n">
        <v>0</v>
      </c>
      <c r="H1540" t="n">
        <v>1</v>
      </c>
      <c r="I1540" t="n">
        <v>30</v>
      </c>
      <c r="J1540" s="2" t="n">
        <v>78.84999999999999</v>
      </c>
      <c r="K1540" t="n">
        <v>2365.5</v>
      </c>
      <c r="L1540" t="inlineStr">
        <is>
          <t>SURPRESSEUR ET VENTILATEUR LOCAL</t>
        </is>
      </c>
      <c r="M1540">
        <f>IFERROR(INDEX('equipements_tunnel'!$C$2:$AK$64,MATCH(L1540,'equipements_tunnel'!$B$2:$B$64,0),MATCH(B1540,'equipements_tunnel'!$C$1:$AK$1,0)),"")</f>
        <v/>
      </c>
      <c r="N1540" t="inlineStr">
        <is>
          <t>maintenance préventive des équipements spécifiques|Bobigny</t>
        </is>
      </c>
    </row>
    <row r="1541">
      <c r="A1541" t="inlineStr">
        <is>
          <t>Ventilation</t>
        </is>
      </c>
      <c r="B1541" t="inlineStr">
        <is>
          <t>Bobigny</t>
        </is>
      </c>
      <c r="C1541" t="inlineStr">
        <is>
          <t>VENPQB301</t>
        </is>
      </c>
      <c r="D1541" t="inlineStr">
        <is>
          <t>maintenance préventive des équipements spécifiques</t>
        </is>
      </c>
      <c r="E1541" t="inlineStr">
        <is>
          <t>VPT301</t>
        </is>
      </c>
      <c r="F1541" t="n">
        <v>1</v>
      </c>
      <c r="G1541" t="n">
        <v>0</v>
      </c>
      <c r="H1541" t="n">
        <v>1</v>
      </c>
      <c r="I1541" t="n">
        <v>0</v>
      </c>
      <c r="J1541" s="2" t="n">
        <v>128.27</v>
      </c>
      <c r="K1541" t="n">
        <v>0</v>
      </c>
      <c r="L1541" t="inlineStr">
        <is>
          <t>REGISTRE</t>
        </is>
      </c>
      <c r="M1541">
        <f>IFERROR(INDEX('equipements_tunnel'!$C$2:$AK$64,MATCH(L1541,'equipements_tunnel'!$B$2:$B$64,0),MATCH(B1541,'equipements_tunnel'!$C$1:$AK$1,0)),"")</f>
        <v/>
      </c>
      <c r="N1541" t="inlineStr">
        <is>
          <t>maintenance préventive des équipements spécifiques|Bobigny</t>
        </is>
      </c>
    </row>
    <row r="1542">
      <c r="A1542" t="inlineStr">
        <is>
          <t>Ventilation</t>
        </is>
      </c>
      <c r="B1542" t="inlineStr">
        <is>
          <t>Bobigny</t>
        </is>
      </c>
      <c r="C1542" t="inlineStr">
        <is>
          <t>VENPQC302</t>
        </is>
      </c>
      <c r="D1542" t="inlineStr">
        <is>
          <t>maintenance préventive des équipements spécifiques</t>
        </is>
      </c>
      <c r="E1542" t="inlineStr">
        <is>
          <t>VPT302</t>
        </is>
      </c>
      <c r="F1542" t="n">
        <v>1</v>
      </c>
      <c r="G1542" t="n">
        <v>0</v>
      </c>
      <c r="H1542" t="n">
        <v>1</v>
      </c>
      <c r="I1542" t="n">
        <v>0</v>
      </c>
      <c r="J1542" s="2" t="n">
        <v>449.49</v>
      </c>
      <c r="K1542" t="n">
        <v>0</v>
      </c>
      <c r="L1542" t="inlineStr"/>
      <c r="M1542" t="n">
        <v>0</v>
      </c>
      <c r="N1542" t="inlineStr">
        <is>
          <t>maintenance préventive des équipements spécifiques|Bobigny</t>
        </is>
      </c>
    </row>
    <row r="1543">
      <c r="A1543" t="inlineStr">
        <is>
          <t>Ventilation</t>
        </is>
      </c>
      <c r="B1543" t="inlineStr">
        <is>
          <t>Bobigny</t>
        </is>
      </c>
      <c r="C1543" t="inlineStr">
        <is>
          <t>VENPQE304</t>
        </is>
      </c>
      <c r="D1543" t="inlineStr">
        <is>
          <t>maintenance préventive des équipements spécifiques</t>
        </is>
      </c>
      <c r="E1543" t="inlineStr">
        <is>
          <t>VPT304</t>
        </is>
      </c>
      <c r="F1543" t="n">
        <v>1</v>
      </c>
      <c r="G1543" t="n">
        <v>0</v>
      </c>
      <c r="H1543" t="n">
        <v>1</v>
      </c>
      <c r="I1543" t="n">
        <v>0</v>
      </c>
      <c r="J1543" s="2" t="n">
        <v>12.58</v>
      </c>
      <c r="K1543" t="n">
        <v>0</v>
      </c>
      <c r="L1543" t="inlineStr"/>
      <c r="M1543" t="n">
        <v>0</v>
      </c>
      <c r="N1543" t="inlineStr">
        <is>
          <t>maintenance préventive des équipements spécifiques|Bobigny</t>
        </is>
      </c>
    </row>
    <row r="1544">
      <c r="A1544" t="inlineStr">
        <is>
          <t>Ventilation</t>
        </is>
      </c>
      <c r="B1544" t="inlineStr">
        <is>
          <t>Bobigny</t>
        </is>
      </c>
      <c r="C1544" t="inlineStr">
        <is>
          <t>VENPQF305</t>
        </is>
      </c>
      <c r="D1544" t="inlineStr">
        <is>
          <t>maintenance préventive des équipements spécifiques</t>
        </is>
      </c>
      <c r="E1544" t="inlineStr">
        <is>
          <t>VPT305</t>
        </is>
      </c>
      <c r="F1544" t="n">
        <v>1</v>
      </c>
      <c r="G1544" t="n">
        <v>0</v>
      </c>
      <c r="H1544" t="n">
        <v>1</v>
      </c>
      <c r="I1544" t="n">
        <v>0</v>
      </c>
      <c r="J1544" s="2" t="n">
        <v>12.58</v>
      </c>
      <c r="K1544" t="n">
        <v>0</v>
      </c>
      <c r="L1544" t="inlineStr"/>
      <c r="M1544" t="n">
        <v>0</v>
      </c>
      <c r="N1544" t="inlineStr">
        <is>
          <t>maintenance préventive des équipements spécifiques|Bobigny</t>
        </is>
      </c>
    </row>
    <row r="1545">
      <c r="A1545" t="inlineStr">
        <is>
          <t>Vidéo</t>
        </is>
      </c>
      <c r="B1545" t="inlineStr">
        <is>
          <t>Bobigny</t>
        </is>
      </c>
      <c r="C1545" t="inlineStr">
        <is>
          <t>VIDDAI108</t>
        </is>
      </c>
      <c r="D1545" t="inlineStr">
        <is>
          <t>maintenance préventive de la dai du sens 1</t>
        </is>
      </c>
      <c r="E1545" t="inlineStr">
        <is>
          <t>VI MP 108</t>
        </is>
      </c>
      <c r="F1545" t="n">
        <v>1</v>
      </c>
      <c r="G1545" t="n">
        <v>0</v>
      </c>
      <c r="H1545" t="n">
        <v>1</v>
      </c>
      <c r="I1545" t="n">
        <v>1</v>
      </c>
      <c r="J1545" s="2" t="n">
        <v>4234.36</v>
      </c>
      <c r="K1545" t="n">
        <v>4234.36</v>
      </c>
      <c r="L1545" t="inlineStr"/>
      <c r="M1545" t="n">
        <v>1</v>
      </c>
      <c r="N1545" t="inlineStr">
        <is>
          <t>maintenance préventive de la dai du sens 1|Bobigny</t>
        </is>
      </c>
    </row>
    <row r="1546">
      <c r="A1546" t="inlineStr">
        <is>
          <t>Vidéo</t>
        </is>
      </c>
      <c r="B1546" t="inlineStr">
        <is>
          <t>Bobigny</t>
        </is>
      </c>
      <c r="C1546" t="inlineStr">
        <is>
          <t>VIDDAI109</t>
        </is>
      </c>
      <c r="D1546" t="inlineStr">
        <is>
          <t>maintenance préventive de la dai du sens 2</t>
        </is>
      </c>
      <c r="E1546" t="inlineStr">
        <is>
          <t>VI MP 109</t>
        </is>
      </c>
      <c r="F1546" t="n">
        <v>1</v>
      </c>
      <c r="G1546" t="n">
        <v>0</v>
      </c>
      <c r="H1546" t="n">
        <v>1</v>
      </c>
      <c r="I1546" t="n">
        <v>1</v>
      </c>
      <c r="J1546" s="2" t="n">
        <v>4234.36</v>
      </c>
      <c r="K1546" t="n">
        <v>4234.36</v>
      </c>
      <c r="L1546" t="inlineStr"/>
      <c r="M1546" t="n">
        <v>1</v>
      </c>
      <c r="N1546" t="inlineStr">
        <is>
          <t>maintenance préventive de la dai du sens 2|Bobigny</t>
        </is>
      </c>
    </row>
    <row r="1547">
      <c r="A1547" t="inlineStr">
        <is>
          <t>Vidéo</t>
        </is>
      </c>
      <c r="B1547" t="inlineStr">
        <is>
          <t>Bobigny</t>
        </is>
      </c>
      <c r="C1547" t="inlineStr">
        <is>
          <t>VIDCAM308</t>
        </is>
      </c>
      <c r="D1547" t="inlineStr">
        <is>
          <t>nettoyage des caméras sens intérieur sens 1</t>
        </is>
      </c>
      <c r="E1547" t="inlineStr">
        <is>
          <t>VI MP 308</t>
        </is>
      </c>
      <c r="F1547" t="n">
        <v>2</v>
      </c>
      <c r="G1547" t="n">
        <v>0</v>
      </c>
      <c r="H1547" t="n">
        <v>2</v>
      </c>
      <c r="I1547" t="n">
        <v>1</v>
      </c>
      <c r="J1547" s="2" t="n">
        <v>3174.6</v>
      </c>
      <c r="K1547" t="n">
        <v>6349.2</v>
      </c>
      <c r="L1547" t="inlineStr"/>
      <c r="M1547" t="n">
        <v>1</v>
      </c>
      <c r="N1547" t="inlineStr">
        <is>
          <t>nettoyage des caméras sens intérieur sens 1|Bobigny</t>
        </is>
      </c>
    </row>
    <row r="1548">
      <c r="A1548" t="inlineStr">
        <is>
          <t>Vidéo</t>
        </is>
      </c>
      <c r="B1548" t="inlineStr">
        <is>
          <t>Bobigny</t>
        </is>
      </c>
      <c r="C1548" t="inlineStr">
        <is>
          <t>VIDCAM309</t>
        </is>
      </c>
      <c r="D1548" t="inlineStr">
        <is>
          <t>nettoyage des caméras sens intérieur sens 2</t>
        </is>
      </c>
      <c r="E1548" t="inlineStr">
        <is>
          <t>VI MP 309</t>
        </is>
      </c>
      <c r="F1548" t="n">
        <v>2</v>
      </c>
      <c r="G1548" t="n">
        <v>0</v>
      </c>
      <c r="H1548" t="n">
        <v>2</v>
      </c>
      <c r="I1548" t="n">
        <v>1</v>
      </c>
      <c r="J1548" s="2" t="n">
        <v>3174.6</v>
      </c>
      <c r="K1548" t="n">
        <v>6349.2</v>
      </c>
      <c r="L1548" t="inlineStr"/>
      <c r="M1548" t="n">
        <v>1</v>
      </c>
      <c r="N1548" t="inlineStr">
        <is>
          <t>nettoyage des caméras sens intérieur sens 2|Bobigny</t>
        </is>
      </c>
    </row>
    <row r="1549">
      <c r="A1549" t="inlineStr">
        <is>
          <t>Vidéo</t>
        </is>
      </c>
      <c r="B1549" t="inlineStr">
        <is>
          <t>Bobigny</t>
        </is>
      </c>
      <c r="C1549" t="inlineStr">
        <is>
          <t>VIDPCI404</t>
        </is>
      </c>
      <c r="D1549" t="inlineStr">
        <is>
          <t>maintenance préventive des caméras en issues de secours</t>
        </is>
      </c>
      <c r="E1549" t="inlineStr">
        <is>
          <t>VI MP 404</t>
        </is>
      </c>
      <c r="F1549" t="n">
        <v>1</v>
      </c>
      <c r="G1549" t="n">
        <v>0</v>
      </c>
      <c r="H1549" t="n">
        <v>1</v>
      </c>
      <c r="I1549" t="n">
        <v>1</v>
      </c>
      <c r="J1549" s="2" t="n">
        <v>263.92</v>
      </c>
      <c r="K1549" t="n">
        <v>263.92</v>
      </c>
      <c r="L1549" t="inlineStr"/>
      <c r="M1549" t="n">
        <v>1</v>
      </c>
      <c r="N1549" t="inlineStr">
        <is>
          <t>maintenance préventive des caméras en issues de secours|Bobigny</t>
        </is>
      </c>
    </row>
    <row r="1550">
      <c r="A1550" t="inlineStr">
        <is>
          <t>Pompage</t>
        </is>
      </c>
      <c r="B1550" t="inlineStr">
        <is>
          <t>Bobigny</t>
        </is>
      </c>
      <c r="C1550" t="inlineStr">
        <is>
          <t>POMIND105</t>
        </is>
      </c>
      <c r="D1550" t="inlineStr">
        <is>
          <t>entretien des poteaux incendie</t>
        </is>
      </c>
      <c r="E1550" t="inlineStr">
        <is>
          <t>INP105</t>
        </is>
      </c>
      <c r="F1550" t="n">
        <v>1</v>
      </c>
      <c r="G1550" t="n">
        <v>0</v>
      </c>
      <c r="H1550" t="n">
        <v>1</v>
      </c>
      <c r="I1550" t="n">
        <v>1</v>
      </c>
      <c r="J1550" s="2" t="n">
        <v>2910</v>
      </c>
      <c r="K1550" t="n">
        <v>2910</v>
      </c>
      <c r="L1550" t="inlineStr"/>
      <c r="M1550" t="n">
        <v>1</v>
      </c>
      <c r="N1550" t="inlineStr">
        <is>
          <t>entretien des poteaux incendie|Bobigny</t>
        </is>
      </c>
    </row>
    <row r="1551">
      <c r="A1551" t="inlineStr">
        <is>
          <t>Pompage</t>
        </is>
      </c>
      <c r="B1551" t="inlineStr">
        <is>
          <t>Bobigny</t>
        </is>
      </c>
      <c r="C1551" t="inlineStr">
        <is>
          <t>POMEPO600</t>
        </is>
      </c>
      <c r="D1551" t="inlineStr">
        <is>
          <t>entretien d'une pompe</t>
        </is>
      </c>
      <c r="E1551" t="inlineStr">
        <is>
          <t>POE600</t>
        </is>
      </c>
      <c r="F1551" t="n">
        <v>1</v>
      </c>
      <c r="G1551" t="n">
        <v>0</v>
      </c>
      <c r="H1551" t="n">
        <v>1</v>
      </c>
      <c r="I1551" t="n">
        <v>0</v>
      </c>
      <c r="J1551" s="2" t="n">
        <v>572.0599999999999</v>
      </c>
      <c r="K1551" t="n">
        <v>0</v>
      </c>
      <c r="L1551" t="inlineStr"/>
      <c r="M1551" t="n">
        <v>0</v>
      </c>
      <c r="N1551" t="inlineStr">
        <is>
          <t>entretien d'une pompe|Bobigny</t>
        </is>
      </c>
    </row>
    <row r="1552">
      <c r="A1552" t="inlineStr">
        <is>
          <t>Pompage</t>
        </is>
      </c>
      <c r="B1552" t="inlineStr">
        <is>
          <t>Bobigny</t>
        </is>
      </c>
      <c r="C1552" t="inlineStr">
        <is>
          <t>POMESP701</t>
        </is>
      </c>
      <c r="D1552" t="inlineStr">
        <is>
          <t>entretien des stations de pompage</t>
        </is>
      </c>
      <c r="E1552" t="inlineStr">
        <is>
          <t>POE701</t>
        </is>
      </c>
      <c r="F1552" t="n">
        <v>1</v>
      </c>
      <c r="G1552" t="n">
        <v>0</v>
      </c>
      <c r="H1552" t="n">
        <v>1</v>
      </c>
      <c r="I1552" t="n">
        <v>4</v>
      </c>
      <c r="J1552" s="2" t="n">
        <v>0</v>
      </c>
      <c r="K1552" t="n">
        <v>0</v>
      </c>
      <c r="L1552" t="inlineStr">
        <is>
          <t>LOCAL-SP</t>
        </is>
      </c>
      <c r="M1552">
        <f>IFERROR(INDEX('equipements_tunnel'!$C$2:$AK$64,MATCH(L1552,'equipements_tunnel'!$B$2:$B$64,0),MATCH(B1552,'equipements_tunnel'!$C$1:$AK$1,0)),"")</f>
        <v/>
      </c>
      <c r="N1552" t="inlineStr">
        <is>
          <t>entretien des stations de pompage|Bobigny</t>
        </is>
      </c>
    </row>
    <row r="1553">
      <c r="A1553" t="inlineStr">
        <is>
          <t>Pompage</t>
        </is>
      </c>
      <c r="B1553" t="inlineStr">
        <is>
          <t>Bobigny</t>
        </is>
      </c>
      <c r="C1553" t="inlineStr">
        <is>
          <t>POMERC500</t>
        </is>
      </c>
      <c r="D1553" t="inlineStr">
        <is>
          <t>entretien autres systèmes du réseau incendie</t>
        </is>
      </c>
      <c r="E1553" t="inlineStr">
        <is>
          <t>INP500</t>
        </is>
      </c>
      <c r="F1553" t="n">
        <v>1</v>
      </c>
      <c r="G1553" t="n">
        <v>0</v>
      </c>
      <c r="H1553" t="n">
        <v>1</v>
      </c>
      <c r="I1553" t="n">
        <v>0</v>
      </c>
      <c r="J1553" s="2" t="n">
        <v>858.61</v>
      </c>
      <c r="K1553" t="n">
        <v>0</v>
      </c>
      <c r="L1553" t="inlineStr">
        <is>
          <t>SURPRESSEUR-INCENDIE</t>
        </is>
      </c>
      <c r="M1553">
        <f>IFERROR(INDEX('equipements_tunnel'!$C$2:$AK$64,MATCH(L1553,'equipements_tunnel'!$B$2:$B$64,0),MATCH(B1553,'equipements_tunnel'!$C$1:$AK$1,0)),"")</f>
        <v/>
      </c>
      <c r="N1553" t="inlineStr">
        <is>
          <t>entretien autres systèmes du réseau incendie|Bobigny</t>
        </is>
      </c>
    </row>
    <row r="1554">
      <c r="A1554" t="inlineStr">
        <is>
          <t>Pompage</t>
        </is>
      </c>
      <c r="B1554" t="inlineStr">
        <is>
          <t>Bobigny</t>
        </is>
      </c>
      <c r="C1554" t="inlineStr">
        <is>
          <t>POMERD600</t>
        </is>
      </c>
      <c r="D1554" t="inlineStr">
        <is>
          <t>entretien autres systèmes du réseau incendie</t>
        </is>
      </c>
      <c r="E1554" t="inlineStr">
        <is>
          <t>INP600</t>
        </is>
      </c>
      <c r="F1554" t="n">
        <v>1</v>
      </c>
      <c r="G1554" t="n">
        <v>0</v>
      </c>
      <c r="H1554" t="n">
        <v>1</v>
      </c>
      <c r="I1554" t="n">
        <v>0</v>
      </c>
      <c r="J1554" s="2" t="n">
        <v>858.61</v>
      </c>
      <c r="K1554" t="n">
        <v>0</v>
      </c>
      <c r="L1554" t="inlineStr"/>
      <c r="M1554" t="n">
        <v>0</v>
      </c>
      <c r="N1554" t="inlineStr">
        <is>
          <t>entretien autres systèmes du réseau incendie|Bobigny</t>
        </is>
      </c>
    </row>
    <row r="1555">
      <c r="A1555" t="inlineStr">
        <is>
          <t>Pompage</t>
        </is>
      </c>
      <c r="B1555" t="inlineStr">
        <is>
          <t>Bobigny</t>
        </is>
      </c>
      <c r="C1555" t="inlineStr">
        <is>
          <t>POMERE700</t>
        </is>
      </c>
      <c r="D1555" t="inlineStr">
        <is>
          <t>entretien autres systèmes du réseau incendie</t>
        </is>
      </c>
      <c r="E1555" t="inlineStr">
        <is>
          <t>INP700</t>
        </is>
      </c>
      <c r="F1555" t="n">
        <v>1</v>
      </c>
      <c r="G1555" t="n">
        <v>0</v>
      </c>
      <c r="H1555" t="n">
        <v>1</v>
      </c>
      <c r="I1555" t="n">
        <v>0</v>
      </c>
      <c r="J1555" s="2" t="n">
        <v>214.65</v>
      </c>
      <c r="K1555" t="n">
        <v>0</v>
      </c>
      <c r="L1555" t="inlineStr"/>
      <c r="M1555" t="n">
        <v>0</v>
      </c>
      <c r="N1555" t="inlineStr">
        <is>
          <t>entretien autres systèmes du réseau incendie|Bobigny</t>
        </is>
      </c>
    </row>
    <row r="1556">
      <c r="A1556" t="inlineStr">
        <is>
          <t>Pompage</t>
        </is>
      </c>
      <c r="B1556" t="inlineStr">
        <is>
          <t>Bobigny</t>
        </is>
      </c>
      <c r="C1556" t="inlineStr">
        <is>
          <t>POMERF800</t>
        </is>
      </c>
      <c r="D1556" t="inlineStr">
        <is>
          <t>entretien autres systèmes du réseau incendie</t>
        </is>
      </c>
      <c r="E1556" t="inlineStr">
        <is>
          <t>INP800</t>
        </is>
      </c>
      <c r="F1556" t="n">
        <v>1</v>
      </c>
      <c r="G1556" t="n">
        <v>0</v>
      </c>
      <c r="H1556" t="n">
        <v>1</v>
      </c>
      <c r="I1556" t="n">
        <v>0</v>
      </c>
      <c r="J1556" s="2" t="n">
        <v>214.65</v>
      </c>
      <c r="K1556" t="n">
        <v>0</v>
      </c>
      <c r="L1556" t="inlineStr"/>
      <c r="M1556" t="n">
        <v>0</v>
      </c>
      <c r="N1556" t="inlineStr">
        <is>
          <t>entretien autres systèmes du réseau incendie|Bobigny</t>
        </is>
      </c>
    </row>
    <row r="1557">
      <c r="A1557" t="inlineStr">
        <is>
          <t>Pompage</t>
        </is>
      </c>
      <c r="B1557" t="inlineStr">
        <is>
          <t>Bobigny</t>
        </is>
      </c>
      <c r="C1557" t="inlineStr">
        <is>
          <t>POMERG900</t>
        </is>
      </c>
      <c r="D1557" t="inlineStr">
        <is>
          <t>entretien autres systèmes du réseau incendie</t>
        </is>
      </c>
      <c r="E1557" t="inlineStr">
        <is>
          <t>INP900</t>
        </is>
      </c>
      <c r="F1557" t="n">
        <v>1</v>
      </c>
      <c r="G1557" t="n">
        <v>0</v>
      </c>
      <c r="H1557" t="n">
        <v>1</v>
      </c>
      <c r="I1557" t="n">
        <v>0</v>
      </c>
      <c r="J1557" s="2" t="n">
        <v>208.4</v>
      </c>
      <c r="K1557" t="n">
        <v>0</v>
      </c>
      <c r="L1557" t="inlineStr"/>
      <c r="M1557" t="n">
        <v>0</v>
      </c>
      <c r="N1557" t="inlineStr">
        <is>
          <t>entretien autres systèmes du réseau incendie|Bobigny</t>
        </is>
      </c>
    </row>
    <row r="1558">
      <c r="A1558" t="inlineStr">
        <is>
          <t>Pompage</t>
        </is>
      </c>
      <c r="B1558" t="inlineStr">
        <is>
          <t>Bobigny</t>
        </is>
      </c>
      <c r="C1558" t="inlineStr">
        <is>
          <t>POMERG901</t>
        </is>
      </c>
      <c r="D1558" t="inlineStr">
        <is>
          <t>entretien autres systèmes du réseau incendie</t>
        </is>
      </c>
      <c r="E1558" t="inlineStr">
        <is>
          <t>INP901</t>
        </is>
      </c>
      <c r="F1558" t="n">
        <v>1</v>
      </c>
      <c r="G1558" t="n">
        <v>0</v>
      </c>
      <c r="H1558" t="n">
        <v>1</v>
      </c>
      <c r="I1558" t="n">
        <v>0</v>
      </c>
      <c r="J1558" s="2" t="n">
        <v>714.8099999999999</v>
      </c>
      <c r="K1558" t="n">
        <v>0</v>
      </c>
      <c r="L1558" t="inlineStr"/>
      <c r="M1558" t="n">
        <v>0</v>
      </c>
      <c r="N1558" t="inlineStr">
        <is>
          <t>entretien autres systèmes du réseau incendie|Bobigny</t>
        </is>
      </c>
    </row>
    <row r="1559">
      <c r="A1559" t="inlineStr">
        <is>
          <t>Bâtiment</t>
        </is>
      </c>
      <c r="B1559" t="inlineStr">
        <is>
          <t>Sévines</t>
        </is>
      </c>
      <c r="C1559" t="inlineStr">
        <is>
          <t>BATCJN012</t>
        </is>
      </c>
      <c r="D1559" t="inlineStr">
        <is>
          <t>contrôle des is de jour</t>
        </is>
      </c>
      <c r="E1559" t="inlineStr">
        <is>
          <t>VJO012</t>
        </is>
      </c>
      <c r="F1559" t="n">
        <v>6</v>
      </c>
      <c r="G1559" t="n">
        <v>0</v>
      </c>
      <c r="H1559" t="n">
        <v>6</v>
      </c>
      <c r="I1559" t="n">
        <v>1</v>
      </c>
      <c r="J1559" s="2" t="n">
        <v>1014</v>
      </c>
      <c r="K1559" t="n">
        <v>6084</v>
      </c>
      <c r="L1559" t="inlineStr"/>
      <c r="M1559" t="n">
        <v>1</v>
      </c>
      <c r="N1559" t="inlineStr">
        <is>
          <t>contrôle des is de jour|Sévines</t>
        </is>
      </c>
    </row>
    <row r="1560">
      <c r="A1560" t="inlineStr">
        <is>
          <t>Bâtiment</t>
        </is>
      </c>
      <c r="B1560" t="inlineStr">
        <is>
          <t>Sévines</t>
        </is>
      </c>
      <c r="C1560" t="inlineStr">
        <is>
          <t>BATMPO012</t>
        </is>
      </c>
      <c r="D1560" t="inlineStr">
        <is>
          <t>préventif is + niches</t>
        </is>
      </c>
      <c r="E1560" t="inlineStr">
        <is>
          <t>MPO012</t>
        </is>
      </c>
      <c r="F1560" t="n">
        <v>6</v>
      </c>
      <c r="G1560" t="n">
        <v>0</v>
      </c>
      <c r="H1560" t="n">
        <v>6</v>
      </c>
      <c r="I1560" t="n">
        <v>1</v>
      </c>
      <c r="J1560" s="2" t="n">
        <v>2111</v>
      </c>
      <c r="K1560" t="n">
        <v>12666</v>
      </c>
      <c r="L1560" t="inlineStr"/>
      <c r="M1560" t="n">
        <v>1</v>
      </c>
      <c r="N1560" t="inlineStr">
        <is>
          <t>préventif is + niches|Sévines</t>
        </is>
      </c>
    </row>
    <row r="1561">
      <c r="A1561" t="inlineStr">
        <is>
          <t>Bâtiment</t>
        </is>
      </c>
      <c r="B1561" t="inlineStr">
        <is>
          <t>Sévines</t>
        </is>
      </c>
      <c r="C1561" t="inlineStr">
        <is>
          <t>BATMPO012</t>
        </is>
      </c>
      <c r="D1561" t="inlineStr">
        <is>
          <t>préventif is + niches</t>
        </is>
      </c>
      <c r="E1561" t="inlineStr">
        <is>
          <t>MPO012</t>
        </is>
      </c>
      <c r="F1561" t="n">
        <v>1</v>
      </c>
      <c r="G1561" t="n">
        <v>0</v>
      </c>
      <c r="H1561" t="n">
        <v>1</v>
      </c>
      <c r="I1561" t="n">
        <v>1</v>
      </c>
      <c r="J1561" s="2" t="n">
        <v>2111</v>
      </c>
      <c r="K1561" t="n">
        <v>2111</v>
      </c>
      <c r="L1561" t="inlineStr"/>
      <c r="M1561" t="n">
        <v>1</v>
      </c>
      <c r="N1561" t="inlineStr">
        <is>
          <t>préventif is + niches|Sévines</t>
        </is>
      </c>
    </row>
    <row r="1562">
      <c r="A1562" t="inlineStr">
        <is>
          <t>Propreté</t>
        </is>
      </c>
      <c r="B1562" t="inlineStr">
        <is>
          <t>Sévines</t>
        </is>
      </c>
      <c r="C1562" t="inlineStr">
        <is>
          <t>PRPLTB009</t>
        </is>
      </c>
      <c r="D1562" t="inlineStr">
        <is>
          <t>lavage d'un tube</t>
        </is>
      </c>
      <c r="E1562" t="inlineStr">
        <is>
          <t>POL009</t>
        </is>
      </c>
      <c r="F1562" t="n">
        <v>2</v>
      </c>
      <c r="G1562" t="n">
        <v>0</v>
      </c>
      <c r="H1562" t="n">
        <v>2</v>
      </c>
      <c r="I1562" t="n">
        <v>2</v>
      </c>
      <c r="J1562" s="2" t="n">
        <v>4786.98</v>
      </c>
      <c r="K1562" t="n">
        <v>19147.92</v>
      </c>
      <c r="L1562" t="inlineStr"/>
      <c r="M1562" t="n">
        <v>2</v>
      </c>
      <c r="N1562" t="inlineStr">
        <is>
          <t>lavage d'un tube|Sévines</t>
        </is>
      </c>
    </row>
    <row r="1563">
      <c r="A1563" t="inlineStr">
        <is>
          <t>ContReg</t>
        </is>
      </c>
      <c r="B1563" t="inlineStr">
        <is>
          <t>Sévines</t>
        </is>
      </c>
      <c r="C1563" t="inlineStr">
        <is>
          <t>CRGVPA106</t>
        </is>
      </c>
      <c r="D1563" t="inlineStr">
        <is>
          <t>vérification des installations électriques</t>
        </is>
      </c>
      <c r="E1563" t="inlineStr">
        <is>
          <t>CRC 106,00</t>
        </is>
      </c>
      <c r="F1563" t="n">
        <v>1</v>
      </c>
      <c r="G1563" t="n">
        <v>0</v>
      </c>
      <c r="H1563" t="n">
        <v>1</v>
      </c>
      <c r="I1563" t="n">
        <v>1</v>
      </c>
      <c r="J1563" s="2" t="n">
        <v>486.45</v>
      </c>
      <c r="K1563" t="n">
        <v>486.45</v>
      </c>
      <c r="L1563" t="inlineStr"/>
      <c r="M1563" t="n">
        <v>1</v>
      </c>
      <c r="N1563" t="inlineStr">
        <is>
          <t>vérification des installations électriques|Sévines</t>
        </is>
      </c>
    </row>
    <row r="1564">
      <c r="A1564" t="inlineStr">
        <is>
          <t>ContReg</t>
        </is>
      </c>
      <c r="B1564" t="inlineStr">
        <is>
          <t>Sévines</t>
        </is>
      </c>
      <c r="C1564" t="inlineStr">
        <is>
          <t>CRGVPA107</t>
        </is>
      </c>
      <c r="D1564" t="inlineStr">
        <is>
          <t>vérification des installations électriques</t>
        </is>
      </c>
      <c r="E1564" t="inlineStr">
        <is>
          <t>CRC 107,00</t>
        </is>
      </c>
      <c r="F1564" t="n">
        <v>1</v>
      </c>
      <c r="G1564" t="n">
        <v>0</v>
      </c>
      <c r="H1564" t="n">
        <v>1</v>
      </c>
      <c r="I1564" t="n">
        <v>1</v>
      </c>
      <c r="J1564" s="2" t="n">
        <v>864.8</v>
      </c>
      <c r="K1564" t="n">
        <v>864.8</v>
      </c>
      <c r="L1564" t="inlineStr"/>
      <c r="M1564" t="n">
        <v>1</v>
      </c>
      <c r="N1564" t="inlineStr">
        <is>
          <t>vérification des installations électriques|Sévines</t>
        </is>
      </c>
    </row>
    <row r="1565">
      <c r="A1565" t="inlineStr">
        <is>
          <t>ContReg</t>
        </is>
      </c>
      <c r="B1565" t="inlineStr">
        <is>
          <t>Sévines</t>
        </is>
      </c>
      <c r="C1565" t="inlineStr">
        <is>
          <t>CRGVIO101</t>
        </is>
      </c>
      <c r="D1565" t="inlineStr">
        <is>
          <t>vérification des installations électriques</t>
        </is>
      </c>
      <c r="E1565" t="inlineStr">
        <is>
          <t>CRO101</t>
        </is>
      </c>
      <c r="F1565" t="n">
        <v>1</v>
      </c>
      <c r="G1565" t="n">
        <v>0</v>
      </c>
      <c r="H1565" t="n">
        <v>1</v>
      </c>
      <c r="I1565" t="n">
        <v>1</v>
      </c>
      <c r="J1565" s="2" t="n">
        <v>648.6</v>
      </c>
      <c r="K1565" t="n">
        <v>648.6</v>
      </c>
      <c r="L1565" t="inlineStr"/>
      <c r="M1565" t="n">
        <v>1</v>
      </c>
      <c r="N1565" t="inlineStr">
        <is>
          <t>vérification des installations électriques|Sévines</t>
        </is>
      </c>
    </row>
    <row r="1566">
      <c r="A1566" t="inlineStr">
        <is>
          <t>ContReg</t>
        </is>
      </c>
      <c r="B1566" t="inlineStr">
        <is>
          <t>Sévines</t>
        </is>
      </c>
      <c r="C1566" t="inlineStr">
        <is>
          <t>CRGDLA101</t>
        </is>
      </c>
      <c r="D1566" t="inlineStr">
        <is>
          <t>vérification des dispositifs de levage</t>
        </is>
      </c>
      <c r="E1566" t="inlineStr">
        <is>
          <t>CRC 101,00</t>
        </is>
      </c>
      <c r="F1566" t="n">
        <v>1</v>
      </c>
      <c r="G1566" t="n">
        <v>0</v>
      </c>
      <c r="H1566" t="n">
        <v>1</v>
      </c>
      <c r="I1566" t="n">
        <v>0</v>
      </c>
      <c r="J1566" s="2" t="n">
        <v>648.6</v>
      </c>
      <c r="K1566" t="n">
        <v>0</v>
      </c>
      <c r="L1566" t="inlineStr">
        <is>
          <t>Dispositif de levage inférieur ou égal à 3 tonnes</t>
        </is>
      </c>
      <c r="M1566">
        <f>IFERROR(INDEX('equipements_tunnel'!$C$2:$AK$64,MATCH(L1566,'equipements_tunnel'!$B$2:$B$64,0),MATCH(B1566,'equipements_tunnel'!$C$1:$AK$1,0)),"")</f>
        <v/>
      </c>
      <c r="N1566" t="inlineStr">
        <is>
          <t>vérification des dispositifs de levage|Sévines</t>
        </is>
      </c>
    </row>
    <row r="1567">
      <c r="A1567" t="inlineStr">
        <is>
          <t>ContReg</t>
        </is>
      </c>
      <c r="B1567" t="inlineStr">
        <is>
          <t>Sévines</t>
        </is>
      </c>
      <c r="C1567" t="inlineStr">
        <is>
          <t>CRGDLB102</t>
        </is>
      </c>
      <c r="D1567" t="inlineStr">
        <is>
          <t>vérification des dispositifs de levage</t>
        </is>
      </c>
      <c r="E1567" t="inlineStr">
        <is>
          <t>CRC 102,00</t>
        </is>
      </c>
      <c r="F1567" t="n">
        <v>1</v>
      </c>
      <c r="G1567" t="n">
        <v>0</v>
      </c>
      <c r="H1567" t="n">
        <v>1</v>
      </c>
      <c r="I1567" t="n">
        <v>3</v>
      </c>
      <c r="J1567" s="2" t="n">
        <v>864.8</v>
      </c>
      <c r="K1567" t="n">
        <v>2594.4</v>
      </c>
      <c r="L1567" t="inlineStr">
        <is>
          <t>Dispositif de levage inférieur compris entre 3 et 6 tonnes</t>
        </is>
      </c>
      <c r="M1567">
        <f>IFERROR(INDEX('equipements_tunnel'!$C$2:$AK$64,MATCH(L1567,'equipements_tunnel'!$B$2:$B$64,0),MATCH(B1567,'equipements_tunnel'!$C$1:$AK$1,0)),"")</f>
        <v/>
      </c>
      <c r="N1567" t="inlineStr">
        <is>
          <t>vérification des dispositifs de levage|Sévines</t>
        </is>
      </c>
    </row>
    <row r="1568">
      <c r="A1568" t="inlineStr">
        <is>
          <t>ContReg</t>
        </is>
      </c>
      <c r="B1568" t="inlineStr">
        <is>
          <t>Sévines</t>
        </is>
      </c>
      <c r="C1568" t="inlineStr">
        <is>
          <t>CRGDLC103</t>
        </is>
      </c>
      <c r="D1568" t="inlineStr">
        <is>
          <t>vérification des dispositifs de levage</t>
        </is>
      </c>
      <c r="E1568" t="inlineStr">
        <is>
          <t>CRC 103,00</t>
        </is>
      </c>
      <c r="F1568" t="n">
        <v>1</v>
      </c>
      <c r="G1568" t="n">
        <v>0</v>
      </c>
      <c r="H1568" t="n">
        <v>1</v>
      </c>
      <c r="I1568" t="n">
        <v>0</v>
      </c>
      <c r="J1568" s="2" t="n">
        <v>1081</v>
      </c>
      <c r="K1568" t="n">
        <v>0</v>
      </c>
      <c r="L1568" t="inlineStr">
        <is>
          <t>Dispositif de levage inférieur supérieur à 6 tonnes</t>
        </is>
      </c>
      <c r="M1568">
        <f>IFERROR(INDEX('equipements_tunnel'!$C$2:$AK$64,MATCH(L1568,'equipements_tunnel'!$B$2:$B$64,0),MATCH(B1568,'equipements_tunnel'!$C$1:$AK$1,0)),"")</f>
        <v/>
      </c>
      <c r="N1568" t="inlineStr">
        <is>
          <t>vérification des dispositifs de levage|Sévines</t>
        </is>
      </c>
    </row>
    <row r="1569">
      <c r="A1569" t="inlineStr">
        <is>
          <t>Eclairage</t>
        </is>
      </c>
      <c r="B1569" t="inlineStr">
        <is>
          <t>Sévines</t>
        </is>
      </c>
      <c r="C1569" t="inlineStr">
        <is>
          <t>ECLNPO005</t>
        </is>
      </c>
      <c r="D1569" t="inlineStr">
        <is>
          <t>nettoyage des plots de jalonnement pour un sens</t>
        </is>
      </c>
      <c r="E1569" t="inlineStr">
        <is>
          <t>ECPO05</t>
        </is>
      </c>
      <c r="F1569" t="n">
        <v>2</v>
      </c>
      <c r="G1569" t="n">
        <v>0</v>
      </c>
      <c r="H1569" t="n">
        <v>2</v>
      </c>
      <c r="I1569" t="n">
        <v>2</v>
      </c>
      <c r="J1569" s="2" t="n">
        <v>350.41</v>
      </c>
      <c r="K1569" t="n">
        <v>1401.64</v>
      </c>
      <c r="L1569" t="inlineStr"/>
      <c r="M1569" t="n">
        <v>2</v>
      </c>
      <c r="N1569" t="inlineStr">
        <is>
          <t>nettoyage des plots de jalonnement pour un sens|Sévines</t>
        </is>
      </c>
    </row>
    <row r="1570">
      <c r="A1570" t="inlineStr">
        <is>
          <t>Eclairage</t>
        </is>
      </c>
      <c r="B1570" t="inlineStr">
        <is>
          <t>Sévines</t>
        </is>
      </c>
      <c r="C1570" t="inlineStr">
        <is>
          <t>ECLNEO018</t>
        </is>
      </c>
      <c r="D1570" t="inlineStr">
        <is>
          <t>nettoyage de l'éclairage pour un sens</t>
        </is>
      </c>
      <c r="E1570" t="inlineStr">
        <is>
          <t>ECPO18</t>
        </is>
      </c>
      <c r="F1570" t="n">
        <v>2</v>
      </c>
      <c r="G1570" t="n">
        <v>0</v>
      </c>
      <c r="H1570" t="n">
        <v>2</v>
      </c>
      <c r="I1570" t="n">
        <v>2</v>
      </c>
      <c r="J1570" s="2" t="n">
        <v>2722.22</v>
      </c>
      <c r="K1570" t="n">
        <v>10888.88</v>
      </c>
      <c r="L1570" t="inlineStr"/>
      <c r="M1570" t="n">
        <v>2</v>
      </c>
      <c r="N1570" t="inlineStr">
        <is>
          <t>nettoyage de l'éclairage pour un sens|Sévines</t>
        </is>
      </c>
    </row>
    <row r="1571">
      <c r="A1571" t="inlineStr">
        <is>
          <t>Eclairage</t>
        </is>
      </c>
      <c r="B1571" t="inlineStr">
        <is>
          <t>Sévines</t>
        </is>
      </c>
      <c r="C1571" t="inlineStr">
        <is>
          <t>ECLRSO056</t>
        </is>
      </c>
      <c r="D1571" t="inlineStr">
        <is>
          <t>remplacement systématiques des sources</t>
        </is>
      </c>
      <c r="E1571" t="inlineStr">
        <is>
          <t>ECPO56</t>
        </is>
      </c>
      <c r="F1571" t="n">
        <v>0.4</v>
      </c>
      <c r="G1571" t="n">
        <v>0</v>
      </c>
      <c r="H1571" t="n">
        <v>0.4</v>
      </c>
      <c r="I1571" t="n">
        <v>2</v>
      </c>
      <c r="J1571" s="2" t="n">
        <v>6320.2</v>
      </c>
      <c r="K1571" t="n">
        <v>5056.16</v>
      </c>
      <c r="L1571" t="inlineStr"/>
      <c r="M1571" t="n">
        <v>2</v>
      </c>
      <c r="N1571" t="inlineStr">
        <is>
          <t>remplacement systématiques des sources|Sévines</t>
        </is>
      </c>
    </row>
    <row r="1572">
      <c r="A1572" t="inlineStr">
        <is>
          <t>Eclairage</t>
        </is>
      </c>
      <c r="B1572" t="inlineStr">
        <is>
          <t>Sévines</t>
        </is>
      </c>
      <c r="C1572" t="inlineStr">
        <is>
          <t>ECLRSO057</t>
        </is>
      </c>
      <c r="D1572" t="inlineStr">
        <is>
          <t>remplacement systématiques des sources</t>
        </is>
      </c>
      <c r="E1572" t="inlineStr">
        <is>
          <t>ECPO57</t>
        </is>
      </c>
      <c r="F1572" t="n">
        <v>0.4</v>
      </c>
      <c r="G1572" t="n">
        <v>0</v>
      </c>
      <c r="H1572" t="n">
        <v>0.4</v>
      </c>
      <c r="I1572" t="n">
        <v>2</v>
      </c>
      <c r="J1572" s="2" t="n">
        <v>3160.1</v>
      </c>
      <c r="K1572" t="n">
        <v>2528.08</v>
      </c>
      <c r="L1572" t="inlineStr"/>
      <c r="M1572" t="n">
        <v>2</v>
      </c>
      <c r="N1572" t="inlineStr">
        <is>
          <t>remplacement systématiques des sources|Sévines</t>
        </is>
      </c>
    </row>
    <row r="1573">
      <c r="A1573" t="inlineStr">
        <is>
          <t>Eclairage</t>
        </is>
      </c>
      <c r="B1573" t="inlineStr">
        <is>
          <t>Sévines</t>
        </is>
      </c>
      <c r="C1573" t="inlineStr">
        <is>
          <t>ECLRSO058</t>
        </is>
      </c>
      <c r="D1573" t="inlineStr">
        <is>
          <t>remplacement systématiques des sources</t>
        </is>
      </c>
      <c r="E1573" t="inlineStr">
        <is>
          <t>ECPO58</t>
        </is>
      </c>
      <c r="F1573" t="n">
        <v>0.4</v>
      </c>
      <c r="G1573" t="n">
        <v>0</v>
      </c>
      <c r="H1573" t="n">
        <v>0.4</v>
      </c>
      <c r="I1573" t="n">
        <v>2</v>
      </c>
      <c r="J1573" s="2" t="n">
        <v>4349.39</v>
      </c>
      <c r="K1573" t="n">
        <v>3479.51</v>
      </c>
      <c r="L1573" t="inlineStr"/>
      <c r="M1573" t="n">
        <v>2</v>
      </c>
      <c r="N1573" t="inlineStr">
        <is>
          <t>remplacement systématiques des sources|Sévines</t>
        </is>
      </c>
    </row>
    <row r="1574">
      <c r="A1574" t="inlineStr">
        <is>
          <t>AEV</t>
        </is>
      </c>
      <c r="B1574" t="inlineStr">
        <is>
          <t>Sévines</t>
        </is>
      </c>
      <c r="C1574" t="inlineStr">
        <is>
          <t>AEVEFO014</t>
        </is>
      </c>
      <c r="D1574" t="inlineStr">
        <is>
          <t>essais fonctionnels pour un sens</t>
        </is>
      </c>
      <c r="E1574" t="inlineStr">
        <is>
          <t>AEFO14</t>
        </is>
      </c>
      <c r="F1574" t="n">
        <v>2</v>
      </c>
      <c r="G1574" t="n">
        <v>0</v>
      </c>
      <c r="H1574" t="n">
        <v>2</v>
      </c>
      <c r="I1574" t="n">
        <v>2</v>
      </c>
      <c r="J1574" s="2" t="n">
        <v>413.22</v>
      </c>
      <c r="K1574" t="n">
        <v>1652.88</v>
      </c>
      <c r="L1574" t="inlineStr"/>
      <c r="M1574" t="n">
        <v>2</v>
      </c>
      <c r="N1574" t="inlineStr">
        <is>
          <t>essais fonctionnels pour un sens|Sévines</t>
        </is>
      </c>
    </row>
    <row r="1575">
      <c r="A1575" t="inlineStr">
        <is>
          <t>AEV</t>
        </is>
      </c>
      <c r="B1575" t="inlineStr">
        <is>
          <t>Sévines</t>
        </is>
      </c>
      <c r="C1575" t="inlineStr">
        <is>
          <t>AEVMPO014</t>
        </is>
      </c>
      <c r="D1575" t="inlineStr">
        <is>
          <t>maintenance préventive pour un sens</t>
        </is>
      </c>
      <c r="E1575" t="inlineStr">
        <is>
          <t>AEPO14</t>
        </is>
      </c>
      <c r="F1575" t="n">
        <v>2</v>
      </c>
      <c r="G1575" t="n">
        <v>0</v>
      </c>
      <c r="H1575" t="n">
        <v>2</v>
      </c>
      <c r="I1575" t="n">
        <v>2</v>
      </c>
      <c r="J1575" s="2" t="n">
        <v>1277.51</v>
      </c>
      <c r="K1575" t="n">
        <v>5110.04</v>
      </c>
      <c r="L1575" t="inlineStr"/>
      <c r="M1575" t="n">
        <v>2</v>
      </c>
      <c r="N1575" t="inlineStr">
        <is>
          <t>maintenance préventive pour un sens|Sévines</t>
        </is>
      </c>
    </row>
    <row r="1576">
      <c r="A1576" t="inlineStr">
        <is>
          <t>AEV</t>
        </is>
      </c>
      <c r="B1576" t="inlineStr">
        <is>
          <t>Sévines</t>
        </is>
      </c>
      <c r="C1576" t="inlineStr">
        <is>
          <t>AEVPLV008</t>
        </is>
      </c>
      <c r="D1576" t="inlineStr">
        <is>
          <t>maintenance préventive prises/coffret pompier</t>
        </is>
      </c>
      <c r="E1576" t="inlineStr">
        <is>
          <t>AEV08</t>
        </is>
      </c>
      <c r="F1576" t="n">
        <v>1</v>
      </c>
      <c r="G1576" t="n">
        <v>0</v>
      </c>
      <c r="H1576" t="n">
        <v>1</v>
      </c>
      <c r="I1576" t="n">
        <v>6</v>
      </c>
      <c r="J1576" s="2" t="n">
        <v>61.7</v>
      </c>
      <c r="K1576" t="n">
        <v>370.2</v>
      </c>
      <c r="L1576" t="inlineStr">
        <is>
          <t>Niche sécurité</t>
        </is>
      </c>
      <c r="M1576">
        <f>IFERROR(INDEX('equipements_tunnel'!$C$2:$AK$64,MATCH(L1576,'equipements_tunnel'!$B$2:$B$64,0),MATCH(B1576,'equipements_tunnel'!$C$1:$AK$1,0)),"")</f>
        <v/>
      </c>
      <c r="N1576" t="inlineStr">
        <is>
          <t>maintenance préventive prises/coffret pompier|Sévines</t>
        </is>
      </c>
    </row>
    <row r="1577">
      <c r="A1577" t="inlineStr">
        <is>
          <t>Automate</t>
        </is>
      </c>
      <c r="B1577" t="inlineStr">
        <is>
          <t>Sévines</t>
        </is>
      </c>
      <c r="C1577" t="inlineStr">
        <is>
          <t>AUTPAB009</t>
        </is>
      </c>
      <c r="D1577" t="inlineStr">
        <is>
          <t>préventif automates principaux et baies mesd (fiche n°3 du cctp)</t>
        </is>
      </c>
      <c r="E1577" t="inlineStr">
        <is>
          <t>AUPR09</t>
        </is>
      </c>
      <c r="F1577" t="n">
        <v>1</v>
      </c>
      <c r="G1577" t="n">
        <v>0</v>
      </c>
      <c r="H1577" t="n">
        <v>1</v>
      </c>
      <c r="I1577" t="n">
        <v>1</v>
      </c>
      <c r="J1577" s="2" t="n">
        <v>327.83487</v>
      </c>
      <c r="K1577" t="n">
        <v>327.83</v>
      </c>
      <c r="L1577" t="inlineStr"/>
      <c r="M1577" t="n">
        <v>1</v>
      </c>
      <c r="N1577" t="inlineStr">
        <is>
          <t>préventif automates principaux et baies mesd (fiche n°3 du cctp)|Sévines</t>
        </is>
      </c>
    </row>
    <row r="1578">
      <c r="A1578" t="inlineStr">
        <is>
          <t>Automate</t>
        </is>
      </c>
      <c r="B1578" t="inlineStr">
        <is>
          <t>Sévines</t>
        </is>
      </c>
      <c r="C1578" t="inlineStr">
        <is>
          <t>AUTPAR010</t>
        </is>
      </c>
      <c r="D1578" t="inlineStr">
        <is>
          <t>préventif armoires mesd (fiche n°4 du cctp)</t>
        </is>
      </c>
      <c r="E1578" t="inlineStr">
        <is>
          <t>AUPR10</t>
        </is>
      </c>
      <c r="F1578" t="n">
        <v>1</v>
      </c>
      <c r="G1578" t="n">
        <v>0</v>
      </c>
      <c r="H1578" t="n">
        <v>1</v>
      </c>
      <c r="I1578" t="n">
        <v>1</v>
      </c>
      <c r="J1578" s="2" t="n">
        <v>257.00775</v>
      </c>
      <c r="K1578" t="n">
        <v>257.01</v>
      </c>
      <c r="L1578" t="inlineStr">
        <is>
          <t>MESD METIER</t>
        </is>
      </c>
      <c r="M1578">
        <f>IFERROR(INDEX('equipements_tunnel'!$C$2:$AK$64,MATCH(L1578,'equipements_tunnel'!$B$2:$B$64,0),MATCH(B1578,'equipements_tunnel'!$C$1:$AK$1,0)),"")</f>
        <v/>
      </c>
      <c r="N1578" t="inlineStr">
        <is>
          <t>préventif armoires mesd (fiche n°4 du cctp)|Sévines</t>
        </is>
      </c>
    </row>
    <row r="1579">
      <c r="A1579" t="inlineStr">
        <is>
          <t>Automate</t>
        </is>
      </c>
      <c r="B1579" t="inlineStr">
        <is>
          <t>Sévines</t>
        </is>
      </c>
      <c r="C1579" t="inlineStr">
        <is>
          <t>AUTPAM047</t>
        </is>
      </c>
      <c r="D1579" t="inlineStr">
        <is>
          <t>préventif automates métier (fiche n°5 du cctp)</t>
        </is>
      </c>
      <c r="E1579" t="inlineStr">
        <is>
          <t>AUPR47</t>
        </is>
      </c>
      <c r="F1579" t="n">
        <v>1</v>
      </c>
      <c r="G1579" t="n">
        <v>0</v>
      </c>
      <c r="H1579" t="n">
        <v>1</v>
      </c>
      <c r="I1579" t="n">
        <v>1</v>
      </c>
      <c r="J1579" s="2" t="n">
        <v>202.4713</v>
      </c>
      <c r="K1579" t="n">
        <v>202.47</v>
      </c>
      <c r="L1579" t="inlineStr">
        <is>
          <t>AUTOMATE METIER</t>
        </is>
      </c>
      <c r="M1579">
        <f>IFERROR(INDEX('equipements_tunnel'!$C$2:$AK$64,MATCH(L1579,'equipements_tunnel'!$B$2:$B$64,0),MATCH(B1579,'equipements_tunnel'!$C$1:$AK$1,0)),"")</f>
        <v/>
      </c>
      <c r="N1579" t="inlineStr">
        <is>
          <t>préventif automates métier (fiche n°5 du cctp)|Sévines</t>
        </is>
      </c>
    </row>
    <row r="1580">
      <c r="A1580" t="inlineStr">
        <is>
          <t>Automate</t>
        </is>
      </c>
      <c r="B1580" t="inlineStr">
        <is>
          <t>Sévines</t>
        </is>
      </c>
      <c r="C1580" t="inlineStr">
        <is>
          <t>AUTPAR048</t>
        </is>
      </c>
      <c r="D1580" t="inlineStr">
        <is>
          <t>préventif armoires mesd (fiche n°4 du cctp)</t>
        </is>
      </c>
      <c r="E1580" t="inlineStr">
        <is>
          <t>AUPR48</t>
        </is>
      </c>
      <c r="F1580" t="n">
        <v>1</v>
      </c>
      <c r="G1580" t="n">
        <v>0</v>
      </c>
      <c r="H1580" t="n">
        <v>1</v>
      </c>
      <c r="I1580" t="n">
        <v>0</v>
      </c>
      <c r="J1580" s="2" t="n">
        <v>91.39855</v>
      </c>
      <c r="K1580" t="n">
        <v>0</v>
      </c>
      <c r="L1580" t="inlineStr">
        <is>
          <t>MESD METIER</t>
        </is>
      </c>
      <c r="M1580">
        <f>IFERROR(INDEX('equipements_tunnel'!$C$2:$AK$64,MATCH(L1580,'equipements_tunnel'!$B$2:$B$64,0),MATCH(B1580,'equipements_tunnel'!$C$1:$AK$1,0)),"")</f>
        <v/>
      </c>
      <c r="N1580" t="inlineStr">
        <is>
          <t>préventif armoires mesd (fiche n°4 du cctp)|Sévines</t>
        </is>
      </c>
    </row>
    <row r="1581">
      <c r="A1581" t="inlineStr">
        <is>
          <t>PAU/TSE</t>
        </is>
      </c>
      <c r="B1581" t="inlineStr">
        <is>
          <t>Sévines</t>
        </is>
      </c>
      <c r="C1581" t="inlineStr">
        <is>
          <t>RTSPPO005</t>
        </is>
      </c>
      <c r="D1581" t="inlineStr">
        <is>
          <t>maintenance préventive de l'ensemble des pau du tunnel</t>
        </is>
      </c>
      <c r="E1581" t="inlineStr">
        <is>
          <t>RAU-PO05</t>
        </is>
      </c>
      <c r="F1581" t="n">
        <v>4</v>
      </c>
      <c r="G1581" t="n">
        <v>0</v>
      </c>
      <c r="H1581" t="n">
        <v>4</v>
      </c>
      <c r="I1581" t="n">
        <v>1</v>
      </c>
      <c r="J1581" s="2" t="n">
        <v>506.89</v>
      </c>
      <c r="K1581" t="n">
        <v>2027.56</v>
      </c>
      <c r="L1581" t="inlineStr"/>
      <c r="M1581" t="n">
        <v>1</v>
      </c>
      <c r="N1581" t="inlineStr">
        <is>
          <t>maintenance préventive de l'ensemble des pau du tunnel|Sévines</t>
        </is>
      </c>
    </row>
    <row r="1582">
      <c r="A1582" t="inlineStr">
        <is>
          <t>PAU/TSE</t>
        </is>
      </c>
      <c r="B1582" t="inlineStr">
        <is>
          <t>Sévines</t>
        </is>
      </c>
      <c r="C1582" t="inlineStr">
        <is>
          <t>RTSPTO005</t>
        </is>
      </c>
      <c r="D1582" t="inlineStr">
        <is>
          <t>maintenance préventive de l'ensemble des tse du tunnel</t>
        </is>
      </c>
      <c r="E1582" t="inlineStr">
        <is>
          <t>TSE-PO05</t>
        </is>
      </c>
      <c r="F1582" t="n">
        <v>4</v>
      </c>
      <c r="G1582" t="n">
        <v>0</v>
      </c>
      <c r="H1582" t="n">
        <v>4</v>
      </c>
      <c r="I1582" t="n">
        <v>1</v>
      </c>
      <c r="J1582" s="2" t="n">
        <v>179.94</v>
      </c>
      <c r="K1582" t="n">
        <v>719.76</v>
      </c>
      <c r="L1582" t="inlineStr"/>
      <c r="M1582" t="n">
        <v>1</v>
      </c>
      <c r="N1582" t="inlineStr">
        <is>
          <t>maintenance préventive de l'ensemble des tse du tunnel|Sévines</t>
        </is>
      </c>
    </row>
    <row r="1583">
      <c r="A1583" t="inlineStr">
        <is>
          <t>Onduleur</t>
        </is>
      </c>
      <c r="B1583" t="inlineStr">
        <is>
          <t>Sévines</t>
        </is>
      </c>
      <c r="C1583" t="inlineStr">
        <is>
          <t>ONDPOA001</t>
        </is>
      </c>
      <c r="D1583" t="inlineStr">
        <is>
          <t>maintenance préventive d'un onduleur</t>
        </is>
      </c>
      <c r="E1583" t="inlineStr">
        <is>
          <t>ONP001</t>
        </is>
      </c>
      <c r="F1583" t="n">
        <v>1</v>
      </c>
      <c r="G1583" t="n">
        <v>0</v>
      </c>
      <c r="H1583" t="n">
        <v>1</v>
      </c>
      <c r="I1583" t="n">
        <v>0</v>
      </c>
      <c r="J1583" s="2" t="n">
        <v>304.01</v>
      </c>
      <c r="K1583" t="n">
        <v>0</v>
      </c>
      <c r="L1583" t="inlineStr">
        <is>
          <t>Maintenance préventive Onduleur ≤ 60 kVA</t>
        </is>
      </c>
      <c r="M1583">
        <f>IFERROR(INDEX('equipements_tunnel'!$C$2:$AK$64,MATCH(L1583,'equipements_tunnel'!$B$2:$B$64,0),MATCH(B1583,'equipements_tunnel'!$C$1:$AK$1,0)),"")</f>
        <v/>
      </c>
      <c r="N1583" t="inlineStr">
        <is>
          <t>maintenance préventive d'un onduleur|Sévines</t>
        </is>
      </c>
    </row>
    <row r="1584">
      <c r="A1584" t="inlineStr">
        <is>
          <t>Onduleur</t>
        </is>
      </c>
      <c r="B1584" t="inlineStr">
        <is>
          <t>Sévines</t>
        </is>
      </c>
      <c r="C1584" t="inlineStr">
        <is>
          <t>ONDPOB002</t>
        </is>
      </c>
      <c r="D1584" t="inlineStr">
        <is>
          <t>maintenance préventive d'un onduleur</t>
        </is>
      </c>
      <c r="E1584" t="inlineStr">
        <is>
          <t>ONP002</t>
        </is>
      </c>
      <c r="F1584" t="n">
        <v>1</v>
      </c>
      <c r="G1584" t="n">
        <v>0</v>
      </c>
      <c r="H1584" t="n">
        <v>1</v>
      </c>
      <c r="I1584" t="n">
        <v>1</v>
      </c>
      <c r="J1584" s="2" t="n">
        <v>337.95</v>
      </c>
      <c r="K1584" t="n">
        <v>337.95</v>
      </c>
      <c r="L1584" t="inlineStr">
        <is>
          <t>Maintenance préventive Onduleur 61 kVA --&gt; 160 kVA</t>
        </is>
      </c>
      <c r="M1584">
        <f>IFERROR(INDEX('equipements_tunnel'!$C$2:$AK$64,MATCH(L1584,'equipements_tunnel'!$B$2:$B$64,0),MATCH(B1584,'equipements_tunnel'!$C$1:$AK$1,0)),"")</f>
        <v/>
      </c>
      <c r="N1584" t="inlineStr">
        <is>
          <t>maintenance préventive d'un onduleur|Sévines</t>
        </is>
      </c>
    </row>
    <row r="1585">
      <c r="A1585" t="inlineStr">
        <is>
          <t>Onduleur</t>
        </is>
      </c>
      <c r="B1585" t="inlineStr">
        <is>
          <t>Sévines</t>
        </is>
      </c>
      <c r="C1585" t="inlineStr">
        <is>
          <t>ONDPOC003</t>
        </is>
      </c>
      <c r="D1585" t="inlineStr">
        <is>
          <t>maintenance préventive d'un onduleur</t>
        </is>
      </c>
      <c r="E1585" t="inlineStr">
        <is>
          <t>ONP003</t>
        </is>
      </c>
      <c r="F1585" t="n">
        <v>1</v>
      </c>
      <c r="G1585" t="n">
        <v>0</v>
      </c>
      <c r="H1585" t="n">
        <v>1</v>
      </c>
      <c r="I1585" t="n">
        <v>0</v>
      </c>
      <c r="J1585" s="2" t="n">
        <v>371.88</v>
      </c>
      <c r="K1585" t="n">
        <v>0</v>
      </c>
      <c r="L1585" t="inlineStr">
        <is>
          <t>Maintenance préventive Onduleur &gt; 160 kVA</t>
        </is>
      </c>
      <c r="M1585">
        <f>IFERROR(INDEX('equipements_tunnel'!$C$2:$AK$64,MATCH(L1585,'equipements_tunnel'!$B$2:$B$64,0),MATCH(B1585,'equipements_tunnel'!$C$1:$AK$1,0)),"")</f>
        <v/>
      </c>
      <c r="N1585" t="inlineStr">
        <is>
          <t>maintenance préventive d'un onduleur|Sévines</t>
        </is>
      </c>
    </row>
    <row r="1586">
      <c r="A1586" t="inlineStr">
        <is>
          <t>Onduleur</t>
        </is>
      </c>
      <c r="B1586" t="inlineStr">
        <is>
          <t>Sévines</t>
        </is>
      </c>
      <c r="C1586" t="inlineStr">
        <is>
          <t>ONDMPA004</t>
        </is>
      </c>
      <c r="D1586" t="inlineStr">
        <is>
          <t>maintenance préventive d'un atelier d'énergie</t>
        </is>
      </c>
      <c r="E1586" t="inlineStr">
        <is>
          <t>ONP004</t>
        </is>
      </c>
      <c r="F1586" t="n">
        <v>1</v>
      </c>
      <c r="G1586" t="n">
        <v>0</v>
      </c>
      <c r="H1586" t="n">
        <v>1</v>
      </c>
      <c r="I1586" t="n">
        <v>0</v>
      </c>
      <c r="J1586" s="2" t="n">
        <v>185.94</v>
      </c>
      <c r="K1586" t="n">
        <v>0</v>
      </c>
      <c r="L1586" t="inlineStr"/>
      <c r="M1586" t="n">
        <v>0</v>
      </c>
      <c r="N1586" t="inlineStr">
        <is>
          <t>maintenance préventive d'un atelier d'énergie|Sévines</t>
        </is>
      </c>
    </row>
    <row r="1587">
      <c r="A1587" t="inlineStr">
        <is>
          <t>Onduleur</t>
        </is>
      </c>
      <c r="B1587" t="inlineStr">
        <is>
          <t>Sévines</t>
        </is>
      </c>
      <c r="C1587" t="inlineStr">
        <is>
          <t>ONDPLV005</t>
        </is>
      </c>
      <c r="D1587" t="inlineStr">
        <is>
          <t>plus-value pour dépollution</t>
        </is>
      </c>
      <c r="E1587" t="inlineStr">
        <is>
          <t>ONP005</t>
        </is>
      </c>
      <c r="F1587" t="n">
        <v>0.5</v>
      </c>
      <c r="G1587" t="n">
        <v>0</v>
      </c>
      <c r="H1587" t="n">
        <v>0.5</v>
      </c>
      <c r="I1587" t="n">
        <v>0</v>
      </c>
      <c r="J1587" s="2" t="n">
        <v>414.3</v>
      </c>
      <c r="K1587" t="n">
        <v>0</v>
      </c>
      <c r="L1587" t="inlineStr"/>
      <c r="M1587" t="n">
        <v>0</v>
      </c>
      <c r="N1587" t="inlineStr">
        <is>
          <t>plus-value pour dépollution|Sévines</t>
        </is>
      </c>
    </row>
    <row r="1588">
      <c r="A1588" t="inlineStr">
        <is>
          <t>Détection</t>
        </is>
      </c>
      <c r="B1588" t="inlineStr">
        <is>
          <t>Sévines</t>
        </is>
      </c>
      <c r="C1588" t="inlineStr">
        <is>
          <t>DETPCA010</t>
        </is>
      </c>
      <c r="D1588" t="inlineStr">
        <is>
          <t>préventif d'un tube des capteurs atmosphériques (opacimètres, co, no, no², smokecheck, anémomètres)</t>
        </is>
      </c>
      <c r="E1588" t="inlineStr">
        <is>
          <t>DEP010</t>
        </is>
      </c>
      <c r="F1588" t="n">
        <v>4</v>
      </c>
      <c r="G1588" t="n">
        <v>0</v>
      </c>
      <c r="H1588" t="n">
        <v>4</v>
      </c>
      <c r="I1588" t="n">
        <v>2</v>
      </c>
      <c r="J1588" s="2" t="n">
        <v>3001.95</v>
      </c>
      <c r="K1588" t="n">
        <v>24015.6</v>
      </c>
      <c r="L1588" t="inlineStr"/>
      <c r="M1588" t="n">
        <v>2</v>
      </c>
      <c r="N1588" t="inlineStr">
        <is>
          <t>préventif d'un tube des capteurs atmosphériques (opacimètres, co, no, no², smokecheck, anémomètres)|Sévines</t>
        </is>
      </c>
    </row>
    <row r="1589">
      <c r="A1589" t="inlineStr">
        <is>
          <t>Détection</t>
        </is>
      </c>
      <c r="B1589" t="inlineStr">
        <is>
          <t>Sévines</t>
        </is>
      </c>
      <c r="C1589" t="inlineStr">
        <is>
          <t>DETPLV027</t>
        </is>
      </c>
      <c r="D1589" t="inlineStr">
        <is>
          <t>préventif luminancemètre</t>
        </is>
      </c>
      <c r="E1589" t="inlineStr">
        <is>
          <t>DEP027</t>
        </is>
      </c>
      <c r="F1589" t="n">
        <v>1</v>
      </c>
      <c r="G1589" t="n">
        <v>0</v>
      </c>
      <c r="H1589" t="n">
        <v>1</v>
      </c>
      <c r="I1589" t="n">
        <v>0</v>
      </c>
      <c r="J1589" s="2" t="n">
        <v>24.15</v>
      </c>
      <c r="K1589" t="n">
        <v>0</v>
      </c>
      <c r="L1589" t="inlineStr">
        <is>
          <t>LUMANDAR+LUMINANCEMETRE</t>
        </is>
      </c>
      <c r="M1589">
        <f>IFERROR(INDEX('equipements_tunnel'!$C$2:$AK$64,MATCH(L1589,'equipements_tunnel'!$B$2:$B$64,0),MATCH(B1589,'equipements_tunnel'!$C$1:$AK$1,0)),"")</f>
        <v/>
      </c>
      <c r="N1589" t="inlineStr">
        <is>
          <t>préventif luminancemètre|Sévines</t>
        </is>
      </c>
    </row>
    <row r="1590">
      <c r="A1590" t="inlineStr">
        <is>
          <t>Détection</t>
        </is>
      </c>
      <c r="B1590" t="inlineStr">
        <is>
          <t>Sévines</t>
        </is>
      </c>
      <c r="C1590" t="inlineStr">
        <is>
          <t>DETPDI100</t>
        </is>
      </c>
      <c r="D1590" t="inlineStr">
        <is>
          <t>préventif détection incendie</t>
        </is>
      </c>
      <c r="E1590" t="inlineStr">
        <is>
          <t>DEP100</t>
        </is>
      </c>
      <c r="F1590" t="n">
        <v>1</v>
      </c>
      <c r="G1590" t="n">
        <v>0</v>
      </c>
      <c r="H1590" t="n">
        <v>1</v>
      </c>
      <c r="I1590" t="n">
        <v>1</v>
      </c>
      <c r="J1590" s="2" t="n">
        <v>347.55</v>
      </c>
      <c r="K1590" t="n">
        <v>347.55</v>
      </c>
      <c r="L1590" t="inlineStr"/>
      <c r="M1590" t="n">
        <v>1</v>
      </c>
      <c r="N1590" t="inlineStr">
        <is>
          <t>préventif détection incendie|Sévines</t>
        </is>
      </c>
    </row>
    <row r="1591">
      <c r="A1591" t="inlineStr">
        <is>
          <t>Détection</t>
        </is>
      </c>
      <c r="B1591" t="inlineStr">
        <is>
          <t>Sévines</t>
        </is>
      </c>
      <c r="C1591" t="inlineStr">
        <is>
          <t>DETPXA200</t>
        </is>
      </c>
      <c r="D1591" t="inlineStr">
        <is>
          <t>préventif extincteur</t>
        </is>
      </c>
      <c r="E1591" t="inlineStr">
        <is>
          <t>DEP200</t>
        </is>
      </c>
      <c r="F1591" t="n">
        <v>1</v>
      </c>
      <c r="G1591" t="n">
        <v>0</v>
      </c>
      <c r="H1591" t="n">
        <v>1</v>
      </c>
      <c r="I1591" t="n">
        <v>19</v>
      </c>
      <c r="J1591" s="2" t="n">
        <v>33.6</v>
      </c>
      <c r="K1591" t="n">
        <v>638.4</v>
      </c>
      <c r="L1591" t="inlineStr">
        <is>
          <t>Maintenance Préventive Extincteur Poudre 6 kg</t>
        </is>
      </c>
      <c r="M1591">
        <f>IFERROR(INDEX('equipements_tunnel'!$C$2:$AK$64,MATCH(L1591,'equipements_tunnel'!$B$2:$B$64,0),MATCH(B1591,'equipements_tunnel'!$C$1:$AK$1,0)),"")</f>
        <v/>
      </c>
      <c r="N1591" t="inlineStr">
        <is>
          <t>préventif extincteur|Sévines</t>
        </is>
      </c>
    </row>
    <row r="1592">
      <c r="A1592" t="inlineStr">
        <is>
          <t>Détection</t>
        </is>
      </c>
      <c r="B1592" t="inlineStr">
        <is>
          <t>Sévines</t>
        </is>
      </c>
      <c r="C1592" t="inlineStr">
        <is>
          <t>DETPXB201</t>
        </is>
      </c>
      <c r="D1592" t="inlineStr">
        <is>
          <t>préventif extincteur</t>
        </is>
      </c>
      <c r="E1592" t="inlineStr">
        <is>
          <t>DEP201</t>
        </is>
      </c>
      <c r="F1592" t="n">
        <v>1</v>
      </c>
      <c r="G1592" t="n">
        <v>0</v>
      </c>
      <c r="H1592" t="n">
        <v>1</v>
      </c>
      <c r="I1592" t="n">
        <v>0</v>
      </c>
      <c r="J1592" s="2" t="n">
        <v>21</v>
      </c>
      <c r="K1592" t="n">
        <v>0</v>
      </c>
      <c r="L1592" t="inlineStr">
        <is>
          <t>Maintenance Préventive Extincteur Poudre 9 kg</t>
        </is>
      </c>
      <c r="M1592">
        <f>IFERROR(INDEX('equipements_tunnel'!$C$2:$AK$64,MATCH(L1592,'equipements_tunnel'!$B$2:$B$64,0),MATCH(B1592,'equipements_tunnel'!$C$1:$AK$1,0)),"")</f>
        <v/>
      </c>
      <c r="N1592" t="inlineStr">
        <is>
          <t>préventif extincteur|Sévines</t>
        </is>
      </c>
    </row>
    <row r="1593">
      <c r="A1593" t="inlineStr">
        <is>
          <t>Détection</t>
        </is>
      </c>
      <c r="B1593" t="inlineStr">
        <is>
          <t>Sévines</t>
        </is>
      </c>
      <c r="C1593" t="inlineStr">
        <is>
          <t>DETPXC202</t>
        </is>
      </c>
      <c r="D1593" t="inlineStr">
        <is>
          <t>préventif extincteur</t>
        </is>
      </c>
      <c r="E1593" t="inlineStr">
        <is>
          <t>DEP202</t>
        </is>
      </c>
      <c r="F1593" t="n">
        <v>1</v>
      </c>
      <c r="G1593" t="n">
        <v>0</v>
      </c>
      <c r="H1593" t="n">
        <v>1</v>
      </c>
      <c r="I1593" t="n">
        <v>0</v>
      </c>
      <c r="J1593" s="2" t="n">
        <v>36.75</v>
      </c>
      <c r="K1593" t="n">
        <v>0</v>
      </c>
      <c r="L1593" t="inlineStr">
        <is>
          <t>Maintenance Préventive Extincteur Poudre 50 kg</t>
        </is>
      </c>
      <c r="M1593">
        <f>IFERROR(INDEX('equipements_tunnel'!$C$2:$AK$64,MATCH(L1593,'equipements_tunnel'!$B$2:$B$64,0),MATCH(B1593,'equipements_tunnel'!$C$1:$AK$1,0)),"")</f>
        <v/>
      </c>
      <c r="N1593" t="inlineStr">
        <is>
          <t>préventif extincteur|Sévines</t>
        </is>
      </c>
    </row>
    <row r="1594">
      <c r="A1594" t="inlineStr">
        <is>
          <t>Détection</t>
        </is>
      </c>
      <c r="B1594" t="inlineStr">
        <is>
          <t>Sévines</t>
        </is>
      </c>
      <c r="C1594" t="inlineStr">
        <is>
          <t>DETPXD203</t>
        </is>
      </c>
      <c r="D1594" t="inlineStr">
        <is>
          <t>préventif extincteur</t>
        </is>
      </c>
      <c r="E1594" t="inlineStr">
        <is>
          <t>DEP203</t>
        </is>
      </c>
      <c r="F1594" t="n">
        <v>1</v>
      </c>
      <c r="G1594" t="n">
        <v>0</v>
      </c>
      <c r="H1594" t="n">
        <v>1</v>
      </c>
      <c r="I1594" t="n">
        <v>1</v>
      </c>
      <c r="J1594" s="2" t="n">
        <v>15.75</v>
      </c>
      <c r="K1594" t="n">
        <v>15.75</v>
      </c>
      <c r="L1594" t="inlineStr">
        <is>
          <t>Maintenance Préventive Extincteur Eau 6 L</t>
        </is>
      </c>
      <c r="M1594">
        <f>IFERROR(INDEX('equipements_tunnel'!$C$2:$AK$64,MATCH(L1594,'equipements_tunnel'!$B$2:$B$64,0),MATCH(B1594,'equipements_tunnel'!$C$1:$AK$1,0)),"")</f>
        <v/>
      </c>
      <c r="N1594" t="inlineStr">
        <is>
          <t>préventif extincteur|Sévines</t>
        </is>
      </c>
    </row>
    <row r="1595">
      <c r="A1595" t="inlineStr">
        <is>
          <t>Détection</t>
        </is>
      </c>
      <c r="B1595" t="inlineStr">
        <is>
          <t>Sévines</t>
        </is>
      </c>
      <c r="C1595" t="inlineStr">
        <is>
          <t>DETPXE204</t>
        </is>
      </c>
      <c r="D1595" t="inlineStr">
        <is>
          <t>préventif extincteur</t>
        </is>
      </c>
      <c r="E1595" t="inlineStr">
        <is>
          <t>DEP204</t>
        </is>
      </c>
      <c r="F1595" t="n">
        <v>1</v>
      </c>
      <c r="G1595" t="n">
        <v>0</v>
      </c>
      <c r="H1595" t="n">
        <v>1</v>
      </c>
      <c r="I1595" t="n">
        <v>0</v>
      </c>
      <c r="J1595" s="2" t="n">
        <v>23.1</v>
      </c>
      <c r="K1595" t="n">
        <v>0</v>
      </c>
      <c r="L1595" t="inlineStr">
        <is>
          <t>Maintenance Préventive Extincteur Eau 9 L</t>
        </is>
      </c>
      <c r="M1595">
        <f>IFERROR(INDEX('equipements_tunnel'!$C$2:$AK$64,MATCH(L1595,'equipements_tunnel'!$B$2:$B$64,0),MATCH(B1595,'equipements_tunnel'!$C$1:$AK$1,0)),"")</f>
        <v/>
      </c>
      <c r="N1595" t="inlineStr">
        <is>
          <t>préventif extincteur|Sévines</t>
        </is>
      </c>
    </row>
    <row r="1596">
      <c r="A1596" t="inlineStr">
        <is>
          <t>Détection</t>
        </is>
      </c>
      <c r="B1596" t="inlineStr">
        <is>
          <t>Sévines</t>
        </is>
      </c>
      <c r="C1596" t="inlineStr">
        <is>
          <t>DETPXF204</t>
        </is>
      </c>
      <c r="D1596" t="inlineStr">
        <is>
          <t>préventif extincteur</t>
        </is>
      </c>
      <c r="E1596" t="inlineStr">
        <is>
          <t>DEP205</t>
        </is>
      </c>
      <c r="F1596" t="n">
        <v>1</v>
      </c>
      <c r="G1596" t="n">
        <v>0</v>
      </c>
      <c r="H1596" t="n">
        <v>1</v>
      </c>
      <c r="I1596" t="n">
        <v>0</v>
      </c>
      <c r="J1596" s="2" t="n">
        <v>26.25</v>
      </c>
      <c r="K1596" t="n">
        <v>0</v>
      </c>
      <c r="L1596" t="inlineStr">
        <is>
          <t>Maintenance Préventive Extincteur CO2 2 kg</t>
        </is>
      </c>
      <c r="M1596">
        <f>IFERROR(INDEX('equipements_tunnel'!$C$2:$AK$64,MATCH(L1596,'equipements_tunnel'!$B$2:$B$64,0),MATCH(B1596,'equipements_tunnel'!$C$1:$AK$1,0)),"")</f>
        <v/>
      </c>
      <c r="N1596" t="inlineStr">
        <is>
          <t>préventif extincteur|Sévines</t>
        </is>
      </c>
    </row>
    <row r="1597">
      <c r="A1597" t="inlineStr">
        <is>
          <t>Détection</t>
        </is>
      </c>
      <c r="B1597" t="inlineStr">
        <is>
          <t>Sévines</t>
        </is>
      </c>
      <c r="C1597" t="inlineStr">
        <is>
          <t>DETPXG206</t>
        </is>
      </c>
      <c r="D1597" t="inlineStr">
        <is>
          <t>préventif extincteur</t>
        </is>
      </c>
      <c r="E1597" t="inlineStr">
        <is>
          <t>DEP206</t>
        </is>
      </c>
      <c r="F1597" t="n">
        <v>1</v>
      </c>
      <c r="G1597" t="n">
        <v>0</v>
      </c>
      <c r="H1597" t="n">
        <v>1</v>
      </c>
      <c r="I1597" t="n">
        <v>15</v>
      </c>
      <c r="J1597" s="2" t="n">
        <v>15.75</v>
      </c>
      <c r="K1597" t="n">
        <v>236.25</v>
      </c>
      <c r="L1597" t="inlineStr">
        <is>
          <t>Maintenance Préventive Extincteur CO2 5 kg</t>
        </is>
      </c>
      <c r="M1597">
        <f>IFERROR(INDEX('equipements_tunnel'!$C$2:$AK$64,MATCH(L1597,'equipements_tunnel'!$B$2:$B$64,0),MATCH(B1597,'equipements_tunnel'!$C$1:$AK$1,0)),"")</f>
        <v/>
      </c>
      <c r="N1597" t="inlineStr">
        <is>
          <t>préventif extincteur|Sévines</t>
        </is>
      </c>
    </row>
    <row r="1598">
      <c r="A1598" t="inlineStr">
        <is>
          <t>Ventilation</t>
        </is>
      </c>
      <c r="B1598" t="inlineStr">
        <is>
          <t>Sévines</t>
        </is>
      </c>
      <c r="C1598" t="inlineStr">
        <is>
          <t>VENPEO203</t>
        </is>
      </c>
      <c r="D1598" t="inlineStr">
        <is>
          <t>préventif des équipements de ventilation</t>
        </is>
      </c>
      <c r="E1598" t="inlineStr">
        <is>
          <t>VPO203</t>
        </is>
      </c>
      <c r="F1598" t="n">
        <v>1</v>
      </c>
      <c r="G1598" t="n">
        <v>0</v>
      </c>
      <c r="H1598" t="n">
        <v>1</v>
      </c>
      <c r="I1598" t="n">
        <v>1</v>
      </c>
      <c r="J1598" s="2" t="n">
        <v>839.28</v>
      </c>
      <c r="K1598" t="n">
        <v>839.28</v>
      </c>
      <c r="L1598" t="inlineStr"/>
      <c r="M1598" t="n">
        <v>1</v>
      </c>
      <c r="N1598" t="inlineStr">
        <is>
          <t>préventif des équipements de ventilation|Sévines</t>
        </is>
      </c>
    </row>
    <row r="1599">
      <c r="A1599" t="inlineStr">
        <is>
          <t>Ventilation</t>
        </is>
      </c>
      <c r="B1599" t="inlineStr">
        <is>
          <t>Sévines</t>
        </is>
      </c>
      <c r="C1599" t="inlineStr">
        <is>
          <t>VENPQA300</t>
        </is>
      </c>
      <c r="D1599" t="inlineStr">
        <is>
          <t>maintenance préventive des équipements spécifiques</t>
        </is>
      </c>
      <c r="E1599" t="inlineStr">
        <is>
          <t>VPT300</t>
        </is>
      </c>
      <c r="F1599" t="n">
        <v>1</v>
      </c>
      <c r="G1599" t="n">
        <v>0</v>
      </c>
      <c r="H1599" t="n">
        <v>1</v>
      </c>
      <c r="I1599" t="n">
        <v>5</v>
      </c>
      <c r="J1599" s="2" t="n">
        <v>78.84999999999999</v>
      </c>
      <c r="K1599" t="n">
        <v>394.25</v>
      </c>
      <c r="L1599" t="inlineStr">
        <is>
          <t>SURPRESSEUR ET VENTILATEUR LOCAL</t>
        </is>
      </c>
      <c r="M1599">
        <f>IFERROR(INDEX('equipements_tunnel'!$C$2:$AK$64,MATCH(L1599,'equipements_tunnel'!$B$2:$B$64,0),MATCH(B1599,'equipements_tunnel'!$C$1:$AK$1,0)),"")</f>
        <v/>
      </c>
      <c r="N1599" t="inlineStr">
        <is>
          <t>maintenance préventive des équipements spécifiques|Sévines</t>
        </is>
      </c>
    </row>
    <row r="1600">
      <c r="A1600" t="inlineStr">
        <is>
          <t>Ventilation</t>
        </is>
      </c>
      <c r="B1600" t="inlineStr">
        <is>
          <t>Sévines</t>
        </is>
      </c>
      <c r="C1600" t="inlineStr">
        <is>
          <t>VENPQB301</t>
        </is>
      </c>
      <c r="D1600" t="inlineStr">
        <is>
          <t>maintenance préventive des équipements spécifiques</t>
        </is>
      </c>
      <c r="E1600" t="inlineStr">
        <is>
          <t>VPT301</t>
        </is>
      </c>
      <c r="F1600" t="n">
        <v>1</v>
      </c>
      <c r="G1600" t="n">
        <v>0</v>
      </c>
      <c r="H1600" t="n">
        <v>1</v>
      </c>
      <c r="I1600" t="n">
        <v>6</v>
      </c>
      <c r="J1600" s="2" t="n">
        <v>128.27</v>
      </c>
      <c r="K1600" t="n">
        <v>769.62</v>
      </c>
      <c r="L1600" t="inlineStr">
        <is>
          <t>REGISTRE</t>
        </is>
      </c>
      <c r="M1600">
        <f>IFERROR(INDEX('equipements_tunnel'!$C$2:$AK$64,MATCH(L1600,'equipements_tunnel'!$B$2:$B$64,0),MATCH(B1600,'equipements_tunnel'!$C$1:$AK$1,0)),"")</f>
        <v/>
      </c>
      <c r="N1600" t="inlineStr">
        <is>
          <t>maintenance préventive des équipements spécifiques|Sévines</t>
        </is>
      </c>
    </row>
    <row r="1601">
      <c r="A1601" t="inlineStr">
        <is>
          <t>Ventilation</t>
        </is>
      </c>
      <c r="B1601" t="inlineStr">
        <is>
          <t>Sévines</t>
        </is>
      </c>
      <c r="C1601" t="inlineStr">
        <is>
          <t>VENPQC302</t>
        </is>
      </c>
      <c r="D1601" t="inlineStr">
        <is>
          <t>maintenance préventive des équipements spécifiques</t>
        </is>
      </c>
      <c r="E1601" t="inlineStr">
        <is>
          <t>VPT302</t>
        </is>
      </c>
      <c r="F1601" t="n">
        <v>1</v>
      </c>
      <c r="G1601" t="n">
        <v>0</v>
      </c>
      <c r="H1601" t="n">
        <v>1</v>
      </c>
      <c r="I1601" t="n">
        <v>0</v>
      </c>
      <c r="J1601" s="2" t="n">
        <v>449.49</v>
      </c>
      <c r="K1601" t="n">
        <v>0</v>
      </c>
      <c r="L1601" t="inlineStr"/>
      <c r="M1601" t="n">
        <v>0</v>
      </c>
      <c r="N1601" t="inlineStr">
        <is>
          <t>maintenance préventive des équipements spécifiques|Sévines</t>
        </is>
      </c>
    </row>
    <row r="1602">
      <c r="A1602" t="inlineStr">
        <is>
          <t>Ventilation</t>
        </is>
      </c>
      <c r="B1602" t="inlineStr">
        <is>
          <t>Sévines</t>
        </is>
      </c>
      <c r="C1602" t="inlineStr">
        <is>
          <t>VENPQE304</t>
        </is>
      </c>
      <c r="D1602" t="inlineStr">
        <is>
          <t>maintenance préventive des équipements spécifiques</t>
        </is>
      </c>
      <c r="E1602" t="inlineStr">
        <is>
          <t>VPT304</t>
        </is>
      </c>
      <c r="F1602" t="n">
        <v>1</v>
      </c>
      <c r="G1602" t="n">
        <v>0</v>
      </c>
      <c r="H1602" t="n">
        <v>1</v>
      </c>
      <c r="I1602" t="n">
        <v>0</v>
      </c>
      <c r="J1602" s="2" t="n">
        <v>12.58</v>
      </c>
      <c r="K1602" t="n">
        <v>0</v>
      </c>
      <c r="L1602" t="inlineStr"/>
      <c r="M1602" t="n">
        <v>0</v>
      </c>
      <c r="N1602" t="inlineStr">
        <is>
          <t>maintenance préventive des équipements spécifiques|Sévines</t>
        </is>
      </c>
    </row>
    <row r="1603">
      <c r="A1603" t="inlineStr">
        <is>
          <t>Ventilation</t>
        </is>
      </c>
      <c r="B1603" t="inlineStr">
        <is>
          <t>Sévines</t>
        </is>
      </c>
      <c r="C1603" t="inlineStr">
        <is>
          <t>VENPQF305</t>
        </is>
      </c>
      <c r="D1603" t="inlineStr">
        <is>
          <t>maintenance préventive des équipements spécifiques</t>
        </is>
      </c>
      <c r="E1603" t="inlineStr">
        <is>
          <t>VPT305</t>
        </is>
      </c>
      <c r="F1603" t="n">
        <v>1</v>
      </c>
      <c r="G1603" t="n">
        <v>0</v>
      </c>
      <c r="H1603" t="n">
        <v>1</v>
      </c>
      <c r="I1603" t="n">
        <v>0</v>
      </c>
      <c r="J1603" s="2" t="n">
        <v>12.58</v>
      </c>
      <c r="K1603" t="n">
        <v>0</v>
      </c>
      <c r="L1603" t="inlineStr"/>
      <c r="M1603" t="n">
        <v>0</v>
      </c>
      <c r="N1603" t="inlineStr">
        <is>
          <t>maintenance préventive des équipements spécifiques|Sévines</t>
        </is>
      </c>
    </row>
    <row r="1604">
      <c r="A1604" t="inlineStr">
        <is>
          <t>Vidéo</t>
        </is>
      </c>
      <c r="B1604" t="inlineStr">
        <is>
          <t>Sévines</t>
        </is>
      </c>
      <c r="C1604" t="inlineStr">
        <is>
          <t>VIDDAI132</t>
        </is>
      </c>
      <c r="D1604" t="inlineStr">
        <is>
          <t>maintenance préventive de la dai du sens 1</t>
        </is>
      </c>
      <c r="E1604" t="inlineStr">
        <is>
          <t>VI MP 132</t>
        </is>
      </c>
      <c r="F1604" t="n">
        <v>1</v>
      </c>
      <c r="G1604" t="n">
        <v>0</v>
      </c>
      <c r="H1604" t="n">
        <v>1</v>
      </c>
      <c r="I1604" t="n">
        <v>1</v>
      </c>
      <c r="J1604" s="2" t="n">
        <v>1785.45</v>
      </c>
      <c r="K1604" t="n">
        <v>1785.45</v>
      </c>
      <c r="L1604" t="inlineStr"/>
      <c r="M1604" t="n">
        <v>1</v>
      </c>
      <c r="N1604" t="inlineStr">
        <is>
          <t>maintenance préventive de la dai du sens 1|Sévines</t>
        </is>
      </c>
    </row>
    <row r="1605">
      <c r="A1605" t="inlineStr">
        <is>
          <t>Vidéo</t>
        </is>
      </c>
      <c r="B1605" t="inlineStr">
        <is>
          <t>Sévines</t>
        </is>
      </c>
      <c r="C1605" t="inlineStr">
        <is>
          <t>VIDDAI133</t>
        </is>
      </c>
      <c r="D1605" t="inlineStr">
        <is>
          <t>maintenance préventive de la dai du sens 2</t>
        </is>
      </c>
      <c r="E1605" t="inlineStr">
        <is>
          <t>VI MP 133</t>
        </is>
      </c>
      <c r="F1605" t="n">
        <v>1</v>
      </c>
      <c r="G1605" t="n">
        <v>0</v>
      </c>
      <c r="H1605" t="n">
        <v>1</v>
      </c>
      <c r="I1605" t="n">
        <v>1</v>
      </c>
      <c r="J1605" s="2" t="n">
        <v>1785.45</v>
      </c>
      <c r="K1605" t="n">
        <v>1785.45</v>
      </c>
      <c r="L1605" t="inlineStr"/>
      <c r="M1605" t="n">
        <v>1</v>
      </c>
      <c r="N1605" t="inlineStr">
        <is>
          <t>maintenance préventive de la dai du sens 2|Sévines</t>
        </is>
      </c>
    </row>
    <row r="1606">
      <c r="A1606" t="inlineStr">
        <is>
          <t>Vidéo</t>
        </is>
      </c>
      <c r="B1606" t="inlineStr">
        <is>
          <t>Sévines</t>
        </is>
      </c>
      <c r="C1606" t="inlineStr">
        <is>
          <t>VIDCAM332</t>
        </is>
      </c>
      <c r="D1606" t="inlineStr">
        <is>
          <t>nettoyage des caméras sens intérieur sens 1</t>
        </is>
      </c>
      <c r="E1606" t="inlineStr">
        <is>
          <t>VI MP 332</t>
        </is>
      </c>
      <c r="F1606" t="n">
        <v>2</v>
      </c>
      <c r="G1606" t="n">
        <v>0</v>
      </c>
      <c r="H1606" t="n">
        <v>2</v>
      </c>
      <c r="I1606" t="n">
        <v>1</v>
      </c>
      <c r="J1606" s="2" t="n">
        <v>1696.19</v>
      </c>
      <c r="K1606" t="n">
        <v>3392.38</v>
      </c>
      <c r="L1606" t="inlineStr"/>
      <c r="M1606" t="n">
        <v>1</v>
      </c>
      <c r="N1606" t="inlineStr">
        <is>
          <t>nettoyage des caméras sens intérieur sens 1|Sévines</t>
        </is>
      </c>
    </row>
    <row r="1607">
      <c r="A1607" t="inlineStr">
        <is>
          <t>Vidéo</t>
        </is>
      </c>
      <c r="B1607" t="inlineStr">
        <is>
          <t>Sévines</t>
        </is>
      </c>
      <c r="C1607" t="inlineStr">
        <is>
          <t>VIDCAM333</t>
        </is>
      </c>
      <c r="D1607" t="inlineStr">
        <is>
          <t>nettoyage des caméras sens intérieur sens 2</t>
        </is>
      </c>
      <c r="E1607" t="inlineStr">
        <is>
          <t>VI MP 333</t>
        </is>
      </c>
      <c r="F1607" t="n">
        <v>2</v>
      </c>
      <c r="G1607" t="n">
        <v>0</v>
      </c>
      <c r="H1607" t="n">
        <v>2</v>
      </c>
      <c r="I1607" t="n">
        <v>1</v>
      </c>
      <c r="J1607" s="2" t="n">
        <v>1696.19</v>
      </c>
      <c r="K1607" t="n">
        <v>3392.38</v>
      </c>
      <c r="L1607" t="inlineStr"/>
      <c r="M1607" t="n">
        <v>1</v>
      </c>
      <c r="N1607" t="inlineStr">
        <is>
          <t>nettoyage des caméras sens intérieur sens 2|Sévines</t>
        </is>
      </c>
    </row>
    <row r="1608">
      <c r="A1608" t="inlineStr">
        <is>
          <t>Vidéo</t>
        </is>
      </c>
      <c r="B1608" t="inlineStr">
        <is>
          <t>Sévines</t>
        </is>
      </c>
      <c r="C1608" t="inlineStr">
        <is>
          <t>VIDPCI416</t>
        </is>
      </c>
      <c r="D1608" t="inlineStr">
        <is>
          <t>maintenance préventive des caméras en issues de secours</t>
        </is>
      </c>
      <c r="E1608" t="inlineStr">
        <is>
          <t>VI MP 416</t>
        </is>
      </c>
      <c r="F1608" t="n">
        <v>1</v>
      </c>
      <c r="G1608" t="n">
        <v>0</v>
      </c>
      <c r="H1608" t="n">
        <v>1</v>
      </c>
      <c r="I1608" t="n">
        <v>1</v>
      </c>
      <c r="J1608" s="2" t="n">
        <v>62.12</v>
      </c>
      <c r="K1608" t="n">
        <v>62.12</v>
      </c>
      <c r="L1608" t="inlineStr"/>
      <c r="M1608" t="n">
        <v>1</v>
      </c>
      <c r="N1608" t="inlineStr">
        <is>
          <t>maintenance préventive des caméras en issues de secours|Sévines</t>
        </is>
      </c>
    </row>
    <row r="1609">
      <c r="A1609" t="inlineStr">
        <is>
          <t>Pompage</t>
        </is>
      </c>
      <c r="B1609" t="inlineStr">
        <is>
          <t>Sévines</t>
        </is>
      </c>
      <c r="C1609" t="inlineStr">
        <is>
          <t>POMIND214</t>
        </is>
      </c>
      <c r="D1609" t="inlineStr">
        <is>
          <t>entretien des poteaux incendie</t>
        </is>
      </c>
      <c r="E1609" t="inlineStr">
        <is>
          <t>INP309</t>
        </is>
      </c>
      <c r="F1609" t="n">
        <v>1</v>
      </c>
      <c r="G1609" t="n">
        <v>0</v>
      </c>
      <c r="H1609" t="n">
        <v>1</v>
      </c>
      <c r="I1609" t="n">
        <v>1</v>
      </c>
      <c r="J1609" s="2" t="n">
        <v>1441</v>
      </c>
      <c r="K1609" t="n">
        <v>1441</v>
      </c>
      <c r="L1609" t="inlineStr"/>
      <c r="M1609" t="n">
        <v>1</v>
      </c>
      <c r="N1609" t="inlineStr">
        <is>
          <t>entretien des poteaux incendie|Sévines</t>
        </is>
      </c>
    </row>
    <row r="1610">
      <c r="A1610" t="inlineStr">
        <is>
          <t>Pompage</t>
        </is>
      </c>
      <c r="B1610" t="inlineStr">
        <is>
          <t>Sévines</t>
        </is>
      </c>
      <c r="C1610" t="inlineStr">
        <is>
          <t>POMEPO600</t>
        </is>
      </c>
      <c r="D1610" t="inlineStr">
        <is>
          <t>entretien d'une pompe</t>
        </is>
      </c>
      <c r="E1610" t="inlineStr">
        <is>
          <t>POE600</t>
        </is>
      </c>
      <c r="F1610" t="n">
        <v>1</v>
      </c>
      <c r="G1610" t="n">
        <v>0</v>
      </c>
      <c r="H1610" t="n">
        <v>1</v>
      </c>
      <c r="I1610" t="n">
        <v>0</v>
      </c>
      <c r="J1610" s="2" t="n">
        <v>572.0599999999999</v>
      </c>
      <c r="K1610" t="n">
        <v>0</v>
      </c>
      <c r="L1610" t="inlineStr"/>
      <c r="M1610" t="n">
        <v>0</v>
      </c>
      <c r="N1610" t="inlineStr">
        <is>
          <t>entretien d'une pompe|Sévines</t>
        </is>
      </c>
    </row>
    <row r="1611">
      <c r="A1611" t="inlineStr">
        <is>
          <t>Pompage</t>
        </is>
      </c>
      <c r="B1611" t="inlineStr">
        <is>
          <t>Sévines</t>
        </is>
      </c>
      <c r="C1611" t="inlineStr">
        <is>
          <t>POMERC500</t>
        </is>
      </c>
      <c r="D1611" t="inlineStr">
        <is>
          <t>entretien autres systèmes du réseau incendie</t>
        </is>
      </c>
      <c r="E1611" t="inlineStr">
        <is>
          <t>INP500</t>
        </is>
      </c>
      <c r="F1611" t="n">
        <v>1</v>
      </c>
      <c r="G1611" t="n">
        <v>0</v>
      </c>
      <c r="H1611" t="n">
        <v>1</v>
      </c>
      <c r="I1611" t="n">
        <v>0</v>
      </c>
      <c r="J1611" s="2" t="n">
        <v>858.61</v>
      </c>
      <c r="K1611" t="n">
        <v>0</v>
      </c>
      <c r="L1611" t="inlineStr">
        <is>
          <t>SURPRESSEUR-INCENDIE</t>
        </is>
      </c>
      <c r="M1611">
        <f>IFERROR(INDEX('equipements_tunnel'!$C$2:$AK$64,MATCH(L1611,'equipements_tunnel'!$B$2:$B$64,0),MATCH(B1611,'equipements_tunnel'!$C$1:$AK$1,0)),"")</f>
        <v/>
      </c>
      <c r="N1611" t="inlineStr">
        <is>
          <t>entretien autres systèmes du réseau incendie|Sévines</t>
        </is>
      </c>
    </row>
    <row r="1612">
      <c r="A1612" t="inlineStr">
        <is>
          <t>Pompage</t>
        </is>
      </c>
      <c r="B1612" t="inlineStr">
        <is>
          <t>Sévines</t>
        </is>
      </c>
      <c r="C1612" t="inlineStr">
        <is>
          <t>POMERD600</t>
        </is>
      </c>
      <c r="D1612" t="inlineStr">
        <is>
          <t>entretien autres systèmes du réseau incendie</t>
        </is>
      </c>
      <c r="E1612" t="inlineStr">
        <is>
          <t>INP600</t>
        </is>
      </c>
      <c r="F1612" t="n">
        <v>1</v>
      </c>
      <c r="G1612" t="n">
        <v>0</v>
      </c>
      <c r="H1612" t="n">
        <v>1</v>
      </c>
      <c r="I1612" t="n">
        <v>0</v>
      </c>
      <c r="J1612" s="2" t="n">
        <v>858.61</v>
      </c>
      <c r="K1612" t="n">
        <v>0</v>
      </c>
      <c r="L1612" t="inlineStr"/>
      <c r="M1612" t="n">
        <v>0</v>
      </c>
      <c r="N1612" t="inlineStr">
        <is>
          <t>entretien autres systèmes du réseau incendie|Sévines</t>
        </is>
      </c>
    </row>
    <row r="1613">
      <c r="A1613" t="inlineStr">
        <is>
          <t>Pompage</t>
        </is>
      </c>
      <c r="B1613" t="inlineStr">
        <is>
          <t>Sévines</t>
        </is>
      </c>
      <c r="C1613" t="inlineStr">
        <is>
          <t>POMERE700</t>
        </is>
      </c>
      <c r="D1613" t="inlineStr">
        <is>
          <t>entretien autres systèmes du réseau incendie</t>
        </is>
      </c>
      <c r="E1613" t="inlineStr">
        <is>
          <t>INP700</t>
        </is>
      </c>
      <c r="F1613" t="n">
        <v>1</v>
      </c>
      <c r="G1613" t="n">
        <v>0</v>
      </c>
      <c r="H1613" t="n">
        <v>1</v>
      </c>
      <c r="I1613" t="n">
        <v>0</v>
      </c>
      <c r="J1613" s="2" t="n">
        <v>214.65</v>
      </c>
      <c r="K1613" t="n">
        <v>0</v>
      </c>
      <c r="L1613" t="inlineStr"/>
      <c r="M1613" t="n">
        <v>0</v>
      </c>
      <c r="N1613" t="inlineStr">
        <is>
          <t>entretien autres systèmes du réseau incendie|Sévines</t>
        </is>
      </c>
    </row>
    <row r="1614">
      <c r="A1614" t="inlineStr">
        <is>
          <t>Pompage</t>
        </is>
      </c>
      <c r="B1614" t="inlineStr">
        <is>
          <t>Sévines</t>
        </is>
      </c>
      <c r="C1614" t="inlineStr">
        <is>
          <t>POMERF800</t>
        </is>
      </c>
      <c r="D1614" t="inlineStr">
        <is>
          <t>entretien autres systèmes du réseau incendie</t>
        </is>
      </c>
      <c r="E1614" t="inlineStr">
        <is>
          <t>INP800</t>
        </is>
      </c>
      <c r="F1614" t="n">
        <v>1</v>
      </c>
      <c r="G1614" t="n">
        <v>0</v>
      </c>
      <c r="H1614" t="n">
        <v>1</v>
      </c>
      <c r="I1614" t="n">
        <v>0</v>
      </c>
      <c r="J1614" s="2" t="n">
        <v>214.65</v>
      </c>
      <c r="K1614" t="n">
        <v>0</v>
      </c>
      <c r="L1614" t="inlineStr"/>
      <c r="M1614" t="n">
        <v>0</v>
      </c>
      <c r="N1614" t="inlineStr">
        <is>
          <t>entretien autres systèmes du réseau incendie|Sévines</t>
        </is>
      </c>
    </row>
    <row r="1615">
      <c r="A1615" t="inlineStr">
        <is>
          <t>Pompage</t>
        </is>
      </c>
      <c r="B1615" t="inlineStr">
        <is>
          <t>Sévines</t>
        </is>
      </c>
      <c r="C1615" t="inlineStr">
        <is>
          <t>POMERG900</t>
        </is>
      </c>
      <c r="D1615" t="inlineStr">
        <is>
          <t>entretien autres systèmes du réseau incendie</t>
        </is>
      </c>
      <c r="E1615" t="inlineStr">
        <is>
          <t>INP900</t>
        </is>
      </c>
      <c r="F1615" t="n">
        <v>1</v>
      </c>
      <c r="G1615" t="n">
        <v>0</v>
      </c>
      <c r="H1615" t="n">
        <v>1</v>
      </c>
      <c r="I1615" t="n">
        <v>0</v>
      </c>
      <c r="J1615" s="2" t="n">
        <v>208.4</v>
      </c>
      <c r="K1615" t="n">
        <v>0</v>
      </c>
      <c r="L1615" t="inlineStr"/>
      <c r="M1615" t="n">
        <v>0</v>
      </c>
      <c r="N1615" t="inlineStr">
        <is>
          <t>entretien autres systèmes du réseau incendie|Sévines</t>
        </is>
      </c>
    </row>
    <row r="1616">
      <c r="A1616" t="inlineStr">
        <is>
          <t>Pompage</t>
        </is>
      </c>
      <c r="B1616" t="inlineStr">
        <is>
          <t>Sévines</t>
        </is>
      </c>
      <c r="C1616" t="inlineStr">
        <is>
          <t>POMERG901</t>
        </is>
      </c>
      <c r="D1616" t="inlineStr">
        <is>
          <t>entretien autres systèmes du réseau incendie</t>
        </is>
      </c>
      <c r="E1616" t="inlineStr">
        <is>
          <t>INP901</t>
        </is>
      </c>
      <c r="F1616" t="n">
        <v>1</v>
      </c>
      <c r="G1616" t="n">
        <v>0</v>
      </c>
      <c r="H1616" t="n">
        <v>1</v>
      </c>
      <c r="I1616" t="n">
        <v>0</v>
      </c>
      <c r="J1616" s="2" t="n">
        <v>714.8099999999999</v>
      </c>
      <c r="K1616" t="n">
        <v>0</v>
      </c>
      <c r="L1616" t="inlineStr"/>
      <c r="M1616" t="n">
        <v>0</v>
      </c>
      <c r="N1616" t="inlineStr">
        <is>
          <t>entretien autres systèmes du réseau incendie|Sévines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F9C4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1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"|Saint-Cloud",'produits_tunnels'!$N$2:$N$1616,0)),"")</f>
        <v/>
      </c>
      <c r="G2" s="8">
        <f>SUMIFS('produits_tunnels'!$J$2:$J$1616,'produits_tunnels'!$D$2:$D$1616,LOWER(B2),'produits_tunnels'!$B$2:$B$1616,"Saint-Cloud")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"|Saint-Cloud",'produits_tunnels'!$N$2:$N$1616,0)),"")</f>
        <v/>
      </c>
      <c r="G3" s="8">
        <f>SUMIFS('produits_tunnels'!$J$2:$J$1616,'produits_tunnels'!$D$2:$D$1616,LOWER(B3),'produits_tunnels'!$B$2:$B$1616,"Saint-Cloud")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"|Saint-Cloud",'produits_tunnels'!$N$2:$N$1616,0)),"")</f>
        <v/>
      </c>
      <c r="G4" s="8">
        <f>SUMIFS('produits_tunnels'!$J$2:$J$1616,'produits_tunnels'!$D$2:$D$1616,LOWER(B4),'produits_tunnels'!$B$2:$B$1616,"Saint-Cloud")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"|Saint-Cloud",'produits_tunnels'!$N$2:$N$1616,0)),"")</f>
        <v/>
      </c>
      <c r="G5" s="8">
        <f>SUMIFS('produits_tunnels'!$J$2:$J$1616,'produits_tunnels'!$D$2:$D$1616,LOWER(B5),'produits_tunnels'!$B$2:$B$1616,"Saint-Cloud")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"|Saint-Cloud",'produits_tunnels'!$N$2:$N$1616,0)),"")</f>
        <v/>
      </c>
      <c r="G6" s="8">
        <f>SUMIFS('produits_tunnels'!$J$2:$J$1616,'produits_tunnels'!$D$2:$D$1616,LOWER(B6),'produits_tunnels'!$B$2:$B$1616,"Saint-Cloud")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"|Saint-Cloud",'produits_tunnels'!$N$2:$N$1616,0)),"")</f>
        <v/>
      </c>
      <c r="G7" s="8">
        <f>SUMIFS('produits_tunnels'!$J$2:$J$1616,'produits_tunnels'!$D$2:$D$1616,LOWER(B7),'produits_tunnels'!$B$2:$B$1616,"Saint-Cloud")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"|Saint-Cloud",'produits_tunnels'!$N$2:$N$1616,0)),"")</f>
        <v/>
      </c>
      <c r="G8" s="8">
        <f>SUMIFS('produits_tunnels'!$J$2:$J$1616,'produits_tunnels'!$D$2:$D$1616,LOWER(B8),'produits_tunnels'!$B$2:$B$1616,"Saint-Cloud")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"|Saint-Cloud",'produits_tunnels'!$N$2:$N$1616,0)),"")</f>
        <v/>
      </c>
      <c r="G9" s="8">
        <f>SUMIFS('produits_tunnels'!$J$2:$J$1616,'produits_tunnels'!$D$2:$D$1616,LOWER(B9),'produits_tunnels'!$B$2:$B$1616,"Saint-Cloud")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"|Saint-Cloud",'produits_tunnels'!$N$2:$N$1616,0)),"")</f>
        <v/>
      </c>
      <c r="G10" s="8">
        <f>SUMIFS('produits_tunnels'!$J$2:$J$1616,'produits_tunnels'!$D$2:$D$1616,LOWER(B10),'produits_tunnels'!$B$2:$B$1616,"Saint-Cloud")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"|Saint-Cloud",'produits_tunnels'!$N$2:$N$1616,0)),"")</f>
        <v/>
      </c>
      <c r="G11" s="8">
        <f>SUMIFS('produits_tunnels'!$J$2:$J$1616,'produits_tunnels'!$D$2:$D$1616,LOWER(B11),'produits_tunnels'!$B$2:$B$1616,"Saint-Cloud")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"|Saint-Cloud",'produits_tunnels'!$N$2:$N$1616,0)),"")</f>
        <v/>
      </c>
      <c r="G12" s="8">
        <f>SUMIFS('produits_tunnels'!$J$2:$J$1616,'produits_tunnels'!$D$2:$D$1616,LOWER(B12),'produits_tunnels'!$B$2:$B$1616,"Saint-Cloud")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"|Saint-Cloud",'produits_tunnels'!$N$2:$N$1616,0)),"")</f>
        <v/>
      </c>
      <c r="G13" s="8">
        <f>SUMIFS('produits_tunnels'!$J$2:$J$1616,'produits_tunnels'!$D$2:$D$1616,LOWER(B13),'produits_tunnels'!$B$2:$B$1616,"Saint-Cloud")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"|Saint-Cloud",'produits_tunnels'!$N$2:$N$1616,0)),"")</f>
        <v/>
      </c>
      <c r="G14" s="8">
        <f>SUMIFS('produits_tunnels'!$J$2:$J$1616,'produits_tunnels'!$D$2:$D$1616,LOWER(B14),'produits_tunnels'!$B$2:$B$1616,"Saint-Cloud")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"|Saint-Cloud",'produits_tunnels'!$N$2:$N$1616,0)),"")</f>
        <v/>
      </c>
      <c r="G15" s="8">
        <f>SUMIFS('produits_tunnels'!$J$2:$J$1616,'produits_tunnels'!$D$2:$D$1616,LOWER(B15),'produits_tunnels'!$B$2:$B$1616,"Saint-Cloud")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"|Saint-Cloud",'produits_tunnels'!$N$2:$N$1616,0)),"")</f>
        <v/>
      </c>
      <c r="G16" s="8">
        <f>SUMIFS('produits_tunnels'!$J$2:$J$1616,'produits_tunnels'!$D$2:$D$1616,LOWER(B16),'produits_tunnels'!$B$2:$B$1616,"Saint-Cloud")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"|Saint-Cloud",'produits_tunnels'!$N$2:$N$1616,0)),"")</f>
        <v/>
      </c>
      <c r="G17" s="8">
        <f>SUMIFS('produits_tunnels'!$J$2:$J$1616,'produits_tunnels'!$D$2:$D$1616,LOWER(B17),'produits_tunnels'!$B$2:$B$1616,"Saint-Cloud")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"|Saint-Cloud",'produits_tunnels'!$N$2:$N$1616,0)),"")</f>
        <v/>
      </c>
      <c r="G18" s="8">
        <f>SUMIFS('produits_tunnels'!$J$2:$J$1616,'produits_tunnels'!$D$2:$D$1616,LOWER(B18),'produits_tunnels'!$B$2:$B$1616,"Saint-Cloud")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"|Saint-Cloud",'produits_tunnels'!$N$2:$N$1616,0)),"")</f>
        <v/>
      </c>
      <c r="G19" s="8">
        <f>SUMIFS('produits_tunnels'!$J$2:$J$1616,'produits_tunnels'!$D$2:$D$1616,LOWER(B19),'produits_tunnels'!$B$2:$B$1616,"Saint-Cloud")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"|Saint-Cloud",'produits_tunnels'!$N$2:$N$1616,0)),"")</f>
        <v/>
      </c>
      <c r="G20" s="8">
        <f>SUMIFS('produits_tunnels'!$J$2:$J$1616,'produits_tunnels'!$D$2:$D$1616,LOWER(B20),'produits_tunnels'!$B$2:$B$1616,"Saint-Cloud")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"|Saint-Cloud",'produits_tunnels'!$N$2:$N$1616,0)),"")</f>
        <v/>
      </c>
      <c r="G21" s="8">
        <f>SUMIFS('produits_tunnels'!$J$2:$J$1616,'produits_tunnels'!$D$2:$D$1616,LOWER(B21),'produits_tunnels'!$B$2:$B$1616,"Saint-Cloud")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"|Saint-Cloud",'produits_tunnels'!$N$2:$N$1616,0)),"")</f>
        <v/>
      </c>
      <c r="G22" s="8">
        <f>SUMIFS('produits_tunnels'!$J$2:$J$1616,'produits_tunnels'!$D$2:$D$1616,LOWER(B22),'produits_tunnels'!$B$2:$B$1616,"Saint-Cloud")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"|Saint-Cloud",'produits_tunnels'!$N$2:$N$1616,0)),"")</f>
        <v/>
      </c>
      <c r="G23" s="8">
        <f>SUMIFS('produits_tunnels'!$J$2:$J$1616,'produits_tunnels'!$D$2:$D$1616,LOWER(B23),'produits_tunnels'!$B$2:$B$1616,"Saint-Cloud")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"|Saint-Cloud",'produits_tunnels'!$N$2:$N$1616,0)),"")</f>
        <v/>
      </c>
      <c r="G24" s="8">
        <f>SUMIFS('produits_tunnels'!$J$2:$J$1616,'produits_tunnels'!$D$2:$D$1616,LOWER(B24),'produits_tunnels'!$B$2:$B$1616,"Saint-Cloud")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"|Saint-Cloud",'produits_tunnels'!$N$2:$N$1616,0)),"")</f>
        <v/>
      </c>
      <c r="G25" s="8">
        <f>SUMIFS('produits_tunnels'!$J$2:$J$1616,'produits_tunnels'!$D$2:$D$1616,LOWER(B25),'produits_tunnels'!$B$2:$B$1616,"Saint-Cloud")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"|Saint-Cloud",'produits_tunnels'!$N$2:$N$1616,0)),"")</f>
        <v/>
      </c>
      <c r="G26" s="8">
        <f>SUMIFS('produits_tunnels'!$J$2:$J$1616,'produits_tunnels'!$D$2:$D$1616,LOWER(B26),'produits_tunnels'!$B$2:$B$1616,"Saint-Cloud")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"|Saint-Cloud",'produits_tunnels'!$N$2:$N$1616,0)),"")</f>
        <v/>
      </c>
      <c r="G27" s="8">
        <f>SUMIFS('produits_tunnels'!$J$2:$J$1616,'produits_tunnels'!$D$2:$D$1616,LOWER(B27),'produits_tunnels'!$B$2:$B$1616,"Saint-Cloud")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"|Saint-Cloud",'produits_tunnels'!$N$2:$N$1616,0)),"")</f>
        <v/>
      </c>
      <c r="G28" s="8">
        <f>SUMIFS('produits_tunnels'!$J$2:$J$1616,'produits_tunnels'!$D$2:$D$1616,LOWER(B28),'produits_tunnels'!$B$2:$B$1616,"Saint-Cloud")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"|Saint-Cloud",'produits_tunnels'!$N$2:$N$1616,0)),"")</f>
        <v/>
      </c>
      <c r="G29" s="8">
        <f>SUMIFS('produits_tunnels'!$J$2:$J$1616,'produits_tunnels'!$D$2:$D$1616,LOWER(B29),'produits_tunnels'!$B$2:$B$1616,"Saint-Cloud")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"|Saint-Cloud",'produits_tunnels'!$N$2:$N$1616,0)),"")</f>
        <v/>
      </c>
      <c r="G30" s="8">
        <f>SUMIFS('produits_tunnels'!$J$2:$J$1616,'produits_tunnels'!$D$2:$D$1616,LOWER(B30),'produits_tunnels'!$B$2:$B$1616,"Saint-Cloud")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"|Saint-Cloud",'produits_tunnels'!$N$2:$N$1616,0)),"")</f>
        <v/>
      </c>
      <c r="G31" s="8">
        <f>SUMIFS('produits_tunnels'!$J$2:$J$1616,'produits_tunnels'!$D$2:$D$1616,LOWER(B31),'produits_tunnels'!$B$2:$B$1616,"Saint-Cloud")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"|Saint-Cloud",'produits_tunnels'!$N$2:$N$1616,0)),"")</f>
        <v/>
      </c>
      <c r="G32" s="8">
        <f>SUMIFS('produits_tunnels'!$J$2:$J$1616,'produits_tunnels'!$D$2:$D$1616,LOWER(B32),'produits_tunnels'!$B$2:$B$1616,"Saint-Cloud")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"|Saint-Cloud",'produits_tunnels'!$N$2:$N$1616,0)),"")</f>
        <v/>
      </c>
      <c r="G33" s="8">
        <f>SUMIFS('produits_tunnels'!$J$2:$J$1616,'produits_tunnels'!$D$2:$D$1616,LOWER(B33),'produits_tunnels'!$B$2:$B$1616,"Saint-Cloud")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"|Saint-Cloud",'produits_tunnels'!$N$2:$N$1616,0)),"")</f>
        <v/>
      </c>
      <c r="G34" s="8">
        <f>SUMIFS('produits_tunnels'!$J$2:$J$1616,'produits_tunnels'!$D$2:$D$1616,LOWER(B34),'produits_tunnels'!$B$2:$B$1616,"Saint-Cloud")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"|Saint-Cloud",'produits_tunnels'!$N$2:$N$1616,0)),"")</f>
        <v/>
      </c>
      <c r="G35" s="8">
        <f>SUMIFS('produits_tunnels'!$J$2:$J$1616,'produits_tunnels'!$D$2:$D$1616,LOWER(B35),'produits_tunnels'!$B$2:$B$1616,"Saint-Cloud")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"|Saint-Cloud",'produits_tunnels'!$N$2:$N$1616,0)),"")</f>
        <v/>
      </c>
      <c r="G36" s="8">
        <f>SUMIFS('produits_tunnels'!$J$2:$J$1616,'produits_tunnels'!$D$2:$D$1616,LOWER(B36),'produits_tunnels'!$B$2:$B$1616,"Saint-Cloud")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"|Saint-Cloud",'produits_tunnels'!$N$2:$N$1616,0)),"")</f>
        <v/>
      </c>
      <c r="G37" s="8">
        <f>SUMIFS('produits_tunnels'!$J$2:$J$1616,'produits_tunnels'!$D$2:$D$1616,LOWER(B37),'produits_tunnels'!$B$2:$B$1616,"Saint-Cloud")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C6EFCE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6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"|Boissy",'produits_tunnels'!$N$2:$N$1616,0)),"")</f>
        <v/>
      </c>
      <c r="G2" s="8">
        <f>SUMIFS('produits_tunnels'!$J$2:$J$1616,'produits_tunnels'!$D$2:$D$1616,LOWER(B2),'produits_tunnels'!$B$2:$B$1616,"Boissy")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"|Boissy",'produits_tunnels'!$N$2:$N$1616,0)),"")</f>
        <v/>
      </c>
      <c r="G3" s="8">
        <f>SUMIFS('produits_tunnels'!$J$2:$J$1616,'produits_tunnels'!$D$2:$D$1616,LOWER(B3),'produits_tunnels'!$B$2:$B$1616,"Boissy")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"|Boissy",'produits_tunnels'!$N$2:$N$1616,0)),"")</f>
        <v/>
      </c>
      <c r="G4" s="8">
        <f>SUMIFS('produits_tunnels'!$J$2:$J$1616,'produits_tunnels'!$D$2:$D$1616,LOWER(B4),'produits_tunnels'!$B$2:$B$1616,"Boissy")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"|Boissy",'produits_tunnels'!$N$2:$N$1616,0)),"")</f>
        <v/>
      </c>
      <c r="G5" s="8">
        <f>SUMIFS('produits_tunnels'!$J$2:$J$1616,'produits_tunnels'!$D$2:$D$1616,LOWER(B5),'produits_tunnels'!$B$2:$B$1616,"Boissy")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"|Boissy",'produits_tunnels'!$N$2:$N$1616,0)),"")</f>
        <v/>
      </c>
      <c r="G6" s="8">
        <f>SUMIFS('produits_tunnels'!$J$2:$J$1616,'produits_tunnels'!$D$2:$D$1616,LOWER(B6),'produits_tunnels'!$B$2:$B$1616,"Boissy")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"|Boissy",'produits_tunnels'!$N$2:$N$1616,0)),"")</f>
        <v/>
      </c>
      <c r="G7" s="8">
        <f>SUMIFS('produits_tunnels'!$J$2:$J$1616,'produits_tunnels'!$D$2:$D$1616,LOWER(B7),'produits_tunnels'!$B$2:$B$1616,"Boissy")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"|Boissy",'produits_tunnels'!$N$2:$N$1616,0)),"")</f>
        <v/>
      </c>
      <c r="G8" s="8">
        <f>SUMIFS('produits_tunnels'!$J$2:$J$1616,'produits_tunnels'!$D$2:$D$1616,LOWER(B8),'produits_tunnels'!$B$2:$B$1616,"Boissy")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"|Boissy",'produits_tunnels'!$N$2:$N$1616,0)),"")</f>
        <v/>
      </c>
      <c r="G9" s="8">
        <f>SUMIFS('produits_tunnels'!$J$2:$J$1616,'produits_tunnels'!$D$2:$D$1616,LOWER(B9),'produits_tunnels'!$B$2:$B$1616,"Boissy")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"|Boissy",'produits_tunnels'!$N$2:$N$1616,0)),"")</f>
        <v/>
      </c>
      <c r="G10" s="8">
        <f>SUMIFS('produits_tunnels'!$J$2:$J$1616,'produits_tunnels'!$D$2:$D$1616,LOWER(B10),'produits_tunnels'!$B$2:$B$1616,"Boissy")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"|Boissy",'produits_tunnels'!$N$2:$N$1616,0)),"")</f>
        <v/>
      </c>
      <c r="G11" s="8">
        <f>SUMIFS('produits_tunnels'!$J$2:$J$1616,'produits_tunnels'!$D$2:$D$1616,LOWER(B11),'produits_tunnels'!$B$2:$B$1616,"Boissy")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"|Boissy",'produits_tunnels'!$N$2:$N$1616,0)),"")</f>
        <v/>
      </c>
      <c r="G12" s="8">
        <f>SUMIFS('produits_tunnels'!$J$2:$J$1616,'produits_tunnels'!$D$2:$D$1616,LOWER(B12),'produits_tunnels'!$B$2:$B$1616,"Boissy")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"|Boissy",'produits_tunnels'!$N$2:$N$1616,0)),"")</f>
        <v/>
      </c>
      <c r="G13" s="8">
        <f>SUMIFS('produits_tunnels'!$J$2:$J$1616,'produits_tunnels'!$D$2:$D$1616,LOWER(B13),'produits_tunnels'!$B$2:$B$1616,"Boissy")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"|Boissy",'produits_tunnels'!$N$2:$N$1616,0)),"")</f>
        <v/>
      </c>
      <c r="G14" s="8">
        <f>SUMIFS('produits_tunnels'!$J$2:$J$1616,'produits_tunnels'!$D$2:$D$1616,LOWER(B14),'produits_tunnels'!$B$2:$B$1616,"Boissy")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"|Boissy",'produits_tunnels'!$N$2:$N$1616,0)),"")</f>
        <v/>
      </c>
      <c r="G15" s="8">
        <f>SUMIFS('produits_tunnels'!$J$2:$J$1616,'produits_tunnels'!$D$2:$D$1616,LOWER(B15),'produits_tunnels'!$B$2:$B$1616,"Boissy")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"|Boissy",'produits_tunnels'!$N$2:$N$1616,0)),"")</f>
        <v/>
      </c>
      <c r="G16" s="8">
        <f>SUMIFS('produits_tunnels'!$J$2:$J$1616,'produits_tunnels'!$D$2:$D$1616,LOWER(B16),'produits_tunnels'!$B$2:$B$1616,"Boissy")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"|Boissy",'produits_tunnels'!$N$2:$N$1616,0)),"")</f>
        <v/>
      </c>
      <c r="G17" s="8">
        <f>SUMIFS('produits_tunnels'!$J$2:$J$1616,'produits_tunnels'!$D$2:$D$1616,LOWER(B17),'produits_tunnels'!$B$2:$B$1616,"Boissy")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"|Boissy",'produits_tunnels'!$N$2:$N$1616,0)),"")</f>
        <v/>
      </c>
      <c r="G18" s="8">
        <f>SUMIFS('produits_tunnels'!$J$2:$J$1616,'produits_tunnels'!$D$2:$D$1616,LOWER(B18),'produits_tunnels'!$B$2:$B$1616,"Boissy")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"|Boissy",'produits_tunnels'!$N$2:$N$1616,0)),"")</f>
        <v/>
      </c>
      <c r="G19" s="8">
        <f>SUMIFS('produits_tunnels'!$J$2:$J$1616,'produits_tunnels'!$D$2:$D$1616,LOWER(B19),'produits_tunnels'!$B$2:$B$1616,"Boissy")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"|Boissy",'produits_tunnels'!$N$2:$N$1616,0)),"")</f>
        <v/>
      </c>
      <c r="G20" s="8">
        <f>SUMIFS('produits_tunnels'!$J$2:$J$1616,'produits_tunnels'!$D$2:$D$1616,LOWER(B20),'produits_tunnels'!$B$2:$B$1616,"Boissy")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"|Boissy",'produits_tunnels'!$N$2:$N$1616,0)),"")</f>
        <v/>
      </c>
      <c r="G21" s="8">
        <f>SUMIFS('produits_tunnels'!$J$2:$J$1616,'produits_tunnels'!$D$2:$D$1616,LOWER(B21),'produits_tunnels'!$B$2:$B$1616,"Boissy")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"|Boissy",'produits_tunnels'!$N$2:$N$1616,0)),"")</f>
        <v/>
      </c>
      <c r="G22" s="8">
        <f>SUMIFS('produits_tunnels'!$J$2:$J$1616,'produits_tunnels'!$D$2:$D$1616,LOWER(B22),'produits_tunnels'!$B$2:$B$1616,"Boissy")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"|Boissy",'produits_tunnels'!$N$2:$N$1616,0)),"")</f>
        <v/>
      </c>
      <c r="G23" s="8">
        <f>SUMIFS('produits_tunnels'!$J$2:$J$1616,'produits_tunnels'!$D$2:$D$1616,LOWER(B23),'produits_tunnels'!$B$2:$B$1616,"Boissy")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"|Boissy",'produits_tunnels'!$N$2:$N$1616,0)),"")</f>
        <v/>
      </c>
      <c r="G24" s="8">
        <f>SUMIFS('produits_tunnels'!$J$2:$J$1616,'produits_tunnels'!$D$2:$D$1616,LOWER(B24),'produits_tunnels'!$B$2:$B$1616,"Boissy")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"|Boissy",'produits_tunnels'!$N$2:$N$1616,0)),"")</f>
        <v/>
      </c>
      <c r="G25" s="8">
        <f>SUMIFS('produits_tunnels'!$J$2:$J$1616,'produits_tunnels'!$D$2:$D$1616,LOWER(B25),'produits_tunnels'!$B$2:$B$1616,"Boissy")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"|Boissy",'produits_tunnels'!$N$2:$N$1616,0)),"")</f>
        <v/>
      </c>
      <c r="G26" s="8">
        <f>SUMIFS('produits_tunnels'!$J$2:$J$1616,'produits_tunnels'!$D$2:$D$1616,LOWER(B26),'produits_tunnels'!$B$2:$B$1616,"Boissy")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"|Boissy",'produits_tunnels'!$N$2:$N$1616,0)),"")</f>
        <v/>
      </c>
      <c r="G27" s="8">
        <f>SUMIFS('produits_tunnels'!$J$2:$J$1616,'produits_tunnels'!$D$2:$D$1616,LOWER(B27),'produits_tunnels'!$B$2:$B$1616,"Boissy")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"|Boissy",'produits_tunnels'!$N$2:$N$1616,0)),"")</f>
        <v/>
      </c>
      <c r="G28" s="8">
        <f>SUMIFS('produits_tunnels'!$J$2:$J$1616,'produits_tunnels'!$D$2:$D$1616,LOWER(B28),'produits_tunnels'!$B$2:$B$1616,"Boissy")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"|Boissy",'produits_tunnels'!$N$2:$N$1616,0)),"")</f>
        <v/>
      </c>
      <c r="G29" s="8">
        <f>SUMIFS('produits_tunnels'!$J$2:$J$1616,'produits_tunnels'!$D$2:$D$1616,LOWER(B29),'produits_tunnels'!$B$2:$B$1616,"Boissy")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"|Boissy",'produits_tunnels'!$N$2:$N$1616,0)),"")</f>
        <v/>
      </c>
      <c r="G30" s="8">
        <f>SUMIFS('produits_tunnels'!$J$2:$J$1616,'produits_tunnels'!$D$2:$D$1616,LOWER(B30),'produits_tunnels'!$B$2:$B$1616,"Boissy")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"|Boissy",'produits_tunnels'!$N$2:$N$1616,0)),"")</f>
        <v/>
      </c>
      <c r="G31" s="8">
        <f>SUMIFS('produits_tunnels'!$J$2:$J$1616,'produits_tunnels'!$D$2:$D$1616,LOWER(B31),'produits_tunnels'!$B$2:$B$1616,"Boissy")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"|Boissy",'produits_tunnels'!$N$2:$N$1616,0)),"")</f>
        <v/>
      </c>
      <c r="G32" s="8">
        <f>SUMIFS('produits_tunnels'!$J$2:$J$1616,'produits_tunnels'!$D$2:$D$1616,LOWER(B32),'produits_tunnels'!$B$2:$B$1616,"Boissy")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"|Boissy",'produits_tunnels'!$N$2:$N$1616,0)),"")</f>
        <v/>
      </c>
      <c r="G33" s="8">
        <f>SUMIFS('produits_tunnels'!$J$2:$J$1616,'produits_tunnels'!$D$2:$D$1616,LOWER(B33),'produits_tunnels'!$B$2:$B$1616,"Boissy")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"|Boissy",'produits_tunnels'!$N$2:$N$1616,0)),"")</f>
        <v/>
      </c>
      <c r="G34" s="8">
        <f>SUMIFS('produits_tunnels'!$J$2:$J$1616,'produits_tunnels'!$D$2:$D$1616,LOWER(B34),'produits_tunnels'!$B$2:$B$1616,"Boissy")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"|Boissy",'produits_tunnels'!$N$2:$N$1616,0)),"")</f>
        <v/>
      </c>
      <c r="G35" s="8">
        <f>SUMIFS('produits_tunnels'!$J$2:$J$1616,'produits_tunnels'!$D$2:$D$1616,LOWER(B35),'produits_tunnels'!$B$2:$B$1616,"Boissy")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"|Boissy",'produits_tunnels'!$N$2:$N$1616,0)),"")</f>
        <v/>
      </c>
      <c r="G36" s="8">
        <f>SUMIFS('produits_tunnels'!$J$2:$J$1616,'produits_tunnels'!$D$2:$D$1616,LOWER(B36),'produits_tunnels'!$B$2:$B$1616,"Boissy")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"|Boissy",'produits_tunnels'!$N$2:$N$1616,0)),"")</f>
        <v/>
      </c>
      <c r="G37" s="8">
        <f>SUMIFS('produits_tunnels'!$J$2:$J$1616,'produits_tunnels'!$D$2:$D$1616,LOWER(B37),'produits_tunnels'!$B$2:$B$1616,"Boissy")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E0E0E0"/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7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"|Taverny",'produits_tunnels'!$N$2:$N$1616,0)),"")</f>
        <v/>
      </c>
      <c r="G2" s="8">
        <f>SUMIFS('produits_tunnels'!$J$2:$J$1616,'produits_tunnels'!$D$2:$D$1616,LOWER(B2),'produits_tunnels'!$B$2:$B$1616,"Taverny")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"|Taverny",'produits_tunnels'!$N$2:$N$1616,0)),"")</f>
        <v/>
      </c>
      <c r="G3" s="8">
        <f>SUMIFS('produits_tunnels'!$J$2:$J$1616,'produits_tunnels'!$D$2:$D$1616,LOWER(B3),'produits_tunnels'!$B$2:$B$1616,"Taverny")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"|Taverny",'produits_tunnels'!$N$2:$N$1616,0)),"")</f>
        <v/>
      </c>
      <c r="G4" s="8">
        <f>SUMIFS('produits_tunnels'!$J$2:$J$1616,'produits_tunnels'!$D$2:$D$1616,LOWER(B4),'produits_tunnels'!$B$2:$B$1616,"Taverny")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"|Taverny",'produits_tunnels'!$N$2:$N$1616,0)),"")</f>
        <v/>
      </c>
      <c r="G5" s="8">
        <f>SUMIFS('produits_tunnels'!$J$2:$J$1616,'produits_tunnels'!$D$2:$D$1616,LOWER(B5),'produits_tunnels'!$B$2:$B$1616,"Taverny")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"|Taverny",'produits_tunnels'!$N$2:$N$1616,0)),"")</f>
        <v/>
      </c>
      <c r="G6" s="8">
        <f>SUMIFS('produits_tunnels'!$J$2:$J$1616,'produits_tunnels'!$D$2:$D$1616,LOWER(B6),'produits_tunnels'!$B$2:$B$1616,"Taverny")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"|Taverny",'produits_tunnels'!$N$2:$N$1616,0)),"")</f>
        <v/>
      </c>
      <c r="G7" s="8">
        <f>SUMIFS('produits_tunnels'!$J$2:$J$1616,'produits_tunnels'!$D$2:$D$1616,LOWER(B7),'produits_tunnels'!$B$2:$B$1616,"Taverny")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"|Taverny",'produits_tunnels'!$N$2:$N$1616,0)),"")</f>
        <v/>
      </c>
      <c r="G8" s="8">
        <f>SUMIFS('produits_tunnels'!$J$2:$J$1616,'produits_tunnels'!$D$2:$D$1616,LOWER(B8),'produits_tunnels'!$B$2:$B$1616,"Taverny")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"|Taverny",'produits_tunnels'!$N$2:$N$1616,0)),"")</f>
        <v/>
      </c>
      <c r="G9" s="8">
        <f>SUMIFS('produits_tunnels'!$J$2:$J$1616,'produits_tunnels'!$D$2:$D$1616,LOWER(B9),'produits_tunnels'!$B$2:$B$1616,"Taverny")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"|Taverny",'produits_tunnels'!$N$2:$N$1616,0)),"")</f>
        <v/>
      </c>
      <c r="G10" s="8">
        <f>SUMIFS('produits_tunnels'!$J$2:$J$1616,'produits_tunnels'!$D$2:$D$1616,LOWER(B10),'produits_tunnels'!$B$2:$B$1616,"Taverny")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"|Taverny",'produits_tunnels'!$N$2:$N$1616,0)),"")</f>
        <v/>
      </c>
      <c r="G11" s="8">
        <f>SUMIFS('produits_tunnels'!$J$2:$J$1616,'produits_tunnels'!$D$2:$D$1616,LOWER(B11),'produits_tunnels'!$B$2:$B$1616,"Taverny")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"|Taverny",'produits_tunnels'!$N$2:$N$1616,0)),"")</f>
        <v/>
      </c>
      <c r="G12" s="8">
        <f>SUMIFS('produits_tunnels'!$J$2:$J$1616,'produits_tunnels'!$D$2:$D$1616,LOWER(B12),'produits_tunnels'!$B$2:$B$1616,"Taverny")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"|Taverny",'produits_tunnels'!$N$2:$N$1616,0)),"")</f>
        <v/>
      </c>
      <c r="G13" s="8">
        <f>SUMIFS('produits_tunnels'!$J$2:$J$1616,'produits_tunnels'!$D$2:$D$1616,LOWER(B13),'produits_tunnels'!$B$2:$B$1616,"Taverny")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"|Taverny",'produits_tunnels'!$N$2:$N$1616,0)),"")</f>
        <v/>
      </c>
      <c r="G14" s="8">
        <f>SUMIFS('produits_tunnels'!$J$2:$J$1616,'produits_tunnels'!$D$2:$D$1616,LOWER(B14),'produits_tunnels'!$B$2:$B$1616,"Taverny")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"|Taverny",'produits_tunnels'!$N$2:$N$1616,0)),"")</f>
        <v/>
      </c>
      <c r="G15" s="8">
        <f>SUMIFS('produits_tunnels'!$J$2:$J$1616,'produits_tunnels'!$D$2:$D$1616,LOWER(B15),'produits_tunnels'!$B$2:$B$1616,"Taverny")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"|Taverny",'produits_tunnels'!$N$2:$N$1616,0)),"")</f>
        <v/>
      </c>
      <c r="G16" s="8">
        <f>SUMIFS('produits_tunnels'!$J$2:$J$1616,'produits_tunnels'!$D$2:$D$1616,LOWER(B16),'produits_tunnels'!$B$2:$B$1616,"Taverny")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"|Taverny",'produits_tunnels'!$N$2:$N$1616,0)),"")</f>
        <v/>
      </c>
      <c r="G17" s="8">
        <f>SUMIFS('produits_tunnels'!$J$2:$J$1616,'produits_tunnels'!$D$2:$D$1616,LOWER(B17),'produits_tunnels'!$B$2:$B$1616,"Taverny")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"|Taverny",'produits_tunnels'!$N$2:$N$1616,0)),"")</f>
        <v/>
      </c>
      <c r="G18" s="8">
        <f>SUMIFS('produits_tunnels'!$J$2:$J$1616,'produits_tunnels'!$D$2:$D$1616,LOWER(B18),'produits_tunnels'!$B$2:$B$1616,"Taverny")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"|Taverny",'produits_tunnels'!$N$2:$N$1616,0)),"")</f>
        <v/>
      </c>
      <c r="G19" s="8">
        <f>SUMIFS('produits_tunnels'!$J$2:$J$1616,'produits_tunnels'!$D$2:$D$1616,LOWER(B19),'produits_tunnels'!$B$2:$B$1616,"Taverny")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"|Taverny",'produits_tunnels'!$N$2:$N$1616,0)),"")</f>
        <v/>
      </c>
      <c r="G20" s="8">
        <f>SUMIFS('produits_tunnels'!$J$2:$J$1616,'produits_tunnels'!$D$2:$D$1616,LOWER(B20),'produits_tunnels'!$B$2:$B$1616,"Taverny")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"|Taverny",'produits_tunnels'!$N$2:$N$1616,0)),"")</f>
        <v/>
      </c>
      <c r="G21" s="8">
        <f>SUMIFS('produits_tunnels'!$J$2:$J$1616,'produits_tunnels'!$D$2:$D$1616,LOWER(B21),'produits_tunnels'!$B$2:$B$1616,"Taverny")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"|Taverny",'produits_tunnels'!$N$2:$N$1616,0)),"")</f>
        <v/>
      </c>
      <c r="G22" s="8">
        <f>SUMIFS('produits_tunnels'!$J$2:$J$1616,'produits_tunnels'!$D$2:$D$1616,LOWER(B22),'produits_tunnels'!$B$2:$B$1616,"Taverny")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"|Taverny",'produits_tunnels'!$N$2:$N$1616,0)),"")</f>
        <v/>
      </c>
      <c r="G23" s="8">
        <f>SUMIFS('produits_tunnels'!$J$2:$J$1616,'produits_tunnels'!$D$2:$D$1616,LOWER(B23),'produits_tunnels'!$B$2:$B$1616,"Taverny")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"|Taverny",'produits_tunnels'!$N$2:$N$1616,0)),"")</f>
        <v/>
      </c>
      <c r="G24" s="8">
        <f>SUMIFS('produits_tunnels'!$J$2:$J$1616,'produits_tunnels'!$D$2:$D$1616,LOWER(B24),'produits_tunnels'!$B$2:$B$1616,"Taverny")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"|Taverny",'produits_tunnels'!$N$2:$N$1616,0)),"")</f>
        <v/>
      </c>
      <c r="G25" s="8">
        <f>SUMIFS('produits_tunnels'!$J$2:$J$1616,'produits_tunnels'!$D$2:$D$1616,LOWER(B25),'produits_tunnels'!$B$2:$B$1616,"Taverny")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"|Taverny",'produits_tunnels'!$N$2:$N$1616,0)),"")</f>
        <v/>
      </c>
      <c r="G26" s="8">
        <f>SUMIFS('produits_tunnels'!$J$2:$J$1616,'produits_tunnels'!$D$2:$D$1616,LOWER(B26),'produits_tunnels'!$B$2:$B$1616,"Taverny")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"|Taverny",'produits_tunnels'!$N$2:$N$1616,0)),"")</f>
        <v/>
      </c>
      <c r="G27" s="8">
        <f>SUMIFS('produits_tunnels'!$J$2:$J$1616,'produits_tunnels'!$D$2:$D$1616,LOWER(B27),'produits_tunnels'!$B$2:$B$1616,"Taverny")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"|Taverny",'produits_tunnels'!$N$2:$N$1616,0)),"")</f>
        <v/>
      </c>
      <c r="G28" s="8">
        <f>SUMIFS('produits_tunnels'!$J$2:$J$1616,'produits_tunnels'!$D$2:$D$1616,LOWER(B28),'produits_tunnels'!$B$2:$B$1616,"Taverny")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"|Taverny",'produits_tunnels'!$N$2:$N$1616,0)),"")</f>
        <v/>
      </c>
      <c r="G29" s="8">
        <f>SUMIFS('produits_tunnels'!$J$2:$J$1616,'produits_tunnels'!$D$2:$D$1616,LOWER(B29),'produits_tunnels'!$B$2:$B$1616,"Taverny")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"|Taverny",'produits_tunnels'!$N$2:$N$1616,0)),"")</f>
        <v/>
      </c>
      <c r="G30" s="8">
        <f>SUMIFS('produits_tunnels'!$J$2:$J$1616,'produits_tunnels'!$D$2:$D$1616,LOWER(B30),'produits_tunnels'!$B$2:$B$1616,"Taverny")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"|Taverny",'produits_tunnels'!$N$2:$N$1616,0)),"")</f>
        <v/>
      </c>
      <c r="G31" s="8">
        <f>SUMIFS('produits_tunnels'!$J$2:$J$1616,'produits_tunnels'!$D$2:$D$1616,LOWER(B31),'produits_tunnels'!$B$2:$B$1616,"Taverny")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"|Taverny",'produits_tunnels'!$N$2:$N$1616,0)),"")</f>
        <v/>
      </c>
      <c r="G32" s="8">
        <f>SUMIFS('produits_tunnels'!$J$2:$J$1616,'produits_tunnels'!$D$2:$D$1616,LOWER(B32),'produits_tunnels'!$B$2:$B$1616,"Taverny")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"|Taverny",'produits_tunnels'!$N$2:$N$1616,0)),"")</f>
        <v/>
      </c>
      <c r="G33" s="8">
        <f>SUMIFS('produits_tunnels'!$J$2:$J$1616,'produits_tunnels'!$D$2:$D$1616,LOWER(B33),'produits_tunnels'!$B$2:$B$1616,"Taverny")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"|Taverny",'produits_tunnels'!$N$2:$N$1616,0)),"")</f>
        <v/>
      </c>
      <c r="G34" s="8">
        <f>SUMIFS('produits_tunnels'!$J$2:$J$1616,'produits_tunnels'!$D$2:$D$1616,LOWER(B34),'produits_tunnels'!$B$2:$B$1616,"Taverny")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des stations de pompage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"|Taverny",'produits_tunnels'!$N$2:$N$1616,0)),"")</f>
        <v/>
      </c>
      <c r="G35" s="8">
        <f>SUMIFS('produits_tunnels'!$J$2:$J$1616,'produits_tunnels'!$D$2:$D$1616,LOWER(B35),'produits_tunnels'!$B$2:$B$1616,"Taverny")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autres systèmes du réseau incendie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"|Taverny",'produits_tunnels'!$N$2:$N$1616,0)),"")</f>
        <v/>
      </c>
      <c r="G36" s="8">
        <f>SUMIFS('produits_tunnels'!$J$2:$J$1616,'produits_tunnels'!$D$2:$D$1616,LOWER(B36),'produits_tunnels'!$B$2:$B$1616,"Taverny")</f>
        <v/>
      </c>
      <c r="H36" s="8">
        <f>E36 * F36 * G36</f>
        <v/>
      </c>
    </row>
    <row r="37">
      <c r="A37" s="9" t="inlineStr">
        <is>
          <t>Total</t>
        </is>
      </c>
      <c r="H37" s="10">
        <f>SUM(H2:H36)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E0E0E0"/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66" customWidth="1" min="2" max="2"/>
    <col width="20" customWidth="1" min="3" max="3"/>
    <col width="37" customWidth="1" min="4" max="4"/>
    <col width="18" customWidth="1" min="5" max="5"/>
    <col width="12" customWidth="1" min="6" max="6"/>
    <col width="132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"|La Courneuve",'produits_tunnels'!$N$2:$N$1616,0)),"")</f>
        <v/>
      </c>
      <c r="G2" s="8">
        <f>SUMIFS('produits_tunnels'!$J$2:$J$1616,'produits_tunnels'!$D$2:$D$1616,LOWER(B2),'produits_tunnels'!$B$2:$B$1616,"La Courneuve")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"|La Courneuve",'produits_tunnels'!$N$2:$N$1616,0)),"")</f>
        <v/>
      </c>
      <c r="G3" s="8">
        <f>SUMIFS('produits_tunnels'!$J$2:$J$1616,'produits_tunnels'!$D$2:$D$1616,LOWER(B3),'produits_tunnels'!$B$2:$B$1616,"La Courneuve")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"|La Courneuve",'produits_tunnels'!$N$2:$N$1616,0)),"")</f>
        <v/>
      </c>
      <c r="G4" s="8">
        <f>SUMIFS('produits_tunnels'!$J$2:$J$1616,'produits_tunnels'!$D$2:$D$1616,LOWER(B4),'produits_tunnels'!$B$2:$B$1616,"La Courneuve")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"|La Courneuve",'produits_tunnels'!$N$2:$N$1616,0)),"")</f>
        <v/>
      </c>
      <c r="G5" s="8">
        <f>SUMIFS('produits_tunnels'!$J$2:$J$1616,'produits_tunnels'!$D$2:$D$1616,LOWER(B5),'produits_tunnels'!$B$2:$B$1616,"La Courneuve")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"|La Courneuve",'produits_tunnels'!$N$2:$N$1616,0)),"")</f>
        <v/>
      </c>
      <c r="G6" s="8">
        <f>SUMIFS('produits_tunnels'!$J$2:$J$1616,'produits_tunnels'!$D$2:$D$1616,LOWER(B6),'produits_tunnels'!$B$2:$B$1616,"La Courneuve")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"|La Courneuve",'produits_tunnels'!$N$2:$N$1616,0)),"")</f>
        <v/>
      </c>
      <c r="G7" s="8">
        <f>SUMIFS('produits_tunnels'!$J$2:$J$1616,'produits_tunnels'!$D$2:$D$1616,LOWER(B7),'produits_tunnels'!$B$2:$B$1616,"La Courneuve")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"|La Courneuve",'produits_tunnels'!$N$2:$N$1616,0)),"")</f>
        <v/>
      </c>
      <c r="G8" s="8">
        <f>SUMIFS('produits_tunnels'!$J$2:$J$1616,'produits_tunnels'!$D$2:$D$1616,LOWER(B8),'produits_tunnels'!$B$2:$B$1616,"La Courneuve")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"|La Courneuve",'produits_tunnels'!$N$2:$N$1616,0)),"")</f>
        <v/>
      </c>
      <c r="G9" s="8">
        <f>SUMIFS('produits_tunnels'!$J$2:$J$1616,'produits_tunnels'!$D$2:$D$1616,LOWER(B9),'produits_tunnels'!$B$2:$B$1616,"La Courneuve")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"|La Courneuve",'produits_tunnels'!$N$2:$N$1616,0)),"")</f>
        <v/>
      </c>
      <c r="G10" s="8">
        <f>SUMIFS('produits_tunnels'!$J$2:$J$1616,'produits_tunnels'!$D$2:$D$1616,LOWER(B10),'produits_tunnels'!$B$2:$B$1616,"La Courneuve")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"|La Courneuve",'produits_tunnels'!$N$2:$N$1616,0)),"")</f>
        <v/>
      </c>
      <c r="G11" s="8">
        <f>SUMIFS('produits_tunnels'!$J$2:$J$1616,'produits_tunnels'!$D$2:$D$1616,LOWER(B11),'produits_tunnels'!$B$2:$B$1616,"La Courneuve")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"|La Courneuve",'produits_tunnels'!$N$2:$N$1616,0)),"")</f>
        <v/>
      </c>
      <c r="G12" s="8">
        <f>SUMIFS('produits_tunnels'!$J$2:$J$1616,'produits_tunnels'!$D$2:$D$1616,LOWER(B12),'produits_tunnels'!$B$2:$B$1616,"La Courneuve")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"|La Courneuve",'produits_tunnels'!$N$2:$N$1616,0)),"")</f>
        <v/>
      </c>
      <c r="G13" s="8">
        <f>SUMIFS('produits_tunnels'!$J$2:$J$1616,'produits_tunnels'!$D$2:$D$1616,LOWER(B13),'produits_tunnels'!$B$2:$B$1616,"La Courneuve")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"|La Courneuve",'produits_tunnels'!$N$2:$N$1616,0)),"")</f>
        <v/>
      </c>
      <c r="G14" s="8">
        <f>SUMIFS('produits_tunnels'!$J$2:$J$1616,'produits_tunnels'!$D$2:$D$1616,LOWER(B14),'produits_tunnels'!$B$2:$B$1616,"La Courneuve")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"|La Courneuve",'produits_tunnels'!$N$2:$N$1616,0)),"")</f>
        <v/>
      </c>
      <c r="G15" s="8">
        <f>SUMIFS('produits_tunnels'!$J$2:$J$1616,'produits_tunnels'!$D$2:$D$1616,LOWER(B15),'produits_tunnels'!$B$2:$B$1616,"La Courneuve")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"|La Courneuve",'produits_tunnels'!$N$2:$N$1616,0)),"")</f>
        <v/>
      </c>
      <c r="G16" s="8">
        <f>SUMIFS('produits_tunnels'!$J$2:$J$1616,'produits_tunnels'!$D$2:$D$1616,LOWER(B16),'produits_tunnels'!$B$2:$B$1616,"La Courneuve")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"|La Courneuve",'produits_tunnels'!$N$2:$N$1616,0)),"")</f>
        <v/>
      </c>
      <c r="G17" s="8">
        <f>SUMIFS('produits_tunnels'!$J$2:$J$1616,'produits_tunnels'!$D$2:$D$1616,LOWER(B17),'produits_tunnels'!$B$2:$B$1616,"La Courneuve")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"|La Courneuve",'produits_tunnels'!$N$2:$N$1616,0)),"")</f>
        <v/>
      </c>
      <c r="G18" s="8">
        <f>SUMIFS('produits_tunnels'!$J$2:$J$1616,'produits_tunnels'!$D$2:$D$1616,LOWER(B18),'produits_tunnels'!$B$2:$B$1616,"La Courneuve")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"|La Courneuve",'produits_tunnels'!$N$2:$N$1616,0)),"")</f>
        <v/>
      </c>
      <c r="G19" s="8">
        <f>SUMIFS('produits_tunnels'!$J$2:$J$1616,'produits_tunnels'!$D$2:$D$1616,LOWER(B19),'produits_tunnels'!$B$2:$B$1616,"La Courneuve")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"|La Courneuve",'produits_tunnels'!$N$2:$N$1616,0)),"")</f>
        <v/>
      </c>
      <c r="G20" s="8">
        <f>SUMIFS('produits_tunnels'!$J$2:$J$1616,'produits_tunnels'!$D$2:$D$1616,LOWER(B20),'produits_tunnels'!$B$2:$B$1616,"La Courneuve")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"|La Courneuve",'produits_tunnels'!$N$2:$N$1616,0)),"")</f>
        <v/>
      </c>
      <c r="G21" s="8">
        <f>SUMIFS('produits_tunnels'!$J$2:$J$1616,'produits_tunnels'!$D$2:$D$1616,LOWER(B21),'produits_tunnels'!$B$2:$B$1616,"La Courneuve")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luminancemètre</t>
        </is>
      </c>
      <c r="C22" s="6" t="n">
        <v>1</v>
      </c>
      <c r="D22" s="6" t="n">
        <v>0</v>
      </c>
      <c r="E22" s="7">
        <f>C22 + D22</f>
        <v/>
      </c>
      <c r="F22" s="7">
        <f>IFERROR(INDEX('produits_tunnels'!$M$2:$M$1616,MATCH(LOWER(B22) &amp; "|La Courneuve",'produits_tunnels'!$N$2:$N$1616,0)),"")</f>
        <v/>
      </c>
      <c r="G22" s="8">
        <f>SUMIFS('produits_tunnels'!$J$2:$J$1616,'produits_tunnels'!$D$2:$D$1616,LOWER(B22),'produits_tunnels'!$B$2:$B$1616,"La Courneuve")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détection incendie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"|La Courneuve",'produits_tunnels'!$N$2:$N$1616,0)),"")</f>
        <v/>
      </c>
      <c r="G23" s="8">
        <f>SUMIFS('produits_tunnels'!$J$2:$J$1616,'produits_tunnels'!$D$2:$D$1616,LOWER(B23),'produits_tunnels'!$B$2:$B$1616,"La Courneuve")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extincteur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"|La Courneuve",'produits_tunnels'!$N$2:$N$1616,0)),"")</f>
        <v/>
      </c>
      <c r="G24" s="8">
        <f>SUMIFS('produits_tunnels'!$J$2:$J$1616,'produits_tunnels'!$D$2:$D$1616,LOWER(B24),'produits_tunnels'!$B$2:$B$1616,"La Courneuve")</f>
        <v/>
      </c>
      <c r="H24" s="8">
        <f>E24 * F24 * G24</f>
        <v/>
      </c>
    </row>
    <row r="25">
      <c r="A25" s="5" t="inlineStr">
        <is>
          <t>Ventilation</t>
        </is>
      </c>
      <c r="B25" s="5" t="inlineStr">
        <is>
          <t>maintenance préventive des équipements spécifiques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"|La Courneuve",'produits_tunnels'!$N$2:$N$1616,0)),"")</f>
        <v/>
      </c>
      <c r="G25" s="8">
        <f>SUMIFS('produits_tunnels'!$J$2:$J$1616,'produits_tunnels'!$D$2:$D$1616,LOWER(B25),'produits_tunnels'!$B$2:$B$1616,"La Courneuve")</f>
        <v/>
      </c>
      <c r="H25" s="8">
        <f>E25 * F25 * G25</f>
        <v/>
      </c>
    </row>
    <row r="26">
      <c r="A26" s="5" t="inlineStr">
        <is>
          <t>Vidéo</t>
        </is>
      </c>
      <c r="B26" s="5" t="inlineStr">
        <is>
          <t>maintenance préventive de la dai du sens 1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"|La Courneuve",'produits_tunnels'!$N$2:$N$1616,0)),"")</f>
        <v/>
      </c>
      <c r="G26" s="8">
        <f>SUMIFS('produits_tunnels'!$J$2:$J$1616,'produits_tunnels'!$D$2:$D$1616,LOWER(B26),'produits_tunnels'!$B$2:$B$1616,"La Courneuve")</f>
        <v/>
      </c>
      <c r="H26" s="8">
        <f>E26 * F26 * G26</f>
        <v/>
      </c>
    </row>
    <row r="27">
      <c r="A27" s="5" t="inlineStr">
        <is>
          <t>Vidéo</t>
        </is>
      </c>
      <c r="B27" s="5" t="inlineStr">
        <is>
          <t>maintenance préventive de la dai du sens 2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"|La Courneuve",'produits_tunnels'!$N$2:$N$1616,0)),"")</f>
        <v/>
      </c>
      <c r="G27" s="8">
        <f>SUMIFS('produits_tunnels'!$J$2:$J$1616,'produits_tunnels'!$D$2:$D$1616,LOWER(B27),'produits_tunnels'!$B$2:$B$1616,"La Courneuve")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nettoyage des caméras sens intérieur sens 1</t>
        </is>
      </c>
      <c r="C28" s="6" t="n">
        <v>2</v>
      </c>
      <c r="D28" s="6" t="n">
        <v>0</v>
      </c>
      <c r="E28" s="7">
        <f>C28 + D28</f>
        <v/>
      </c>
      <c r="F28" s="7">
        <f>IFERROR(INDEX('produits_tunnels'!$M$2:$M$1616,MATCH(LOWER(B28) &amp; "|La Courneuve",'produits_tunnels'!$N$2:$N$1616,0)),"")</f>
        <v/>
      </c>
      <c r="G28" s="8">
        <f>SUMIFS('produits_tunnels'!$J$2:$J$1616,'produits_tunnels'!$D$2:$D$1616,LOWER(B28),'produits_tunnels'!$B$2:$B$1616,"La Courneuve")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nettoyage des caméras sens intérieur sens 2</t>
        </is>
      </c>
      <c r="C29" s="6" t="n">
        <v>2</v>
      </c>
      <c r="D29" s="6" t="n">
        <v>0</v>
      </c>
      <c r="E29" s="7">
        <f>C29 + D29</f>
        <v/>
      </c>
      <c r="F29" s="7">
        <f>IFERROR(INDEX('produits_tunnels'!$M$2:$M$1616,MATCH(LOWER(B29) &amp; "|La Courneuve",'produits_tunnels'!$N$2:$N$1616,0)),"")</f>
        <v/>
      </c>
      <c r="G29" s="8">
        <f>SUMIFS('produits_tunnels'!$J$2:$J$1616,'produits_tunnels'!$D$2:$D$1616,LOWER(B29),'produits_tunnels'!$B$2:$B$1616,"La Courneuve")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maintenance préventive des caméras en issues de secours</t>
        </is>
      </c>
      <c r="C30" s="6" t="n">
        <v>1</v>
      </c>
      <c r="D30" s="6" t="n">
        <v>0</v>
      </c>
      <c r="E30" s="7">
        <f>C30 + D30</f>
        <v/>
      </c>
      <c r="F30" s="7">
        <f>IFERROR(INDEX('produits_tunnels'!$M$2:$M$1616,MATCH(LOWER(B30) &amp; "|La Courneuve",'produits_tunnels'!$N$2:$N$1616,0)),"")</f>
        <v/>
      </c>
      <c r="G30" s="8">
        <f>SUMIFS('produits_tunnels'!$J$2:$J$1616,'produits_tunnels'!$D$2:$D$1616,LOWER(B30),'produits_tunnels'!$B$2:$B$1616,"La Courneuve")</f>
        <v/>
      </c>
      <c r="H30" s="8">
        <f>E30 * F30 * G30</f>
        <v/>
      </c>
    </row>
    <row r="31">
      <c r="A31" s="5" t="inlineStr">
        <is>
          <t>Pompage</t>
        </is>
      </c>
      <c r="B31" s="5" t="inlineStr">
        <is>
          <t>entretien des poteaux incendie</t>
        </is>
      </c>
      <c r="C31" s="6" t="n">
        <v>1</v>
      </c>
      <c r="D31" s="6" t="n">
        <v>0</v>
      </c>
      <c r="E31" s="7">
        <f>C31 + D31</f>
        <v/>
      </c>
      <c r="F31" s="7">
        <f>IFERROR(INDEX('produits_tunnels'!$M$2:$M$1616,MATCH(LOWER(B31) &amp; "|La Courneuve",'produits_tunnels'!$N$2:$N$1616,0)),"")</f>
        <v/>
      </c>
      <c r="G31" s="8">
        <f>SUMIFS('produits_tunnels'!$J$2:$J$1616,'produits_tunnels'!$D$2:$D$1616,LOWER(B31),'produits_tunnels'!$B$2:$B$1616,"La Courneuve")</f>
        <v/>
      </c>
      <c r="H31" s="8">
        <f>E31 * F31 * G31</f>
        <v/>
      </c>
    </row>
    <row r="32">
      <c r="A32" s="5" t="inlineStr">
        <is>
          <t>Pompage</t>
        </is>
      </c>
      <c r="B32" s="5" t="inlineStr">
        <is>
          <t>entretien d'une pompe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"|La Courneuve",'produits_tunnels'!$N$2:$N$1616,0)),"")</f>
        <v/>
      </c>
      <c r="G32" s="8">
        <f>SUMIFS('produits_tunnels'!$J$2:$J$1616,'produits_tunnels'!$D$2:$D$1616,LOWER(B32),'produits_tunnels'!$B$2:$B$1616,"La Courneuve")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stations de pompage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"|La Courneuve",'produits_tunnels'!$N$2:$N$1616,0)),"")</f>
        <v/>
      </c>
      <c r="G33" s="8">
        <f>SUMIFS('produits_tunnels'!$J$2:$J$1616,'produits_tunnels'!$D$2:$D$1616,LOWER(B33),'produits_tunnels'!$B$2:$B$1616,"La Courneuve")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autres systèmes du réseau incendie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"|La Courneuve",'produits_tunnels'!$N$2:$N$1616,0)),"")</f>
        <v/>
      </c>
      <c r="G34" s="8">
        <f>SUMIFS('produits_tunnels'!$J$2:$J$1616,'produits_tunnels'!$D$2:$D$1616,LOWER(B34),'produits_tunnels'!$B$2:$B$1616,"La Courneuve")</f>
        <v/>
      </c>
      <c r="H34" s="8">
        <f>E34 * F34 * G34</f>
        <v/>
      </c>
    </row>
    <row r="35">
      <c r="A35" s="9" t="inlineStr">
        <is>
          <t>Total</t>
        </is>
      </c>
      <c r="H35" s="10">
        <f>SUM(H2:H34)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F9C4"/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7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"|Neuilly",'produits_tunnels'!$N$2:$N$1616,0)),"")</f>
        <v/>
      </c>
      <c r="G2" s="8">
        <f>SUMIFS('produits_tunnels'!$J$2:$J$1616,'produits_tunnels'!$D$2:$D$1616,LOWER(B2),'produits_tunnels'!$B$2:$B$1616,"Neuilly")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"|Neuilly",'produits_tunnels'!$N$2:$N$1616,0)),"")</f>
        <v/>
      </c>
      <c r="G3" s="8">
        <f>SUMIFS('produits_tunnels'!$J$2:$J$1616,'produits_tunnels'!$D$2:$D$1616,LOWER(B3),'produits_tunnels'!$B$2:$B$1616,"Neuilly")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"|Neuilly",'produits_tunnels'!$N$2:$N$1616,0)),"")</f>
        <v/>
      </c>
      <c r="G4" s="8">
        <f>SUMIFS('produits_tunnels'!$J$2:$J$1616,'produits_tunnels'!$D$2:$D$1616,LOWER(B4),'produits_tunnels'!$B$2:$B$1616,"Neuilly")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"|Neuilly",'produits_tunnels'!$N$2:$N$1616,0)),"")</f>
        <v/>
      </c>
      <c r="G5" s="8">
        <f>SUMIFS('produits_tunnels'!$J$2:$J$1616,'produits_tunnels'!$D$2:$D$1616,LOWER(B5),'produits_tunnels'!$B$2:$B$1616,"Neuilly")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"|Neuilly",'produits_tunnels'!$N$2:$N$1616,0)),"")</f>
        <v/>
      </c>
      <c r="G6" s="8">
        <f>SUMIFS('produits_tunnels'!$J$2:$J$1616,'produits_tunnels'!$D$2:$D$1616,LOWER(B6),'produits_tunnels'!$B$2:$B$1616,"Neuilly")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"|Neuilly",'produits_tunnels'!$N$2:$N$1616,0)),"")</f>
        <v/>
      </c>
      <c r="G7" s="8">
        <f>SUMIFS('produits_tunnels'!$J$2:$J$1616,'produits_tunnels'!$D$2:$D$1616,LOWER(B7),'produits_tunnels'!$B$2:$B$1616,"Neuilly")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"|Neuilly",'produits_tunnels'!$N$2:$N$1616,0)),"")</f>
        <v/>
      </c>
      <c r="G8" s="8">
        <f>SUMIFS('produits_tunnels'!$J$2:$J$1616,'produits_tunnels'!$D$2:$D$1616,LOWER(B8),'produits_tunnels'!$B$2:$B$1616,"Neuilly")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"|Neuilly",'produits_tunnels'!$N$2:$N$1616,0)),"")</f>
        <v/>
      </c>
      <c r="G9" s="8">
        <f>SUMIFS('produits_tunnels'!$J$2:$J$1616,'produits_tunnels'!$D$2:$D$1616,LOWER(B9),'produits_tunnels'!$B$2:$B$1616,"Neuilly")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"|Neuilly",'produits_tunnels'!$N$2:$N$1616,0)),"")</f>
        <v/>
      </c>
      <c r="G10" s="8">
        <f>SUMIFS('produits_tunnels'!$J$2:$J$1616,'produits_tunnels'!$D$2:$D$1616,LOWER(B10),'produits_tunnels'!$B$2:$B$1616,"Neuilly")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"|Neuilly",'produits_tunnels'!$N$2:$N$1616,0)),"")</f>
        <v/>
      </c>
      <c r="G11" s="8">
        <f>SUMIFS('produits_tunnels'!$J$2:$J$1616,'produits_tunnels'!$D$2:$D$1616,LOWER(B11),'produits_tunnels'!$B$2:$B$1616,"Neuilly")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"|Neuilly",'produits_tunnels'!$N$2:$N$1616,0)),"")</f>
        <v/>
      </c>
      <c r="G12" s="8">
        <f>SUMIFS('produits_tunnels'!$J$2:$J$1616,'produits_tunnels'!$D$2:$D$1616,LOWER(B12),'produits_tunnels'!$B$2:$B$1616,"Neuilly")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"|Neuilly",'produits_tunnels'!$N$2:$N$1616,0)),"")</f>
        <v/>
      </c>
      <c r="G13" s="8">
        <f>SUMIFS('produits_tunnels'!$J$2:$J$1616,'produits_tunnels'!$D$2:$D$1616,LOWER(B13),'produits_tunnels'!$B$2:$B$1616,"Neuilly")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"|Neuilly",'produits_tunnels'!$N$2:$N$1616,0)),"")</f>
        <v/>
      </c>
      <c r="G14" s="8">
        <f>SUMIFS('produits_tunnels'!$J$2:$J$1616,'produits_tunnels'!$D$2:$D$1616,LOWER(B14),'produits_tunnels'!$B$2:$B$1616,"Neuilly")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"|Neuilly",'produits_tunnels'!$N$2:$N$1616,0)),"")</f>
        <v/>
      </c>
      <c r="G15" s="8">
        <f>SUMIFS('produits_tunnels'!$J$2:$J$1616,'produits_tunnels'!$D$2:$D$1616,LOWER(B15),'produits_tunnels'!$B$2:$B$1616,"Neuilly")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"|Neuilly",'produits_tunnels'!$N$2:$N$1616,0)),"")</f>
        <v/>
      </c>
      <c r="G16" s="8">
        <f>SUMIFS('produits_tunnels'!$J$2:$J$1616,'produits_tunnels'!$D$2:$D$1616,LOWER(B16),'produits_tunnels'!$B$2:$B$1616,"Neuilly")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"|Neuilly",'produits_tunnels'!$N$2:$N$1616,0)),"")</f>
        <v/>
      </c>
      <c r="G17" s="8">
        <f>SUMIFS('produits_tunnels'!$J$2:$J$1616,'produits_tunnels'!$D$2:$D$1616,LOWER(B17),'produits_tunnels'!$B$2:$B$1616,"Neuilly")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"|Neuilly",'produits_tunnels'!$N$2:$N$1616,0)),"")</f>
        <v/>
      </c>
      <c r="G18" s="8">
        <f>SUMIFS('produits_tunnels'!$J$2:$J$1616,'produits_tunnels'!$D$2:$D$1616,LOWER(B18),'produits_tunnels'!$B$2:$B$1616,"Neuilly")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"|Neuilly",'produits_tunnels'!$N$2:$N$1616,0)),"")</f>
        <v/>
      </c>
      <c r="G19" s="8">
        <f>SUMIFS('produits_tunnels'!$J$2:$J$1616,'produits_tunnels'!$D$2:$D$1616,LOWER(B19),'produits_tunnels'!$B$2:$B$1616,"Neuilly")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"|Neuilly",'produits_tunnels'!$N$2:$N$1616,0)),"")</f>
        <v/>
      </c>
      <c r="G20" s="8">
        <f>SUMIFS('produits_tunnels'!$J$2:$J$1616,'produits_tunnels'!$D$2:$D$1616,LOWER(B20),'produits_tunnels'!$B$2:$B$1616,"Neuilly")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"|Neuilly",'produits_tunnels'!$N$2:$N$1616,0)),"")</f>
        <v/>
      </c>
      <c r="G21" s="8">
        <f>SUMIFS('produits_tunnels'!$J$2:$J$1616,'produits_tunnels'!$D$2:$D$1616,LOWER(B21),'produits_tunnels'!$B$2:$B$1616,"Neuilly")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"|Neuilly",'produits_tunnels'!$N$2:$N$1616,0)),"")</f>
        <v/>
      </c>
      <c r="G22" s="8">
        <f>SUMIFS('produits_tunnels'!$J$2:$J$1616,'produits_tunnels'!$D$2:$D$1616,LOWER(B22),'produits_tunnels'!$B$2:$B$1616,"Neuilly")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"|Neuilly",'produits_tunnels'!$N$2:$N$1616,0)),"")</f>
        <v/>
      </c>
      <c r="G23" s="8">
        <f>SUMIFS('produits_tunnels'!$J$2:$J$1616,'produits_tunnels'!$D$2:$D$1616,LOWER(B23),'produits_tunnels'!$B$2:$B$1616,"Neuilly")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"|Neuilly",'produits_tunnels'!$N$2:$N$1616,0)),"")</f>
        <v/>
      </c>
      <c r="G24" s="8">
        <f>SUMIFS('produits_tunnels'!$J$2:$J$1616,'produits_tunnels'!$D$2:$D$1616,LOWER(B24),'produits_tunnels'!$B$2:$B$1616,"Neuilly")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"|Neuilly",'produits_tunnels'!$N$2:$N$1616,0)),"")</f>
        <v/>
      </c>
      <c r="G25" s="8">
        <f>SUMIFS('produits_tunnels'!$J$2:$J$1616,'produits_tunnels'!$D$2:$D$1616,LOWER(B25),'produits_tunnels'!$B$2:$B$1616,"Neuilly")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"|Neuilly",'produits_tunnels'!$N$2:$N$1616,0)),"")</f>
        <v/>
      </c>
      <c r="G26" s="8">
        <f>SUMIFS('produits_tunnels'!$J$2:$J$1616,'produits_tunnels'!$D$2:$D$1616,LOWER(B26),'produits_tunnels'!$B$2:$B$1616,"Neuilly")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"|Neuilly",'produits_tunnels'!$N$2:$N$1616,0)),"")</f>
        <v/>
      </c>
      <c r="G27" s="8">
        <f>SUMIFS('produits_tunnels'!$J$2:$J$1616,'produits_tunnels'!$D$2:$D$1616,LOWER(B27),'produits_tunnels'!$B$2:$B$1616,"Neuilly")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"|Neuilly",'produits_tunnels'!$N$2:$N$1616,0)),"")</f>
        <v/>
      </c>
      <c r="G28" s="8">
        <f>SUMIFS('produits_tunnels'!$J$2:$J$1616,'produits_tunnels'!$D$2:$D$1616,LOWER(B28),'produits_tunnels'!$B$2:$B$1616,"Neuilly")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"|Neuilly",'produits_tunnels'!$N$2:$N$1616,0)),"")</f>
        <v/>
      </c>
      <c r="G29" s="8">
        <f>SUMIFS('produits_tunnels'!$J$2:$J$1616,'produits_tunnels'!$D$2:$D$1616,LOWER(B29),'produits_tunnels'!$B$2:$B$1616,"Neuilly")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"|Neuilly",'produits_tunnels'!$N$2:$N$1616,0)),"")</f>
        <v/>
      </c>
      <c r="G30" s="8">
        <f>SUMIFS('produits_tunnels'!$J$2:$J$1616,'produits_tunnels'!$D$2:$D$1616,LOWER(B30),'produits_tunnels'!$B$2:$B$1616,"Neuilly")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"|Neuilly",'produits_tunnels'!$N$2:$N$1616,0)),"")</f>
        <v/>
      </c>
      <c r="G31" s="8">
        <f>SUMIFS('produits_tunnels'!$J$2:$J$1616,'produits_tunnels'!$D$2:$D$1616,LOWER(B31),'produits_tunnels'!$B$2:$B$1616,"Neuilly")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"|Neuilly",'produits_tunnels'!$N$2:$N$1616,0)),"")</f>
        <v/>
      </c>
      <c r="G32" s="8">
        <f>SUMIFS('produits_tunnels'!$J$2:$J$1616,'produits_tunnels'!$D$2:$D$1616,LOWER(B32),'produits_tunnels'!$B$2:$B$1616,"Neuilly")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d'une pompe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"|Neuilly",'produits_tunnels'!$N$2:$N$1616,0)),"")</f>
        <v/>
      </c>
      <c r="G33" s="8">
        <f>SUMIFS('produits_tunnels'!$J$2:$J$1616,'produits_tunnels'!$D$2:$D$1616,LOWER(B33),'produits_tunnels'!$B$2:$B$1616,"Neuilly")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autres systèmes du réseau incendie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"|Neuilly",'produits_tunnels'!$N$2:$N$1616,0)),"")</f>
        <v/>
      </c>
      <c r="G34" s="8">
        <f>SUMIFS('produits_tunnels'!$J$2:$J$1616,'produits_tunnels'!$D$2:$D$1616,LOWER(B34),'produits_tunnels'!$B$2:$B$1616,"Neuilly")</f>
        <v/>
      </c>
      <c r="H34" s="8">
        <f>E34 * F34 * G34</f>
        <v/>
      </c>
    </row>
    <row r="35">
      <c r="A35" s="9" t="inlineStr">
        <is>
          <t>Total</t>
        </is>
      </c>
      <c r="H35" s="10">
        <f>SUM(H2:H34)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F9C4"/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8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"|Fontenay",'produits_tunnels'!$N$2:$N$1616,0)),"")</f>
        <v/>
      </c>
      <c r="G2" s="8">
        <f>SUMIFS('produits_tunnels'!$J$2:$J$1616,'produits_tunnels'!$D$2:$D$1616,LOWER(B2),'produits_tunnels'!$B$2:$B$1616,"Fontenay")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"|Fontenay",'produits_tunnels'!$N$2:$N$1616,0)),"")</f>
        <v/>
      </c>
      <c r="G3" s="8">
        <f>SUMIFS('produits_tunnels'!$J$2:$J$1616,'produits_tunnels'!$D$2:$D$1616,LOWER(B3),'produits_tunnels'!$B$2:$B$1616,"Fontenay")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"|Fontenay",'produits_tunnels'!$N$2:$N$1616,0)),"")</f>
        <v/>
      </c>
      <c r="G4" s="8">
        <f>SUMIFS('produits_tunnels'!$J$2:$J$1616,'produits_tunnels'!$D$2:$D$1616,LOWER(B4),'produits_tunnels'!$B$2:$B$1616,"Fontenay")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"|Fontenay",'produits_tunnels'!$N$2:$N$1616,0)),"")</f>
        <v/>
      </c>
      <c r="G5" s="8">
        <f>SUMIFS('produits_tunnels'!$J$2:$J$1616,'produits_tunnels'!$D$2:$D$1616,LOWER(B5),'produits_tunnels'!$B$2:$B$1616,"Fontenay")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"|Fontenay",'produits_tunnels'!$N$2:$N$1616,0)),"")</f>
        <v/>
      </c>
      <c r="G6" s="8">
        <f>SUMIFS('produits_tunnels'!$J$2:$J$1616,'produits_tunnels'!$D$2:$D$1616,LOWER(B6),'produits_tunnels'!$B$2:$B$1616,"Fontenay")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"|Fontenay",'produits_tunnels'!$N$2:$N$1616,0)),"")</f>
        <v/>
      </c>
      <c r="G7" s="8">
        <f>SUMIFS('produits_tunnels'!$J$2:$J$1616,'produits_tunnels'!$D$2:$D$1616,LOWER(B7),'produits_tunnels'!$B$2:$B$1616,"Fontenay")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"|Fontenay",'produits_tunnels'!$N$2:$N$1616,0)),"")</f>
        <v/>
      </c>
      <c r="G8" s="8">
        <f>SUMIFS('produits_tunnels'!$J$2:$J$1616,'produits_tunnels'!$D$2:$D$1616,LOWER(B8),'produits_tunnels'!$B$2:$B$1616,"Fontenay")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"|Fontenay",'produits_tunnels'!$N$2:$N$1616,0)),"")</f>
        <v/>
      </c>
      <c r="G9" s="8">
        <f>SUMIFS('produits_tunnels'!$J$2:$J$1616,'produits_tunnels'!$D$2:$D$1616,LOWER(B9),'produits_tunnels'!$B$2:$B$1616,"Fontenay")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"|Fontenay",'produits_tunnels'!$N$2:$N$1616,0)),"")</f>
        <v/>
      </c>
      <c r="G10" s="8">
        <f>SUMIFS('produits_tunnels'!$J$2:$J$1616,'produits_tunnels'!$D$2:$D$1616,LOWER(B10),'produits_tunnels'!$B$2:$B$1616,"Fontenay")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"|Fontenay",'produits_tunnels'!$N$2:$N$1616,0)),"")</f>
        <v/>
      </c>
      <c r="G11" s="8">
        <f>SUMIFS('produits_tunnels'!$J$2:$J$1616,'produits_tunnels'!$D$2:$D$1616,LOWER(B11),'produits_tunnels'!$B$2:$B$1616,"Fontenay")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"|Fontenay",'produits_tunnels'!$N$2:$N$1616,0)),"")</f>
        <v/>
      </c>
      <c r="G12" s="8">
        <f>SUMIFS('produits_tunnels'!$J$2:$J$1616,'produits_tunnels'!$D$2:$D$1616,LOWER(B12),'produits_tunnels'!$B$2:$B$1616,"Fontenay")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"|Fontenay",'produits_tunnels'!$N$2:$N$1616,0)),"")</f>
        <v/>
      </c>
      <c r="G13" s="8">
        <f>SUMIFS('produits_tunnels'!$J$2:$J$1616,'produits_tunnels'!$D$2:$D$1616,LOWER(B13),'produits_tunnels'!$B$2:$B$1616,"Fontenay")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"|Fontenay",'produits_tunnels'!$N$2:$N$1616,0)),"")</f>
        <v/>
      </c>
      <c r="G14" s="8">
        <f>SUMIFS('produits_tunnels'!$J$2:$J$1616,'produits_tunnels'!$D$2:$D$1616,LOWER(B14),'produits_tunnels'!$B$2:$B$1616,"Fontenay")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"|Fontenay",'produits_tunnels'!$N$2:$N$1616,0)),"")</f>
        <v/>
      </c>
      <c r="G15" s="8">
        <f>SUMIFS('produits_tunnels'!$J$2:$J$1616,'produits_tunnels'!$D$2:$D$1616,LOWER(B15),'produits_tunnels'!$B$2:$B$1616,"Fontenay")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"|Fontenay",'produits_tunnels'!$N$2:$N$1616,0)),"")</f>
        <v/>
      </c>
      <c r="G16" s="8">
        <f>SUMIFS('produits_tunnels'!$J$2:$J$1616,'produits_tunnels'!$D$2:$D$1616,LOWER(B16),'produits_tunnels'!$B$2:$B$1616,"Fontenay")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"|Fontenay",'produits_tunnels'!$N$2:$N$1616,0)),"")</f>
        <v/>
      </c>
      <c r="G17" s="8">
        <f>SUMIFS('produits_tunnels'!$J$2:$J$1616,'produits_tunnels'!$D$2:$D$1616,LOWER(B17),'produits_tunnels'!$B$2:$B$1616,"Fontenay")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"|Fontenay",'produits_tunnels'!$N$2:$N$1616,0)),"")</f>
        <v/>
      </c>
      <c r="G18" s="8">
        <f>SUMIFS('produits_tunnels'!$J$2:$J$1616,'produits_tunnels'!$D$2:$D$1616,LOWER(B18),'produits_tunnels'!$B$2:$B$1616,"Fontenay")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"|Fontenay",'produits_tunnels'!$N$2:$N$1616,0)),"")</f>
        <v/>
      </c>
      <c r="G19" s="8">
        <f>SUMIFS('produits_tunnels'!$J$2:$J$1616,'produits_tunnels'!$D$2:$D$1616,LOWER(B19),'produits_tunnels'!$B$2:$B$1616,"Fontenay")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"|Fontenay",'produits_tunnels'!$N$2:$N$1616,0)),"")</f>
        <v/>
      </c>
      <c r="G20" s="8">
        <f>SUMIFS('produits_tunnels'!$J$2:$J$1616,'produits_tunnels'!$D$2:$D$1616,LOWER(B20),'produits_tunnels'!$B$2:$B$1616,"Fontenay")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"|Fontenay",'produits_tunnels'!$N$2:$N$1616,0)),"")</f>
        <v/>
      </c>
      <c r="G21" s="8">
        <f>SUMIFS('produits_tunnels'!$J$2:$J$1616,'produits_tunnels'!$D$2:$D$1616,LOWER(B21),'produits_tunnels'!$B$2:$B$1616,"Fontenay")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"|Fontenay",'produits_tunnels'!$N$2:$N$1616,0)),"")</f>
        <v/>
      </c>
      <c r="G22" s="8">
        <f>SUMIFS('produits_tunnels'!$J$2:$J$1616,'produits_tunnels'!$D$2:$D$1616,LOWER(B22),'produits_tunnels'!$B$2:$B$1616,"Fontenay")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"|Fontenay",'produits_tunnels'!$N$2:$N$1616,0)),"")</f>
        <v/>
      </c>
      <c r="G23" s="8">
        <f>SUMIFS('produits_tunnels'!$J$2:$J$1616,'produits_tunnels'!$D$2:$D$1616,LOWER(B23),'produits_tunnels'!$B$2:$B$1616,"Fontenay")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"|Fontenay",'produits_tunnels'!$N$2:$N$1616,0)),"")</f>
        <v/>
      </c>
      <c r="G24" s="8">
        <f>SUMIFS('produits_tunnels'!$J$2:$J$1616,'produits_tunnels'!$D$2:$D$1616,LOWER(B24),'produits_tunnels'!$B$2:$B$1616,"Fontenay")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"|Fontenay",'produits_tunnels'!$N$2:$N$1616,0)),"")</f>
        <v/>
      </c>
      <c r="G25" s="8">
        <f>SUMIFS('produits_tunnels'!$J$2:$J$1616,'produits_tunnels'!$D$2:$D$1616,LOWER(B25),'produits_tunnels'!$B$2:$B$1616,"Fontenay")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"|Fontenay",'produits_tunnels'!$N$2:$N$1616,0)),"")</f>
        <v/>
      </c>
      <c r="G26" s="8">
        <f>SUMIFS('produits_tunnels'!$J$2:$J$1616,'produits_tunnels'!$D$2:$D$1616,LOWER(B26),'produits_tunnels'!$B$2:$B$1616,"Fontenay")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"|Fontenay",'produits_tunnels'!$N$2:$N$1616,0)),"")</f>
        <v/>
      </c>
      <c r="G27" s="8">
        <f>SUMIFS('produits_tunnels'!$J$2:$J$1616,'produits_tunnels'!$D$2:$D$1616,LOWER(B27),'produits_tunnels'!$B$2:$B$1616,"Fontenay")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"|Fontenay",'produits_tunnels'!$N$2:$N$1616,0)),"")</f>
        <v/>
      </c>
      <c r="G28" s="8">
        <f>SUMIFS('produits_tunnels'!$J$2:$J$1616,'produits_tunnels'!$D$2:$D$1616,LOWER(B28),'produits_tunnels'!$B$2:$B$1616,"Fontenay")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"|Fontenay",'produits_tunnels'!$N$2:$N$1616,0)),"")</f>
        <v/>
      </c>
      <c r="G29" s="8">
        <f>SUMIFS('produits_tunnels'!$J$2:$J$1616,'produits_tunnels'!$D$2:$D$1616,LOWER(B29),'produits_tunnels'!$B$2:$B$1616,"Fontenay")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"|Fontenay",'produits_tunnels'!$N$2:$N$1616,0)),"")</f>
        <v/>
      </c>
      <c r="G30" s="8">
        <f>SUMIFS('produits_tunnels'!$J$2:$J$1616,'produits_tunnels'!$D$2:$D$1616,LOWER(B30),'produits_tunnels'!$B$2:$B$1616,"Fontenay")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"|Fontenay",'produits_tunnels'!$N$2:$N$1616,0)),"")</f>
        <v/>
      </c>
      <c r="G31" s="8">
        <f>SUMIFS('produits_tunnels'!$J$2:$J$1616,'produits_tunnels'!$D$2:$D$1616,LOWER(B31),'produits_tunnels'!$B$2:$B$1616,"Fontenay")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"|Fontenay",'produits_tunnels'!$N$2:$N$1616,0)),"")</f>
        <v/>
      </c>
      <c r="G32" s="8">
        <f>SUMIFS('produits_tunnels'!$J$2:$J$1616,'produits_tunnels'!$D$2:$D$1616,LOWER(B32),'produits_tunnels'!$B$2:$B$1616,"Fontenay")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"|Fontenay",'produits_tunnels'!$N$2:$N$1616,0)),"")</f>
        <v/>
      </c>
      <c r="G33" s="8">
        <f>SUMIFS('produits_tunnels'!$J$2:$J$1616,'produits_tunnels'!$D$2:$D$1616,LOWER(B33),'produits_tunnels'!$B$2:$B$1616,"Fontenay")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"|Fontenay",'produits_tunnels'!$N$2:$N$1616,0)),"")</f>
        <v/>
      </c>
      <c r="G34" s="8">
        <f>SUMIFS('produits_tunnels'!$J$2:$J$1616,'produits_tunnels'!$D$2:$D$1616,LOWER(B34),'produits_tunnels'!$B$2:$B$1616,"Fontenay")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autres systèmes du réseau incendie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"|Fontenay",'produits_tunnels'!$N$2:$N$1616,0)),"")</f>
        <v/>
      </c>
      <c r="G35" s="8">
        <f>SUMIFS('produits_tunnels'!$J$2:$J$1616,'produits_tunnels'!$D$2:$D$1616,LOWER(B35),'produits_tunnels'!$B$2:$B$1616,"Fontenay")</f>
        <v/>
      </c>
      <c r="H35" s="8">
        <f>E35 * F35 * G35</f>
        <v/>
      </c>
    </row>
    <row r="36">
      <c r="A36" s="9" t="inlineStr">
        <is>
          <t>Total</t>
        </is>
      </c>
      <c r="H36" s="10">
        <f>SUM(H2:H35)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6EFCE"/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0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"|Guy Môquet",'produits_tunnels'!$N$2:$N$1616,0)),"")</f>
        <v/>
      </c>
      <c r="G2" s="8">
        <f>SUMIFS('produits_tunnels'!$J$2:$J$1616,'produits_tunnels'!$D$2:$D$1616,LOWER(B2),'produits_tunnels'!$B$2:$B$1616,"Guy Môquet")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"|Guy Môquet",'produits_tunnels'!$N$2:$N$1616,0)),"")</f>
        <v/>
      </c>
      <c r="G3" s="8">
        <f>SUMIFS('produits_tunnels'!$J$2:$J$1616,'produits_tunnels'!$D$2:$D$1616,LOWER(B3),'produits_tunnels'!$B$2:$B$1616,"Guy Môquet")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"|Guy Môquet",'produits_tunnels'!$N$2:$N$1616,0)),"")</f>
        <v/>
      </c>
      <c r="G4" s="8">
        <f>SUMIFS('produits_tunnels'!$J$2:$J$1616,'produits_tunnels'!$D$2:$D$1616,LOWER(B4),'produits_tunnels'!$B$2:$B$1616,"Guy Môquet")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"|Guy Môquet",'produits_tunnels'!$N$2:$N$1616,0)),"")</f>
        <v/>
      </c>
      <c r="G5" s="8">
        <f>SUMIFS('produits_tunnels'!$J$2:$J$1616,'produits_tunnels'!$D$2:$D$1616,LOWER(B5),'produits_tunnels'!$B$2:$B$1616,"Guy Môquet")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"|Guy Môquet",'produits_tunnels'!$N$2:$N$1616,0)),"")</f>
        <v/>
      </c>
      <c r="G6" s="8">
        <f>SUMIFS('produits_tunnels'!$J$2:$J$1616,'produits_tunnels'!$D$2:$D$1616,LOWER(B6),'produits_tunnels'!$B$2:$B$1616,"Guy Môquet")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"|Guy Môquet",'produits_tunnels'!$N$2:$N$1616,0)),"")</f>
        <v/>
      </c>
      <c r="G7" s="8">
        <f>SUMIFS('produits_tunnels'!$J$2:$J$1616,'produits_tunnels'!$D$2:$D$1616,LOWER(B7),'produits_tunnels'!$B$2:$B$1616,"Guy Môquet")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"|Guy Môquet",'produits_tunnels'!$N$2:$N$1616,0)),"")</f>
        <v/>
      </c>
      <c r="G8" s="8">
        <f>SUMIFS('produits_tunnels'!$J$2:$J$1616,'produits_tunnels'!$D$2:$D$1616,LOWER(B8),'produits_tunnels'!$B$2:$B$1616,"Guy Môquet")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"|Guy Môquet",'produits_tunnels'!$N$2:$N$1616,0)),"")</f>
        <v/>
      </c>
      <c r="G9" s="8">
        <f>SUMIFS('produits_tunnels'!$J$2:$J$1616,'produits_tunnels'!$D$2:$D$1616,LOWER(B9),'produits_tunnels'!$B$2:$B$1616,"Guy Môquet")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"|Guy Môquet",'produits_tunnels'!$N$2:$N$1616,0)),"")</f>
        <v/>
      </c>
      <c r="G10" s="8">
        <f>SUMIFS('produits_tunnels'!$J$2:$J$1616,'produits_tunnels'!$D$2:$D$1616,LOWER(B10),'produits_tunnels'!$B$2:$B$1616,"Guy Môquet")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"|Guy Môquet",'produits_tunnels'!$N$2:$N$1616,0)),"")</f>
        <v/>
      </c>
      <c r="G11" s="8">
        <f>SUMIFS('produits_tunnels'!$J$2:$J$1616,'produits_tunnels'!$D$2:$D$1616,LOWER(B11),'produits_tunnels'!$B$2:$B$1616,"Guy Môquet")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"|Guy Môquet",'produits_tunnels'!$N$2:$N$1616,0)),"")</f>
        <v/>
      </c>
      <c r="G12" s="8">
        <f>SUMIFS('produits_tunnels'!$J$2:$J$1616,'produits_tunnels'!$D$2:$D$1616,LOWER(B12),'produits_tunnels'!$B$2:$B$1616,"Guy Môquet")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"|Guy Môquet",'produits_tunnels'!$N$2:$N$1616,0)),"")</f>
        <v/>
      </c>
      <c r="G13" s="8">
        <f>SUMIFS('produits_tunnels'!$J$2:$J$1616,'produits_tunnels'!$D$2:$D$1616,LOWER(B13),'produits_tunnels'!$B$2:$B$1616,"Guy Môquet")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"|Guy Môquet",'produits_tunnels'!$N$2:$N$1616,0)),"")</f>
        <v/>
      </c>
      <c r="G14" s="8">
        <f>SUMIFS('produits_tunnels'!$J$2:$J$1616,'produits_tunnels'!$D$2:$D$1616,LOWER(B14),'produits_tunnels'!$B$2:$B$1616,"Guy Môquet")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"|Guy Môquet",'produits_tunnels'!$N$2:$N$1616,0)),"")</f>
        <v/>
      </c>
      <c r="G15" s="8">
        <f>SUMIFS('produits_tunnels'!$J$2:$J$1616,'produits_tunnels'!$D$2:$D$1616,LOWER(B15),'produits_tunnels'!$B$2:$B$1616,"Guy Môquet")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"|Guy Môquet",'produits_tunnels'!$N$2:$N$1616,0)),"")</f>
        <v/>
      </c>
      <c r="G16" s="8">
        <f>SUMIFS('produits_tunnels'!$J$2:$J$1616,'produits_tunnels'!$D$2:$D$1616,LOWER(B16),'produits_tunnels'!$B$2:$B$1616,"Guy Môquet")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"|Guy Môquet",'produits_tunnels'!$N$2:$N$1616,0)),"")</f>
        <v/>
      </c>
      <c r="G17" s="8">
        <f>SUMIFS('produits_tunnels'!$J$2:$J$1616,'produits_tunnels'!$D$2:$D$1616,LOWER(B17),'produits_tunnels'!$B$2:$B$1616,"Guy Môquet")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"|Guy Môquet",'produits_tunnels'!$N$2:$N$1616,0)),"")</f>
        <v/>
      </c>
      <c r="G18" s="8">
        <f>SUMIFS('produits_tunnels'!$J$2:$J$1616,'produits_tunnels'!$D$2:$D$1616,LOWER(B18),'produits_tunnels'!$B$2:$B$1616,"Guy Môquet")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"|Guy Môquet",'produits_tunnels'!$N$2:$N$1616,0)),"")</f>
        <v/>
      </c>
      <c r="G19" s="8">
        <f>SUMIFS('produits_tunnels'!$J$2:$J$1616,'produits_tunnels'!$D$2:$D$1616,LOWER(B19),'produits_tunnels'!$B$2:$B$1616,"Guy Môquet")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"|Guy Môquet",'produits_tunnels'!$N$2:$N$1616,0)),"")</f>
        <v/>
      </c>
      <c r="G20" s="8">
        <f>SUMIFS('produits_tunnels'!$J$2:$J$1616,'produits_tunnels'!$D$2:$D$1616,LOWER(B20),'produits_tunnels'!$B$2:$B$1616,"Guy Môquet")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"|Guy Môquet",'produits_tunnels'!$N$2:$N$1616,0)),"")</f>
        <v/>
      </c>
      <c r="G21" s="8">
        <f>SUMIFS('produits_tunnels'!$J$2:$J$1616,'produits_tunnels'!$D$2:$D$1616,LOWER(B21),'produits_tunnels'!$B$2:$B$1616,"Guy Môquet")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"|Guy Môquet",'produits_tunnels'!$N$2:$N$1616,0)),"")</f>
        <v/>
      </c>
      <c r="G22" s="8">
        <f>SUMIFS('produits_tunnels'!$J$2:$J$1616,'produits_tunnels'!$D$2:$D$1616,LOWER(B22),'produits_tunnels'!$B$2:$B$1616,"Guy Môquet")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"|Guy Môquet",'produits_tunnels'!$N$2:$N$1616,0)),"")</f>
        <v/>
      </c>
      <c r="G23" s="8">
        <f>SUMIFS('produits_tunnels'!$J$2:$J$1616,'produits_tunnels'!$D$2:$D$1616,LOWER(B23),'produits_tunnels'!$B$2:$B$1616,"Guy Môquet")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"|Guy Môquet",'produits_tunnels'!$N$2:$N$1616,0)),"")</f>
        <v/>
      </c>
      <c r="G24" s="8">
        <f>SUMIFS('produits_tunnels'!$J$2:$J$1616,'produits_tunnels'!$D$2:$D$1616,LOWER(B24),'produits_tunnels'!$B$2:$B$1616,"Guy Môquet")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"|Guy Môquet",'produits_tunnels'!$N$2:$N$1616,0)),"")</f>
        <v/>
      </c>
      <c r="G25" s="8">
        <f>SUMIFS('produits_tunnels'!$J$2:$J$1616,'produits_tunnels'!$D$2:$D$1616,LOWER(B25),'produits_tunnels'!$B$2:$B$1616,"Guy Môquet")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"|Guy Môquet",'produits_tunnels'!$N$2:$N$1616,0)),"")</f>
        <v/>
      </c>
      <c r="G26" s="8">
        <f>SUMIFS('produits_tunnels'!$J$2:$J$1616,'produits_tunnels'!$D$2:$D$1616,LOWER(B26),'produits_tunnels'!$B$2:$B$1616,"Guy Môquet")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"|Guy Môquet",'produits_tunnels'!$N$2:$N$1616,0)),"")</f>
        <v/>
      </c>
      <c r="G27" s="8">
        <f>SUMIFS('produits_tunnels'!$J$2:$J$1616,'produits_tunnels'!$D$2:$D$1616,LOWER(B27),'produits_tunnels'!$B$2:$B$1616,"Guy Môquet")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"|Guy Môquet",'produits_tunnels'!$N$2:$N$1616,0)),"")</f>
        <v/>
      </c>
      <c r="G28" s="8">
        <f>SUMIFS('produits_tunnels'!$J$2:$J$1616,'produits_tunnels'!$D$2:$D$1616,LOWER(B28),'produits_tunnels'!$B$2:$B$1616,"Guy Môquet")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"|Guy Môquet",'produits_tunnels'!$N$2:$N$1616,0)),"")</f>
        <v/>
      </c>
      <c r="G29" s="8">
        <f>SUMIFS('produits_tunnels'!$J$2:$J$1616,'produits_tunnels'!$D$2:$D$1616,LOWER(B29),'produits_tunnels'!$B$2:$B$1616,"Guy Môquet")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"|Guy Môquet",'produits_tunnels'!$N$2:$N$1616,0)),"")</f>
        <v/>
      </c>
      <c r="G30" s="8">
        <f>SUMIFS('produits_tunnels'!$J$2:$J$1616,'produits_tunnels'!$D$2:$D$1616,LOWER(B30),'produits_tunnels'!$B$2:$B$1616,"Guy Môquet")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"|Guy Môquet",'produits_tunnels'!$N$2:$N$1616,0)),"")</f>
        <v/>
      </c>
      <c r="G31" s="8">
        <f>SUMIFS('produits_tunnels'!$J$2:$J$1616,'produits_tunnels'!$D$2:$D$1616,LOWER(B31),'produits_tunnels'!$B$2:$B$1616,"Guy Môquet")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"|Guy Môquet",'produits_tunnels'!$N$2:$N$1616,0)),"")</f>
        <v/>
      </c>
      <c r="G32" s="8">
        <f>SUMIFS('produits_tunnels'!$J$2:$J$1616,'produits_tunnels'!$D$2:$D$1616,LOWER(B32),'produits_tunnels'!$B$2:$B$1616,"Guy Môquet")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"|Guy Môquet",'produits_tunnels'!$N$2:$N$1616,0)),"")</f>
        <v/>
      </c>
      <c r="G33" s="8">
        <f>SUMIFS('produits_tunnels'!$J$2:$J$1616,'produits_tunnels'!$D$2:$D$1616,LOWER(B33),'produits_tunnels'!$B$2:$B$1616,"Guy Môquet")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"|Guy Môquet",'produits_tunnels'!$N$2:$N$1616,0)),"")</f>
        <v/>
      </c>
      <c r="G34" s="8">
        <f>SUMIFS('produits_tunnels'!$J$2:$J$1616,'produits_tunnels'!$D$2:$D$1616,LOWER(B34),'produits_tunnels'!$B$2:$B$1616,"Guy Môquet")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autres systèmes du réseau incendie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"|Guy Môquet",'produits_tunnels'!$N$2:$N$1616,0)),"")</f>
        <v/>
      </c>
      <c r="G35" s="8">
        <f>SUMIFS('produits_tunnels'!$J$2:$J$1616,'produits_tunnels'!$D$2:$D$1616,LOWER(B35),'produits_tunnels'!$B$2:$B$1616,"Guy Môquet")</f>
        <v/>
      </c>
      <c r="H35" s="8">
        <f>E35 * F35 * G35</f>
        <v/>
      </c>
    </row>
    <row r="36">
      <c r="A36" s="9" t="inlineStr">
        <is>
          <t>Total</t>
        </is>
      </c>
      <c r="H36" s="10">
        <f>SUM(H2:H35)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F9C4"/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0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"|Belle-Rive",'produits_tunnels'!$N$2:$N$1616,0)),"")</f>
        <v/>
      </c>
      <c r="G2" s="8">
        <f>SUMIFS('produits_tunnels'!$J$2:$J$1616,'produits_tunnels'!$D$2:$D$1616,LOWER(B2),'produits_tunnels'!$B$2:$B$1616,"Belle-Rive")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"|Belle-Rive",'produits_tunnels'!$N$2:$N$1616,0)),"")</f>
        <v/>
      </c>
      <c r="G3" s="8">
        <f>SUMIFS('produits_tunnels'!$J$2:$J$1616,'produits_tunnels'!$D$2:$D$1616,LOWER(B3),'produits_tunnels'!$B$2:$B$1616,"Belle-Rive")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"|Belle-Rive",'produits_tunnels'!$N$2:$N$1616,0)),"")</f>
        <v/>
      </c>
      <c r="G4" s="8">
        <f>SUMIFS('produits_tunnels'!$J$2:$J$1616,'produits_tunnels'!$D$2:$D$1616,LOWER(B4),'produits_tunnels'!$B$2:$B$1616,"Belle-Rive")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"|Belle-Rive",'produits_tunnels'!$N$2:$N$1616,0)),"")</f>
        <v/>
      </c>
      <c r="G5" s="8">
        <f>SUMIFS('produits_tunnels'!$J$2:$J$1616,'produits_tunnels'!$D$2:$D$1616,LOWER(B5),'produits_tunnels'!$B$2:$B$1616,"Belle-Rive")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"|Belle-Rive",'produits_tunnels'!$N$2:$N$1616,0)),"")</f>
        <v/>
      </c>
      <c r="G6" s="8">
        <f>SUMIFS('produits_tunnels'!$J$2:$J$1616,'produits_tunnels'!$D$2:$D$1616,LOWER(B6),'produits_tunnels'!$B$2:$B$1616,"Belle-Rive")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"|Belle-Rive",'produits_tunnels'!$N$2:$N$1616,0)),"")</f>
        <v/>
      </c>
      <c r="G7" s="8">
        <f>SUMIFS('produits_tunnels'!$J$2:$J$1616,'produits_tunnels'!$D$2:$D$1616,LOWER(B7),'produits_tunnels'!$B$2:$B$1616,"Belle-Rive")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"|Belle-Rive",'produits_tunnels'!$N$2:$N$1616,0)),"")</f>
        <v/>
      </c>
      <c r="G8" s="8">
        <f>SUMIFS('produits_tunnels'!$J$2:$J$1616,'produits_tunnels'!$D$2:$D$1616,LOWER(B8),'produits_tunnels'!$B$2:$B$1616,"Belle-Rive")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"|Belle-Rive",'produits_tunnels'!$N$2:$N$1616,0)),"")</f>
        <v/>
      </c>
      <c r="G9" s="8">
        <f>SUMIFS('produits_tunnels'!$J$2:$J$1616,'produits_tunnels'!$D$2:$D$1616,LOWER(B9),'produits_tunnels'!$B$2:$B$1616,"Belle-Rive")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"|Belle-Rive",'produits_tunnels'!$N$2:$N$1616,0)),"")</f>
        <v/>
      </c>
      <c r="G10" s="8">
        <f>SUMIFS('produits_tunnels'!$J$2:$J$1616,'produits_tunnels'!$D$2:$D$1616,LOWER(B10),'produits_tunnels'!$B$2:$B$1616,"Belle-Rive")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"|Belle-Rive",'produits_tunnels'!$N$2:$N$1616,0)),"")</f>
        <v/>
      </c>
      <c r="G11" s="8">
        <f>SUMIFS('produits_tunnels'!$J$2:$J$1616,'produits_tunnels'!$D$2:$D$1616,LOWER(B11),'produits_tunnels'!$B$2:$B$1616,"Belle-Rive")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"|Belle-Rive",'produits_tunnels'!$N$2:$N$1616,0)),"")</f>
        <v/>
      </c>
      <c r="G12" s="8">
        <f>SUMIFS('produits_tunnels'!$J$2:$J$1616,'produits_tunnels'!$D$2:$D$1616,LOWER(B12),'produits_tunnels'!$B$2:$B$1616,"Belle-Rive")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"|Belle-Rive",'produits_tunnels'!$N$2:$N$1616,0)),"")</f>
        <v/>
      </c>
      <c r="G13" s="8">
        <f>SUMIFS('produits_tunnels'!$J$2:$J$1616,'produits_tunnels'!$D$2:$D$1616,LOWER(B13),'produits_tunnels'!$B$2:$B$1616,"Belle-Rive")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"|Belle-Rive",'produits_tunnels'!$N$2:$N$1616,0)),"")</f>
        <v/>
      </c>
      <c r="G14" s="8">
        <f>SUMIFS('produits_tunnels'!$J$2:$J$1616,'produits_tunnels'!$D$2:$D$1616,LOWER(B14),'produits_tunnels'!$B$2:$B$1616,"Belle-Rive")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"|Belle-Rive",'produits_tunnels'!$N$2:$N$1616,0)),"")</f>
        <v/>
      </c>
      <c r="G15" s="8">
        <f>SUMIFS('produits_tunnels'!$J$2:$J$1616,'produits_tunnels'!$D$2:$D$1616,LOWER(B15),'produits_tunnels'!$B$2:$B$1616,"Belle-Rive")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"|Belle-Rive",'produits_tunnels'!$N$2:$N$1616,0)),"")</f>
        <v/>
      </c>
      <c r="G16" s="8">
        <f>SUMIFS('produits_tunnels'!$J$2:$J$1616,'produits_tunnels'!$D$2:$D$1616,LOWER(B16),'produits_tunnels'!$B$2:$B$1616,"Belle-Rive")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"|Belle-Rive",'produits_tunnels'!$N$2:$N$1616,0)),"")</f>
        <v/>
      </c>
      <c r="G17" s="8">
        <f>SUMIFS('produits_tunnels'!$J$2:$J$1616,'produits_tunnels'!$D$2:$D$1616,LOWER(B17),'produits_tunnels'!$B$2:$B$1616,"Belle-Rive")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"|Belle-Rive",'produits_tunnels'!$N$2:$N$1616,0)),"")</f>
        <v/>
      </c>
      <c r="G18" s="8">
        <f>SUMIFS('produits_tunnels'!$J$2:$J$1616,'produits_tunnels'!$D$2:$D$1616,LOWER(B18),'produits_tunnels'!$B$2:$B$1616,"Belle-Rive")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"|Belle-Rive",'produits_tunnels'!$N$2:$N$1616,0)),"")</f>
        <v/>
      </c>
      <c r="G19" s="8">
        <f>SUMIFS('produits_tunnels'!$J$2:$J$1616,'produits_tunnels'!$D$2:$D$1616,LOWER(B19),'produits_tunnels'!$B$2:$B$1616,"Belle-Rive")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"|Belle-Rive",'produits_tunnels'!$N$2:$N$1616,0)),"")</f>
        <v/>
      </c>
      <c r="G20" s="8">
        <f>SUMIFS('produits_tunnels'!$J$2:$J$1616,'produits_tunnels'!$D$2:$D$1616,LOWER(B20),'produits_tunnels'!$B$2:$B$1616,"Belle-Rive")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"|Belle-Rive",'produits_tunnels'!$N$2:$N$1616,0)),"")</f>
        <v/>
      </c>
      <c r="G21" s="8">
        <f>SUMIFS('produits_tunnels'!$J$2:$J$1616,'produits_tunnels'!$D$2:$D$1616,LOWER(B21),'produits_tunnels'!$B$2:$B$1616,"Belle-Rive")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"|Belle-Rive",'produits_tunnels'!$N$2:$N$1616,0)),"")</f>
        <v/>
      </c>
      <c r="G22" s="8">
        <f>SUMIFS('produits_tunnels'!$J$2:$J$1616,'produits_tunnels'!$D$2:$D$1616,LOWER(B22),'produits_tunnels'!$B$2:$B$1616,"Belle-Rive")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"|Belle-Rive",'produits_tunnels'!$N$2:$N$1616,0)),"")</f>
        <v/>
      </c>
      <c r="G23" s="8">
        <f>SUMIFS('produits_tunnels'!$J$2:$J$1616,'produits_tunnels'!$D$2:$D$1616,LOWER(B23),'produits_tunnels'!$B$2:$B$1616,"Belle-Rive")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"|Belle-Rive",'produits_tunnels'!$N$2:$N$1616,0)),"")</f>
        <v/>
      </c>
      <c r="G24" s="8">
        <f>SUMIFS('produits_tunnels'!$J$2:$J$1616,'produits_tunnels'!$D$2:$D$1616,LOWER(B24),'produits_tunnels'!$B$2:$B$1616,"Belle-Rive")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"|Belle-Rive",'produits_tunnels'!$N$2:$N$1616,0)),"")</f>
        <v/>
      </c>
      <c r="G25" s="8">
        <f>SUMIFS('produits_tunnels'!$J$2:$J$1616,'produits_tunnels'!$D$2:$D$1616,LOWER(B25),'produits_tunnels'!$B$2:$B$1616,"Belle-Rive")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"|Belle-Rive",'produits_tunnels'!$N$2:$N$1616,0)),"")</f>
        <v/>
      </c>
      <c r="G26" s="8">
        <f>SUMIFS('produits_tunnels'!$J$2:$J$1616,'produits_tunnels'!$D$2:$D$1616,LOWER(B26),'produits_tunnels'!$B$2:$B$1616,"Belle-Rive")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"|Belle-Rive",'produits_tunnels'!$N$2:$N$1616,0)),"")</f>
        <v/>
      </c>
      <c r="G27" s="8">
        <f>SUMIFS('produits_tunnels'!$J$2:$J$1616,'produits_tunnels'!$D$2:$D$1616,LOWER(B27),'produits_tunnels'!$B$2:$B$1616,"Belle-Rive")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2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"|Belle-Rive",'produits_tunnels'!$N$2:$N$1616,0)),"")</f>
        <v/>
      </c>
      <c r="G28" s="8">
        <f>SUMIFS('produits_tunnels'!$J$2:$J$1616,'produits_tunnels'!$D$2:$D$1616,LOWER(B28),'produits_tunnels'!$B$2:$B$1616,"Belle-Rive")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nettoyage des caméras sens intérieur sens 1</t>
        </is>
      </c>
      <c r="C29" s="6" t="n">
        <v>2</v>
      </c>
      <c r="D29" s="6" t="n">
        <v>0</v>
      </c>
      <c r="E29" s="7">
        <f>C29 + D29</f>
        <v/>
      </c>
      <c r="F29" s="7">
        <f>IFERROR(INDEX('produits_tunnels'!$M$2:$M$1616,MATCH(LOWER(B29) &amp; "|Belle-Rive",'produits_tunnels'!$N$2:$N$1616,0)),"")</f>
        <v/>
      </c>
      <c r="G29" s="8">
        <f>SUMIFS('produits_tunnels'!$J$2:$J$1616,'produits_tunnels'!$D$2:$D$1616,LOWER(B29),'produits_tunnels'!$B$2:$B$1616,"Belle-Rive")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2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"|Belle-Rive",'produits_tunnels'!$N$2:$N$1616,0)),"")</f>
        <v/>
      </c>
      <c r="G30" s="8">
        <f>SUMIFS('produits_tunnels'!$J$2:$J$1616,'produits_tunnels'!$D$2:$D$1616,LOWER(B30),'produits_tunnels'!$B$2:$B$1616,"Belle-Rive")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maintenance préventive des caméras en issues de secours</t>
        </is>
      </c>
      <c r="C31" s="6" t="n">
        <v>1</v>
      </c>
      <c r="D31" s="6" t="n">
        <v>0</v>
      </c>
      <c r="E31" s="7">
        <f>C31 + D31</f>
        <v/>
      </c>
      <c r="F31" s="7">
        <f>IFERROR(INDEX('produits_tunnels'!$M$2:$M$1616,MATCH(LOWER(B31) &amp; "|Belle-Rive",'produits_tunnels'!$N$2:$N$1616,0)),"")</f>
        <v/>
      </c>
      <c r="G31" s="8">
        <f>SUMIFS('produits_tunnels'!$J$2:$J$1616,'produits_tunnels'!$D$2:$D$1616,LOWER(B31),'produits_tunnels'!$B$2:$B$1616,"Belle-Rive")</f>
        <v/>
      </c>
      <c r="H31" s="8">
        <f>E31 * F31 * G31</f>
        <v/>
      </c>
    </row>
    <row r="32">
      <c r="A32" s="5" t="inlineStr">
        <is>
          <t>Pompage</t>
        </is>
      </c>
      <c r="B32" s="5" t="inlineStr">
        <is>
          <t>entretien des poteaux incendie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"|Belle-Rive",'produits_tunnels'!$N$2:$N$1616,0)),"")</f>
        <v/>
      </c>
      <c r="G32" s="8">
        <f>SUMIFS('produits_tunnels'!$J$2:$J$1616,'produits_tunnels'!$D$2:$D$1616,LOWER(B32),'produits_tunnels'!$B$2:$B$1616,"Belle-Rive")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visite des stations de pompage</t>
        </is>
      </c>
      <c r="C33" s="6" t="n">
        <v>3</v>
      </c>
      <c r="D33" s="6" t="n">
        <v>0</v>
      </c>
      <c r="E33" s="7">
        <f>C33 + D33</f>
        <v/>
      </c>
      <c r="F33" s="7">
        <f>IFERROR(INDEX('produits_tunnels'!$M$2:$M$1616,MATCH(LOWER(B33) &amp; "|Belle-Rive",'produits_tunnels'!$N$2:$N$1616,0)),"")</f>
        <v/>
      </c>
      <c r="G33" s="8">
        <f>SUMIFS('produits_tunnels'!$J$2:$J$1616,'produits_tunnels'!$D$2:$D$1616,LOWER(B33),'produits_tunnels'!$B$2:$B$1616,"Belle-Rive")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"|Belle-Rive",'produits_tunnels'!$N$2:$N$1616,0)),"")</f>
        <v/>
      </c>
      <c r="G34" s="8">
        <f>SUMIFS('produits_tunnels'!$J$2:$J$1616,'produits_tunnels'!$D$2:$D$1616,LOWER(B34),'produits_tunnels'!$B$2:$B$1616,"Belle-Rive")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des stations de pompage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"|Belle-Rive",'produits_tunnels'!$N$2:$N$1616,0)),"")</f>
        <v/>
      </c>
      <c r="G35" s="8">
        <f>SUMIFS('produits_tunnels'!$J$2:$J$1616,'produits_tunnels'!$D$2:$D$1616,LOWER(B35),'produits_tunnels'!$B$2:$B$1616,"Belle-Rive")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autres systèmes du réseau incendie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"|Belle-Rive",'produits_tunnels'!$N$2:$N$1616,0)),"")</f>
        <v/>
      </c>
      <c r="G36" s="8">
        <f>SUMIFS('produits_tunnels'!$J$2:$J$1616,'produits_tunnels'!$D$2:$D$1616,LOWER(B36),'produits_tunnels'!$B$2:$B$1616,"Belle-Rive")</f>
        <v/>
      </c>
      <c r="H36" s="8">
        <f>E36 * F36 * G36</f>
        <v/>
      </c>
    </row>
    <row r="37">
      <c r="A37" s="9" t="inlineStr">
        <is>
          <t>Total</t>
        </is>
      </c>
      <c r="H37" s="10">
        <f>SUM(H2:H36)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F9C4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0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"|La Défense",'produits_tunnels'!$N$2:$N$1616,0)),"")</f>
        <v/>
      </c>
      <c r="G2" s="8">
        <f>SUMIFS('produits_tunnels'!$J$2:$J$1616,'produits_tunnels'!$D$2:$D$1616,LOWER(B2),'produits_tunnels'!$B$2:$B$1616,"La Défense")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"|La Défense",'produits_tunnels'!$N$2:$N$1616,0)),"")</f>
        <v/>
      </c>
      <c r="G3" s="8">
        <f>SUMIFS('produits_tunnels'!$J$2:$J$1616,'produits_tunnels'!$D$2:$D$1616,LOWER(B3),'produits_tunnels'!$B$2:$B$1616,"La Défense")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"|La Défense",'produits_tunnels'!$N$2:$N$1616,0)),"")</f>
        <v/>
      </c>
      <c r="G4" s="8">
        <f>SUMIFS('produits_tunnels'!$J$2:$J$1616,'produits_tunnels'!$D$2:$D$1616,LOWER(B4),'produits_tunnels'!$B$2:$B$1616,"La Défense")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"|La Défense",'produits_tunnels'!$N$2:$N$1616,0)),"")</f>
        <v/>
      </c>
      <c r="G5" s="8">
        <f>SUMIFS('produits_tunnels'!$J$2:$J$1616,'produits_tunnels'!$D$2:$D$1616,LOWER(B5),'produits_tunnels'!$B$2:$B$1616,"La Défense")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"|La Défense",'produits_tunnels'!$N$2:$N$1616,0)),"")</f>
        <v/>
      </c>
      <c r="G6" s="8">
        <f>SUMIFS('produits_tunnels'!$J$2:$J$1616,'produits_tunnels'!$D$2:$D$1616,LOWER(B6),'produits_tunnels'!$B$2:$B$1616,"La Défense")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"|La Défense",'produits_tunnels'!$N$2:$N$1616,0)),"")</f>
        <v/>
      </c>
      <c r="G7" s="8">
        <f>SUMIFS('produits_tunnels'!$J$2:$J$1616,'produits_tunnels'!$D$2:$D$1616,LOWER(B7),'produits_tunnels'!$B$2:$B$1616,"La Défense")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"|La Défense",'produits_tunnels'!$N$2:$N$1616,0)),"")</f>
        <v/>
      </c>
      <c r="G8" s="8">
        <f>SUMIFS('produits_tunnels'!$J$2:$J$1616,'produits_tunnels'!$D$2:$D$1616,LOWER(B8),'produits_tunnels'!$B$2:$B$1616,"La Défense")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"|La Défense",'produits_tunnels'!$N$2:$N$1616,0)),"")</f>
        <v/>
      </c>
      <c r="G9" s="8">
        <f>SUMIFS('produits_tunnels'!$J$2:$J$1616,'produits_tunnels'!$D$2:$D$1616,LOWER(B9),'produits_tunnels'!$B$2:$B$1616,"La Défense")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"|La Défense",'produits_tunnels'!$N$2:$N$1616,0)),"")</f>
        <v/>
      </c>
      <c r="G10" s="8">
        <f>SUMIFS('produits_tunnels'!$J$2:$J$1616,'produits_tunnels'!$D$2:$D$1616,LOWER(B10),'produits_tunnels'!$B$2:$B$1616,"La Défense")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"|La Défense",'produits_tunnels'!$N$2:$N$1616,0)),"")</f>
        <v/>
      </c>
      <c r="G11" s="8">
        <f>SUMIFS('produits_tunnels'!$J$2:$J$1616,'produits_tunnels'!$D$2:$D$1616,LOWER(B11),'produits_tunnels'!$B$2:$B$1616,"La Défense")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"|La Défense",'produits_tunnels'!$N$2:$N$1616,0)),"")</f>
        <v/>
      </c>
      <c r="G12" s="8">
        <f>SUMIFS('produits_tunnels'!$J$2:$J$1616,'produits_tunnels'!$D$2:$D$1616,LOWER(B12),'produits_tunnels'!$B$2:$B$1616,"La Défense")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"|La Défense",'produits_tunnels'!$N$2:$N$1616,0)),"")</f>
        <v/>
      </c>
      <c r="G13" s="8">
        <f>SUMIFS('produits_tunnels'!$J$2:$J$1616,'produits_tunnels'!$D$2:$D$1616,LOWER(B13),'produits_tunnels'!$B$2:$B$1616,"La Défense")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"|La Défense",'produits_tunnels'!$N$2:$N$1616,0)),"")</f>
        <v/>
      </c>
      <c r="G14" s="8">
        <f>SUMIFS('produits_tunnels'!$J$2:$J$1616,'produits_tunnels'!$D$2:$D$1616,LOWER(B14),'produits_tunnels'!$B$2:$B$1616,"La Défense")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"|La Défense",'produits_tunnels'!$N$2:$N$1616,0)),"")</f>
        <v/>
      </c>
      <c r="G15" s="8">
        <f>SUMIFS('produits_tunnels'!$J$2:$J$1616,'produits_tunnels'!$D$2:$D$1616,LOWER(B15),'produits_tunnels'!$B$2:$B$1616,"La Défense")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"|La Défense",'produits_tunnels'!$N$2:$N$1616,0)),"")</f>
        <v/>
      </c>
      <c r="G16" s="8">
        <f>SUMIFS('produits_tunnels'!$J$2:$J$1616,'produits_tunnels'!$D$2:$D$1616,LOWER(B16),'produits_tunnels'!$B$2:$B$1616,"La Défense")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"|La Défense",'produits_tunnels'!$N$2:$N$1616,0)),"")</f>
        <v/>
      </c>
      <c r="G17" s="8">
        <f>SUMIFS('produits_tunnels'!$J$2:$J$1616,'produits_tunnels'!$D$2:$D$1616,LOWER(B17),'produits_tunnels'!$B$2:$B$1616,"La Défense")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"|La Défense",'produits_tunnels'!$N$2:$N$1616,0)),"")</f>
        <v/>
      </c>
      <c r="G18" s="8">
        <f>SUMIFS('produits_tunnels'!$J$2:$J$1616,'produits_tunnels'!$D$2:$D$1616,LOWER(B18),'produits_tunnels'!$B$2:$B$1616,"La Défense")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"|La Défense",'produits_tunnels'!$N$2:$N$1616,0)),"")</f>
        <v/>
      </c>
      <c r="G19" s="8">
        <f>SUMIFS('produits_tunnels'!$J$2:$J$1616,'produits_tunnels'!$D$2:$D$1616,LOWER(B19),'produits_tunnels'!$B$2:$B$1616,"La Défense")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"|La Défense",'produits_tunnels'!$N$2:$N$1616,0)),"")</f>
        <v/>
      </c>
      <c r="G20" s="8">
        <f>SUMIFS('produits_tunnels'!$J$2:$J$1616,'produits_tunnels'!$D$2:$D$1616,LOWER(B20),'produits_tunnels'!$B$2:$B$1616,"La Défense")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"|La Défense",'produits_tunnels'!$N$2:$N$1616,0)),"")</f>
        <v/>
      </c>
      <c r="G21" s="8">
        <f>SUMIFS('produits_tunnels'!$J$2:$J$1616,'produits_tunnels'!$D$2:$D$1616,LOWER(B21),'produits_tunnels'!$B$2:$B$1616,"La Défense")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"|La Défense",'produits_tunnels'!$N$2:$N$1616,0)),"")</f>
        <v/>
      </c>
      <c r="G22" s="8">
        <f>SUMIFS('produits_tunnels'!$J$2:$J$1616,'produits_tunnels'!$D$2:$D$1616,LOWER(B22),'produits_tunnels'!$B$2:$B$1616,"La Défense")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"|La Défense",'produits_tunnels'!$N$2:$N$1616,0)),"")</f>
        <v/>
      </c>
      <c r="G23" s="8">
        <f>SUMIFS('produits_tunnels'!$J$2:$J$1616,'produits_tunnels'!$D$2:$D$1616,LOWER(B23),'produits_tunnels'!$B$2:$B$1616,"La Défense")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"|La Défense",'produits_tunnels'!$N$2:$N$1616,0)),"")</f>
        <v/>
      </c>
      <c r="G24" s="8">
        <f>SUMIFS('produits_tunnels'!$J$2:$J$1616,'produits_tunnels'!$D$2:$D$1616,LOWER(B24),'produits_tunnels'!$B$2:$B$1616,"La Défense")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"|La Défense",'produits_tunnels'!$N$2:$N$1616,0)),"")</f>
        <v/>
      </c>
      <c r="G25" s="8">
        <f>SUMIFS('produits_tunnels'!$J$2:$J$1616,'produits_tunnels'!$D$2:$D$1616,LOWER(B25),'produits_tunnels'!$B$2:$B$1616,"La Défense")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"|La Défense",'produits_tunnels'!$N$2:$N$1616,0)),"")</f>
        <v/>
      </c>
      <c r="G26" s="8">
        <f>SUMIFS('produits_tunnels'!$J$2:$J$1616,'produits_tunnels'!$D$2:$D$1616,LOWER(B26),'produits_tunnels'!$B$2:$B$1616,"La Défense")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"|La Défense",'produits_tunnels'!$N$2:$N$1616,0)),"")</f>
        <v/>
      </c>
      <c r="G27" s="8">
        <f>SUMIFS('produits_tunnels'!$J$2:$J$1616,'produits_tunnels'!$D$2:$D$1616,LOWER(B27),'produits_tunnels'!$B$2:$B$1616,"La Défense")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"|La Défense",'produits_tunnels'!$N$2:$N$1616,0)),"")</f>
        <v/>
      </c>
      <c r="G28" s="8">
        <f>SUMIFS('produits_tunnels'!$J$2:$J$1616,'produits_tunnels'!$D$2:$D$1616,LOWER(B28),'produits_tunnels'!$B$2:$B$1616,"La Défense")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"|La Défense",'produits_tunnels'!$N$2:$N$1616,0)),"")</f>
        <v/>
      </c>
      <c r="G29" s="8">
        <f>SUMIFS('produits_tunnels'!$J$2:$J$1616,'produits_tunnels'!$D$2:$D$1616,LOWER(B29),'produits_tunnels'!$B$2:$B$1616,"La Défense")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"|La Défense",'produits_tunnels'!$N$2:$N$1616,0)),"")</f>
        <v/>
      </c>
      <c r="G30" s="8">
        <f>SUMIFS('produits_tunnels'!$J$2:$J$1616,'produits_tunnels'!$D$2:$D$1616,LOWER(B30),'produits_tunnels'!$B$2:$B$1616,"La Défense")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"|La Défense",'produits_tunnels'!$N$2:$N$1616,0)),"")</f>
        <v/>
      </c>
      <c r="G31" s="8">
        <f>SUMIFS('produits_tunnels'!$J$2:$J$1616,'produits_tunnels'!$D$2:$D$1616,LOWER(B31),'produits_tunnels'!$B$2:$B$1616,"La Défense")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"|La Défense",'produits_tunnels'!$N$2:$N$1616,0)),"")</f>
        <v/>
      </c>
      <c r="G32" s="8">
        <f>SUMIFS('produits_tunnels'!$J$2:$J$1616,'produits_tunnels'!$D$2:$D$1616,LOWER(B32),'produits_tunnels'!$B$2:$B$1616,"La Défense")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"|La Défense",'produits_tunnels'!$N$2:$N$1616,0)),"")</f>
        <v/>
      </c>
      <c r="G33" s="8">
        <f>SUMIFS('produits_tunnels'!$J$2:$J$1616,'produits_tunnels'!$D$2:$D$1616,LOWER(B33),'produits_tunnels'!$B$2:$B$1616,"La Défense")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"|La Défense",'produits_tunnels'!$N$2:$N$1616,0)),"")</f>
        <v/>
      </c>
      <c r="G34" s="8">
        <f>SUMIFS('produits_tunnels'!$J$2:$J$1616,'produits_tunnels'!$D$2:$D$1616,LOWER(B34),'produits_tunnels'!$B$2:$B$1616,"La Défense")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"|La Défense",'produits_tunnels'!$N$2:$N$1616,0)),"")</f>
        <v/>
      </c>
      <c r="G35" s="8">
        <f>SUMIFS('produits_tunnels'!$J$2:$J$1616,'produits_tunnels'!$D$2:$D$1616,LOWER(B35),'produits_tunnels'!$B$2:$B$1616,"La Défense")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"|La Défense",'produits_tunnels'!$N$2:$N$1616,0)),"")</f>
        <v/>
      </c>
      <c r="G36" s="8">
        <f>SUMIFS('produits_tunnels'!$J$2:$J$1616,'produits_tunnels'!$D$2:$D$1616,LOWER(B36),'produits_tunnels'!$B$2:$B$1616,"La Défense")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"|La Défense",'produits_tunnels'!$N$2:$N$1616,0)),"")</f>
        <v/>
      </c>
      <c r="G37" s="8">
        <f>SUMIFS('produits_tunnels'!$J$2:$J$1616,'produits_tunnels'!$D$2:$D$1616,LOWER(B37),'produits_tunnels'!$B$2:$B$1616,"La Défense")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6EFCE"/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6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"|Nogent",'produits_tunnels'!$N$2:$N$1616,0)),"")</f>
        <v/>
      </c>
      <c r="G2" s="8">
        <f>SUMIFS('produits_tunnels'!$J$2:$J$1616,'produits_tunnels'!$D$2:$D$1616,LOWER(B2),'produits_tunnels'!$B$2:$B$1616,"Nogent")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"|Nogent",'produits_tunnels'!$N$2:$N$1616,0)),"")</f>
        <v/>
      </c>
      <c r="G3" s="8">
        <f>SUMIFS('produits_tunnels'!$J$2:$J$1616,'produits_tunnels'!$D$2:$D$1616,LOWER(B3),'produits_tunnels'!$B$2:$B$1616,"Nogent")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"|Nogent",'produits_tunnels'!$N$2:$N$1616,0)),"")</f>
        <v/>
      </c>
      <c r="G4" s="8">
        <f>SUMIFS('produits_tunnels'!$J$2:$J$1616,'produits_tunnels'!$D$2:$D$1616,LOWER(B4),'produits_tunnels'!$B$2:$B$1616,"Nogent")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"|Nogent",'produits_tunnels'!$N$2:$N$1616,0)),"")</f>
        <v/>
      </c>
      <c r="G5" s="8">
        <f>SUMIFS('produits_tunnels'!$J$2:$J$1616,'produits_tunnels'!$D$2:$D$1616,LOWER(B5),'produits_tunnels'!$B$2:$B$1616,"Nogent")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"|Nogent",'produits_tunnels'!$N$2:$N$1616,0)),"")</f>
        <v/>
      </c>
      <c r="G6" s="8">
        <f>SUMIFS('produits_tunnels'!$J$2:$J$1616,'produits_tunnels'!$D$2:$D$1616,LOWER(B6),'produits_tunnels'!$B$2:$B$1616,"Nogent")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"|Nogent",'produits_tunnels'!$N$2:$N$1616,0)),"")</f>
        <v/>
      </c>
      <c r="G7" s="8">
        <f>SUMIFS('produits_tunnels'!$J$2:$J$1616,'produits_tunnels'!$D$2:$D$1616,LOWER(B7),'produits_tunnels'!$B$2:$B$1616,"Nogent")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"|Nogent",'produits_tunnels'!$N$2:$N$1616,0)),"")</f>
        <v/>
      </c>
      <c r="G8" s="8">
        <f>SUMIFS('produits_tunnels'!$J$2:$J$1616,'produits_tunnels'!$D$2:$D$1616,LOWER(B8),'produits_tunnels'!$B$2:$B$1616,"Nogent")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"|Nogent",'produits_tunnels'!$N$2:$N$1616,0)),"")</f>
        <v/>
      </c>
      <c r="G9" s="8">
        <f>SUMIFS('produits_tunnels'!$J$2:$J$1616,'produits_tunnels'!$D$2:$D$1616,LOWER(B9),'produits_tunnels'!$B$2:$B$1616,"Nogent")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"|Nogent",'produits_tunnels'!$N$2:$N$1616,0)),"")</f>
        <v/>
      </c>
      <c r="G10" s="8">
        <f>SUMIFS('produits_tunnels'!$J$2:$J$1616,'produits_tunnels'!$D$2:$D$1616,LOWER(B10),'produits_tunnels'!$B$2:$B$1616,"Nogent")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"|Nogent",'produits_tunnels'!$N$2:$N$1616,0)),"")</f>
        <v/>
      </c>
      <c r="G11" s="8">
        <f>SUMIFS('produits_tunnels'!$J$2:$J$1616,'produits_tunnels'!$D$2:$D$1616,LOWER(B11),'produits_tunnels'!$B$2:$B$1616,"Nogent")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"|Nogent",'produits_tunnels'!$N$2:$N$1616,0)),"")</f>
        <v/>
      </c>
      <c r="G12" s="8">
        <f>SUMIFS('produits_tunnels'!$J$2:$J$1616,'produits_tunnels'!$D$2:$D$1616,LOWER(B12),'produits_tunnels'!$B$2:$B$1616,"Nogent")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"|Nogent",'produits_tunnels'!$N$2:$N$1616,0)),"")</f>
        <v/>
      </c>
      <c r="G13" s="8">
        <f>SUMIFS('produits_tunnels'!$J$2:$J$1616,'produits_tunnels'!$D$2:$D$1616,LOWER(B13),'produits_tunnels'!$B$2:$B$1616,"Nogent")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"|Nogent",'produits_tunnels'!$N$2:$N$1616,0)),"")</f>
        <v/>
      </c>
      <c r="G14" s="8">
        <f>SUMIFS('produits_tunnels'!$J$2:$J$1616,'produits_tunnels'!$D$2:$D$1616,LOWER(B14),'produits_tunnels'!$B$2:$B$1616,"Nogent")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"|Nogent",'produits_tunnels'!$N$2:$N$1616,0)),"")</f>
        <v/>
      </c>
      <c r="G15" s="8">
        <f>SUMIFS('produits_tunnels'!$J$2:$J$1616,'produits_tunnels'!$D$2:$D$1616,LOWER(B15),'produits_tunnels'!$B$2:$B$1616,"Nogent")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"|Nogent",'produits_tunnels'!$N$2:$N$1616,0)),"")</f>
        <v/>
      </c>
      <c r="G16" s="8">
        <f>SUMIFS('produits_tunnels'!$J$2:$J$1616,'produits_tunnels'!$D$2:$D$1616,LOWER(B16),'produits_tunnels'!$B$2:$B$1616,"Nogent")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"|Nogent",'produits_tunnels'!$N$2:$N$1616,0)),"")</f>
        <v/>
      </c>
      <c r="G17" s="8">
        <f>SUMIFS('produits_tunnels'!$J$2:$J$1616,'produits_tunnels'!$D$2:$D$1616,LOWER(B17),'produits_tunnels'!$B$2:$B$1616,"Nogent")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"|Nogent",'produits_tunnels'!$N$2:$N$1616,0)),"")</f>
        <v/>
      </c>
      <c r="G18" s="8">
        <f>SUMIFS('produits_tunnels'!$J$2:$J$1616,'produits_tunnels'!$D$2:$D$1616,LOWER(B18),'produits_tunnels'!$B$2:$B$1616,"Nogent")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"|Nogent",'produits_tunnels'!$N$2:$N$1616,0)),"")</f>
        <v/>
      </c>
      <c r="G19" s="8">
        <f>SUMIFS('produits_tunnels'!$J$2:$J$1616,'produits_tunnels'!$D$2:$D$1616,LOWER(B19),'produits_tunnels'!$B$2:$B$1616,"Nogent")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"|Nogent",'produits_tunnels'!$N$2:$N$1616,0)),"")</f>
        <v/>
      </c>
      <c r="G20" s="8">
        <f>SUMIFS('produits_tunnels'!$J$2:$J$1616,'produits_tunnels'!$D$2:$D$1616,LOWER(B20),'produits_tunnels'!$B$2:$B$1616,"Nogent")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"|Nogent",'produits_tunnels'!$N$2:$N$1616,0)),"")</f>
        <v/>
      </c>
      <c r="G21" s="8">
        <f>SUMIFS('produits_tunnels'!$J$2:$J$1616,'produits_tunnels'!$D$2:$D$1616,LOWER(B21),'produits_tunnels'!$B$2:$B$1616,"Nogent")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"|Nogent",'produits_tunnels'!$N$2:$N$1616,0)),"")</f>
        <v/>
      </c>
      <c r="G22" s="8">
        <f>SUMIFS('produits_tunnels'!$J$2:$J$1616,'produits_tunnels'!$D$2:$D$1616,LOWER(B22),'produits_tunnels'!$B$2:$B$1616,"Nogent")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"|Nogent",'produits_tunnels'!$N$2:$N$1616,0)),"")</f>
        <v/>
      </c>
      <c r="G23" s="8">
        <f>SUMIFS('produits_tunnels'!$J$2:$J$1616,'produits_tunnels'!$D$2:$D$1616,LOWER(B23),'produits_tunnels'!$B$2:$B$1616,"Nogent")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"|Nogent",'produits_tunnels'!$N$2:$N$1616,0)),"")</f>
        <v/>
      </c>
      <c r="G24" s="8">
        <f>SUMIFS('produits_tunnels'!$J$2:$J$1616,'produits_tunnels'!$D$2:$D$1616,LOWER(B24),'produits_tunnels'!$B$2:$B$1616,"Nogent")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"|Nogent",'produits_tunnels'!$N$2:$N$1616,0)),"")</f>
        <v/>
      </c>
      <c r="G25" s="8">
        <f>SUMIFS('produits_tunnels'!$J$2:$J$1616,'produits_tunnels'!$D$2:$D$1616,LOWER(B25),'produits_tunnels'!$B$2:$B$1616,"Nogent")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"|Nogent",'produits_tunnels'!$N$2:$N$1616,0)),"")</f>
        <v/>
      </c>
      <c r="G26" s="8">
        <f>SUMIFS('produits_tunnels'!$J$2:$J$1616,'produits_tunnels'!$D$2:$D$1616,LOWER(B26),'produits_tunnels'!$B$2:$B$1616,"Nogent")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"|Nogent",'produits_tunnels'!$N$2:$N$1616,0)),"")</f>
        <v/>
      </c>
      <c r="G27" s="8">
        <f>SUMIFS('produits_tunnels'!$J$2:$J$1616,'produits_tunnels'!$D$2:$D$1616,LOWER(B27),'produits_tunnels'!$B$2:$B$1616,"Nogent")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"|Nogent",'produits_tunnels'!$N$2:$N$1616,0)),"")</f>
        <v/>
      </c>
      <c r="G28" s="8">
        <f>SUMIFS('produits_tunnels'!$J$2:$J$1616,'produits_tunnels'!$D$2:$D$1616,LOWER(B28),'produits_tunnels'!$B$2:$B$1616,"Nogent")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"|Nogent",'produits_tunnels'!$N$2:$N$1616,0)),"")</f>
        <v/>
      </c>
      <c r="G29" s="8">
        <f>SUMIFS('produits_tunnels'!$J$2:$J$1616,'produits_tunnels'!$D$2:$D$1616,LOWER(B29),'produits_tunnels'!$B$2:$B$1616,"Nogent")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"|Nogent",'produits_tunnels'!$N$2:$N$1616,0)),"")</f>
        <v/>
      </c>
      <c r="G30" s="8">
        <f>SUMIFS('produits_tunnels'!$J$2:$J$1616,'produits_tunnels'!$D$2:$D$1616,LOWER(B30),'produits_tunnels'!$B$2:$B$1616,"Nogent")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"|Nogent",'produits_tunnels'!$N$2:$N$1616,0)),"")</f>
        <v/>
      </c>
      <c r="G31" s="8">
        <f>SUMIFS('produits_tunnels'!$J$2:$J$1616,'produits_tunnels'!$D$2:$D$1616,LOWER(B31),'produits_tunnels'!$B$2:$B$1616,"Nogent")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"|Nogent",'produits_tunnels'!$N$2:$N$1616,0)),"")</f>
        <v/>
      </c>
      <c r="G32" s="8">
        <f>SUMIFS('produits_tunnels'!$J$2:$J$1616,'produits_tunnels'!$D$2:$D$1616,LOWER(B32),'produits_tunnels'!$B$2:$B$1616,"Nogent")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d'une pompe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"|Nogent",'produits_tunnels'!$N$2:$N$1616,0)),"")</f>
        <v/>
      </c>
      <c r="G33" s="8">
        <f>SUMIFS('produits_tunnels'!$J$2:$J$1616,'produits_tunnels'!$D$2:$D$1616,LOWER(B33),'produits_tunnels'!$B$2:$B$1616,"Nogent")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autres systèmes du réseau incendie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"|Nogent",'produits_tunnels'!$N$2:$N$1616,0)),"")</f>
        <v/>
      </c>
      <c r="G34" s="8">
        <f>SUMIFS('produits_tunnels'!$J$2:$J$1616,'produits_tunnels'!$D$2:$D$1616,LOWER(B34),'produits_tunnels'!$B$2:$B$1616,"Nogent")</f>
        <v/>
      </c>
      <c r="H34" s="8">
        <f>E34 * F34 * G34</f>
        <v/>
      </c>
    </row>
    <row r="35">
      <c r="A35" s="9" t="inlineStr">
        <is>
          <t>Total</t>
        </is>
      </c>
      <c r="H35" s="10">
        <f>SUM(H2:H34)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DCE6F1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7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"|Fresnes",'produits_tunnels'!$N$2:$N$1616,0)),"")</f>
        <v/>
      </c>
      <c r="G2" s="8">
        <f>SUMIFS('produits_tunnels'!$J$2:$J$1616,'produits_tunnels'!$D$2:$D$1616,LOWER(B2),'produits_tunnels'!$B$2:$B$1616,"Fresnes")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"|Fresnes",'produits_tunnels'!$N$2:$N$1616,0)),"")</f>
        <v/>
      </c>
      <c r="G3" s="8">
        <f>SUMIFS('produits_tunnels'!$J$2:$J$1616,'produits_tunnels'!$D$2:$D$1616,LOWER(B3),'produits_tunnels'!$B$2:$B$1616,"Fresnes")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"|Fresnes",'produits_tunnels'!$N$2:$N$1616,0)),"")</f>
        <v/>
      </c>
      <c r="G4" s="8">
        <f>SUMIFS('produits_tunnels'!$J$2:$J$1616,'produits_tunnels'!$D$2:$D$1616,LOWER(B4),'produits_tunnels'!$B$2:$B$1616,"Fresnes")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"|Fresnes",'produits_tunnels'!$N$2:$N$1616,0)),"")</f>
        <v/>
      </c>
      <c r="G5" s="8">
        <f>SUMIFS('produits_tunnels'!$J$2:$J$1616,'produits_tunnels'!$D$2:$D$1616,LOWER(B5),'produits_tunnels'!$B$2:$B$1616,"Fresnes")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"|Fresnes",'produits_tunnels'!$N$2:$N$1616,0)),"")</f>
        <v/>
      </c>
      <c r="G6" s="8">
        <f>SUMIFS('produits_tunnels'!$J$2:$J$1616,'produits_tunnels'!$D$2:$D$1616,LOWER(B6),'produits_tunnels'!$B$2:$B$1616,"Fresnes")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"|Fresnes",'produits_tunnels'!$N$2:$N$1616,0)),"")</f>
        <v/>
      </c>
      <c r="G7" s="8">
        <f>SUMIFS('produits_tunnels'!$J$2:$J$1616,'produits_tunnels'!$D$2:$D$1616,LOWER(B7),'produits_tunnels'!$B$2:$B$1616,"Fresnes")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"|Fresnes",'produits_tunnels'!$N$2:$N$1616,0)),"")</f>
        <v/>
      </c>
      <c r="G8" s="8">
        <f>SUMIFS('produits_tunnels'!$J$2:$J$1616,'produits_tunnels'!$D$2:$D$1616,LOWER(B8),'produits_tunnels'!$B$2:$B$1616,"Fresnes")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"|Fresnes",'produits_tunnels'!$N$2:$N$1616,0)),"")</f>
        <v/>
      </c>
      <c r="G9" s="8">
        <f>SUMIFS('produits_tunnels'!$J$2:$J$1616,'produits_tunnels'!$D$2:$D$1616,LOWER(B9),'produits_tunnels'!$B$2:$B$1616,"Fresnes")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"|Fresnes",'produits_tunnels'!$N$2:$N$1616,0)),"")</f>
        <v/>
      </c>
      <c r="G10" s="8">
        <f>SUMIFS('produits_tunnels'!$J$2:$J$1616,'produits_tunnels'!$D$2:$D$1616,LOWER(B10),'produits_tunnels'!$B$2:$B$1616,"Fresnes")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"|Fresnes",'produits_tunnels'!$N$2:$N$1616,0)),"")</f>
        <v/>
      </c>
      <c r="G11" s="8">
        <f>SUMIFS('produits_tunnels'!$J$2:$J$1616,'produits_tunnels'!$D$2:$D$1616,LOWER(B11),'produits_tunnels'!$B$2:$B$1616,"Fresnes")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"|Fresnes",'produits_tunnels'!$N$2:$N$1616,0)),"")</f>
        <v/>
      </c>
      <c r="G12" s="8">
        <f>SUMIFS('produits_tunnels'!$J$2:$J$1616,'produits_tunnels'!$D$2:$D$1616,LOWER(B12),'produits_tunnels'!$B$2:$B$1616,"Fresnes")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"|Fresnes",'produits_tunnels'!$N$2:$N$1616,0)),"")</f>
        <v/>
      </c>
      <c r="G13" s="8">
        <f>SUMIFS('produits_tunnels'!$J$2:$J$1616,'produits_tunnels'!$D$2:$D$1616,LOWER(B13),'produits_tunnels'!$B$2:$B$1616,"Fresnes")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"|Fresnes",'produits_tunnels'!$N$2:$N$1616,0)),"")</f>
        <v/>
      </c>
      <c r="G14" s="8">
        <f>SUMIFS('produits_tunnels'!$J$2:$J$1616,'produits_tunnels'!$D$2:$D$1616,LOWER(B14),'produits_tunnels'!$B$2:$B$1616,"Fresnes")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"|Fresnes",'produits_tunnels'!$N$2:$N$1616,0)),"")</f>
        <v/>
      </c>
      <c r="G15" s="8">
        <f>SUMIFS('produits_tunnels'!$J$2:$J$1616,'produits_tunnels'!$D$2:$D$1616,LOWER(B15),'produits_tunnels'!$B$2:$B$1616,"Fresnes")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"|Fresnes",'produits_tunnels'!$N$2:$N$1616,0)),"")</f>
        <v/>
      </c>
      <c r="G16" s="8">
        <f>SUMIFS('produits_tunnels'!$J$2:$J$1616,'produits_tunnels'!$D$2:$D$1616,LOWER(B16),'produits_tunnels'!$B$2:$B$1616,"Fresnes")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"|Fresnes",'produits_tunnels'!$N$2:$N$1616,0)),"")</f>
        <v/>
      </c>
      <c r="G17" s="8">
        <f>SUMIFS('produits_tunnels'!$J$2:$J$1616,'produits_tunnels'!$D$2:$D$1616,LOWER(B17),'produits_tunnels'!$B$2:$B$1616,"Fresnes")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"|Fresnes",'produits_tunnels'!$N$2:$N$1616,0)),"")</f>
        <v/>
      </c>
      <c r="G18" s="8">
        <f>SUMIFS('produits_tunnels'!$J$2:$J$1616,'produits_tunnels'!$D$2:$D$1616,LOWER(B18),'produits_tunnels'!$B$2:$B$1616,"Fresnes")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"|Fresnes",'produits_tunnels'!$N$2:$N$1616,0)),"")</f>
        <v/>
      </c>
      <c r="G19" s="8">
        <f>SUMIFS('produits_tunnels'!$J$2:$J$1616,'produits_tunnels'!$D$2:$D$1616,LOWER(B19),'produits_tunnels'!$B$2:$B$1616,"Fresnes")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"|Fresnes",'produits_tunnels'!$N$2:$N$1616,0)),"")</f>
        <v/>
      </c>
      <c r="G20" s="8">
        <f>SUMIFS('produits_tunnels'!$J$2:$J$1616,'produits_tunnels'!$D$2:$D$1616,LOWER(B20),'produits_tunnels'!$B$2:$B$1616,"Fresnes")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"|Fresnes",'produits_tunnels'!$N$2:$N$1616,0)),"")</f>
        <v/>
      </c>
      <c r="G21" s="8">
        <f>SUMIFS('produits_tunnels'!$J$2:$J$1616,'produits_tunnels'!$D$2:$D$1616,LOWER(B21),'produits_tunnels'!$B$2:$B$1616,"Fresnes")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"|Fresnes",'produits_tunnels'!$N$2:$N$1616,0)),"")</f>
        <v/>
      </c>
      <c r="G22" s="8">
        <f>SUMIFS('produits_tunnels'!$J$2:$J$1616,'produits_tunnels'!$D$2:$D$1616,LOWER(B22),'produits_tunnels'!$B$2:$B$1616,"Fresnes")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"|Fresnes",'produits_tunnels'!$N$2:$N$1616,0)),"")</f>
        <v/>
      </c>
      <c r="G23" s="8">
        <f>SUMIFS('produits_tunnels'!$J$2:$J$1616,'produits_tunnels'!$D$2:$D$1616,LOWER(B23),'produits_tunnels'!$B$2:$B$1616,"Fresnes")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"|Fresnes",'produits_tunnels'!$N$2:$N$1616,0)),"")</f>
        <v/>
      </c>
      <c r="G24" s="8">
        <f>SUMIFS('produits_tunnels'!$J$2:$J$1616,'produits_tunnels'!$D$2:$D$1616,LOWER(B24),'produits_tunnels'!$B$2:$B$1616,"Fresnes")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"|Fresnes",'produits_tunnels'!$N$2:$N$1616,0)),"")</f>
        <v/>
      </c>
      <c r="G25" s="8">
        <f>SUMIFS('produits_tunnels'!$J$2:$J$1616,'produits_tunnels'!$D$2:$D$1616,LOWER(B25),'produits_tunnels'!$B$2:$B$1616,"Fresnes")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"|Fresnes",'produits_tunnels'!$N$2:$N$1616,0)),"")</f>
        <v/>
      </c>
      <c r="G26" s="8">
        <f>SUMIFS('produits_tunnels'!$J$2:$J$1616,'produits_tunnels'!$D$2:$D$1616,LOWER(B26),'produits_tunnels'!$B$2:$B$1616,"Fresnes")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"|Fresnes",'produits_tunnels'!$N$2:$N$1616,0)),"")</f>
        <v/>
      </c>
      <c r="G27" s="8">
        <f>SUMIFS('produits_tunnels'!$J$2:$J$1616,'produits_tunnels'!$D$2:$D$1616,LOWER(B27),'produits_tunnels'!$B$2:$B$1616,"Fresnes")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"|Fresnes",'produits_tunnels'!$N$2:$N$1616,0)),"")</f>
        <v/>
      </c>
      <c r="G28" s="8">
        <f>SUMIFS('produits_tunnels'!$J$2:$J$1616,'produits_tunnels'!$D$2:$D$1616,LOWER(B28),'produits_tunnels'!$B$2:$B$1616,"Fresnes")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"|Fresnes",'produits_tunnels'!$N$2:$N$1616,0)),"")</f>
        <v/>
      </c>
      <c r="G29" s="8">
        <f>SUMIFS('produits_tunnels'!$J$2:$J$1616,'produits_tunnels'!$D$2:$D$1616,LOWER(B29),'produits_tunnels'!$B$2:$B$1616,"Fresnes")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"|Fresnes",'produits_tunnels'!$N$2:$N$1616,0)),"")</f>
        <v/>
      </c>
      <c r="G30" s="8">
        <f>SUMIFS('produits_tunnels'!$J$2:$J$1616,'produits_tunnels'!$D$2:$D$1616,LOWER(B30),'produits_tunnels'!$B$2:$B$1616,"Fresnes")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"|Fresnes",'produits_tunnels'!$N$2:$N$1616,0)),"")</f>
        <v/>
      </c>
      <c r="G31" s="8">
        <f>SUMIFS('produits_tunnels'!$J$2:$J$1616,'produits_tunnels'!$D$2:$D$1616,LOWER(B31),'produits_tunnels'!$B$2:$B$1616,"Fresnes")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"|Fresnes",'produits_tunnels'!$N$2:$N$1616,0)),"")</f>
        <v/>
      </c>
      <c r="G32" s="8">
        <f>SUMIFS('produits_tunnels'!$J$2:$J$1616,'produits_tunnels'!$D$2:$D$1616,LOWER(B32),'produits_tunnels'!$B$2:$B$1616,"Fresnes")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"|Fresnes",'produits_tunnels'!$N$2:$N$1616,0)),"")</f>
        <v/>
      </c>
      <c r="G33" s="8">
        <f>SUMIFS('produits_tunnels'!$J$2:$J$1616,'produits_tunnels'!$D$2:$D$1616,LOWER(B33),'produits_tunnels'!$B$2:$B$1616,"Fresnes")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"|Fresnes",'produits_tunnels'!$N$2:$N$1616,0)),"")</f>
        <v/>
      </c>
      <c r="G34" s="8">
        <f>SUMIFS('produits_tunnels'!$J$2:$J$1616,'produits_tunnels'!$D$2:$D$1616,LOWER(B34),'produits_tunnels'!$B$2:$B$1616,"Fresnes")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"|Fresnes",'produits_tunnels'!$N$2:$N$1616,0)),"")</f>
        <v/>
      </c>
      <c r="G35" s="8">
        <f>SUMIFS('produits_tunnels'!$J$2:$J$1616,'produits_tunnels'!$D$2:$D$1616,LOWER(B35),'produits_tunnels'!$B$2:$B$1616,"Fresnes")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"|Fresnes",'produits_tunnels'!$N$2:$N$1616,0)),"")</f>
        <v/>
      </c>
      <c r="G36" s="8">
        <f>SUMIFS('produits_tunnels'!$J$2:$J$1616,'produits_tunnels'!$D$2:$D$1616,LOWER(B36),'produits_tunnels'!$B$2:$B$1616,"Fresnes")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"|Fresnes",'produits_tunnels'!$N$2:$N$1616,0)),"")</f>
        <v/>
      </c>
      <c r="G37" s="8">
        <f>SUMIFS('produits_tunnels'!$J$2:$J$1616,'produits_tunnels'!$D$2:$D$1616,LOWER(B37),'produits_tunnels'!$B$2:$B$1616,"Fresnes")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6EFCE"/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9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"|Champigny",'produits_tunnels'!$N$2:$N$1616,0)),"")</f>
        <v/>
      </c>
      <c r="G2" s="8">
        <f>SUMIFS('produits_tunnels'!$J$2:$J$1616,'produits_tunnels'!$D$2:$D$1616,LOWER(B2),'produits_tunnels'!$B$2:$B$1616,"Champigny")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"|Champigny",'produits_tunnels'!$N$2:$N$1616,0)),"")</f>
        <v/>
      </c>
      <c r="G3" s="8">
        <f>SUMIFS('produits_tunnels'!$J$2:$J$1616,'produits_tunnels'!$D$2:$D$1616,LOWER(B3),'produits_tunnels'!$B$2:$B$1616,"Champigny")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"|Champigny",'produits_tunnels'!$N$2:$N$1616,0)),"")</f>
        <v/>
      </c>
      <c r="G4" s="8">
        <f>SUMIFS('produits_tunnels'!$J$2:$J$1616,'produits_tunnels'!$D$2:$D$1616,LOWER(B4),'produits_tunnels'!$B$2:$B$1616,"Champigny")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"|Champigny",'produits_tunnels'!$N$2:$N$1616,0)),"")</f>
        <v/>
      </c>
      <c r="G5" s="8">
        <f>SUMIFS('produits_tunnels'!$J$2:$J$1616,'produits_tunnels'!$D$2:$D$1616,LOWER(B5),'produits_tunnels'!$B$2:$B$1616,"Champigny")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"|Champigny",'produits_tunnels'!$N$2:$N$1616,0)),"")</f>
        <v/>
      </c>
      <c r="G6" s="8">
        <f>SUMIFS('produits_tunnels'!$J$2:$J$1616,'produits_tunnels'!$D$2:$D$1616,LOWER(B6),'produits_tunnels'!$B$2:$B$1616,"Champigny")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"|Champigny",'produits_tunnels'!$N$2:$N$1616,0)),"")</f>
        <v/>
      </c>
      <c r="G7" s="8">
        <f>SUMIFS('produits_tunnels'!$J$2:$J$1616,'produits_tunnels'!$D$2:$D$1616,LOWER(B7),'produits_tunnels'!$B$2:$B$1616,"Champigny")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"|Champigny",'produits_tunnels'!$N$2:$N$1616,0)),"")</f>
        <v/>
      </c>
      <c r="G8" s="8">
        <f>SUMIFS('produits_tunnels'!$J$2:$J$1616,'produits_tunnels'!$D$2:$D$1616,LOWER(B8),'produits_tunnels'!$B$2:$B$1616,"Champigny")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"|Champigny",'produits_tunnels'!$N$2:$N$1616,0)),"")</f>
        <v/>
      </c>
      <c r="G9" s="8">
        <f>SUMIFS('produits_tunnels'!$J$2:$J$1616,'produits_tunnels'!$D$2:$D$1616,LOWER(B9),'produits_tunnels'!$B$2:$B$1616,"Champigny")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"|Champigny",'produits_tunnels'!$N$2:$N$1616,0)),"")</f>
        <v/>
      </c>
      <c r="G10" s="8">
        <f>SUMIFS('produits_tunnels'!$J$2:$J$1616,'produits_tunnels'!$D$2:$D$1616,LOWER(B10),'produits_tunnels'!$B$2:$B$1616,"Champigny")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"|Champigny",'produits_tunnels'!$N$2:$N$1616,0)),"")</f>
        <v/>
      </c>
      <c r="G11" s="8">
        <f>SUMIFS('produits_tunnels'!$J$2:$J$1616,'produits_tunnels'!$D$2:$D$1616,LOWER(B11),'produits_tunnels'!$B$2:$B$1616,"Champigny")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"|Champigny",'produits_tunnels'!$N$2:$N$1616,0)),"")</f>
        <v/>
      </c>
      <c r="G12" s="8">
        <f>SUMIFS('produits_tunnels'!$J$2:$J$1616,'produits_tunnels'!$D$2:$D$1616,LOWER(B12),'produits_tunnels'!$B$2:$B$1616,"Champigny")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"|Champigny",'produits_tunnels'!$N$2:$N$1616,0)),"")</f>
        <v/>
      </c>
      <c r="G13" s="8">
        <f>SUMIFS('produits_tunnels'!$J$2:$J$1616,'produits_tunnels'!$D$2:$D$1616,LOWER(B13),'produits_tunnels'!$B$2:$B$1616,"Champigny")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"|Champigny",'produits_tunnels'!$N$2:$N$1616,0)),"")</f>
        <v/>
      </c>
      <c r="G14" s="8">
        <f>SUMIFS('produits_tunnels'!$J$2:$J$1616,'produits_tunnels'!$D$2:$D$1616,LOWER(B14),'produits_tunnels'!$B$2:$B$1616,"Champigny")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"|Champigny",'produits_tunnels'!$N$2:$N$1616,0)),"")</f>
        <v/>
      </c>
      <c r="G15" s="8">
        <f>SUMIFS('produits_tunnels'!$J$2:$J$1616,'produits_tunnels'!$D$2:$D$1616,LOWER(B15),'produits_tunnels'!$B$2:$B$1616,"Champigny")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"|Champigny",'produits_tunnels'!$N$2:$N$1616,0)),"")</f>
        <v/>
      </c>
      <c r="G16" s="8">
        <f>SUMIFS('produits_tunnels'!$J$2:$J$1616,'produits_tunnels'!$D$2:$D$1616,LOWER(B16),'produits_tunnels'!$B$2:$B$1616,"Champigny")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"|Champigny",'produits_tunnels'!$N$2:$N$1616,0)),"")</f>
        <v/>
      </c>
      <c r="G17" s="8">
        <f>SUMIFS('produits_tunnels'!$J$2:$J$1616,'produits_tunnels'!$D$2:$D$1616,LOWER(B17),'produits_tunnels'!$B$2:$B$1616,"Champigny")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"|Champigny",'produits_tunnels'!$N$2:$N$1616,0)),"")</f>
        <v/>
      </c>
      <c r="G18" s="8">
        <f>SUMIFS('produits_tunnels'!$J$2:$J$1616,'produits_tunnels'!$D$2:$D$1616,LOWER(B18),'produits_tunnels'!$B$2:$B$1616,"Champigny")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"|Champigny",'produits_tunnels'!$N$2:$N$1616,0)),"")</f>
        <v/>
      </c>
      <c r="G19" s="8">
        <f>SUMIFS('produits_tunnels'!$J$2:$J$1616,'produits_tunnels'!$D$2:$D$1616,LOWER(B19),'produits_tunnels'!$B$2:$B$1616,"Champigny")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"|Champigny",'produits_tunnels'!$N$2:$N$1616,0)),"")</f>
        <v/>
      </c>
      <c r="G20" s="8">
        <f>SUMIFS('produits_tunnels'!$J$2:$J$1616,'produits_tunnels'!$D$2:$D$1616,LOWER(B20),'produits_tunnels'!$B$2:$B$1616,"Champigny")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"|Champigny",'produits_tunnels'!$N$2:$N$1616,0)),"")</f>
        <v/>
      </c>
      <c r="G21" s="8">
        <f>SUMIFS('produits_tunnels'!$J$2:$J$1616,'produits_tunnels'!$D$2:$D$1616,LOWER(B21),'produits_tunnels'!$B$2:$B$1616,"Champigny")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"|Champigny",'produits_tunnels'!$N$2:$N$1616,0)),"")</f>
        <v/>
      </c>
      <c r="G22" s="8">
        <f>SUMIFS('produits_tunnels'!$J$2:$J$1616,'produits_tunnels'!$D$2:$D$1616,LOWER(B22),'produits_tunnels'!$B$2:$B$1616,"Champigny")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"|Champigny",'produits_tunnels'!$N$2:$N$1616,0)),"")</f>
        <v/>
      </c>
      <c r="G23" s="8">
        <f>SUMIFS('produits_tunnels'!$J$2:$J$1616,'produits_tunnels'!$D$2:$D$1616,LOWER(B23),'produits_tunnels'!$B$2:$B$1616,"Champigny")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"|Champigny",'produits_tunnels'!$N$2:$N$1616,0)),"")</f>
        <v/>
      </c>
      <c r="G24" s="8">
        <f>SUMIFS('produits_tunnels'!$J$2:$J$1616,'produits_tunnels'!$D$2:$D$1616,LOWER(B24),'produits_tunnels'!$B$2:$B$1616,"Champigny")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"|Champigny",'produits_tunnels'!$N$2:$N$1616,0)),"")</f>
        <v/>
      </c>
      <c r="G25" s="8">
        <f>SUMIFS('produits_tunnels'!$J$2:$J$1616,'produits_tunnels'!$D$2:$D$1616,LOWER(B25),'produits_tunnels'!$B$2:$B$1616,"Champigny")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"|Champigny",'produits_tunnels'!$N$2:$N$1616,0)),"")</f>
        <v/>
      </c>
      <c r="G26" s="8">
        <f>SUMIFS('produits_tunnels'!$J$2:$J$1616,'produits_tunnels'!$D$2:$D$1616,LOWER(B26),'produits_tunnels'!$B$2:$B$1616,"Champigny")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"|Champigny",'produits_tunnels'!$N$2:$N$1616,0)),"")</f>
        <v/>
      </c>
      <c r="G27" s="8">
        <f>SUMIFS('produits_tunnels'!$J$2:$J$1616,'produits_tunnels'!$D$2:$D$1616,LOWER(B27),'produits_tunnels'!$B$2:$B$1616,"Champigny")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"|Champigny",'produits_tunnels'!$N$2:$N$1616,0)),"")</f>
        <v/>
      </c>
      <c r="G28" s="8">
        <f>SUMIFS('produits_tunnels'!$J$2:$J$1616,'produits_tunnels'!$D$2:$D$1616,LOWER(B28),'produits_tunnels'!$B$2:$B$1616,"Champigny")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"|Champigny",'produits_tunnels'!$N$2:$N$1616,0)),"")</f>
        <v/>
      </c>
      <c r="G29" s="8">
        <f>SUMIFS('produits_tunnels'!$J$2:$J$1616,'produits_tunnels'!$D$2:$D$1616,LOWER(B29),'produits_tunnels'!$B$2:$B$1616,"Champigny")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"|Champigny",'produits_tunnels'!$N$2:$N$1616,0)),"")</f>
        <v/>
      </c>
      <c r="G30" s="8">
        <f>SUMIFS('produits_tunnels'!$J$2:$J$1616,'produits_tunnels'!$D$2:$D$1616,LOWER(B30),'produits_tunnels'!$B$2:$B$1616,"Champigny")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"|Champigny",'produits_tunnels'!$N$2:$N$1616,0)),"")</f>
        <v/>
      </c>
      <c r="G31" s="8">
        <f>SUMIFS('produits_tunnels'!$J$2:$J$1616,'produits_tunnels'!$D$2:$D$1616,LOWER(B31),'produits_tunnels'!$B$2:$B$1616,"Champigny")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"|Champigny",'produits_tunnels'!$N$2:$N$1616,0)),"")</f>
        <v/>
      </c>
      <c r="G32" s="8">
        <f>SUMIFS('produits_tunnels'!$J$2:$J$1616,'produits_tunnels'!$D$2:$D$1616,LOWER(B32),'produits_tunnels'!$B$2:$B$1616,"Champigny")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"|Champigny",'produits_tunnels'!$N$2:$N$1616,0)),"")</f>
        <v/>
      </c>
      <c r="G33" s="8">
        <f>SUMIFS('produits_tunnels'!$J$2:$J$1616,'produits_tunnels'!$D$2:$D$1616,LOWER(B33),'produits_tunnels'!$B$2:$B$1616,"Champigny")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"|Champigny",'produits_tunnels'!$N$2:$N$1616,0)),"")</f>
        <v/>
      </c>
      <c r="G34" s="8">
        <f>SUMIFS('produits_tunnels'!$J$2:$J$1616,'produits_tunnels'!$D$2:$D$1616,LOWER(B34),'produits_tunnels'!$B$2:$B$1616,"Champigny")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autres systèmes du réseau incendie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"|Champigny",'produits_tunnels'!$N$2:$N$1616,0)),"")</f>
        <v/>
      </c>
      <c r="G35" s="8">
        <f>SUMIFS('produits_tunnels'!$J$2:$J$1616,'produits_tunnels'!$D$2:$D$1616,LOWER(B35),'produits_tunnels'!$B$2:$B$1616,"Champigny")</f>
        <v/>
      </c>
      <c r="H35" s="8">
        <f>E35 * F35 * G35</f>
        <v/>
      </c>
    </row>
    <row r="36">
      <c r="A36" s="9" t="inlineStr">
        <is>
          <t>Total</t>
        </is>
      </c>
      <c r="H36" s="10">
        <f>SUM(H2:H35)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C6EFCE"/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6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"|Moulin",'produits_tunnels'!$N$2:$N$1616,0)),"")</f>
        <v/>
      </c>
      <c r="G2" s="8">
        <f>SUMIFS('produits_tunnels'!$J$2:$J$1616,'produits_tunnels'!$D$2:$D$1616,LOWER(B2),'produits_tunnels'!$B$2:$B$1616,"Moulin")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"|Moulin",'produits_tunnels'!$N$2:$N$1616,0)),"")</f>
        <v/>
      </c>
      <c r="G3" s="8">
        <f>SUMIFS('produits_tunnels'!$J$2:$J$1616,'produits_tunnels'!$D$2:$D$1616,LOWER(B3),'produits_tunnels'!$B$2:$B$1616,"Moulin")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"|Moulin",'produits_tunnels'!$N$2:$N$1616,0)),"")</f>
        <v/>
      </c>
      <c r="G4" s="8">
        <f>SUMIFS('produits_tunnels'!$J$2:$J$1616,'produits_tunnels'!$D$2:$D$1616,LOWER(B4),'produits_tunnels'!$B$2:$B$1616,"Moulin")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"|Moulin",'produits_tunnels'!$N$2:$N$1616,0)),"")</f>
        <v/>
      </c>
      <c r="G5" s="8">
        <f>SUMIFS('produits_tunnels'!$J$2:$J$1616,'produits_tunnels'!$D$2:$D$1616,LOWER(B5),'produits_tunnels'!$B$2:$B$1616,"Moulin")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"|Moulin",'produits_tunnels'!$N$2:$N$1616,0)),"")</f>
        <v/>
      </c>
      <c r="G6" s="8">
        <f>SUMIFS('produits_tunnels'!$J$2:$J$1616,'produits_tunnels'!$D$2:$D$1616,LOWER(B6),'produits_tunnels'!$B$2:$B$1616,"Moulin")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"|Moulin",'produits_tunnels'!$N$2:$N$1616,0)),"")</f>
        <v/>
      </c>
      <c r="G7" s="8">
        <f>SUMIFS('produits_tunnels'!$J$2:$J$1616,'produits_tunnels'!$D$2:$D$1616,LOWER(B7),'produits_tunnels'!$B$2:$B$1616,"Moulin")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"|Moulin",'produits_tunnels'!$N$2:$N$1616,0)),"")</f>
        <v/>
      </c>
      <c r="G8" s="8">
        <f>SUMIFS('produits_tunnels'!$J$2:$J$1616,'produits_tunnels'!$D$2:$D$1616,LOWER(B8),'produits_tunnels'!$B$2:$B$1616,"Moulin")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"|Moulin",'produits_tunnels'!$N$2:$N$1616,0)),"")</f>
        <v/>
      </c>
      <c r="G9" s="8">
        <f>SUMIFS('produits_tunnels'!$J$2:$J$1616,'produits_tunnels'!$D$2:$D$1616,LOWER(B9),'produits_tunnels'!$B$2:$B$1616,"Moulin")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"|Moulin",'produits_tunnels'!$N$2:$N$1616,0)),"")</f>
        <v/>
      </c>
      <c r="G10" s="8">
        <f>SUMIFS('produits_tunnels'!$J$2:$J$1616,'produits_tunnels'!$D$2:$D$1616,LOWER(B10),'produits_tunnels'!$B$2:$B$1616,"Moulin")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"|Moulin",'produits_tunnels'!$N$2:$N$1616,0)),"")</f>
        <v/>
      </c>
      <c r="G11" s="8">
        <f>SUMIFS('produits_tunnels'!$J$2:$J$1616,'produits_tunnels'!$D$2:$D$1616,LOWER(B11),'produits_tunnels'!$B$2:$B$1616,"Moulin")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"|Moulin",'produits_tunnels'!$N$2:$N$1616,0)),"")</f>
        <v/>
      </c>
      <c r="G12" s="8">
        <f>SUMIFS('produits_tunnels'!$J$2:$J$1616,'produits_tunnels'!$D$2:$D$1616,LOWER(B12),'produits_tunnels'!$B$2:$B$1616,"Moulin")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"|Moulin",'produits_tunnels'!$N$2:$N$1616,0)),"")</f>
        <v/>
      </c>
      <c r="G13" s="8">
        <f>SUMIFS('produits_tunnels'!$J$2:$J$1616,'produits_tunnels'!$D$2:$D$1616,LOWER(B13),'produits_tunnels'!$B$2:$B$1616,"Moulin")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"|Moulin",'produits_tunnels'!$N$2:$N$1616,0)),"")</f>
        <v/>
      </c>
      <c r="G14" s="8">
        <f>SUMIFS('produits_tunnels'!$J$2:$J$1616,'produits_tunnels'!$D$2:$D$1616,LOWER(B14),'produits_tunnels'!$B$2:$B$1616,"Moulin")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"|Moulin",'produits_tunnels'!$N$2:$N$1616,0)),"")</f>
        <v/>
      </c>
      <c r="G15" s="8">
        <f>SUMIFS('produits_tunnels'!$J$2:$J$1616,'produits_tunnels'!$D$2:$D$1616,LOWER(B15),'produits_tunnels'!$B$2:$B$1616,"Moulin")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"|Moulin",'produits_tunnels'!$N$2:$N$1616,0)),"")</f>
        <v/>
      </c>
      <c r="G16" s="8">
        <f>SUMIFS('produits_tunnels'!$J$2:$J$1616,'produits_tunnels'!$D$2:$D$1616,LOWER(B16),'produits_tunnels'!$B$2:$B$1616,"Moulin")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"|Moulin",'produits_tunnels'!$N$2:$N$1616,0)),"")</f>
        <v/>
      </c>
      <c r="G17" s="8">
        <f>SUMIFS('produits_tunnels'!$J$2:$J$1616,'produits_tunnels'!$D$2:$D$1616,LOWER(B17),'produits_tunnels'!$B$2:$B$1616,"Moulin")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"|Moulin",'produits_tunnels'!$N$2:$N$1616,0)),"")</f>
        <v/>
      </c>
      <c r="G18" s="8">
        <f>SUMIFS('produits_tunnels'!$J$2:$J$1616,'produits_tunnels'!$D$2:$D$1616,LOWER(B18),'produits_tunnels'!$B$2:$B$1616,"Moulin")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"|Moulin",'produits_tunnels'!$N$2:$N$1616,0)),"")</f>
        <v/>
      </c>
      <c r="G19" s="8">
        <f>SUMIFS('produits_tunnels'!$J$2:$J$1616,'produits_tunnels'!$D$2:$D$1616,LOWER(B19),'produits_tunnels'!$B$2:$B$1616,"Moulin")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"|Moulin",'produits_tunnels'!$N$2:$N$1616,0)),"")</f>
        <v/>
      </c>
      <c r="G20" s="8">
        <f>SUMIFS('produits_tunnels'!$J$2:$J$1616,'produits_tunnels'!$D$2:$D$1616,LOWER(B20),'produits_tunnels'!$B$2:$B$1616,"Moulin")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"|Moulin",'produits_tunnels'!$N$2:$N$1616,0)),"")</f>
        <v/>
      </c>
      <c r="G21" s="8">
        <f>SUMIFS('produits_tunnels'!$J$2:$J$1616,'produits_tunnels'!$D$2:$D$1616,LOWER(B21),'produits_tunnels'!$B$2:$B$1616,"Moulin")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"|Moulin",'produits_tunnels'!$N$2:$N$1616,0)),"")</f>
        <v/>
      </c>
      <c r="G22" s="8">
        <f>SUMIFS('produits_tunnels'!$J$2:$J$1616,'produits_tunnels'!$D$2:$D$1616,LOWER(B22),'produits_tunnels'!$B$2:$B$1616,"Moulin")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"|Moulin",'produits_tunnels'!$N$2:$N$1616,0)),"")</f>
        <v/>
      </c>
      <c r="G23" s="8">
        <f>SUMIFS('produits_tunnels'!$J$2:$J$1616,'produits_tunnels'!$D$2:$D$1616,LOWER(B23),'produits_tunnels'!$B$2:$B$1616,"Moulin")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"|Moulin",'produits_tunnels'!$N$2:$N$1616,0)),"")</f>
        <v/>
      </c>
      <c r="G24" s="8">
        <f>SUMIFS('produits_tunnels'!$J$2:$J$1616,'produits_tunnels'!$D$2:$D$1616,LOWER(B24),'produits_tunnels'!$B$2:$B$1616,"Moulin")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"|Moulin",'produits_tunnels'!$N$2:$N$1616,0)),"")</f>
        <v/>
      </c>
      <c r="G25" s="8">
        <f>SUMIFS('produits_tunnels'!$J$2:$J$1616,'produits_tunnels'!$D$2:$D$1616,LOWER(B25),'produits_tunnels'!$B$2:$B$1616,"Moulin")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"|Moulin",'produits_tunnels'!$N$2:$N$1616,0)),"")</f>
        <v/>
      </c>
      <c r="G26" s="8">
        <f>SUMIFS('produits_tunnels'!$J$2:$J$1616,'produits_tunnels'!$D$2:$D$1616,LOWER(B26),'produits_tunnels'!$B$2:$B$1616,"Moulin")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"|Moulin",'produits_tunnels'!$N$2:$N$1616,0)),"")</f>
        <v/>
      </c>
      <c r="G27" s="8">
        <f>SUMIFS('produits_tunnels'!$J$2:$J$1616,'produits_tunnels'!$D$2:$D$1616,LOWER(B27),'produits_tunnels'!$B$2:$B$1616,"Moulin")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"|Moulin",'produits_tunnels'!$N$2:$N$1616,0)),"")</f>
        <v/>
      </c>
      <c r="G28" s="8">
        <f>SUMIFS('produits_tunnels'!$J$2:$J$1616,'produits_tunnels'!$D$2:$D$1616,LOWER(B28),'produits_tunnels'!$B$2:$B$1616,"Moulin")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"|Moulin",'produits_tunnels'!$N$2:$N$1616,0)),"")</f>
        <v/>
      </c>
      <c r="G29" s="8">
        <f>SUMIFS('produits_tunnels'!$J$2:$J$1616,'produits_tunnels'!$D$2:$D$1616,LOWER(B29),'produits_tunnels'!$B$2:$B$1616,"Moulin")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"|Moulin",'produits_tunnels'!$N$2:$N$1616,0)),"")</f>
        <v/>
      </c>
      <c r="G30" s="8">
        <f>SUMIFS('produits_tunnels'!$J$2:$J$1616,'produits_tunnels'!$D$2:$D$1616,LOWER(B30),'produits_tunnels'!$B$2:$B$1616,"Moulin")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"|Moulin",'produits_tunnels'!$N$2:$N$1616,0)),"")</f>
        <v/>
      </c>
      <c r="G31" s="8">
        <f>SUMIFS('produits_tunnels'!$J$2:$J$1616,'produits_tunnels'!$D$2:$D$1616,LOWER(B31),'produits_tunnels'!$B$2:$B$1616,"Moulin")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"|Moulin",'produits_tunnels'!$N$2:$N$1616,0)),"")</f>
        <v/>
      </c>
      <c r="G32" s="8">
        <f>SUMIFS('produits_tunnels'!$J$2:$J$1616,'produits_tunnels'!$D$2:$D$1616,LOWER(B32),'produits_tunnels'!$B$2:$B$1616,"Moulin")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"|Moulin",'produits_tunnels'!$N$2:$N$1616,0)),"")</f>
        <v/>
      </c>
      <c r="G33" s="8">
        <f>SUMIFS('produits_tunnels'!$J$2:$J$1616,'produits_tunnels'!$D$2:$D$1616,LOWER(B33),'produits_tunnels'!$B$2:$B$1616,"Moulin")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"|Moulin",'produits_tunnels'!$N$2:$N$1616,0)),"")</f>
        <v/>
      </c>
      <c r="G34" s="8">
        <f>SUMIFS('produits_tunnels'!$J$2:$J$1616,'produits_tunnels'!$D$2:$D$1616,LOWER(B34),'produits_tunnels'!$B$2:$B$1616,"Moulin")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autres systèmes du réseau incendie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"|Moulin",'produits_tunnels'!$N$2:$N$1616,0)),"")</f>
        <v/>
      </c>
      <c r="G35" s="8">
        <f>SUMIFS('produits_tunnels'!$J$2:$J$1616,'produits_tunnels'!$D$2:$D$1616,LOWER(B35),'produits_tunnels'!$B$2:$B$1616,"Moulin")</f>
        <v/>
      </c>
      <c r="H35" s="8">
        <f>E35 * F35 * G35</f>
        <v/>
      </c>
    </row>
    <row r="36">
      <c r="A36" s="9" t="inlineStr">
        <is>
          <t>Total</t>
        </is>
      </c>
      <c r="H36" s="10">
        <f>SUM(H2:H35)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FF9C4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8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"|Nanterre échangeur",'produits_tunnels'!$N$2:$N$1616,0)),"")</f>
        <v/>
      </c>
      <c r="G2" s="8">
        <f>SUMIFS('produits_tunnels'!$J$2:$J$1616,'produits_tunnels'!$D$2:$D$1616,LOWER(B2),'produits_tunnels'!$B$2:$B$1616,"Nanterre échangeur")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"|Nanterre échangeur",'produits_tunnels'!$N$2:$N$1616,0)),"")</f>
        <v/>
      </c>
      <c r="G3" s="8">
        <f>SUMIFS('produits_tunnels'!$J$2:$J$1616,'produits_tunnels'!$D$2:$D$1616,LOWER(B3),'produits_tunnels'!$B$2:$B$1616,"Nanterre échangeur")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"|Nanterre échangeur",'produits_tunnels'!$N$2:$N$1616,0)),"")</f>
        <v/>
      </c>
      <c r="G4" s="8">
        <f>SUMIFS('produits_tunnels'!$J$2:$J$1616,'produits_tunnels'!$D$2:$D$1616,LOWER(B4),'produits_tunnels'!$B$2:$B$1616,"Nanterre échangeur")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"|Nanterre échangeur",'produits_tunnels'!$N$2:$N$1616,0)),"")</f>
        <v/>
      </c>
      <c r="G5" s="8">
        <f>SUMIFS('produits_tunnels'!$J$2:$J$1616,'produits_tunnels'!$D$2:$D$1616,LOWER(B5),'produits_tunnels'!$B$2:$B$1616,"Nanterre échangeur")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"|Nanterre échangeur",'produits_tunnels'!$N$2:$N$1616,0)),"")</f>
        <v/>
      </c>
      <c r="G6" s="8">
        <f>SUMIFS('produits_tunnels'!$J$2:$J$1616,'produits_tunnels'!$D$2:$D$1616,LOWER(B6),'produits_tunnels'!$B$2:$B$1616,"Nanterre échangeur")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"|Nanterre échangeur",'produits_tunnels'!$N$2:$N$1616,0)),"")</f>
        <v/>
      </c>
      <c r="G7" s="8">
        <f>SUMIFS('produits_tunnels'!$J$2:$J$1616,'produits_tunnels'!$D$2:$D$1616,LOWER(B7),'produits_tunnels'!$B$2:$B$1616,"Nanterre échangeur")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"|Nanterre échangeur",'produits_tunnels'!$N$2:$N$1616,0)),"")</f>
        <v/>
      </c>
      <c r="G8" s="8">
        <f>SUMIFS('produits_tunnels'!$J$2:$J$1616,'produits_tunnels'!$D$2:$D$1616,LOWER(B8),'produits_tunnels'!$B$2:$B$1616,"Nanterre échangeur")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"|Nanterre échangeur",'produits_tunnels'!$N$2:$N$1616,0)),"")</f>
        <v/>
      </c>
      <c r="G9" s="8">
        <f>SUMIFS('produits_tunnels'!$J$2:$J$1616,'produits_tunnels'!$D$2:$D$1616,LOWER(B9),'produits_tunnels'!$B$2:$B$1616,"Nanterre échangeur")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"|Nanterre échangeur",'produits_tunnels'!$N$2:$N$1616,0)),"")</f>
        <v/>
      </c>
      <c r="G10" s="8">
        <f>SUMIFS('produits_tunnels'!$J$2:$J$1616,'produits_tunnels'!$D$2:$D$1616,LOWER(B10),'produits_tunnels'!$B$2:$B$1616,"Nanterre échangeur")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"|Nanterre échangeur",'produits_tunnels'!$N$2:$N$1616,0)),"")</f>
        <v/>
      </c>
      <c r="G11" s="8">
        <f>SUMIFS('produits_tunnels'!$J$2:$J$1616,'produits_tunnels'!$D$2:$D$1616,LOWER(B11),'produits_tunnels'!$B$2:$B$1616,"Nanterre échangeur")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"|Nanterre échangeur",'produits_tunnels'!$N$2:$N$1616,0)),"")</f>
        <v/>
      </c>
      <c r="G12" s="8">
        <f>SUMIFS('produits_tunnels'!$J$2:$J$1616,'produits_tunnels'!$D$2:$D$1616,LOWER(B12),'produits_tunnels'!$B$2:$B$1616,"Nanterre échangeur")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"|Nanterre échangeur",'produits_tunnels'!$N$2:$N$1616,0)),"")</f>
        <v/>
      </c>
      <c r="G13" s="8">
        <f>SUMIFS('produits_tunnels'!$J$2:$J$1616,'produits_tunnels'!$D$2:$D$1616,LOWER(B13),'produits_tunnels'!$B$2:$B$1616,"Nanterre échangeur")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"|Nanterre échangeur",'produits_tunnels'!$N$2:$N$1616,0)),"")</f>
        <v/>
      </c>
      <c r="G14" s="8">
        <f>SUMIFS('produits_tunnels'!$J$2:$J$1616,'produits_tunnels'!$D$2:$D$1616,LOWER(B14),'produits_tunnels'!$B$2:$B$1616,"Nanterre échangeur")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"|Nanterre échangeur",'produits_tunnels'!$N$2:$N$1616,0)),"")</f>
        <v/>
      </c>
      <c r="G15" s="8">
        <f>SUMIFS('produits_tunnels'!$J$2:$J$1616,'produits_tunnels'!$D$2:$D$1616,LOWER(B15),'produits_tunnels'!$B$2:$B$1616,"Nanterre échangeur")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"|Nanterre échangeur",'produits_tunnels'!$N$2:$N$1616,0)),"")</f>
        <v/>
      </c>
      <c r="G16" s="8">
        <f>SUMIFS('produits_tunnels'!$J$2:$J$1616,'produits_tunnels'!$D$2:$D$1616,LOWER(B16),'produits_tunnels'!$B$2:$B$1616,"Nanterre échangeur")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"|Nanterre échangeur",'produits_tunnels'!$N$2:$N$1616,0)),"")</f>
        <v/>
      </c>
      <c r="G17" s="8">
        <f>SUMIFS('produits_tunnels'!$J$2:$J$1616,'produits_tunnels'!$D$2:$D$1616,LOWER(B17),'produits_tunnels'!$B$2:$B$1616,"Nanterre échangeur")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"|Nanterre échangeur",'produits_tunnels'!$N$2:$N$1616,0)),"")</f>
        <v/>
      </c>
      <c r="G18" s="8">
        <f>SUMIFS('produits_tunnels'!$J$2:$J$1616,'produits_tunnels'!$D$2:$D$1616,LOWER(B18),'produits_tunnels'!$B$2:$B$1616,"Nanterre échangeur")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"|Nanterre échangeur",'produits_tunnels'!$N$2:$N$1616,0)),"")</f>
        <v/>
      </c>
      <c r="G19" s="8">
        <f>SUMIFS('produits_tunnels'!$J$2:$J$1616,'produits_tunnels'!$D$2:$D$1616,LOWER(B19),'produits_tunnels'!$B$2:$B$1616,"Nanterre échangeur")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"|Nanterre échangeur",'produits_tunnels'!$N$2:$N$1616,0)),"")</f>
        <v/>
      </c>
      <c r="G20" s="8">
        <f>SUMIFS('produits_tunnels'!$J$2:$J$1616,'produits_tunnels'!$D$2:$D$1616,LOWER(B20),'produits_tunnels'!$B$2:$B$1616,"Nanterre échangeur")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"|Nanterre échangeur",'produits_tunnels'!$N$2:$N$1616,0)),"")</f>
        <v/>
      </c>
      <c r="G21" s="8">
        <f>SUMIFS('produits_tunnels'!$J$2:$J$1616,'produits_tunnels'!$D$2:$D$1616,LOWER(B21),'produits_tunnels'!$B$2:$B$1616,"Nanterre échangeur")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"|Nanterre échangeur",'produits_tunnels'!$N$2:$N$1616,0)),"")</f>
        <v/>
      </c>
      <c r="G22" s="8">
        <f>SUMIFS('produits_tunnels'!$J$2:$J$1616,'produits_tunnels'!$D$2:$D$1616,LOWER(B22),'produits_tunnels'!$B$2:$B$1616,"Nanterre échangeur")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"|Nanterre échangeur",'produits_tunnels'!$N$2:$N$1616,0)),"")</f>
        <v/>
      </c>
      <c r="G23" s="8">
        <f>SUMIFS('produits_tunnels'!$J$2:$J$1616,'produits_tunnels'!$D$2:$D$1616,LOWER(B23),'produits_tunnels'!$B$2:$B$1616,"Nanterre échangeur")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"|Nanterre échangeur",'produits_tunnels'!$N$2:$N$1616,0)),"")</f>
        <v/>
      </c>
      <c r="G24" s="8">
        <f>SUMIFS('produits_tunnels'!$J$2:$J$1616,'produits_tunnels'!$D$2:$D$1616,LOWER(B24),'produits_tunnels'!$B$2:$B$1616,"Nanterre échangeur")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"|Nanterre échangeur",'produits_tunnels'!$N$2:$N$1616,0)),"")</f>
        <v/>
      </c>
      <c r="G25" s="8">
        <f>SUMIFS('produits_tunnels'!$J$2:$J$1616,'produits_tunnels'!$D$2:$D$1616,LOWER(B25),'produits_tunnels'!$B$2:$B$1616,"Nanterre échangeur")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"|Nanterre échangeur",'produits_tunnels'!$N$2:$N$1616,0)),"")</f>
        <v/>
      </c>
      <c r="G26" s="8">
        <f>SUMIFS('produits_tunnels'!$J$2:$J$1616,'produits_tunnels'!$D$2:$D$1616,LOWER(B26),'produits_tunnels'!$B$2:$B$1616,"Nanterre échangeur")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"|Nanterre échangeur",'produits_tunnels'!$N$2:$N$1616,0)),"")</f>
        <v/>
      </c>
      <c r="G27" s="8">
        <f>SUMIFS('produits_tunnels'!$J$2:$J$1616,'produits_tunnels'!$D$2:$D$1616,LOWER(B27),'produits_tunnels'!$B$2:$B$1616,"Nanterre échangeur")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"|Nanterre échangeur",'produits_tunnels'!$N$2:$N$1616,0)),"")</f>
        <v/>
      </c>
      <c r="G28" s="8">
        <f>SUMIFS('produits_tunnels'!$J$2:$J$1616,'produits_tunnels'!$D$2:$D$1616,LOWER(B28),'produits_tunnels'!$B$2:$B$1616,"Nanterre échangeur")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"|Nanterre échangeur",'produits_tunnels'!$N$2:$N$1616,0)),"")</f>
        <v/>
      </c>
      <c r="G29" s="8">
        <f>SUMIFS('produits_tunnels'!$J$2:$J$1616,'produits_tunnels'!$D$2:$D$1616,LOWER(B29),'produits_tunnels'!$B$2:$B$1616,"Nanterre échangeur")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"|Nanterre échangeur",'produits_tunnels'!$N$2:$N$1616,0)),"")</f>
        <v/>
      </c>
      <c r="G30" s="8">
        <f>SUMIFS('produits_tunnels'!$J$2:$J$1616,'produits_tunnels'!$D$2:$D$1616,LOWER(B30),'produits_tunnels'!$B$2:$B$1616,"Nanterre échangeur")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"|Nanterre échangeur",'produits_tunnels'!$N$2:$N$1616,0)),"")</f>
        <v/>
      </c>
      <c r="G31" s="8">
        <f>SUMIFS('produits_tunnels'!$J$2:$J$1616,'produits_tunnels'!$D$2:$D$1616,LOWER(B31),'produits_tunnels'!$B$2:$B$1616,"Nanterre échangeur")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"|Nanterre échangeur",'produits_tunnels'!$N$2:$N$1616,0)),"")</f>
        <v/>
      </c>
      <c r="G32" s="8">
        <f>SUMIFS('produits_tunnels'!$J$2:$J$1616,'produits_tunnels'!$D$2:$D$1616,LOWER(B32),'produits_tunnels'!$B$2:$B$1616,"Nanterre échangeur")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"|Nanterre échangeur",'produits_tunnels'!$N$2:$N$1616,0)),"")</f>
        <v/>
      </c>
      <c r="G33" s="8">
        <f>SUMIFS('produits_tunnels'!$J$2:$J$1616,'produits_tunnels'!$D$2:$D$1616,LOWER(B33),'produits_tunnels'!$B$2:$B$1616,"Nanterre échangeur")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"|Nanterre échangeur",'produits_tunnels'!$N$2:$N$1616,0)),"")</f>
        <v/>
      </c>
      <c r="G34" s="8">
        <f>SUMIFS('produits_tunnels'!$J$2:$J$1616,'produits_tunnels'!$D$2:$D$1616,LOWER(B34),'produits_tunnels'!$B$2:$B$1616,"Nanterre échangeur")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"|Nanterre échangeur",'produits_tunnels'!$N$2:$N$1616,0)),"")</f>
        <v/>
      </c>
      <c r="G35" s="8">
        <f>SUMIFS('produits_tunnels'!$J$2:$J$1616,'produits_tunnels'!$D$2:$D$1616,LOWER(B35),'produits_tunnels'!$B$2:$B$1616,"Nanterre échangeur")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"|Nanterre échangeur",'produits_tunnels'!$N$2:$N$1616,0)),"")</f>
        <v/>
      </c>
      <c r="G36" s="8">
        <f>SUMIFS('produits_tunnels'!$J$2:$J$1616,'produits_tunnels'!$D$2:$D$1616,LOWER(B36),'produits_tunnels'!$B$2:$B$1616,"Nanterre échangeur")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"|Nanterre échangeur",'produits_tunnels'!$N$2:$N$1616,0)),"")</f>
        <v/>
      </c>
      <c r="G37" s="8">
        <f>SUMIFS('produits_tunnels'!$J$2:$J$1616,'produits_tunnels'!$D$2:$D$1616,LOWER(B37),'produits_tunnels'!$B$2:$B$1616,"Nanterre échangeur")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DCE6F1"/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6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"|Italie",'produits_tunnels'!$N$2:$N$1616,0)),"")</f>
        <v/>
      </c>
      <c r="G2" s="8">
        <f>SUMIFS('produits_tunnels'!$J$2:$J$1616,'produits_tunnels'!$D$2:$D$1616,LOWER(B2),'produits_tunnels'!$B$2:$B$1616,"Italie")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"|Italie",'produits_tunnels'!$N$2:$N$1616,0)),"")</f>
        <v/>
      </c>
      <c r="G3" s="8">
        <f>SUMIFS('produits_tunnels'!$J$2:$J$1616,'produits_tunnels'!$D$2:$D$1616,LOWER(B3),'produits_tunnels'!$B$2:$B$1616,"Italie")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"|Italie",'produits_tunnels'!$N$2:$N$1616,0)),"")</f>
        <v/>
      </c>
      <c r="G4" s="8">
        <f>SUMIFS('produits_tunnels'!$J$2:$J$1616,'produits_tunnels'!$D$2:$D$1616,LOWER(B4),'produits_tunnels'!$B$2:$B$1616,"Italie")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"|Italie",'produits_tunnels'!$N$2:$N$1616,0)),"")</f>
        <v/>
      </c>
      <c r="G5" s="8">
        <f>SUMIFS('produits_tunnels'!$J$2:$J$1616,'produits_tunnels'!$D$2:$D$1616,LOWER(B5),'produits_tunnels'!$B$2:$B$1616,"Italie")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"|Italie",'produits_tunnels'!$N$2:$N$1616,0)),"")</f>
        <v/>
      </c>
      <c r="G6" s="8">
        <f>SUMIFS('produits_tunnels'!$J$2:$J$1616,'produits_tunnels'!$D$2:$D$1616,LOWER(B6),'produits_tunnels'!$B$2:$B$1616,"Italie")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"|Italie",'produits_tunnels'!$N$2:$N$1616,0)),"")</f>
        <v/>
      </c>
      <c r="G7" s="8">
        <f>SUMIFS('produits_tunnels'!$J$2:$J$1616,'produits_tunnels'!$D$2:$D$1616,LOWER(B7),'produits_tunnels'!$B$2:$B$1616,"Italie")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"|Italie",'produits_tunnels'!$N$2:$N$1616,0)),"")</f>
        <v/>
      </c>
      <c r="G8" s="8">
        <f>SUMIFS('produits_tunnels'!$J$2:$J$1616,'produits_tunnels'!$D$2:$D$1616,LOWER(B8),'produits_tunnels'!$B$2:$B$1616,"Italie")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"|Italie",'produits_tunnels'!$N$2:$N$1616,0)),"")</f>
        <v/>
      </c>
      <c r="G9" s="8">
        <f>SUMIFS('produits_tunnels'!$J$2:$J$1616,'produits_tunnels'!$D$2:$D$1616,LOWER(B9),'produits_tunnels'!$B$2:$B$1616,"Italie")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"|Italie",'produits_tunnels'!$N$2:$N$1616,0)),"")</f>
        <v/>
      </c>
      <c r="G10" s="8">
        <f>SUMIFS('produits_tunnels'!$J$2:$J$1616,'produits_tunnels'!$D$2:$D$1616,LOWER(B10),'produits_tunnels'!$B$2:$B$1616,"Italie")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"|Italie",'produits_tunnels'!$N$2:$N$1616,0)),"")</f>
        <v/>
      </c>
      <c r="G11" s="8">
        <f>SUMIFS('produits_tunnels'!$J$2:$J$1616,'produits_tunnels'!$D$2:$D$1616,LOWER(B11),'produits_tunnels'!$B$2:$B$1616,"Italie")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"|Italie",'produits_tunnels'!$N$2:$N$1616,0)),"")</f>
        <v/>
      </c>
      <c r="G12" s="8">
        <f>SUMIFS('produits_tunnels'!$J$2:$J$1616,'produits_tunnels'!$D$2:$D$1616,LOWER(B12),'produits_tunnels'!$B$2:$B$1616,"Italie")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"|Italie",'produits_tunnels'!$N$2:$N$1616,0)),"")</f>
        <v/>
      </c>
      <c r="G13" s="8">
        <f>SUMIFS('produits_tunnels'!$J$2:$J$1616,'produits_tunnels'!$D$2:$D$1616,LOWER(B13),'produits_tunnels'!$B$2:$B$1616,"Italie")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"|Italie",'produits_tunnels'!$N$2:$N$1616,0)),"")</f>
        <v/>
      </c>
      <c r="G14" s="8">
        <f>SUMIFS('produits_tunnels'!$J$2:$J$1616,'produits_tunnels'!$D$2:$D$1616,LOWER(B14),'produits_tunnels'!$B$2:$B$1616,"Italie")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"|Italie",'produits_tunnels'!$N$2:$N$1616,0)),"")</f>
        <v/>
      </c>
      <c r="G15" s="8">
        <f>SUMIFS('produits_tunnels'!$J$2:$J$1616,'produits_tunnels'!$D$2:$D$1616,LOWER(B15),'produits_tunnels'!$B$2:$B$1616,"Italie")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"|Italie",'produits_tunnels'!$N$2:$N$1616,0)),"")</f>
        <v/>
      </c>
      <c r="G16" s="8">
        <f>SUMIFS('produits_tunnels'!$J$2:$J$1616,'produits_tunnels'!$D$2:$D$1616,LOWER(B16),'produits_tunnels'!$B$2:$B$1616,"Italie")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"|Italie",'produits_tunnels'!$N$2:$N$1616,0)),"")</f>
        <v/>
      </c>
      <c r="G17" s="8">
        <f>SUMIFS('produits_tunnels'!$J$2:$J$1616,'produits_tunnels'!$D$2:$D$1616,LOWER(B17),'produits_tunnels'!$B$2:$B$1616,"Italie")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"|Italie",'produits_tunnels'!$N$2:$N$1616,0)),"")</f>
        <v/>
      </c>
      <c r="G18" s="8">
        <f>SUMIFS('produits_tunnels'!$J$2:$J$1616,'produits_tunnels'!$D$2:$D$1616,LOWER(B18),'produits_tunnels'!$B$2:$B$1616,"Italie")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"|Italie",'produits_tunnels'!$N$2:$N$1616,0)),"")</f>
        <v/>
      </c>
      <c r="G19" s="8">
        <f>SUMIFS('produits_tunnels'!$J$2:$J$1616,'produits_tunnels'!$D$2:$D$1616,LOWER(B19),'produits_tunnels'!$B$2:$B$1616,"Italie")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"|Italie",'produits_tunnels'!$N$2:$N$1616,0)),"")</f>
        <v/>
      </c>
      <c r="G20" s="8">
        <f>SUMIFS('produits_tunnels'!$J$2:$J$1616,'produits_tunnels'!$D$2:$D$1616,LOWER(B20),'produits_tunnels'!$B$2:$B$1616,"Italie")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"|Italie",'produits_tunnels'!$N$2:$N$1616,0)),"")</f>
        <v/>
      </c>
      <c r="G21" s="8">
        <f>SUMIFS('produits_tunnels'!$J$2:$J$1616,'produits_tunnels'!$D$2:$D$1616,LOWER(B21),'produits_tunnels'!$B$2:$B$1616,"Italie")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"|Italie",'produits_tunnels'!$N$2:$N$1616,0)),"")</f>
        <v/>
      </c>
      <c r="G22" s="8">
        <f>SUMIFS('produits_tunnels'!$J$2:$J$1616,'produits_tunnels'!$D$2:$D$1616,LOWER(B22),'produits_tunnels'!$B$2:$B$1616,"Italie")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"|Italie",'produits_tunnels'!$N$2:$N$1616,0)),"")</f>
        <v/>
      </c>
      <c r="G23" s="8">
        <f>SUMIFS('produits_tunnels'!$J$2:$J$1616,'produits_tunnels'!$D$2:$D$1616,LOWER(B23),'produits_tunnels'!$B$2:$B$1616,"Italie")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"|Italie",'produits_tunnels'!$N$2:$N$1616,0)),"")</f>
        <v/>
      </c>
      <c r="G24" s="8">
        <f>SUMIFS('produits_tunnels'!$J$2:$J$1616,'produits_tunnels'!$D$2:$D$1616,LOWER(B24),'produits_tunnels'!$B$2:$B$1616,"Italie")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"|Italie",'produits_tunnels'!$N$2:$N$1616,0)),"")</f>
        <v/>
      </c>
      <c r="G25" s="8">
        <f>SUMIFS('produits_tunnels'!$J$2:$J$1616,'produits_tunnels'!$D$2:$D$1616,LOWER(B25),'produits_tunnels'!$B$2:$B$1616,"Italie")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maintenance préventive des équipements spécifiques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"|Italie",'produits_tunnels'!$N$2:$N$1616,0)),"")</f>
        <v/>
      </c>
      <c r="G26" s="8">
        <f>SUMIFS('produits_tunnels'!$J$2:$J$1616,'produits_tunnels'!$D$2:$D$1616,LOWER(B26),'produits_tunnels'!$B$2:$B$1616,"Italie")</f>
        <v/>
      </c>
      <c r="H26" s="8">
        <f>E26 * F26 * G26</f>
        <v/>
      </c>
    </row>
    <row r="27">
      <c r="A27" s="5" t="inlineStr">
        <is>
          <t>Vidéo</t>
        </is>
      </c>
      <c r="B27" s="5" t="inlineStr">
        <is>
          <t>maintenance préventive de la dai du sens 1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"|Italie",'produits_tunnels'!$N$2:$N$1616,0)),"")</f>
        <v/>
      </c>
      <c r="G27" s="8">
        <f>SUMIFS('produits_tunnels'!$J$2:$J$1616,'produits_tunnels'!$D$2:$D$1616,LOWER(B27),'produits_tunnels'!$B$2:$B$1616,"Italie")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2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"|Italie",'produits_tunnels'!$N$2:$N$1616,0)),"")</f>
        <v/>
      </c>
      <c r="G28" s="8">
        <f>SUMIFS('produits_tunnels'!$J$2:$J$1616,'produits_tunnels'!$D$2:$D$1616,LOWER(B28),'produits_tunnels'!$B$2:$B$1616,"Italie")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nettoyage des caméras sens intérieur sens 1</t>
        </is>
      </c>
      <c r="C29" s="6" t="n">
        <v>2</v>
      </c>
      <c r="D29" s="6" t="n">
        <v>0</v>
      </c>
      <c r="E29" s="7">
        <f>C29 + D29</f>
        <v/>
      </c>
      <c r="F29" s="7">
        <f>IFERROR(INDEX('produits_tunnels'!$M$2:$M$1616,MATCH(LOWER(B29) &amp; "|Italie",'produits_tunnels'!$N$2:$N$1616,0)),"")</f>
        <v/>
      </c>
      <c r="G29" s="8">
        <f>SUMIFS('produits_tunnels'!$J$2:$J$1616,'produits_tunnels'!$D$2:$D$1616,LOWER(B29),'produits_tunnels'!$B$2:$B$1616,"Italie")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2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"|Italie",'produits_tunnels'!$N$2:$N$1616,0)),"")</f>
        <v/>
      </c>
      <c r="G30" s="8">
        <f>SUMIFS('produits_tunnels'!$J$2:$J$1616,'produits_tunnels'!$D$2:$D$1616,LOWER(B30),'produits_tunnels'!$B$2:$B$1616,"Italie")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maintenance préventive des caméras en issues de secours</t>
        </is>
      </c>
      <c r="C31" s="6" t="n">
        <v>1</v>
      </c>
      <c r="D31" s="6" t="n">
        <v>0</v>
      </c>
      <c r="E31" s="7">
        <f>C31 + D31</f>
        <v/>
      </c>
      <c r="F31" s="7">
        <f>IFERROR(INDEX('produits_tunnels'!$M$2:$M$1616,MATCH(LOWER(B31) &amp; "|Italie",'produits_tunnels'!$N$2:$N$1616,0)),"")</f>
        <v/>
      </c>
      <c r="G31" s="8">
        <f>SUMIFS('produits_tunnels'!$J$2:$J$1616,'produits_tunnels'!$D$2:$D$1616,LOWER(B31),'produits_tunnels'!$B$2:$B$1616,"Italie")</f>
        <v/>
      </c>
      <c r="H31" s="8">
        <f>E31 * F31 * G31</f>
        <v/>
      </c>
    </row>
    <row r="32">
      <c r="A32" s="5" t="inlineStr">
        <is>
          <t>Pompage</t>
        </is>
      </c>
      <c r="B32" s="5" t="inlineStr">
        <is>
          <t>entretien des poteaux incendie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"|Italie",'produits_tunnels'!$N$2:$N$1616,0)),"")</f>
        <v/>
      </c>
      <c r="G32" s="8">
        <f>SUMIFS('produits_tunnels'!$J$2:$J$1616,'produits_tunnels'!$D$2:$D$1616,LOWER(B32),'produits_tunnels'!$B$2:$B$1616,"Italie")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d'une pompe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"|Italie",'produits_tunnels'!$N$2:$N$1616,0)),"")</f>
        <v/>
      </c>
      <c r="G33" s="8">
        <f>SUMIFS('produits_tunnels'!$J$2:$J$1616,'produits_tunnels'!$D$2:$D$1616,LOWER(B33),'produits_tunnels'!$B$2:$B$1616,"Italie")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autres systèmes du réseau incendie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"|Italie",'produits_tunnels'!$N$2:$N$1616,0)),"")</f>
        <v/>
      </c>
      <c r="G34" s="8">
        <f>SUMIFS('produits_tunnels'!$J$2:$J$1616,'produits_tunnels'!$D$2:$D$1616,LOWER(B34),'produits_tunnels'!$B$2:$B$1616,"Italie")</f>
        <v/>
      </c>
      <c r="H34" s="8">
        <f>E34 * F34 * G34</f>
        <v/>
      </c>
    </row>
    <row r="35">
      <c r="A35" s="9" t="inlineStr">
        <is>
          <t>Total</t>
        </is>
      </c>
      <c r="H35" s="10">
        <f>SUM(H2:H34)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FFF9C4"/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5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"|Nanterre Centre",'produits_tunnels'!$N$2:$N$1616,0)),"")</f>
        <v/>
      </c>
      <c r="G2" s="8">
        <f>SUMIFS('produits_tunnels'!$J$2:$J$1616,'produits_tunnels'!$D$2:$D$1616,LOWER(B2),'produits_tunnels'!$B$2:$B$1616,"Nanterre Centre")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"|Nanterre Centre",'produits_tunnels'!$N$2:$N$1616,0)),"")</f>
        <v/>
      </c>
      <c r="G3" s="8">
        <f>SUMIFS('produits_tunnels'!$J$2:$J$1616,'produits_tunnels'!$D$2:$D$1616,LOWER(B3),'produits_tunnels'!$B$2:$B$1616,"Nanterre Centre")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"|Nanterre Centre",'produits_tunnels'!$N$2:$N$1616,0)),"")</f>
        <v/>
      </c>
      <c r="G4" s="8">
        <f>SUMIFS('produits_tunnels'!$J$2:$J$1616,'produits_tunnels'!$D$2:$D$1616,LOWER(B4),'produits_tunnels'!$B$2:$B$1616,"Nanterre Centre")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"|Nanterre Centre",'produits_tunnels'!$N$2:$N$1616,0)),"")</f>
        <v/>
      </c>
      <c r="G5" s="8">
        <f>SUMIFS('produits_tunnels'!$J$2:$J$1616,'produits_tunnels'!$D$2:$D$1616,LOWER(B5),'produits_tunnels'!$B$2:$B$1616,"Nanterre Centre")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"|Nanterre Centre",'produits_tunnels'!$N$2:$N$1616,0)),"")</f>
        <v/>
      </c>
      <c r="G6" s="8">
        <f>SUMIFS('produits_tunnels'!$J$2:$J$1616,'produits_tunnels'!$D$2:$D$1616,LOWER(B6),'produits_tunnels'!$B$2:$B$1616,"Nanterre Centre")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"|Nanterre Centre",'produits_tunnels'!$N$2:$N$1616,0)),"")</f>
        <v/>
      </c>
      <c r="G7" s="8">
        <f>SUMIFS('produits_tunnels'!$J$2:$J$1616,'produits_tunnels'!$D$2:$D$1616,LOWER(B7),'produits_tunnels'!$B$2:$B$1616,"Nanterre Centre")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"|Nanterre Centre",'produits_tunnels'!$N$2:$N$1616,0)),"")</f>
        <v/>
      </c>
      <c r="G8" s="8">
        <f>SUMIFS('produits_tunnels'!$J$2:$J$1616,'produits_tunnels'!$D$2:$D$1616,LOWER(B8),'produits_tunnels'!$B$2:$B$1616,"Nanterre Centre")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"|Nanterre Centre",'produits_tunnels'!$N$2:$N$1616,0)),"")</f>
        <v/>
      </c>
      <c r="G9" s="8">
        <f>SUMIFS('produits_tunnels'!$J$2:$J$1616,'produits_tunnels'!$D$2:$D$1616,LOWER(B9),'produits_tunnels'!$B$2:$B$1616,"Nanterre Centre")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"|Nanterre Centre",'produits_tunnels'!$N$2:$N$1616,0)),"")</f>
        <v/>
      </c>
      <c r="G10" s="8">
        <f>SUMIFS('produits_tunnels'!$J$2:$J$1616,'produits_tunnels'!$D$2:$D$1616,LOWER(B10),'produits_tunnels'!$B$2:$B$1616,"Nanterre Centre")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"|Nanterre Centre",'produits_tunnels'!$N$2:$N$1616,0)),"")</f>
        <v/>
      </c>
      <c r="G11" s="8">
        <f>SUMIFS('produits_tunnels'!$J$2:$J$1616,'produits_tunnels'!$D$2:$D$1616,LOWER(B11),'produits_tunnels'!$B$2:$B$1616,"Nanterre Centre")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"|Nanterre Centre",'produits_tunnels'!$N$2:$N$1616,0)),"")</f>
        <v/>
      </c>
      <c r="G12" s="8">
        <f>SUMIFS('produits_tunnels'!$J$2:$J$1616,'produits_tunnels'!$D$2:$D$1616,LOWER(B12),'produits_tunnels'!$B$2:$B$1616,"Nanterre Centre")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"|Nanterre Centre",'produits_tunnels'!$N$2:$N$1616,0)),"")</f>
        <v/>
      </c>
      <c r="G13" s="8">
        <f>SUMIFS('produits_tunnels'!$J$2:$J$1616,'produits_tunnels'!$D$2:$D$1616,LOWER(B13),'produits_tunnels'!$B$2:$B$1616,"Nanterre Centre")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"|Nanterre Centre",'produits_tunnels'!$N$2:$N$1616,0)),"")</f>
        <v/>
      </c>
      <c r="G14" s="8">
        <f>SUMIFS('produits_tunnels'!$J$2:$J$1616,'produits_tunnels'!$D$2:$D$1616,LOWER(B14),'produits_tunnels'!$B$2:$B$1616,"Nanterre Centre")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"|Nanterre Centre",'produits_tunnels'!$N$2:$N$1616,0)),"")</f>
        <v/>
      </c>
      <c r="G15" s="8">
        <f>SUMIFS('produits_tunnels'!$J$2:$J$1616,'produits_tunnels'!$D$2:$D$1616,LOWER(B15),'produits_tunnels'!$B$2:$B$1616,"Nanterre Centre")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"|Nanterre Centre",'produits_tunnels'!$N$2:$N$1616,0)),"")</f>
        <v/>
      </c>
      <c r="G16" s="8">
        <f>SUMIFS('produits_tunnels'!$J$2:$J$1616,'produits_tunnels'!$D$2:$D$1616,LOWER(B16),'produits_tunnels'!$B$2:$B$1616,"Nanterre Centre")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"|Nanterre Centre",'produits_tunnels'!$N$2:$N$1616,0)),"")</f>
        <v/>
      </c>
      <c r="G17" s="8">
        <f>SUMIFS('produits_tunnels'!$J$2:$J$1616,'produits_tunnels'!$D$2:$D$1616,LOWER(B17),'produits_tunnels'!$B$2:$B$1616,"Nanterre Centre")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"|Nanterre Centre",'produits_tunnels'!$N$2:$N$1616,0)),"")</f>
        <v/>
      </c>
      <c r="G18" s="8">
        <f>SUMIFS('produits_tunnels'!$J$2:$J$1616,'produits_tunnels'!$D$2:$D$1616,LOWER(B18),'produits_tunnels'!$B$2:$B$1616,"Nanterre Centre")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"|Nanterre Centre",'produits_tunnels'!$N$2:$N$1616,0)),"")</f>
        <v/>
      </c>
      <c r="G19" s="8">
        <f>SUMIFS('produits_tunnels'!$J$2:$J$1616,'produits_tunnels'!$D$2:$D$1616,LOWER(B19),'produits_tunnels'!$B$2:$B$1616,"Nanterre Centre")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"|Nanterre Centre",'produits_tunnels'!$N$2:$N$1616,0)),"")</f>
        <v/>
      </c>
      <c r="G20" s="8">
        <f>SUMIFS('produits_tunnels'!$J$2:$J$1616,'produits_tunnels'!$D$2:$D$1616,LOWER(B20),'produits_tunnels'!$B$2:$B$1616,"Nanterre Centre")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"|Nanterre Centre",'produits_tunnels'!$N$2:$N$1616,0)),"")</f>
        <v/>
      </c>
      <c r="G21" s="8">
        <f>SUMIFS('produits_tunnels'!$J$2:$J$1616,'produits_tunnels'!$D$2:$D$1616,LOWER(B21),'produits_tunnels'!$B$2:$B$1616,"Nanterre Centre")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"|Nanterre Centre",'produits_tunnels'!$N$2:$N$1616,0)),"")</f>
        <v/>
      </c>
      <c r="G22" s="8">
        <f>SUMIFS('produits_tunnels'!$J$2:$J$1616,'produits_tunnels'!$D$2:$D$1616,LOWER(B22),'produits_tunnels'!$B$2:$B$1616,"Nanterre Centre")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"|Nanterre Centre",'produits_tunnels'!$N$2:$N$1616,0)),"")</f>
        <v/>
      </c>
      <c r="G23" s="8">
        <f>SUMIFS('produits_tunnels'!$J$2:$J$1616,'produits_tunnels'!$D$2:$D$1616,LOWER(B23),'produits_tunnels'!$B$2:$B$1616,"Nanterre Centre")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"|Nanterre Centre",'produits_tunnels'!$N$2:$N$1616,0)),"")</f>
        <v/>
      </c>
      <c r="G24" s="8">
        <f>SUMIFS('produits_tunnels'!$J$2:$J$1616,'produits_tunnels'!$D$2:$D$1616,LOWER(B24),'produits_tunnels'!$B$2:$B$1616,"Nanterre Centre")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"|Nanterre Centre",'produits_tunnels'!$N$2:$N$1616,0)),"")</f>
        <v/>
      </c>
      <c r="G25" s="8">
        <f>SUMIFS('produits_tunnels'!$J$2:$J$1616,'produits_tunnels'!$D$2:$D$1616,LOWER(B25),'produits_tunnels'!$B$2:$B$1616,"Nanterre Centre")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"|Nanterre Centre",'produits_tunnels'!$N$2:$N$1616,0)),"")</f>
        <v/>
      </c>
      <c r="G26" s="8">
        <f>SUMIFS('produits_tunnels'!$J$2:$J$1616,'produits_tunnels'!$D$2:$D$1616,LOWER(B26),'produits_tunnels'!$B$2:$B$1616,"Nanterre Centre")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"|Nanterre Centre",'produits_tunnels'!$N$2:$N$1616,0)),"")</f>
        <v/>
      </c>
      <c r="G27" s="8">
        <f>SUMIFS('produits_tunnels'!$J$2:$J$1616,'produits_tunnels'!$D$2:$D$1616,LOWER(B27),'produits_tunnels'!$B$2:$B$1616,"Nanterre Centre")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"|Nanterre Centre",'produits_tunnels'!$N$2:$N$1616,0)),"")</f>
        <v/>
      </c>
      <c r="G28" s="8">
        <f>SUMIFS('produits_tunnels'!$J$2:$J$1616,'produits_tunnels'!$D$2:$D$1616,LOWER(B28),'produits_tunnels'!$B$2:$B$1616,"Nanterre Centre")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"|Nanterre Centre",'produits_tunnels'!$N$2:$N$1616,0)),"")</f>
        <v/>
      </c>
      <c r="G29" s="8">
        <f>SUMIFS('produits_tunnels'!$J$2:$J$1616,'produits_tunnels'!$D$2:$D$1616,LOWER(B29),'produits_tunnels'!$B$2:$B$1616,"Nanterre Centre")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"|Nanterre Centre",'produits_tunnels'!$N$2:$N$1616,0)),"")</f>
        <v/>
      </c>
      <c r="G30" s="8">
        <f>SUMIFS('produits_tunnels'!$J$2:$J$1616,'produits_tunnels'!$D$2:$D$1616,LOWER(B30),'produits_tunnels'!$B$2:$B$1616,"Nanterre Centre")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"|Nanterre Centre",'produits_tunnels'!$N$2:$N$1616,0)),"")</f>
        <v/>
      </c>
      <c r="G31" s="8">
        <f>SUMIFS('produits_tunnels'!$J$2:$J$1616,'produits_tunnels'!$D$2:$D$1616,LOWER(B31),'produits_tunnels'!$B$2:$B$1616,"Nanterre Centre")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"|Nanterre Centre",'produits_tunnels'!$N$2:$N$1616,0)),"")</f>
        <v/>
      </c>
      <c r="G32" s="8">
        <f>SUMIFS('produits_tunnels'!$J$2:$J$1616,'produits_tunnels'!$D$2:$D$1616,LOWER(B32),'produits_tunnels'!$B$2:$B$1616,"Nanterre Centre")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"|Nanterre Centre",'produits_tunnels'!$N$2:$N$1616,0)),"")</f>
        <v/>
      </c>
      <c r="G33" s="8">
        <f>SUMIFS('produits_tunnels'!$J$2:$J$1616,'produits_tunnels'!$D$2:$D$1616,LOWER(B33),'produits_tunnels'!$B$2:$B$1616,"Nanterre Centre")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"|Nanterre Centre",'produits_tunnels'!$N$2:$N$1616,0)),"")</f>
        <v/>
      </c>
      <c r="G34" s="8">
        <f>SUMIFS('produits_tunnels'!$J$2:$J$1616,'produits_tunnels'!$D$2:$D$1616,LOWER(B34),'produits_tunnels'!$B$2:$B$1616,"Nanterre Centre")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autres systèmes du réseau incendie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"|Nanterre Centre",'produits_tunnels'!$N$2:$N$1616,0)),"")</f>
        <v/>
      </c>
      <c r="G35" s="8">
        <f>SUMIFS('produits_tunnels'!$J$2:$J$1616,'produits_tunnels'!$D$2:$D$1616,LOWER(B35),'produits_tunnels'!$B$2:$B$1616,"Nanterre Centre")</f>
        <v/>
      </c>
      <c r="H35" s="8">
        <f>E35 * F35 * G35</f>
        <v/>
      </c>
    </row>
    <row r="36">
      <c r="A36" s="9" t="inlineStr">
        <is>
          <t>Total</t>
        </is>
      </c>
      <c r="H36" s="10">
        <f>SUM(H2:H35)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FFF9C4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3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"|Ambroise Paré",'produits_tunnels'!$N$2:$N$1616,0)),"")</f>
        <v/>
      </c>
      <c r="G2" s="8">
        <f>SUMIFS('produits_tunnels'!$J$2:$J$1616,'produits_tunnels'!$D$2:$D$1616,LOWER(B2),'produits_tunnels'!$B$2:$B$1616,"Ambroise Paré")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"|Ambroise Paré",'produits_tunnels'!$N$2:$N$1616,0)),"")</f>
        <v/>
      </c>
      <c r="G3" s="8">
        <f>SUMIFS('produits_tunnels'!$J$2:$J$1616,'produits_tunnels'!$D$2:$D$1616,LOWER(B3),'produits_tunnels'!$B$2:$B$1616,"Ambroise Paré")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"|Ambroise Paré",'produits_tunnels'!$N$2:$N$1616,0)),"")</f>
        <v/>
      </c>
      <c r="G4" s="8">
        <f>SUMIFS('produits_tunnels'!$J$2:$J$1616,'produits_tunnels'!$D$2:$D$1616,LOWER(B4),'produits_tunnels'!$B$2:$B$1616,"Ambroise Paré")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"|Ambroise Paré",'produits_tunnels'!$N$2:$N$1616,0)),"")</f>
        <v/>
      </c>
      <c r="G5" s="8">
        <f>SUMIFS('produits_tunnels'!$J$2:$J$1616,'produits_tunnels'!$D$2:$D$1616,LOWER(B5),'produits_tunnels'!$B$2:$B$1616,"Ambroise Paré")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"|Ambroise Paré",'produits_tunnels'!$N$2:$N$1616,0)),"")</f>
        <v/>
      </c>
      <c r="G6" s="8">
        <f>SUMIFS('produits_tunnels'!$J$2:$J$1616,'produits_tunnels'!$D$2:$D$1616,LOWER(B6),'produits_tunnels'!$B$2:$B$1616,"Ambroise Paré")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"|Ambroise Paré",'produits_tunnels'!$N$2:$N$1616,0)),"")</f>
        <v/>
      </c>
      <c r="G7" s="8">
        <f>SUMIFS('produits_tunnels'!$J$2:$J$1616,'produits_tunnels'!$D$2:$D$1616,LOWER(B7),'produits_tunnels'!$B$2:$B$1616,"Ambroise Paré")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"|Ambroise Paré",'produits_tunnels'!$N$2:$N$1616,0)),"")</f>
        <v/>
      </c>
      <c r="G8" s="8">
        <f>SUMIFS('produits_tunnels'!$J$2:$J$1616,'produits_tunnels'!$D$2:$D$1616,LOWER(B8),'produits_tunnels'!$B$2:$B$1616,"Ambroise Paré")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"|Ambroise Paré",'produits_tunnels'!$N$2:$N$1616,0)),"")</f>
        <v/>
      </c>
      <c r="G9" s="8">
        <f>SUMIFS('produits_tunnels'!$J$2:$J$1616,'produits_tunnels'!$D$2:$D$1616,LOWER(B9),'produits_tunnels'!$B$2:$B$1616,"Ambroise Paré")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"|Ambroise Paré",'produits_tunnels'!$N$2:$N$1616,0)),"")</f>
        <v/>
      </c>
      <c r="G10" s="8">
        <f>SUMIFS('produits_tunnels'!$J$2:$J$1616,'produits_tunnels'!$D$2:$D$1616,LOWER(B10),'produits_tunnels'!$B$2:$B$1616,"Ambroise Paré")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"|Ambroise Paré",'produits_tunnels'!$N$2:$N$1616,0)),"")</f>
        <v/>
      </c>
      <c r="G11" s="8">
        <f>SUMIFS('produits_tunnels'!$J$2:$J$1616,'produits_tunnels'!$D$2:$D$1616,LOWER(B11),'produits_tunnels'!$B$2:$B$1616,"Ambroise Paré")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"|Ambroise Paré",'produits_tunnels'!$N$2:$N$1616,0)),"")</f>
        <v/>
      </c>
      <c r="G12" s="8">
        <f>SUMIFS('produits_tunnels'!$J$2:$J$1616,'produits_tunnels'!$D$2:$D$1616,LOWER(B12),'produits_tunnels'!$B$2:$B$1616,"Ambroise Paré")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"|Ambroise Paré",'produits_tunnels'!$N$2:$N$1616,0)),"")</f>
        <v/>
      </c>
      <c r="G13" s="8">
        <f>SUMIFS('produits_tunnels'!$J$2:$J$1616,'produits_tunnels'!$D$2:$D$1616,LOWER(B13),'produits_tunnels'!$B$2:$B$1616,"Ambroise Paré")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"|Ambroise Paré",'produits_tunnels'!$N$2:$N$1616,0)),"")</f>
        <v/>
      </c>
      <c r="G14" s="8">
        <f>SUMIFS('produits_tunnels'!$J$2:$J$1616,'produits_tunnels'!$D$2:$D$1616,LOWER(B14),'produits_tunnels'!$B$2:$B$1616,"Ambroise Paré")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"|Ambroise Paré",'produits_tunnels'!$N$2:$N$1616,0)),"")</f>
        <v/>
      </c>
      <c r="G15" s="8">
        <f>SUMIFS('produits_tunnels'!$J$2:$J$1616,'produits_tunnels'!$D$2:$D$1616,LOWER(B15),'produits_tunnels'!$B$2:$B$1616,"Ambroise Paré")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"|Ambroise Paré",'produits_tunnels'!$N$2:$N$1616,0)),"")</f>
        <v/>
      </c>
      <c r="G16" s="8">
        <f>SUMIFS('produits_tunnels'!$J$2:$J$1616,'produits_tunnels'!$D$2:$D$1616,LOWER(B16),'produits_tunnels'!$B$2:$B$1616,"Ambroise Paré")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"|Ambroise Paré",'produits_tunnels'!$N$2:$N$1616,0)),"")</f>
        <v/>
      </c>
      <c r="G17" s="8">
        <f>SUMIFS('produits_tunnels'!$J$2:$J$1616,'produits_tunnels'!$D$2:$D$1616,LOWER(B17),'produits_tunnels'!$B$2:$B$1616,"Ambroise Paré")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"|Ambroise Paré",'produits_tunnels'!$N$2:$N$1616,0)),"")</f>
        <v/>
      </c>
      <c r="G18" s="8">
        <f>SUMIFS('produits_tunnels'!$J$2:$J$1616,'produits_tunnels'!$D$2:$D$1616,LOWER(B18),'produits_tunnels'!$B$2:$B$1616,"Ambroise Paré")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"|Ambroise Paré",'produits_tunnels'!$N$2:$N$1616,0)),"")</f>
        <v/>
      </c>
      <c r="G19" s="8">
        <f>SUMIFS('produits_tunnels'!$J$2:$J$1616,'produits_tunnels'!$D$2:$D$1616,LOWER(B19),'produits_tunnels'!$B$2:$B$1616,"Ambroise Paré")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"|Ambroise Paré",'produits_tunnels'!$N$2:$N$1616,0)),"")</f>
        <v/>
      </c>
      <c r="G20" s="8">
        <f>SUMIFS('produits_tunnels'!$J$2:$J$1616,'produits_tunnels'!$D$2:$D$1616,LOWER(B20),'produits_tunnels'!$B$2:$B$1616,"Ambroise Paré")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"|Ambroise Paré",'produits_tunnels'!$N$2:$N$1616,0)),"")</f>
        <v/>
      </c>
      <c r="G21" s="8">
        <f>SUMIFS('produits_tunnels'!$J$2:$J$1616,'produits_tunnels'!$D$2:$D$1616,LOWER(B21),'produits_tunnels'!$B$2:$B$1616,"Ambroise Paré")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"|Ambroise Paré",'produits_tunnels'!$N$2:$N$1616,0)),"")</f>
        <v/>
      </c>
      <c r="G22" s="8">
        <f>SUMIFS('produits_tunnels'!$J$2:$J$1616,'produits_tunnels'!$D$2:$D$1616,LOWER(B22),'produits_tunnels'!$B$2:$B$1616,"Ambroise Paré")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"|Ambroise Paré",'produits_tunnels'!$N$2:$N$1616,0)),"")</f>
        <v/>
      </c>
      <c r="G23" s="8">
        <f>SUMIFS('produits_tunnels'!$J$2:$J$1616,'produits_tunnels'!$D$2:$D$1616,LOWER(B23),'produits_tunnels'!$B$2:$B$1616,"Ambroise Paré")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"|Ambroise Paré",'produits_tunnels'!$N$2:$N$1616,0)),"")</f>
        <v/>
      </c>
      <c r="G24" s="8">
        <f>SUMIFS('produits_tunnels'!$J$2:$J$1616,'produits_tunnels'!$D$2:$D$1616,LOWER(B24),'produits_tunnels'!$B$2:$B$1616,"Ambroise Paré")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"|Ambroise Paré",'produits_tunnels'!$N$2:$N$1616,0)),"")</f>
        <v/>
      </c>
      <c r="G25" s="8">
        <f>SUMIFS('produits_tunnels'!$J$2:$J$1616,'produits_tunnels'!$D$2:$D$1616,LOWER(B25),'produits_tunnels'!$B$2:$B$1616,"Ambroise Paré")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"|Ambroise Paré",'produits_tunnels'!$N$2:$N$1616,0)),"")</f>
        <v/>
      </c>
      <c r="G26" s="8">
        <f>SUMIFS('produits_tunnels'!$J$2:$J$1616,'produits_tunnels'!$D$2:$D$1616,LOWER(B26),'produits_tunnels'!$B$2:$B$1616,"Ambroise Paré")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"|Ambroise Paré",'produits_tunnels'!$N$2:$N$1616,0)),"")</f>
        <v/>
      </c>
      <c r="G27" s="8">
        <f>SUMIFS('produits_tunnels'!$J$2:$J$1616,'produits_tunnels'!$D$2:$D$1616,LOWER(B27),'produits_tunnels'!$B$2:$B$1616,"Ambroise Paré")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"|Ambroise Paré",'produits_tunnels'!$N$2:$N$1616,0)),"")</f>
        <v/>
      </c>
      <c r="G28" s="8">
        <f>SUMIFS('produits_tunnels'!$J$2:$J$1616,'produits_tunnels'!$D$2:$D$1616,LOWER(B28),'produits_tunnels'!$B$2:$B$1616,"Ambroise Paré")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"|Ambroise Paré",'produits_tunnels'!$N$2:$N$1616,0)),"")</f>
        <v/>
      </c>
      <c r="G29" s="8">
        <f>SUMIFS('produits_tunnels'!$J$2:$J$1616,'produits_tunnels'!$D$2:$D$1616,LOWER(B29),'produits_tunnels'!$B$2:$B$1616,"Ambroise Paré")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"|Ambroise Paré",'produits_tunnels'!$N$2:$N$1616,0)),"")</f>
        <v/>
      </c>
      <c r="G30" s="8">
        <f>SUMIFS('produits_tunnels'!$J$2:$J$1616,'produits_tunnels'!$D$2:$D$1616,LOWER(B30),'produits_tunnels'!$B$2:$B$1616,"Ambroise Paré")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"|Ambroise Paré",'produits_tunnels'!$N$2:$N$1616,0)),"")</f>
        <v/>
      </c>
      <c r="G31" s="8">
        <f>SUMIFS('produits_tunnels'!$J$2:$J$1616,'produits_tunnels'!$D$2:$D$1616,LOWER(B31),'produits_tunnels'!$B$2:$B$1616,"Ambroise Paré")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"|Ambroise Paré",'produits_tunnels'!$N$2:$N$1616,0)),"")</f>
        <v/>
      </c>
      <c r="G32" s="8">
        <f>SUMIFS('produits_tunnels'!$J$2:$J$1616,'produits_tunnels'!$D$2:$D$1616,LOWER(B32),'produits_tunnels'!$B$2:$B$1616,"Ambroise Paré")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"|Ambroise Paré",'produits_tunnels'!$N$2:$N$1616,0)),"")</f>
        <v/>
      </c>
      <c r="G33" s="8">
        <f>SUMIFS('produits_tunnels'!$J$2:$J$1616,'produits_tunnels'!$D$2:$D$1616,LOWER(B33),'produits_tunnels'!$B$2:$B$1616,"Ambroise Paré")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"|Ambroise Paré",'produits_tunnels'!$N$2:$N$1616,0)),"")</f>
        <v/>
      </c>
      <c r="G34" s="8">
        <f>SUMIFS('produits_tunnels'!$J$2:$J$1616,'produits_tunnels'!$D$2:$D$1616,LOWER(B34),'produits_tunnels'!$B$2:$B$1616,"Ambroise Paré")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"|Ambroise Paré",'produits_tunnels'!$N$2:$N$1616,0)),"")</f>
        <v/>
      </c>
      <c r="G35" s="8">
        <f>SUMIFS('produits_tunnels'!$J$2:$J$1616,'produits_tunnels'!$D$2:$D$1616,LOWER(B35),'produits_tunnels'!$B$2:$B$1616,"Ambroise Paré")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"|Ambroise Paré",'produits_tunnels'!$N$2:$N$1616,0)),"")</f>
        <v/>
      </c>
      <c r="G36" s="8">
        <f>SUMIFS('produits_tunnels'!$J$2:$J$1616,'produits_tunnels'!$D$2:$D$1616,LOWER(B36),'produits_tunnels'!$B$2:$B$1616,"Ambroise Paré")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"|Ambroise Paré",'produits_tunnels'!$N$2:$N$1616,0)),"")</f>
        <v/>
      </c>
      <c r="G37" s="8">
        <f>SUMIFS('produits_tunnels'!$J$2:$J$1616,'produits_tunnels'!$D$2:$D$1616,LOWER(B37),'produits_tunnels'!$B$2:$B$1616,"Ambroise Paré")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E0E0E0"/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2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"|Lumen-Norton",'produits_tunnels'!$N$2:$N$1616,0)),"")</f>
        <v/>
      </c>
      <c r="G2" s="8">
        <f>SUMIFS('produits_tunnels'!$J$2:$J$1616,'produits_tunnels'!$D$2:$D$1616,LOWER(B2),'produits_tunnels'!$B$2:$B$1616,"Lumen-Norton")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"|Lumen-Norton",'produits_tunnels'!$N$2:$N$1616,0)),"")</f>
        <v/>
      </c>
      <c r="G3" s="8">
        <f>SUMIFS('produits_tunnels'!$J$2:$J$1616,'produits_tunnels'!$D$2:$D$1616,LOWER(B3),'produits_tunnels'!$B$2:$B$1616,"Lumen-Norton")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"|Lumen-Norton",'produits_tunnels'!$N$2:$N$1616,0)),"")</f>
        <v/>
      </c>
      <c r="G4" s="8">
        <f>SUMIFS('produits_tunnels'!$J$2:$J$1616,'produits_tunnels'!$D$2:$D$1616,LOWER(B4),'produits_tunnels'!$B$2:$B$1616,"Lumen-Norton")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"|Lumen-Norton",'produits_tunnels'!$N$2:$N$1616,0)),"")</f>
        <v/>
      </c>
      <c r="G5" s="8">
        <f>SUMIFS('produits_tunnels'!$J$2:$J$1616,'produits_tunnels'!$D$2:$D$1616,LOWER(B5),'produits_tunnels'!$B$2:$B$1616,"Lumen-Norton")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"|Lumen-Norton",'produits_tunnels'!$N$2:$N$1616,0)),"")</f>
        <v/>
      </c>
      <c r="G6" s="8">
        <f>SUMIFS('produits_tunnels'!$J$2:$J$1616,'produits_tunnels'!$D$2:$D$1616,LOWER(B6),'produits_tunnels'!$B$2:$B$1616,"Lumen-Norton")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"|Lumen-Norton",'produits_tunnels'!$N$2:$N$1616,0)),"")</f>
        <v/>
      </c>
      <c r="G7" s="8">
        <f>SUMIFS('produits_tunnels'!$J$2:$J$1616,'produits_tunnels'!$D$2:$D$1616,LOWER(B7),'produits_tunnels'!$B$2:$B$1616,"Lumen-Norton")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"|Lumen-Norton",'produits_tunnels'!$N$2:$N$1616,0)),"")</f>
        <v/>
      </c>
      <c r="G8" s="8">
        <f>SUMIFS('produits_tunnels'!$J$2:$J$1616,'produits_tunnels'!$D$2:$D$1616,LOWER(B8),'produits_tunnels'!$B$2:$B$1616,"Lumen-Norton")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"|Lumen-Norton",'produits_tunnels'!$N$2:$N$1616,0)),"")</f>
        <v/>
      </c>
      <c r="G9" s="8">
        <f>SUMIFS('produits_tunnels'!$J$2:$J$1616,'produits_tunnels'!$D$2:$D$1616,LOWER(B9),'produits_tunnels'!$B$2:$B$1616,"Lumen-Norton")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"|Lumen-Norton",'produits_tunnels'!$N$2:$N$1616,0)),"")</f>
        <v/>
      </c>
      <c r="G10" s="8">
        <f>SUMIFS('produits_tunnels'!$J$2:$J$1616,'produits_tunnels'!$D$2:$D$1616,LOWER(B10),'produits_tunnels'!$B$2:$B$1616,"Lumen-Norton")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"|Lumen-Norton",'produits_tunnels'!$N$2:$N$1616,0)),"")</f>
        <v/>
      </c>
      <c r="G11" s="8">
        <f>SUMIFS('produits_tunnels'!$J$2:$J$1616,'produits_tunnels'!$D$2:$D$1616,LOWER(B11),'produits_tunnels'!$B$2:$B$1616,"Lumen-Norton")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"|Lumen-Norton",'produits_tunnels'!$N$2:$N$1616,0)),"")</f>
        <v/>
      </c>
      <c r="G12" s="8">
        <f>SUMIFS('produits_tunnels'!$J$2:$J$1616,'produits_tunnels'!$D$2:$D$1616,LOWER(B12),'produits_tunnels'!$B$2:$B$1616,"Lumen-Norton")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"|Lumen-Norton",'produits_tunnels'!$N$2:$N$1616,0)),"")</f>
        <v/>
      </c>
      <c r="G13" s="8">
        <f>SUMIFS('produits_tunnels'!$J$2:$J$1616,'produits_tunnels'!$D$2:$D$1616,LOWER(B13),'produits_tunnels'!$B$2:$B$1616,"Lumen-Norton")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"|Lumen-Norton",'produits_tunnels'!$N$2:$N$1616,0)),"")</f>
        <v/>
      </c>
      <c r="G14" s="8">
        <f>SUMIFS('produits_tunnels'!$J$2:$J$1616,'produits_tunnels'!$D$2:$D$1616,LOWER(B14),'produits_tunnels'!$B$2:$B$1616,"Lumen-Norton")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"|Lumen-Norton",'produits_tunnels'!$N$2:$N$1616,0)),"")</f>
        <v/>
      </c>
      <c r="G15" s="8">
        <f>SUMIFS('produits_tunnels'!$J$2:$J$1616,'produits_tunnels'!$D$2:$D$1616,LOWER(B15),'produits_tunnels'!$B$2:$B$1616,"Lumen-Norton")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"|Lumen-Norton",'produits_tunnels'!$N$2:$N$1616,0)),"")</f>
        <v/>
      </c>
      <c r="G16" s="8">
        <f>SUMIFS('produits_tunnels'!$J$2:$J$1616,'produits_tunnels'!$D$2:$D$1616,LOWER(B16),'produits_tunnels'!$B$2:$B$1616,"Lumen-Norton")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"|Lumen-Norton",'produits_tunnels'!$N$2:$N$1616,0)),"")</f>
        <v/>
      </c>
      <c r="G17" s="8">
        <f>SUMIFS('produits_tunnels'!$J$2:$J$1616,'produits_tunnels'!$D$2:$D$1616,LOWER(B17),'produits_tunnels'!$B$2:$B$1616,"Lumen-Norton")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"|Lumen-Norton",'produits_tunnels'!$N$2:$N$1616,0)),"")</f>
        <v/>
      </c>
      <c r="G18" s="8">
        <f>SUMIFS('produits_tunnels'!$J$2:$J$1616,'produits_tunnels'!$D$2:$D$1616,LOWER(B18),'produits_tunnels'!$B$2:$B$1616,"Lumen-Norton")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"|Lumen-Norton",'produits_tunnels'!$N$2:$N$1616,0)),"")</f>
        <v/>
      </c>
      <c r="G19" s="8">
        <f>SUMIFS('produits_tunnels'!$J$2:$J$1616,'produits_tunnels'!$D$2:$D$1616,LOWER(B19),'produits_tunnels'!$B$2:$B$1616,"Lumen-Norton")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"|Lumen-Norton",'produits_tunnels'!$N$2:$N$1616,0)),"")</f>
        <v/>
      </c>
      <c r="G20" s="8">
        <f>SUMIFS('produits_tunnels'!$J$2:$J$1616,'produits_tunnels'!$D$2:$D$1616,LOWER(B20),'produits_tunnels'!$B$2:$B$1616,"Lumen-Norton")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"|Lumen-Norton",'produits_tunnels'!$N$2:$N$1616,0)),"")</f>
        <v/>
      </c>
      <c r="G21" s="8">
        <f>SUMIFS('produits_tunnels'!$J$2:$J$1616,'produits_tunnels'!$D$2:$D$1616,LOWER(B21),'produits_tunnels'!$B$2:$B$1616,"Lumen-Norton")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"|Lumen-Norton",'produits_tunnels'!$N$2:$N$1616,0)),"")</f>
        <v/>
      </c>
      <c r="G22" s="8">
        <f>SUMIFS('produits_tunnels'!$J$2:$J$1616,'produits_tunnels'!$D$2:$D$1616,LOWER(B22),'produits_tunnels'!$B$2:$B$1616,"Lumen-Norton")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"|Lumen-Norton",'produits_tunnels'!$N$2:$N$1616,0)),"")</f>
        <v/>
      </c>
      <c r="G23" s="8">
        <f>SUMIFS('produits_tunnels'!$J$2:$J$1616,'produits_tunnels'!$D$2:$D$1616,LOWER(B23),'produits_tunnels'!$B$2:$B$1616,"Lumen-Norton")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"|Lumen-Norton",'produits_tunnels'!$N$2:$N$1616,0)),"")</f>
        <v/>
      </c>
      <c r="G24" s="8">
        <f>SUMIFS('produits_tunnels'!$J$2:$J$1616,'produits_tunnels'!$D$2:$D$1616,LOWER(B24),'produits_tunnels'!$B$2:$B$1616,"Lumen-Norton")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"|Lumen-Norton",'produits_tunnels'!$N$2:$N$1616,0)),"")</f>
        <v/>
      </c>
      <c r="G25" s="8">
        <f>SUMIFS('produits_tunnels'!$J$2:$J$1616,'produits_tunnels'!$D$2:$D$1616,LOWER(B25),'produits_tunnels'!$B$2:$B$1616,"Lumen-Norton")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"|Lumen-Norton",'produits_tunnels'!$N$2:$N$1616,0)),"")</f>
        <v/>
      </c>
      <c r="G26" s="8">
        <f>SUMIFS('produits_tunnels'!$J$2:$J$1616,'produits_tunnels'!$D$2:$D$1616,LOWER(B26),'produits_tunnels'!$B$2:$B$1616,"Lumen-Norton")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"|Lumen-Norton",'produits_tunnels'!$N$2:$N$1616,0)),"")</f>
        <v/>
      </c>
      <c r="G27" s="8">
        <f>SUMIFS('produits_tunnels'!$J$2:$J$1616,'produits_tunnels'!$D$2:$D$1616,LOWER(B27),'produits_tunnels'!$B$2:$B$1616,"Lumen-Norton")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"|Lumen-Norton",'produits_tunnels'!$N$2:$N$1616,0)),"")</f>
        <v/>
      </c>
      <c r="G28" s="8">
        <f>SUMIFS('produits_tunnels'!$J$2:$J$1616,'produits_tunnels'!$D$2:$D$1616,LOWER(B28),'produits_tunnels'!$B$2:$B$1616,"Lumen-Norton")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"|Lumen-Norton",'produits_tunnels'!$N$2:$N$1616,0)),"")</f>
        <v/>
      </c>
      <c r="G29" s="8">
        <f>SUMIFS('produits_tunnels'!$J$2:$J$1616,'produits_tunnels'!$D$2:$D$1616,LOWER(B29),'produits_tunnels'!$B$2:$B$1616,"Lumen-Norton")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"|Lumen-Norton",'produits_tunnels'!$N$2:$N$1616,0)),"")</f>
        <v/>
      </c>
      <c r="G30" s="8">
        <f>SUMIFS('produits_tunnels'!$J$2:$J$1616,'produits_tunnels'!$D$2:$D$1616,LOWER(B30),'produits_tunnels'!$B$2:$B$1616,"Lumen-Norton")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"|Lumen-Norton",'produits_tunnels'!$N$2:$N$1616,0)),"")</f>
        <v/>
      </c>
      <c r="G31" s="8">
        <f>SUMIFS('produits_tunnels'!$J$2:$J$1616,'produits_tunnels'!$D$2:$D$1616,LOWER(B31),'produits_tunnels'!$B$2:$B$1616,"Lumen-Norton")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"|Lumen-Norton",'produits_tunnels'!$N$2:$N$1616,0)),"")</f>
        <v/>
      </c>
      <c r="G32" s="8">
        <f>SUMIFS('produits_tunnels'!$J$2:$J$1616,'produits_tunnels'!$D$2:$D$1616,LOWER(B32),'produits_tunnels'!$B$2:$B$1616,"Lumen-Norton")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"|Lumen-Norton",'produits_tunnels'!$N$2:$N$1616,0)),"")</f>
        <v/>
      </c>
      <c r="G33" s="8">
        <f>SUMIFS('produits_tunnels'!$J$2:$J$1616,'produits_tunnels'!$D$2:$D$1616,LOWER(B33),'produits_tunnels'!$B$2:$B$1616,"Lumen-Norton")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"|Lumen-Norton",'produits_tunnels'!$N$2:$N$1616,0)),"")</f>
        <v/>
      </c>
      <c r="G34" s="8">
        <f>SUMIFS('produits_tunnels'!$J$2:$J$1616,'produits_tunnels'!$D$2:$D$1616,LOWER(B34),'produits_tunnels'!$B$2:$B$1616,"Lumen-Norton")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des stations de pompage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"|Lumen-Norton",'produits_tunnels'!$N$2:$N$1616,0)),"")</f>
        <v/>
      </c>
      <c r="G35" s="8">
        <f>SUMIFS('produits_tunnels'!$J$2:$J$1616,'produits_tunnels'!$D$2:$D$1616,LOWER(B35),'produits_tunnels'!$B$2:$B$1616,"Lumen-Norton")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autres systèmes du réseau incendie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"|Lumen-Norton",'produits_tunnels'!$N$2:$N$1616,0)),"")</f>
        <v/>
      </c>
      <c r="G36" s="8">
        <f>SUMIFS('produits_tunnels'!$J$2:$J$1616,'produits_tunnels'!$D$2:$D$1616,LOWER(B36),'produits_tunnels'!$B$2:$B$1616,"Lumen-Norton")</f>
        <v/>
      </c>
      <c r="H36" s="8">
        <f>E36 * F36 * G36</f>
        <v/>
      </c>
    </row>
    <row r="37">
      <c r="A37" s="9" t="inlineStr">
        <is>
          <t>Total</t>
        </is>
      </c>
      <c r="H37" s="10">
        <f>SUM(H2:H36)</f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FFF9C4"/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32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"|Chennevières",'produits_tunnels'!$N$2:$N$1616,0)),"")</f>
        <v/>
      </c>
      <c r="G2" s="8">
        <f>SUMIFS('produits_tunnels'!$J$2:$J$1616,'produits_tunnels'!$D$2:$D$1616,LOWER(B2),'produits_tunnels'!$B$2:$B$1616,"Chennevières")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"|Chennevières",'produits_tunnels'!$N$2:$N$1616,0)),"")</f>
        <v/>
      </c>
      <c r="G3" s="8">
        <f>SUMIFS('produits_tunnels'!$J$2:$J$1616,'produits_tunnels'!$D$2:$D$1616,LOWER(B3),'produits_tunnels'!$B$2:$B$1616,"Chennevières")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"|Chennevières",'produits_tunnels'!$N$2:$N$1616,0)),"")</f>
        <v/>
      </c>
      <c r="G4" s="8">
        <f>SUMIFS('produits_tunnels'!$J$2:$J$1616,'produits_tunnels'!$D$2:$D$1616,LOWER(B4),'produits_tunnels'!$B$2:$B$1616,"Chennevières")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"|Chennevières",'produits_tunnels'!$N$2:$N$1616,0)),"")</f>
        <v/>
      </c>
      <c r="G5" s="8">
        <f>SUMIFS('produits_tunnels'!$J$2:$J$1616,'produits_tunnels'!$D$2:$D$1616,LOWER(B5),'produits_tunnels'!$B$2:$B$1616,"Chennevières")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"|Chennevières",'produits_tunnels'!$N$2:$N$1616,0)),"")</f>
        <v/>
      </c>
      <c r="G6" s="8">
        <f>SUMIFS('produits_tunnels'!$J$2:$J$1616,'produits_tunnels'!$D$2:$D$1616,LOWER(B6),'produits_tunnels'!$B$2:$B$1616,"Chennevières")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"|Chennevières",'produits_tunnels'!$N$2:$N$1616,0)),"")</f>
        <v/>
      </c>
      <c r="G7" s="8">
        <f>SUMIFS('produits_tunnels'!$J$2:$J$1616,'produits_tunnels'!$D$2:$D$1616,LOWER(B7),'produits_tunnels'!$B$2:$B$1616,"Chennevières")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"|Chennevières",'produits_tunnels'!$N$2:$N$1616,0)),"")</f>
        <v/>
      </c>
      <c r="G8" s="8">
        <f>SUMIFS('produits_tunnels'!$J$2:$J$1616,'produits_tunnels'!$D$2:$D$1616,LOWER(B8),'produits_tunnels'!$B$2:$B$1616,"Chennevières")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"|Chennevières",'produits_tunnels'!$N$2:$N$1616,0)),"")</f>
        <v/>
      </c>
      <c r="G9" s="8">
        <f>SUMIFS('produits_tunnels'!$J$2:$J$1616,'produits_tunnels'!$D$2:$D$1616,LOWER(B9),'produits_tunnels'!$B$2:$B$1616,"Chennevières")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"|Chennevières",'produits_tunnels'!$N$2:$N$1616,0)),"")</f>
        <v/>
      </c>
      <c r="G10" s="8">
        <f>SUMIFS('produits_tunnels'!$J$2:$J$1616,'produits_tunnels'!$D$2:$D$1616,LOWER(B10),'produits_tunnels'!$B$2:$B$1616,"Chennevières")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"|Chennevières",'produits_tunnels'!$N$2:$N$1616,0)),"")</f>
        <v/>
      </c>
      <c r="G11" s="8">
        <f>SUMIFS('produits_tunnels'!$J$2:$J$1616,'produits_tunnels'!$D$2:$D$1616,LOWER(B11),'produits_tunnels'!$B$2:$B$1616,"Chennevières")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"|Chennevières",'produits_tunnels'!$N$2:$N$1616,0)),"")</f>
        <v/>
      </c>
      <c r="G12" s="8">
        <f>SUMIFS('produits_tunnels'!$J$2:$J$1616,'produits_tunnels'!$D$2:$D$1616,LOWER(B12),'produits_tunnels'!$B$2:$B$1616,"Chennevières")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"|Chennevières",'produits_tunnels'!$N$2:$N$1616,0)),"")</f>
        <v/>
      </c>
      <c r="G13" s="8">
        <f>SUMIFS('produits_tunnels'!$J$2:$J$1616,'produits_tunnels'!$D$2:$D$1616,LOWER(B13),'produits_tunnels'!$B$2:$B$1616,"Chennevières")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"|Chennevières",'produits_tunnels'!$N$2:$N$1616,0)),"")</f>
        <v/>
      </c>
      <c r="G14" s="8">
        <f>SUMIFS('produits_tunnels'!$J$2:$J$1616,'produits_tunnels'!$D$2:$D$1616,LOWER(B14),'produits_tunnels'!$B$2:$B$1616,"Chennevières")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"|Chennevières",'produits_tunnels'!$N$2:$N$1616,0)),"")</f>
        <v/>
      </c>
      <c r="G15" s="8">
        <f>SUMIFS('produits_tunnels'!$J$2:$J$1616,'produits_tunnels'!$D$2:$D$1616,LOWER(B15),'produits_tunnels'!$B$2:$B$1616,"Chennevières")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"|Chennevières",'produits_tunnels'!$N$2:$N$1616,0)),"")</f>
        <v/>
      </c>
      <c r="G16" s="8">
        <f>SUMIFS('produits_tunnels'!$J$2:$J$1616,'produits_tunnels'!$D$2:$D$1616,LOWER(B16),'produits_tunnels'!$B$2:$B$1616,"Chennevières")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"|Chennevières",'produits_tunnels'!$N$2:$N$1616,0)),"")</f>
        <v/>
      </c>
      <c r="G17" s="8">
        <f>SUMIFS('produits_tunnels'!$J$2:$J$1616,'produits_tunnels'!$D$2:$D$1616,LOWER(B17),'produits_tunnels'!$B$2:$B$1616,"Chennevières")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"|Chennevières",'produits_tunnels'!$N$2:$N$1616,0)),"")</f>
        <v/>
      </c>
      <c r="G18" s="8">
        <f>SUMIFS('produits_tunnels'!$J$2:$J$1616,'produits_tunnels'!$D$2:$D$1616,LOWER(B18),'produits_tunnels'!$B$2:$B$1616,"Chennevières")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"|Chennevières",'produits_tunnels'!$N$2:$N$1616,0)),"")</f>
        <v/>
      </c>
      <c r="G19" s="8">
        <f>SUMIFS('produits_tunnels'!$J$2:$J$1616,'produits_tunnels'!$D$2:$D$1616,LOWER(B19),'produits_tunnels'!$B$2:$B$1616,"Chennevières")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"|Chennevières",'produits_tunnels'!$N$2:$N$1616,0)),"")</f>
        <v/>
      </c>
      <c r="G20" s="8">
        <f>SUMIFS('produits_tunnels'!$J$2:$J$1616,'produits_tunnels'!$D$2:$D$1616,LOWER(B20),'produits_tunnels'!$B$2:$B$1616,"Chennevières")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"|Chennevières",'produits_tunnels'!$N$2:$N$1616,0)),"")</f>
        <v/>
      </c>
      <c r="G21" s="8">
        <f>SUMIFS('produits_tunnels'!$J$2:$J$1616,'produits_tunnels'!$D$2:$D$1616,LOWER(B21),'produits_tunnels'!$B$2:$B$1616,"Chennevières")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"|Chennevières",'produits_tunnels'!$N$2:$N$1616,0)),"")</f>
        <v/>
      </c>
      <c r="G22" s="8">
        <f>SUMIFS('produits_tunnels'!$J$2:$J$1616,'produits_tunnels'!$D$2:$D$1616,LOWER(B22),'produits_tunnels'!$B$2:$B$1616,"Chennevières")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"|Chennevières",'produits_tunnels'!$N$2:$N$1616,0)),"")</f>
        <v/>
      </c>
      <c r="G23" s="8">
        <f>SUMIFS('produits_tunnels'!$J$2:$J$1616,'produits_tunnels'!$D$2:$D$1616,LOWER(B23),'produits_tunnels'!$B$2:$B$1616,"Chennevières")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"|Chennevières",'produits_tunnels'!$N$2:$N$1616,0)),"")</f>
        <v/>
      </c>
      <c r="G24" s="8">
        <f>SUMIFS('produits_tunnels'!$J$2:$J$1616,'produits_tunnels'!$D$2:$D$1616,LOWER(B24),'produits_tunnels'!$B$2:$B$1616,"Chennevières")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"|Chennevières",'produits_tunnels'!$N$2:$N$1616,0)),"")</f>
        <v/>
      </c>
      <c r="G25" s="8">
        <f>SUMIFS('produits_tunnels'!$J$2:$J$1616,'produits_tunnels'!$D$2:$D$1616,LOWER(B25),'produits_tunnels'!$B$2:$B$1616,"Chennevières")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"|Chennevières",'produits_tunnels'!$N$2:$N$1616,0)),"")</f>
        <v/>
      </c>
      <c r="G26" s="8">
        <f>SUMIFS('produits_tunnels'!$J$2:$J$1616,'produits_tunnels'!$D$2:$D$1616,LOWER(B26),'produits_tunnels'!$B$2:$B$1616,"Chennevières")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"|Chennevières",'produits_tunnels'!$N$2:$N$1616,0)),"")</f>
        <v/>
      </c>
      <c r="G27" s="8">
        <f>SUMIFS('produits_tunnels'!$J$2:$J$1616,'produits_tunnels'!$D$2:$D$1616,LOWER(B27),'produits_tunnels'!$B$2:$B$1616,"Chennevières")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"|Chennevières",'produits_tunnels'!$N$2:$N$1616,0)),"")</f>
        <v/>
      </c>
      <c r="G28" s="8">
        <f>SUMIFS('produits_tunnels'!$J$2:$J$1616,'produits_tunnels'!$D$2:$D$1616,LOWER(B28),'produits_tunnels'!$B$2:$B$1616,"Chennevières")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"|Chennevières",'produits_tunnels'!$N$2:$N$1616,0)),"")</f>
        <v/>
      </c>
      <c r="G29" s="8">
        <f>SUMIFS('produits_tunnels'!$J$2:$J$1616,'produits_tunnels'!$D$2:$D$1616,LOWER(B29),'produits_tunnels'!$B$2:$B$1616,"Chennevières")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"|Chennevières",'produits_tunnels'!$N$2:$N$1616,0)),"")</f>
        <v/>
      </c>
      <c r="G30" s="8">
        <f>SUMIFS('produits_tunnels'!$J$2:$J$1616,'produits_tunnels'!$D$2:$D$1616,LOWER(B30),'produits_tunnels'!$B$2:$B$1616,"Chennevières")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"|Chennevières",'produits_tunnels'!$N$2:$N$1616,0)),"")</f>
        <v/>
      </c>
      <c r="G31" s="8">
        <f>SUMIFS('produits_tunnels'!$J$2:$J$1616,'produits_tunnels'!$D$2:$D$1616,LOWER(B31),'produits_tunnels'!$B$2:$B$1616,"Chennevières")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"|Chennevières",'produits_tunnels'!$N$2:$N$1616,0)),"")</f>
        <v/>
      </c>
      <c r="G32" s="8">
        <f>SUMIFS('produits_tunnels'!$J$2:$J$1616,'produits_tunnels'!$D$2:$D$1616,LOWER(B32),'produits_tunnels'!$B$2:$B$1616,"Chennevières")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"|Chennevières",'produits_tunnels'!$N$2:$N$1616,0)),"")</f>
        <v/>
      </c>
      <c r="G33" s="8">
        <f>SUMIFS('produits_tunnels'!$J$2:$J$1616,'produits_tunnels'!$D$2:$D$1616,LOWER(B33),'produits_tunnels'!$B$2:$B$1616,"Chennevières")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"|Chennevières",'produits_tunnels'!$N$2:$N$1616,0)),"")</f>
        <v/>
      </c>
      <c r="G34" s="8">
        <f>SUMIFS('produits_tunnels'!$J$2:$J$1616,'produits_tunnels'!$D$2:$D$1616,LOWER(B34),'produits_tunnels'!$B$2:$B$1616,"Chennevières")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autres systèmes du réseau incendie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"|Chennevières",'produits_tunnels'!$N$2:$N$1616,0)),"")</f>
        <v/>
      </c>
      <c r="G35" s="8">
        <f>SUMIFS('produits_tunnels'!$J$2:$J$1616,'produits_tunnels'!$D$2:$D$1616,LOWER(B35),'produits_tunnels'!$B$2:$B$1616,"Chennevières")</f>
        <v/>
      </c>
      <c r="H35" s="8">
        <f>E35 * F35 * G35</f>
        <v/>
      </c>
    </row>
    <row r="36">
      <c r="A36" s="9" t="inlineStr">
        <is>
          <t>Total</t>
        </is>
      </c>
      <c r="H36" s="10">
        <f>SUM(H2:H35)</f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DCE6F1"/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4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"|Orly",'produits_tunnels'!$N$2:$N$1616,0)),"")</f>
        <v/>
      </c>
      <c r="G2" s="8">
        <f>SUMIFS('produits_tunnels'!$J$2:$J$1616,'produits_tunnels'!$D$2:$D$1616,LOWER(B2),'produits_tunnels'!$B$2:$B$1616,"Orly")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"|Orly",'produits_tunnels'!$N$2:$N$1616,0)),"")</f>
        <v/>
      </c>
      <c r="G3" s="8">
        <f>SUMIFS('produits_tunnels'!$J$2:$J$1616,'produits_tunnels'!$D$2:$D$1616,LOWER(B3),'produits_tunnels'!$B$2:$B$1616,"Orly")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"|Orly",'produits_tunnels'!$N$2:$N$1616,0)),"")</f>
        <v/>
      </c>
      <c r="G4" s="8">
        <f>SUMIFS('produits_tunnels'!$J$2:$J$1616,'produits_tunnels'!$D$2:$D$1616,LOWER(B4),'produits_tunnels'!$B$2:$B$1616,"Orly")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"|Orly",'produits_tunnels'!$N$2:$N$1616,0)),"")</f>
        <v/>
      </c>
      <c r="G5" s="8">
        <f>SUMIFS('produits_tunnels'!$J$2:$J$1616,'produits_tunnels'!$D$2:$D$1616,LOWER(B5),'produits_tunnels'!$B$2:$B$1616,"Orly")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"|Orly",'produits_tunnels'!$N$2:$N$1616,0)),"")</f>
        <v/>
      </c>
      <c r="G6" s="8">
        <f>SUMIFS('produits_tunnels'!$J$2:$J$1616,'produits_tunnels'!$D$2:$D$1616,LOWER(B6),'produits_tunnels'!$B$2:$B$1616,"Orly")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"|Orly",'produits_tunnels'!$N$2:$N$1616,0)),"")</f>
        <v/>
      </c>
      <c r="G7" s="8">
        <f>SUMIFS('produits_tunnels'!$J$2:$J$1616,'produits_tunnels'!$D$2:$D$1616,LOWER(B7),'produits_tunnels'!$B$2:$B$1616,"Orly")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"|Orly",'produits_tunnels'!$N$2:$N$1616,0)),"")</f>
        <v/>
      </c>
      <c r="G8" s="8">
        <f>SUMIFS('produits_tunnels'!$J$2:$J$1616,'produits_tunnels'!$D$2:$D$1616,LOWER(B8),'produits_tunnels'!$B$2:$B$1616,"Orly")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"|Orly",'produits_tunnels'!$N$2:$N$1616,0)),"")</f>
        <v/>
      </c>
      <c r="G9" s="8">
        <f>SUMIFS('produits_tunnels'!$J$2:$J$1616,'produits_tunnels'!$D$2:$D$1616,LOWER(B9),'produits_tunnels'!$B$2:$B$1616,"Orly")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"|Orly",'produits_tunnels'!$N$2:$N$1616,0)),"")</f>
        <v/>
      </c>
      <c r="G10" s="8">
        <f>SUMIFS('produits_tunnels'!$J$2:$J$1616,'produits_tunnels'!$D$2:$D$1616,LOWER(B10),'produits_tunnels'!$B$2:$B$1616,"Orly")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"|Orly",'produits_tunnels'!$N$2:$N$1616,0)),"")</f>
        <v/>
      </c>
      <c r="G11" s="8">
        <f>SUMIFS('produits_tunnels'!$J$2:$J$1616,'produits_tunnels'!$D$2:$D$1616,LOWER(B11),'produits_tunnels'!$B$2:$B$1616,"Orly")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"|Orly",'produits_tunnels'!$N$2:$N$1616,0)),"")</f>
        <v/>
      </c>
      <c r="G12" s="8">
        <f>SUMIFS('produits_tunnels'!$J$2:$J$1616,'produits_tunnels'!$D$2:$D$1616,LOWER(B12),'produits_tunnels'!$B$2:$B$1616,"Orly")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"|Orly",'produits_tunnels'!$N$2:$N$1616,0)),"")</f>
        <v/>
      </c>
      <c r="G13" s="8">
        <f>SUMIFS('produits_tunnels'!$J$2:$J$1616,'produits_tunnels'!$D$2:$D$1616,LOWER(B13),'produits_tunnels'!$B$2:$B$1616,"Orly")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"|Orly",'produits_tunnels'!$N$2:$N$1616,0)),"")</f>
        <v/>
      </c>
      <c r="G14" s="8">
        <f>SUMIFS('produits_tunnels'!$J$2:$J$1616,'produits_tunnels'!$D$2:$D$1616,LOWER(B14),'produits_tunnels'!$B$2:$B$1616,"Orly")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"|Orly",'produits_tunnels'!$N$2:$N$1616,0)),"")</f>
        <v/>
      </c>
      <c r="G15" s="8">
        <f>SUMIFS('produits_tunnels'!$J$2:$J$1616,'produits_tunnels'!$D$2:$D$1616,LOWER(B15),'produits_tunnels'!$B$2:$B$1616,"Orly")</f>
        <v/>
      </c>
      <c r="H15" s="8">
        <f>E15 * F15 * G15</f>
        <v/>
      </c>
    </row>
    <row r="16">
      <c r="A16" s="5" t="inlineStr">
        <is>
          <t>PAU/TSE</t>
        </is>
      </c>
      <c r="B16" s="5" t="inlineStr">
        <is>
          <t>maintenance préventive de l'ensemble des pau du tunnel</t>
        </is>
      </c>
      <c r="C16" s="6" t="n">
        <v>4</v>
      </c>
      <c r="D16" s="6" t="n">
        <v>0</v>
      </c>
      <c r="E16" s="7">
        <f>C16 + D16</f>
        <v/>
      </c>
      <c r="F16" s="7">
        <f>IFERROR(INDEX('produits_tunnels'!$M$2:$M$1616,MATCH(LOWER(B16) &amp; "|Orly",'produits_tunnels'!$N$2:$N$1616,0)),"")</f>
        <v/>
      </c>
      <c r="G16" s="8">
        <f>SUMIFS('produits_tunnels'!$J$2:$J$1616,'produits_tunnels'!$D$2:$D$1616,LOWER(B16),'produits_tunnels'!$B$2:$B$1616,"Orly")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tse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"|Orly",'produits_tunnels'!$N$2:$N$1616,0)),"")</f>
        <v/>
      </c>
      <c r="G17" s="8">
        <f>SUMIFS('produits_tunnels'!$J$2:$J$1616,'produits_tunnels'!$D$2:$D$1616,LOWER(B17),'produits_tunnels'!$B$2:$B$1616,"Orly")</f>
        <v/>
      </c>
      <c r="H17" s="8">
        <f>E17 * F17 * G17</f>
        <v/>
      </c>
    </row>
    <row r="18">
      <c r="A18" s="5" t="inlineStr">
        <is>
          <t>Onduleur</t>
        </is>
      </c>
      <c r="B18" s="5" t="inlineStr">
        <is>
          <t>maintenance préventive d'un onduleur</t>
        </is>
      </c>
      <c r="C18" s="6" t="n">
        <v>1</v>
      </c>
      <c r="D18" s="6" t="n">
        <v>0</v>
      </c>
      <c r="E18" s="7">
        <f>C18 + D18</f>
        <v/>
      </c>
      <c r="F18" s="7">
        <f>IFERROR(INDEX('produits_tunnels'!$M$2:$M$1616,MATCH(LOWER(B18) &amp; "|Orly",'produits_tunnels'!$N$2:$N$1616,0)),"")</f>
        <v/>
      </c>
      <c r="G18" s="8">
        <f>SUMIFS('produits_tunnels'!$J$2:$J$1616,'produits_tunnels'!$D$2:$D$1616,LOWER(B18),'produits_tunnels'!$B$2:$B$1616,"Orly")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atelier d'énergie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"|Orly",'produits_tunnels'!$N$2:$N$1616,0)),"")</f>
        <v/>
      </c>
      <c r="G19" s="8">
        <f>SUMIFS('produits_tunnels'!$J$2:$J$1616,'produits_tunnels'!$D$2:$D$1616,LOWER(B19),'produits_tunnels'!$B$2:$B$1616,"Orly")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plus-value pour dépollution</t>
        </is>
      </c>
      <c r="C20" s="6" t="n">
        <v>0.5</v>
      </c>
      <c r="D20" s="6" t="n">
        <v>0</v>
      </c>
      <c r="E20" s="7">
        <f>C20 + D20</f>
        <v/>
      </c>
      <c r="F20" s="7">
        <f>IFERROR(INDEX('produits_tunnels'!$M$2:$M$1616,MATCH(LOWER(B20) &amp; "|Orly",'produits_tunnels'!$N$2:$N$1616,0)),"")</f>
        <v/>
      </c>
      <c r="G20" s="8">
        <f>SUMIFS('produits_tunnels'!$J$2:$J$1616,'produits_tunnels'!$D$2:$D$1616,LOWER(B20),'produits_tunnels'!$B$2:$B$1616,"Orly")</f>
        <v/>
      </c>
      <c r="H20" s="8">
        <f>E20 * F20 * G20</f>
        <v/>
      </c>
    </row>
    <row r="21">
      <c r="A21" s="5" t="inlineStr">
        <is>
          <t>Détection</t>
        </is>
      </c>
      <c r="B21" s="5" t="inlineStr">
        <is>
          <t>préventif d'un tube des capteurs atmosphériques (opacimètres, co, no, no², smokecheck, anémomètres)</t>
        </is>
      </c>
      <c r="C21" s="6" t="n">
        <v>4</v>
      </c>
      <c r="D21" s="6" t="n">
        <v>0</v>
      </c>
      <c r="E21" s="7">
        <f>C21 + D21</f>
        <v/>
      </c>
      <c r="F21" s="7">
        <f>IFERROR(INDEX('produits_tunnels'!$M$2:$M$1616,MATCH(LOWER(B21) &amp; "|Orly",'produits_tunnels'!$N$2:$N$1616,0)),"")</f>
        <v/>
      </c>
      <c r="G21" s="8">
        <f>SUMIFS('produits_tunnels'!$J$2:$J$1616,'produits_tunnels'!$D$2:$D$1616,LOWER(B21),'produits_tunnels'!$B$2:$B$1616,"Orly")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luminancemètre</t>
        </is>
      </c>
      <c r="C22" s="6" t="n">
        <v>1</v>
      </c>
      <c r="D22" s="6" t="n">
        <v>0</v>
      </c>
      <c r="E22" s="7">
        <f>C22 + D22</f>
        <v/>
      </c>
      <c r="F22" s="7">
        <f>IFERROR(INDEX('produits_tunnels'!$M$2:$M$1616,MATCH(LOWER(B22) &amp; "|Orly",'produits_tunnels'!$N$2:$N$1616,0)),"")</f>
        <v/>
      </c>
      <c r="G22" s="8">
        <f>SUMIFS('produits_tunnels'!$J$2:$J$1616,'produits_tunnels'!$D$2:$D$1616,LOWER(B22),'produits_tunnels'!$B$2:$B$1616,"Orly")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détection incendie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"|Orly",'produits_tunnels'!$N$2:$N$1616,0)),"")</f>
        <v/>
      </c>
      <c r="G23" s="8">
        <f>SUMIFS('produits_tunnels'!$J$2:$J$1616,'produits_tunnels'!$D$2:$D$1616,LOWER(B23),'produits_tunnels'!$B$2:$B$1616,"Orly")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extincteur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"|Orly",'produits_tunnels'!$N$2:$N$1616,0)),"")</f>
        <v/>
      </c>
      <c r="G24" s="8">
        <f>SUMIFS('produits_tunnels'!$J$2:$J$1616,'produits_tunnels'!$D$2:$D$1616,LOWER(B24),'produits_tunnels'!$B$2:$B$1616,"Orly")</f>
        <v/>
      </c>
      <c r="H24" s="8">
        <f>E24 * F24 * G24</f>
        <v/>
      </c>
    </row>
    <row r="25">
      <c r="A25" s="5" t="inlineStr">
        <is>
          <t>Ventilation</t>
        </is>
      </c>
      <c r="B25" s="5" t="inlineStr">
        <is>
          <t>maintenance préventive des équipements spécifiques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"|Orly",'produits_tunnels'!$N$2:$N$1616,0)),"")</f>
        <v/>
      </c>
      <c r="G25" s="8">
        <f>SUMIFS('produits_tunnels'!$J$2:$J$1616,'produits_tunnels'!$D$2:$D$1616,LOWER(B25),'produits_tunnels'!$B$2:$B$1616,"Orly")</f>
        <v/>
      </c>
      <c r="H25" s="8">
        <f>E25 * F25 * G25</f>
        <v/>
      </c>
    </row>
    <row r="26">
      <c r="A26" s="5" t="inlineStr">
        <is>
          <t>Vidéo</t>
        </is>
      </c>
      <c r="B26" s="5" t="inlineStr">
        <is>
          <t>maintenance préventive de la dai du sens 1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"|Orly",'produits_tunnels'!$N$2:$N$1616,0)),"")</f>
        <v/>
      </c>
      <c r="G26" s="8">
        <f>SUMIFS('produits_tunnels'!$J$2:$J$1616,'produits_tunnels'!$D$2:$D$1616,LOWER(B26),'produits_tunnels'!$B$2:$B$1616,"Orly")</f>
        <v/>
      </c>
      <c r="H26" s="8">
        <f>E26 * F26 * G26</f>
        <v/>
      </c>
    </row>
    <row r="27">
      <c r="A27" s="5" t="inlineStr">
        <is>
          <t>Vidéo</t>
        </is>
      </c>
      <c r="B27" s="5" t="inlineStr">
        <is>
          <t>maintenance préventive de la dai du sens 2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"|Orly",'produits_tunnels'!$N$2:$N$1616,0)),"")</f>
        <v/>
      </c>
      <c r="G27" s="8">
        <f>SUMIFS('produits_tunnels'!$J$2:$J$1616,'produits_tunnels'!$D$2:$D$1616,LOWER(B27),'produits_tunnels'!$B$2:$B$1616,"Orly")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nettoyage des caméras sens intérieur sens 1</t>
        </is>
      </c>
      <c r="C28" s="6" t="n">
        <v>2</v>
      </c>
      <c r="D28" s="6" t="n">
        <v>0</v>
      </c>
      <c r="E28" s="7">
        <f>C28 + D28</f>
        <v/>
      </c>
      <c r="F28" s="7">
        <f>IFERROR(INDEX('produits_tunnels'!$M$2:$M$1616,MATCH(LOWER(B28) &amp; "|Orly",'produits_tunnels'!$N$2:$N$1616,0)),"")</f>
        <v/>
      </c>
      <c r="G28" s="8">
        <f>SUMIFS('produits_tunnels'!$J$2:$J$1616,'produits_tunnels'!$D$2:$D$1616,LOWER(B28),'produits_tunnels'!$B$2:$B$1616,"Orly")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nettoyage des caméras sens intérieur sens 2</t>
        </is>
      </c>
      <c r="C29" s="6" t="n">
        <v>2</v>
      </c>
      <c r="D29" s="6" t="n">
        <v>0</v>
      </c>
      <c r="E29" s="7">
        <f>C29 + D29</f>
        <v/>
      </c>
      <c r="F29" s="7">
        <f>IFERROR(INDEX('produits_tunnels'!$M$2:$M$1616,MATCH(LOWER(B29) &amp; "|Orly",'produits_tunnels'!$N$2:$N$1616,0)),"")</f>
        <v/>
      </c>
      <c r="G29" s="8">
        <f>SUMIFS('produits_tunnels'!$J$2:$J$1616,'produits_tunnels'!$D$2:$D$1616,LOWER(B29),'produits_tunnels'!$B$2:$B$1616,"Orly")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maintenance préventive des caméras en issues de secours</t>
        </is>
      </c>
      <c r="C30" s="6" t="n">
        <v>1</v>
      </c>
      <c r="D30" s="6" t="n">
        <v>0</v>
      </c>
      <c r="E30" s="7">
        <f>C30 + D30</f>
        <v/>
      </c>
      <c r="F30" s="7">
        <f>IFERROR(INDEX('produits_tunnels'!$M$2:$M$1616,MATCH(LOWER(B30) &amp; "|Orly",'produits_tunnels'!$N$2:$N$1616,0)),"")</f>
        <v/>
      </c>
      <c r="G30" s="8">
        <f>SUMIFS('produits_tunnels'!$J$2:$J$1616,'produits_tunnels'!$D$2:$D$1616,LOWER(B30),'produits_tunnels'!$B$2:$B$1616,"Orly")</f>
        <v/>
      </c>
      <c r="H30" s="8">
        <f>E30 * F30 * G30</f>
        <v/>
      </c>
    </row>
    <row r="31">
      <c r="A31" s="5" t="inlineStr">
        <is>
          <t>Pompage</t>
        </is>
      </c>
      <c r="B31" s="5" t="inlineStr">
        <is>
          <t>entretien des poteaux incendie</t>
        </is>
      </c>
      <c r="C31" s="6" t="n">
        <v>1</v>
      </c>
      <c r="D31" s="6" t="n">
        <v>0</v>
      </c>
      <c r="E31" s="7">
        <f>C31 + D31</f>
        <v/>
      </c>
      <c r="F31" s="7">
        <f>IFERROR(INDEX('produits_tunnels'!$M$2:$M$1616,MATCH(LOWER(B31) &amp; "|Orly",'produits_tunnels'!$N$2:$N$1616,0)),"")</f>
        <v/>
      </c>
      <c r="G31" s="8">
        <f>SUMIFS('produits_tunnels'!$J$2:$J$1616,'produits_tunnels'!$D$2:$D$1616,LOWER(B31),'produits_tunnels'!$B$2:$B$1616,"Orly")</f>
        <v/>
      </c>
      <c r="H31" s="8">
        <f>E31 * F31 * G31</f>
        <v/>
      </c>
    </row>
    <row r="32">
      <c r="A32" s="5" t="inlineStr">
        <is>
          <t>Pompage</t>
        </is>
      </c>
      <c r="B32" s="5" t="inlineStr">
        <is>
          <t>entretien d'une pompe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"|Orly",'produits_tunnels'!$N$2:$N$1616,0)),"")</f>
        <v/>
      </c>
      <c r="G32" s="8">
        <f>SUMIFS('produits_tunnels'!$J$2:$J$1616,'produits_tunnels'!$D$2:$D$1616,LOWER(B32),'produits_tunnels'!$B$2:$B$1616,"Orly")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stations de pompage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"|Orly",'produits_tunnels'!$N$2:$N$1616,0)),"")</f>
        <v/>
      </c>
      <c r="G33" s="8">
        <f>SUMIFS('produits_tunnels'!$J$2:$J$1616,'produits_tunnels'!$D$2:$D$1616,LOWER(B33),'produits_tunnels'!$B$2:$B$1616,"Orly")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autres systèmes du réseau incendie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"|Orly",'produits_tunnels'!$N$2:$N$1616,0)),"")</f>
        <v/>
      </c>
      <c r="G34" s="8">
        <f>SUMIFS('produits_tunnels'!$J$2:$J$1616,'produits_tunnels'!$D$2:$D$1616,LOWER(B34),'produits_tunnels'!$B$2:$B$1616,"Orly")</f>
        <v/>
      </c>
      <c r="H34" s="8">
        <f>E34 * F34 * G34</f>
        <v/>
      </c>
    </row>
    <row r="35">
      <c r="A35" s="9" t="inlineStr">
        <is>
          <t>Total</t>
        </is>
      </c>
      <c r="H35" s="10">
        <f>SUM(H2:H34)</f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DCE6F1"/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7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"|Bicêtre",'produits_tunnels'!$N$2:$N$1616,0)),"")</f>
        <v/>
      </c>
      <c r="G2" s="8">
        <f>SUMIFS('produits_tunnels'!$J$2:$J$1616,'produits_tunnels'!$D$2:$D$1616,LOWER(B2),'produits_tunnels'!$B$2:$B$1616,"Bicêtre")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"|Bicêtre",'produits_tunnels'!$N$2:$N$1616,0)),"")</f>
        <v/>
      </c>
      <c r="G3" s="8">
        <f>SUMIFS('produits_tunnels'!$J$2:$J$1616,'produits_tunnels'!$D$2:$D$1616,LOWER(B3),'produits_tunnels'!$B$2:$B$1616,"Bicêtre")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"|Bicêtre",'produits_tunnels'!$N$2:$N$1616,0)),"")</f>
        <v/>
      </c>
      <c r="G4" s="8">
        <f>SUMIFS('produits_tunnels'!$J$2:$J$1616,'produits_tunnels'!$D$2:$D$1616,LOWER(B4),'produits_tunnels'!$B$2:$B$1616,"Bicêtre")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"|Bicêtre",'produits_tunnels'!$N$2:$N$1616,0)),"")</f>
        <v/>
      </c>
      <c r="G5" s="8">
        <f>SUMIFS('produits_tunnels'!$J$2:$J$1616,'produits_tunnels'!$D$2:$D$1616,LOWER(B5),'produits_tunnels'!$B$2:$B$1616,"Bicêtre")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"|Bicêtre",'produits_tunnels'!$N$2:$N$1616,0)),"")</f>
        <v/>
      </c>
      <c r="G6" s="8">
        <f>SUMIFS('produits_tunnels'!$J$2:$J$1616,'produits_tunnels'!$D$2:$D$1616,LOWER(B6),'produits_tunnels'!$B$2:$B$1616,"Bicêtre")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"|Bicêtre",'produits_tunnels'!$N$2:$N$1616,0)),"")</f>
        <v/>
      </c>
      <c r="G7" s="8">
        <f>SUMIFS('produits_tunnels'!$J$2:$J$1616,'produits_tunnels'!$D$2:$D$1616,LOWER(B7),'produits_tunnels'!$B$2:$B$1616,"Bicêtre")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"|Bicêtre",'produits_tunnels'!$N$2:$N$1616,0)),"")</f>
        <v/>
      </c>
      <c r="G8" s="8">
        <f>SUMIFS('produits_tunnels'!$J$2:$J$1616,'produits_tunnels'!$D$2:$D$1616,LOWER(B8),'produits_tunnels'!$B$2:$B$1616,"Bicêtre")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"|Bicêtre",'produits_tunnels'!$N$2:$N$1616,0)),"")</f>
        <v/>
      </c>
      <c r="G9" s="8">
        <f>SUMIFS('produits_tunnels'!$J$2:$J$1616,'produits_tunnels'!$D$2:$D$1616,LOWER(B9),'produits_tunnels'!$B$2:$B$1616,"Bicêtre")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"|Bicêtre",'produits_tunnels'!$N$2:$N$1616,0)),"")</f>
        <v/>
      </c>
      <c r="G10" s="8">
        <f>SUMIFS('produits_tunnels'!$J$2:$J$1616,'produits_tunnels'!$D$2:$D$1616,LOWER(B10),'produits_tunnels'!$B$2:$B$1616,"Bicêtre")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"|Bicêtre",'produits_tunnels'!$N$2:$N$1616,0)),"")</f>
        <v/>
      </c>
      <c r="G11" s="8">
        <f>SUMIFS('produits_tunnels'!$J$2:$J$1616,'produits_tunnels'!$D$2:$D$1616,LOWER(B11),'produits_tunnels'!$B$2:$B$1616,"Bicêtre")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"|Bicêtre",'produits_tunnels'!$N$2:$N$1616,0)),"")</f>
        <v/>
      </c>
      <c r="G12" s="8">
        <f>SUMIFS('produits_tunnels'!$J$2:$J$1616,'produits_tunnels'!$D$2:$D$1616,LOWER(B12),'produits_tunnels'!$B$2:$B$1616,"Bicêtre")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"|Bicêtre",'produits_tunnels'!$N$2:$N$1616,0)),"")</f>
        <v/>
      </c>
      <c r="G13" s="8">
        <f>SUMIFS('produits_tunnels'!$J$2:$J$1616,'produits_tunnels'!$D$2:$D$1616,LOWER(B13),'produits_tunnels'!$B$2:$B$1616,"Bicêtre")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"|Bicêtre",'produits_tunnels'!$N$2:$N$1616,0)),"")</f>
        <v/>
      </c>
      <c r="G14" s="8">
        <f>SUMIFS('produits_tunnels'!$J$2:$J$1616,'produits_tunnels'!$D$2:$D$1616,LOWER(B14),'produits_tunnels'!$B$2:$B$1616,"Bicêtre")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"|Bicêtre",'produits_tunnels'!$N$2:$N$1616,0)),"")</f>
        <v/>
      </c>
      <c r="G15" s="8">
        <f>SUMIFS('produits_tunnels'!$J$2:$J$1616,'produits_tunnels'!$D$2:$D$1616,LOWER(B15),'produits_tunnels'!$B$2:$B$1616,"Bicêtre")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"|Bicêtre",'produits_tunnels'!$N$2:$N$1616,0)),"")</f>
        <v/>
      </c>
      <c r="G16" s="8">
        <f>SUMIFS('produits_tunnels'!$J$2:$J$1616,'produits_tunnels'!$D$2:$D$1616,LOWER(B16),'produits_tunnels'!$B$2:$B$1616,"Bicêtre")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"|Bicêtre",'produits_tunnels'!$N$2:$N$1616,0)),"")</f>
        <v/>
      </c>
      <c r="G17" s="8">
        <f>SUMIFS('produits_tunnels'!$J$2:$J$1616,'produits_tunnels'!$D$2:$D$1616,LOWER(B17),'produits_tunnels'!$B$2:$B$1616,"Bicêtre")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"|Bicêtre",'produits_tunnels'!$N$2:$N$1616,0)),"")</f>
        <v/>
      </c>
      <c r="G18" s="8">
        <f>SUMIFS('produits_tunnels'!$J$2:$J$1616,'produits_tunnels'!$D$2:$D$1616,LOWER(B18),'produits_tunnels'!$B$2:$B$1616,"Bicêtre")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"|Bicêtre",'produits_tunnels'!$N$2:$N$1616,0)),"")</f>
        <v/>
      </c>
      <c r="G19" s="8">
        <f>SUMIFS('produits_tunnels'!$J$2:$J$1616,'produits_tunnels'!$D$2:$D$1616,LOWER(B19),'produits_tunnels'!$B$2:$B$1616,"Bicêtre")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"|Bicêtre",'produits_tunnels'!$N$2:$N$1616,0)),"")</f>
        <v/>
      </c>
      <c r="G20" s="8">
        <f>SUMIFS('produits_tunnels'!$J$2:$J$1616,'produits_tunnels'!$D$2:$D$1616,LOWER(B20),'produits_tunnels'!$B$2:$B$1616,"Bicêtre")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"|Bicêtre",'produits_tunnels'!$N$2:$N$1616,0)),"")</f>
        <v/>
      </c>
      <c r="G21" s="8">
        <f>SUMIFS('produits_tunnels'!$J$2:$J$1616,'produits_tunnels'!$D$2:$D$1616,LOWER(B21),'produits_tunnels'!$B$2:$B$1616,"Bicêtre")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"|Bicêtre",'produits_tunnels'!$N$2:$N$1616,0)),"")</f>
        <v/>
      </c>
      <c r="G22" s="8">
        <f>SUMIFS('produits_tunnels'!$J$2:$J$1616,'produits_tunnels'!$D$2:$D$1616,LOWER(B22),'produits_tunnels'!$B$2:$B$1616,"Bicêtre")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"|Bicêtre",'produits_tunnels'!$N$2:$N$1616,0)),"")</f>
        <v/>
      </c>
      <c r="G23" s="8">
        <f>SUMIFS('produits_tunnels'!$J$2:$J$1616,'produits_tunnels'!$D$2:$D$1616,LOWER(B23),'produits_tunnels'!$B$2:$B$1616,"Bicêtre")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"|Bicêtre",'produits_tunnels'!$N$2:$N$1616,0)),"")</f>
        <v/>
      </c>
      <c r="G24" s="8">
        <f>SUMIFS('produits_tunnels'!$J$2:$J$1616,'produits_tunnels'!$D$2:$D$1616,LOWER(B24),'produits_tunnels'!$B$2:$B$1616,"Bicêtre")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"|Bicêtre",'produits_tunnels'!$N$2:$N$1616,0)),"")</f>
        <v/>
      </c>
      <c r="G25" s="8">
        <f>SUMIFS('produits_tunnels'!$J$2:$J$1616,'produits_tunnels'!$D$2:$D$1616,LOWER(B25),'produits_tunnels'!$B$2:$B$1616,"Bicêtre")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"|Bicêtre",'produits_tunnels'!$N$2:$N$1616,0)),"")</f>
        <v/>
      </c>
      <c r="G26" s="8">
        <f>SUMIFS('produits_tunnels'!$J$2:$J$1616,'produits_tunnels'!$D$2:$D$1616,LOWER(B26),'produits_tunnels'!$B$2:$B$1616,"Bicêtre")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"|Bicêtre",'produits_tunnels'!$N$2:$N$1616,0)),"")</f>
        <v/>
      </c>
      <c r="G27" s="8">
        <f>SUMIFS('produits_tunnels'!$J$2:$J$1616,'produits_tunnels'!$D$2:$D$1616,LOWER(B27),'produits_tunnels'!$B$2:$B$1616,"Bicêtre")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"|Bicêtre",'produits_tunnels'!$N$2:$N$1616,0)),"")</f>
        <v/>
      </c>
      <c r="G28" s="8">
        <f>SUMIFS('produits_tunnels'!$J$2:$J$1616,'produits_tunnels'!$D$2:$D$1616,LOWER(B28),'produits_tunnels'!$B$2:$B$1616,"Bicêtre")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"|Bicêtre",'produits_tunnels'!$N$2:$N$1616,0)),"")</f>
        <v/>
      </c>
      <c r="G29" s="8">
        <f>SUMIFS('produits_tunnels'!$J$2:$J$1616,'produits_tunnels'!$D$2:$D$1616,LOWER(B29),'produits_tunnels'!$B$2:$B$1616,"Bicêtre")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"|Bicêtre",'produits_tunnels'!$N$2:$N$1616,0)),"")</f>
        <v/>
      </c>
      <c r="G30" s="8">
        <f>SUMIFS('produits_tunnels'!$J$2:$J$1616,'produits_tunnels'!$D$2:$D$1616,LOWER(B30),'produits_tunnels'!$B$2:$B$1616,"Bicêtre")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"|Bicêtre",'produits_tunnels'!$N$2:$N$1616,0)),"")</f>
        <v/>
      </c>
      <c r="G31" s="8">
        <f>SUMIFS('produits_tunnels'!$J$2:$J$1616,'produits_tunnels'!$D$2:$D$1616,LOWER(B31),'produits_tunnels'!$B$2:$B$1616,"Bicêtre")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"|Bicêtre",'produits_tunnels'!$N$2:$N$1616,0)),"")</f>
        <v/>
      </c>
      <c r="G32" s="8">
        <f>SUMIFS('produits_tunnels'!$J$2:$J$1616,'produits_tunnels'!$D$2:$D$1616,LOWER(B32),'produits_tunnels'!$B$2:$B$1616,"Bicêtre")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"|Bicêtre",'produits_tunnels'!$N$2:$N$1616,0)),"")</f>
        <v/>
      </c>
      <c r="G33" s="8">
        <f>SUMIFS('produits_tunnels'!$J$2:$J$1616,'produits_tunnels'!$D$2:$D$1616,LOWER(B33),'produits_tunnels'!$B$2:$B$1616,"Bicêtre")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"|Bicêtre",'produits_tunnels'!$N$2:$N$1616,0)),"")</f>
        <v/>
      </c>
      <c r="G34" s="8">
        <f>SUMIFS('produits_tunnels'!$J$2:$J$1616,'produits_tunnels'!$D$2:$D$1616,LOWER(B34),'produits_tunnels'!$B$2:$B$1616,"Bicêtre")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"|Bicêtre",'produits_tunnels'!$N$2:$N$1616,0)),"")</f>
        <v/>
      </c>
      <c r="G35" s="8">
        <f>SUMIFS('produits_tunnels'!$J$2:$J$1616,'produits_tunnels'!$D$2:$D$1616,LOWER(B35),'produits_tunnels'!$B$2:$B$1616,"Bicêtre")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autres systèmes du réseau incendie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"|Bicêtre",'produits_tunnels'!$N$2:$N$1616,0)),"")</f>
        <v/>
      </c>
      <c r="G36" s="8">
        <f>SUMIFS('produits_tunnels'!$J$2:$J$1616,'produits_tunnels'!$D$2:$D$1616,LOWER(B36),'produits_tunnels'!$B$2:$B$1616,"Bicêtre")</f>
        <v/>
      </c>
      <c r="H36" s="8">
        <f>E36 * F36 * G36</f>
        <v/>
      </c>
    </row>
    <row r="37">
      <c r="A37" s="9" t="inlineStr">
        <is>
          <t>Total</t>
        </is>
      </c>
      <c r="H37" s="10">
        <f>SUM(H2:H36)</f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DCE6F1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6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"|Antony",'produits_tunnels'!$N$2:$N$1616,0)),"")</f>
        <v/>
      </c>
      <c r="G2" s="8">
        <f>SUMIFS('produits_tunnels'!$J$2:$J$1616,'produits_tunnels'!$D$2:$D$1616,LOWER(B2),'produits_tunnels'!$B$2:$B$1616,"Antony")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"|Antony",'produits_tunnels'!$N$2:$N$1616,0)),"")</f>
        <v/>
      </c>
      <c r="G3" s="8">
        <f>SUMIFS('produits_tunnels'!$J$2:$J$1616,'produits_tunnels'!$D$2:$D$1616,LOWER(B3),'produits_tunnels'!$B$2:$B$1616,"Antony")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"|Antony",'produits_tunnels'!$N$2:$N$1616,0)),"")</f>
        <v/>
      </c>
      <c r="G4" s="8">
        <f>SUMIFS('produits_tunnels'!$J$2:$J$1616,'produits_tunnels'!$D$2:$D$1616,LOWER(B4),'produits_tunnels'!$B$2:$B$1616,"Antony")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"|Antony",'produits_tunnels'!$N$2:$N$1616,0)),"")</f>
        <v/>
      </c>
      <c r="G5" s="8">
        <f>SUMIFS('produits_tunnels'!$J$2:$J$1616,'produits_tunnels'!$D$2:$D$1616,LOWER(B5),'produits_tunnels'!$B$2:$B$1616,"Antony")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"|Antony",'produits_tunnels'!$N$2:$N$1616,0)),"")</f>
        <v/>
      </c>
      <c r="G6" s="8">
        <f>SUMIFS('produits_tunnels'!$J$2:$J$1616,'produits_tunnels'!$D$2:$D$1616,LOWER(B6),'produits_tunnels'!$B$2:$B$1616,"Antony")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"|Antony",'produits_tunnels'!$N$2:$N$1616,0)),"")</f>
        <v/>
      </c>
      <c r="G7" s="8">
        <f>SUMIFS('produits_tunnels'!$J$2:$J$1616,'produits_tunnels'!$D$2:$D$1616,LOWER(B7),'produits_tunnels'!$B$2:$B$1616,"Antony")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"|Antony",'produits_tunnels'!$N$2:$N$1616,0)),"")</f>
        <v/>
      </c>
      <c r="G8" s="8">
        <f>SUMIFS('produits_tunnels'!$J$2:$J$1616,'produits_tunnels'!$D$2:$D$1616,LOWER(B8),'produits_tunnels'!$B$2:$B$1616,"Antony")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"|Antony",'produits_tunnels'!$N$2:$N$1616,0)),"")</f>
        <v/>
      </c>
      <c r="G9" s="8">
        <f>SUMIFS('produits_tunnels'!$J$2:$J$1616,'produits_tunnels'!$D$2:$D$1616,LOWER(B9),'produits_tunnels'!$B$2:$B$1616,"Antony")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"|Antony",'produits_tunnels'!$N$2:$N$1616,0)),"")</f>
        <v/>
      </c>
      <c r="G10" s="8">
        <f>SUMIFS('produits_tunnels'!$J$2:$J$1616,'produits_tunnels'!$D$2:$D$1616,LOWER(B10),'produits_tunnels'!$B$2:$B$1616,"Antony")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"|Antony",'produits_tunnels'!$N$2:$N$1616,0)),"")</f>
        <v/>
      </c>
      <c r="G11" s="8">
        <f>SUMIFS('produits_tunnels'!$J$2:$J$1616,'produits_tunnels'!$D$2:$D$1616,LOWER(B11),'produits_tunnels'!$B$2:$B$1616,"Antony")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"|Antony",'produits_tunnels'!$N$2:$N$1616,0)),"")</f>
        <v/>
      </c>
      <c r="G12" s="8">
        <f>SUMIFS('produits_tunnels'!$J$2:$J$1616,'produits_tunnels'!$D$2:$D$1616,LOWER(B12),'produits_tunnels'!$B$2:$B$1616,"Antony")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"|Antony",'produits_tunnels'!$N$2:$N$1616,0)),"")</f>
        <v/>
      </c>
      <c r="G13" s="8">
        <f>SUMIFS('produits_tunnels'!$J$2:$J$1616,'produits_tunnels'!$D$2:$D$1616,LOWER(B13),'produits_tunnels'!$B$2:$B$1616,"Antony")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"|Antony",'produits_tunnels'!$N$2:$N$1616,0)),"")</f>
        <v/>
      </c>
      <c r="G14" s="8">
        <f>SUMIFS('produits_tunnels'!$J$2:$J$1616,'produits_tunnels'!$D$2:$D$1616,LOWER(B14),'produits_tunnels'!$B$2:$B$1616,"Antony")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"|Antony",'produits_tunnels'!$N$2:$N$1616,0)),"")</f>
        <v/>
      </c>
      <c r="G15" s="8">
        <f>SUMIFS('produits_tunnels'!$J$2:$J$1616,'produits_tunnels'!$D$2:$D$1616,LOWER(B15),'produits_tunnels'!$B$2:$B$1616,"Antony")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"|Antony",'produits_tunnels'!$N$2:$N$1616,0)),"")</f>
        <v/>
      </c>
      <c r="G16" s="8">
        <f>SUMIFS('produits_tunnels'!$J$2:$J$1616,'produits_tunnels'!$D$2:$D$1616,LOWER(B16),'produits_tunnels'!$B$2:$B$1616,"Antony")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"|Antony",'produits_tunnels'!$N$2:$N$1616,0)),"")</f>
        <v/>
      </c>
      <c r="G17" s="8">
        <f>SUMIFS('produits_tunnels'!$J$2:$J$1616,'produits_tunnels'!$D$2:$D$1616,LOWER(B17),'produits_tunnels'!$B$2:$B$1616,"Antony")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"|Antony",'produits_tunnels'!$N$2:$N$1616,0)),"")</f>
        <v/>
      </c>
      <c r="G18" s="8">
        <f>SUMIFS('produits_tunnels'!$J$2:$J$1616,'produits_tunnels'!$D$2:$D$1616,LOWER(B18),'produits_tunnels'!$B$2:$B$1616,"Antony")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"|Antony",'produits_tunnels'!$N$2:$N$1616,0)),"")</f>
        <v/>
      </c>
      <c r="G19" s="8">
        <f>SUMIFS('produits_tunnels'!$J$2:$J$1616,'produits_tunnels'!$D$2:$D$1616,LOWER(B19),'produits_tunnels'!$B$2:$B$1616,"Antony")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"|Antony",'produits_tunnels'!$N$2:$N$1616,0)),"")</f>
        <v/>
      </c>
      <c r="G20" s="8">
        <f>SUMIFS('produits_tunnels'!$J$2:$J$1616,'produits_tunnels'!$D$2:$D$1616,LOWER(B20),'produits_tunnels'!$B$2:$B$1616,"Antony")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"|Antony",'produits_tunnels'!$N$2:$N$1616,0)),"")</f>
        <v/>
      </c>
      <c r="G21" s="8">
        <f>SUMIFS('produits_tunnels'!$J$2:$J$1616,'produits_tunnels'!$D$2:$D$1616,LOWER(B21),'produits_tunnels'!$B$2:$B$1616,"Antony")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"|Antony",'produits_tunnels'!$N$2:$N$1616,0)),"")</f>
        <v/>
      </c>
      <c r="G22" s="8">
        <f>SUMIFS('produits_tunnels'!$J$2:$J$1616,'produits_tunnels'!$D$2:$D$1616,LOWER(B22),'produits_tunnels'!$B$2:$B$1616,"Antony")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"|Antony",'produits_tunnels'!$N$2:$N$1616,0)),"")</f>
        <v/>
      </c>
      <c r="G23" s="8">
        <f>SUMIFS('produits_tunnels'!$J$2:$J$1616,'produits_tunnels'!$D$2:$D$1616,LOWER(B23),'produits_tunnels'!$B$2:$B$1616,"Antony")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"|Antony",'produits_tunnels'!$N$2:$N$1616,0)),"")</f>
        <v/>
      </c>
      <c r="G24" s="8">
        <f>SUMIFS('produits_tunnels'!$J$2:$J$1616,'produits_tunnels'!$D$2:$D$1616,LOWER(B24),'produits_tunnels'!$B$2:$B$1616,"Antony")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"|Antony",'produits_tunnels'!$N$2:$N$1616,0)),"")</f>
        <v/>
      </c>
      <c r="G25" s="8">
        <f>SUMIFS('produits_tunnels'!$J$2:$J$1616,'produits_tunnels'!$D$2:$D$1616,LOWER(B25),'produits_tunnels'!$B$2:$B$1616,"Antony")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"|Antony",'produits_tunnels'!$N$2:$N$1616,0)),"")</f>
        <v/>
      </c>
      <c r="G26" s="8">
        <f>SUMIFS('produits_tunnels'!$J$2:$J$1616,'produits_tunnels'!$D$2:$D$1616,LOWER(B26),'produits_tunnels'!$B$2:$B$1616,"Antony")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"|Antony",'produits_tunnels'!$N$2:$N$1616,0)),"")</f>
        <v/>
      </c>
      <c r="G27" s="8">
        <f>SUMIFS('produits_tunnels'!$J$2:$J$1616,'produits_tunnels'!$D$2:$D$1616,LOWER(B27),'produits_tunnels'!$B$2:$B$1616,"Antony")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"|Antony",'produits_tunnels'!$N$2:$N$1616,0)),"")</f>
        <v/>
      </c>
      <c r="G28" s="8">
        <f>SUMIFS('produits_tunnels'!$J$2:$J$1616,'produits_tunnels'!$D$2:$D$1616,LOWER(B28),'produits_tunnels'!$B$2:$B$1616,"Antony")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"|Antony",'produits_tunnels'!$N$2:$N$1616,0)),"")</f>
        <v/>
      </c>
      <c r="G29" s="8">
        <f>SUMIFS('produits_tunnels'!$J$2:$J$1616,'produits_tunnels'!$D$2:$D$1616,LOWER(B29),'produits_tunnels'!$B$2:$B$1616,"Antony")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"|Antony",'produits_tunnels'!$N$2:$N$1616,0)),"")</f>
        <v/>
      </c>
      <c r="G30" s="8">
        <f>SUMIFS('produits_tunnels'!$J$2:$J$1616,'produits_tunnels'!$D$2:$D$1616,LOWER(B30),'produits_tunnels'!$B$2:$B$1616,"Antony")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"|Antony",'produits_tunnels'!$N$2:$N$1616,0)),"")</f>
        <v/>
      </c>
      <c r="G31" s="8">
        <f>SUMIFS('produits_tunnels'!$J$2:$J$1616,'produits_tunnels'!$D$2:$D$1616,LOWER(B31),'produits_tunnels'!$B$2:$B$1616,"Antony")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"|Antony",'produits_tunnels'!$N$2:$N$1616,0)),"")</f>
        <v/>
      </c>
      <c r="G32" s="8">
        <f>SUMIFS('produits_tunnels'!$J$2:$J$1616,'produits_tunnels'!$D$2:$D$1616,LOWER(B32),'produits_tunnels'!$B$2:$B$1616,"Antony")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"|Antony",'produits_tunnels'!$N$2:$N$1616,0)),"")</f>
        <v/>
      </c>
      <c r="G33" s="8">
        <f>SUMIFS('produits_tunnels'!$J$2:$J$1616,'produits_tunnels'!$D$2:$D$1616,LOWER(B33),'produits_tunnels'!$B$2:$B$1616,"Antony")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"|Antony",'produits_tunnels'!$N$2:$N$1616,0)),"")</f>
        <v/>
      </c>
      <c r="G34" s="8">
        <f>SUMIFS('produits_tunnels'!$J$2:$J$1616,'produits_tunnels'!$D$2:$D$1616,LOWER(B34),'produits_tunnels'!$B$2:$B$1616,"Antony")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"|Antony",'produits_tunnels'!$N$2:$N$1616,0)),"")</f>
        <v/>
      </c>
      <c r="G35" s="8">
        <f>SUMIFS('produits_tunnels'!$J$2:$J$1616,'produits_tunnels'!$D$2:$D$1616,LOWER(B35),'produits_tunnels'!$B$2:$B$1616,"Antony")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"|Antony",'produits_tunnels'!$N$2:$N$1616,0)),"")</f>
        <v/>
      </c>
      <c r="G36" s="8">
        <f>SUMIFS('produits_tunnels'!$J$2:$J$1616,'produits_tunnels'!$D$2:$D$1616,LOWER(B36),'produits_tunnels'!$B$2:$B$1616,"Antony")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"|Antony",'produits_tunnels'!$N$2:$N$1616,0)),"")</f>
        <v/>
      </c>
      <c r="G37" s="8">
        <f>SUMIFS('produits_tunnels'!$J$2:$J$1616,'produits_tunnels'!$D$2:$D$1616,LOWER(B37),'produits_tunnels'!$B$2:$B$1616,"Antony")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E0E0E0"/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5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"|Landy",'produits_tunnels'!$N$2:$N$1616,0)),"")</f>
        <v/>
      </c>
      <c r="G2" s="8">
        <f>SUMIFS('produits_tunnels'!$J$2:$J$1616,'produits_tunnels'!$D$2:$D$1616,LOWER(B2),'produits_tunnels'!$B$2:$B$1616,"Landy")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"|Landy",'produits_tunnels'!$N$2:$N$1616,0)),"")</f>
        <v/>
      </c>
      <c r="G3" s="8">
        <f>SUMIFS('produits_tunnels'!$J$2:$J$1616,'produits_tunnels'!$D$2:$D$1616,LOWER(B3),'produits_tunnels'!$B$2:$B$1616,"Landy")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"|Landy",'produits_tunnels'!$N$2:$N$1616,0)),"")</f>
        <v/>
      </c>
      <c r="G4" s="8">
        <f>SUMIFS('produits_tunnels'!$J$2:$J$1616,'produits_tunnels'!$D$2:$D$1616,LOWER(B4),'produits_tunnels'!$B$2:$B$1616,"Landy")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"|Landy",'produits_tunnels'!$N$2:$N$1616,0)),"")</f>
        <v/>
      </c>
      <c r="G5" s="8">
        <f>SUMIFS('produits_tunnels'!$J$2:$J$1616,'produits_tunnels'!$D$2:$D$1616,LOWER(B5),'produits_tunnels'!$B$2:$B$1616,"Landy")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"|Landy",'produits_tunnels'!$N$2:$N$1616,0)),"")</f>
        <v/>
      </c>
      <c r="G6" s="8">
        <f>SUMIFS('produits_tunnels'!$J$2:$J$1616,'produits_tunnels'!$D$2:$D$1616,LOWER(B6),'produits_tunnels'!$B$2:$B$1616,"Landy")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"|Landy",'produits_tunnels'!$N$2:$N$1616,0)),"")</f>
        <v/>
      </c>
      <c r="G7" s="8">
        <f>SUMIFS('produits_tunnels'!$J$2:$J$1616,'produits_tunnels'!$D$2:$D$1616,LOWER(B7),'produits_tunnels'!$B$2:$B$1616,"Landy")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"|Landy",'produits_tunnels'!$N$2:$N$1616,0)),"")</f>
        <v/>
      </c>
      <c r="G8" s="8">
        <f>SUMIFS('produits_tunnels'!$J$2:$J$1616,'produits_tunnels'!$D$2:$D$1616,LOWER(B8),'produits_tunnels'!$B$2:$B$1616,"Landy")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"|Landy",'produits_tunnels'!$N$2:$N$1616,0)),"")</f>
        <v/>
      </c>
      <c r="G9" s="8">
        <f>SUMIFS('produits_tunnels'!$J$2:$J$1616,'produits_tunnels'!$D$2:$D$1616,LOWER(B9),'produits_tunnels'!$B$2:$B$1616,"Landy")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"|Landy",'produits_tunnels'!$N$2:$N$1616,0)),"")</f>
        <v/>
      </c>
      <c r="G10" s="8">
        <f>SUMIFS('produits_tunnels'!$J$2:$J$1616,'produits_tunnels'!$D$2:$D$1616,LOWER(B10),'produits_tunnels'!$B$2:$B$1616,"Landy")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"|Landy",'produits_tunnels'!$N$2:$N$1616,0)),"")</f>
        <v/>
      </c>
      <c r="G11" s="8">
        <f>SUMIFS('produits_tunnels'!$J$2:$J$1616,'produits_tunnels'!$D$2:$D$1616,LOWER(B11),'produits_tunnels'!$B$2:$B$1616,"Landy")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"|Landy",'produits_tunnels'!$N$2:$N$1616,0)),"")</f>
        <v/>
      </c>
      <c r="G12" s="8">
        <f>SUMIFS('produits_tunnels'!$J$2:$J$1616,'produits_tunnels'!$D$2:$D$1616,LOWER(B12),'produits_tunnels'!$B$2:$B$1616,"Landy")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"|Landy",'produits_tunnels'!$N$2:$N$1616,0)),"")</f>
        <v/>
      </c>
      <c r="G13" s="8">
        <f>SUMIFS('produits_tunnels'!$J$2:$J$1616,'produits_tunnels'!$D$2:$D$1616,LOWER(B13),'produits_tunnels'!$B$2:$B$1616,"Landy")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"|Landy",'produits_tunnels'!$N$2:$N$1616,0)),"")</f>
        <v/>
      </c>
      <c r="G14" s="8">
        <f>SUMIFS('produits_tunnels'!$J$2:$J$1616,'produits_tunnels'!$D$2:$D$1616,LOWER(B14),'produits_tunnels'!$B$2:$B$1616,"Landy")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"|Landy",'produits_tunnels'!$N$2:$N$1616,0)),"")</f>
        <v/>
      </c>
      <c r="G15" s="8">
        <f>SUMIFS('produits_tunnels'!$J$2:$J$1616,'produits_tunnels'!$D$2:$D$1616,LOWER(B15),'produits_tunnels'!$B$2:$B$1616,"Landy")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"|Landy",'produits_tunnels'!$N$2:$N$1616,0)),"")</f>
        <v/>
      </c>
      <c r="G16" s="8">
        <f>SUMIFS('produits_tunnels'!$J$2:$J$1616,'produits_tunnels'!$D$2:$D$1616,LOWER(B16),'produits_tunnels'!$B$2:$B$1616,"Landy")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"|Landy",'produits_tunnels'!$N$2:$N$1616,0)),"")</f>
        <v/>
      </c>
      <c r="G17" s="8">
        <f>SUMIFS('produits_tunnels'!$J$2:$J$1616,'produits_tunnels'!$D$2:$D$1616,LOWER(B17),'produits_tunnels'!$B$2:$B$1616,"Landy")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"|Landy",'produits_tunnels'!$N$2:$N$1616,0)),"")</f>
        <v/>
      </c>
      <c r="G18" s="8">
        <f>SUMIFS('produits_tunnels'!$J$2:$J$1616,'produits_tunnels'!$D$2:$D$1616,LOWER(B18),'produits_tunnels'!$B$2:$B$1616,"Landy")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"|Landy",'produits_tunnels'!$N$2:$N$1616,0)),"")</f>
        <v/>
      </c>
      <c r="G19" s="8">
        <f>SUMIFS('produits_tunnels'!$J$2:$J$1616,'produits_tunnels'!$D$2:$D$1616,LOWER(B19),'produits_tunnels'!$B$2:$B$1616,"Landy")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"|Landy",'produits_tunnels'!$N$2:$N$1616,0)),"")</f>
        <v/>
      </c>
      <c r="G20" s="8">
        <f>SUMIFS('produits_tunnels'!$J$2:$J$1616,'produits_tunnels'!$D$2:$D$1616,LOWER(B20),'produits_tunnels'!$B$2:$B$1616,"Landy")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"|Landy",'produits_tunnels'!$N$2:$N$1616,0)),"")</f>
        <v/>
      </c>
      <c r="G21" s="8">
        <f>SUMIFS('produits_tunnels'!$J$2:$J$1616,'produits_tunnels'!$D$2:$D$1616,LOWER(B21),'produits_tunnels'!$B$2:$B$1616,"Landy")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"|Landy",'produits_tunnels'!$N$2:$N$1616,0)),"")</f>
        <v/>
      </c>
      <c r="G22" s="8">
        <f>SUMIFS('produits_tunnels'!$J$2:$J$1616,'produits_tunnels'!$D$2:$D$1616,LOWER(B22),'produits_tunnels'!$B$2:$B$1616,"Landy")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"|Landy",'produits_tunnels'!$N$2:$N$1616,0)),"")</f>
        <v/>
      </c>
      <c r="G23" s="8">
        <f>SUMIFS('produits_tunnels'!$J$2:$J$1616,'produits_tunnels'!$D$2:$D$1616,LOWER(B23),'produits_tunnels'!$B$2:$B$1616,"Landy")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"|Landy",'produits_tunnels'!$N$2:$N$1616,0)),"")</f>
        <v/>
      </c>
      <c r="G24" s="8">
        <f>SUMIFS('produits_tunnels'!$J$2:$J$1616,'produits_tunnels'!$D$2:$D$1616,LOWER(B24),'produits_tunnels'!$B$2:$B$1616,"Landy")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"|Landy",'produits_tunnels'!$N$2:$N$1616,0)),"")</f>
        <v/>
      </c>
      <c r="G25" s="8">
        <f>SUMIFS('produits_tunnels'!$J$2:$J$1616,'produits_tunnels'!$D$2:$D$1616,LOWER(B25),'produits_tunnels'!$B$2:$B$1616,"Landy")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"|Landy",'produits_tunnels'!$N$2:$N$1616,0)),"")</f>
        <v/>
      </c>
      <c r="G26" s="8">
        <f>SUMIFS('produits_tunnels'!$J$2:$J$1616,'produits_tunnels'!$D$2:$D$1616,LOWER(B26),'produits_tunnels'!$B$2:$B$1616,"Landy")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"|Landy",'produits_tunnels'!$N$2:$N$1616,0)),"")</f>
        <v/>
      </c>
      <c r="G27" s="8">
        <f>SUMIFS('produits_tunnels'!$J$2:$J$1616,'produits_tunnels'!$D$2:$D$1616,LOWER(B27),'produits_tunnels'!$B$2:$B$1616,"Landy")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"|Landy",'produits_tunnels'!$N$2:$N$1616,0)),"")</f>
        <v/>
      </c>
      <c r="G28" s="8">
        <f>SUMIFS('produits_tunnels'!$J$2:$J$1616,'produits_tunnels'!$D$2:$D$1616,LOWER(B28),'produits_tunnels'!$B$2:$B$1616,"Landy")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"|Landy",'produits_tunnels'!$N$2:$N$1616,0)),"")</f>
        <v/>
      </c>
      <c r="G29" s="8">
        <f>SUMIFS('produits_tunnels'!$J$2:$J$1616,'produits_tunnels'!$D$2:$D$1616,LOWER(B29),'produits_tunnels'!$B$2:$B$1616,"Landy")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"|Landy",'produits_tunnels'!$N$2:$N$1616,0)),"")</f>
        <v/>
      </c>
      <c r="G30" s="8">
        <f>SUMIFS('produits_tunnels'!$J$2:$J$1616,'produits_tunnels'!$D$2:$D$1616,LOWER(B30),'produits_tunnels'!$B$2:$B$1616,"Landy")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"|Landy",'produits_tunnels'!$N$2:$N$1616,0)),"")</f>
        <v/>
      </c>
      <c r="G31" s="8">
        <f>SUMIFS('produits_tunnels'!$J$2:$J$1616,'produits_tunnels'!$D$2:$D$1616,LOWER(B31),'produits_tunnels'!$B$2:$B$1616,"Landy")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"|Landy",'produits_tunnels'!$N$2:$N$1616,0)),"")</f>
        <v/>
      </c>
      <c r="G32" s="8">
        <f>SUMIFS('produits_tunnels'!$J$2:$J$1616,'produits_tunnels'!$D$2:$D$1616,LOWER(B32),'produits_tunnels'!$B$2:$B$1616,"Landy")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"|Landy",'produits_tunnels'!$N$2:$N$1616,0)),"")</f>
        <v/>
      </c>
      <c r="G33" s="8">
        <f>SUMIFS('produits_tunnels'!$J$2:$J$1616,'produits_tunnels'!$D$2:$D$1616,LOWER(B33),'produits_tunnels'!$B$2:$B$1616,"Landy")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visite des stations de pompage</t>
        </is>
      </c>
      <c r="C34" s="6" t="n">
        <v>3</v>
      </c>
      <c r="D34" s="6" t="n">
        <v>0</v>
      </c>
      <c r="E34" s="7">
        <f>C34 + D34</f>
        <v/>
      </c>
      <c r="F34" s="7">
        <f>IFERROR(INDEX('produits_tunnels'!$M$2:$M$1616,MATCH(LOWER(B34) &amp; "|Landy",'produits_tunnels'!$N$2:$N$1616,0)),"")</f>
        <v/>
      </c>
      <c r="G34" s="8">
        <f>SUMIFS('produits_tunnels'!$J$2:$J$1616,'produits_tunnels'!$D$2:$D$1616,LOWER(B34),'produits_tunnels'!$B$2:$B$1616,"Landy")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d'une pompe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"|Landy",'produits_tunnels'!$N$2:$N$1616,0)),"")</f>
        <v/>
      </c>
      <c r="G35" s="8">
        <f>SUMIFS('produits_tunnels'!$J$2:$J$1616,'produits_tunnels'!$D$2:$D$1616,LOWER(B35),'produits_tunnels'!$B$2:$B$1616,"Landy")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des stations de pompage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"|Landy",'produits_tunnels'!$N$2:$N$1616,0)),"")</f>
        <v/>
      </c>
      <c r="G36" s="8">
        <f>SUMIFS('produits_tunnels'!$J$2:$J$1616,'produits_tunnels'!$D$2:$D$1616,LOWER(B36),'produits_tunnels'!$B$2:$B$1616,"Landy")</f>
        <v/>
      </c>
      <c r="H36" s="8">
        <f>E36 * F36 * G36</f>
        <v/>
      </c>
    </row>
    <row r="37">
      <c r="A37" s="5" t="inlineStr">
        <is>
          <t>Pompage</t>
        </is>
      </c>
      <c r="B37" s="5" t="inlineStr">
        <is>
          <t>entretien autres systèmes du réseau incendie</t>
        </is>
      </c>
      <c r="C37" s="6" t="n">
        <v>1</v>
      </c>
      <c r="D37" s="6" t="n">
        <v>0</v>
      </c>
      <c r="E37" s="7">
        <f>C37 + D37</f>
        <v/>
      </c>
      <c r="F37" s="7">
        <f>IFERROR(INDEX('produits_tunnels'!$M$2:$M$1616,MATCH(LOWER(B37) &amp; "|Landy",'produits_tunnels'!$N$2:$N$1616,0)),"")</f>
        <v/>
      </c>
      <c r="G37" s="8">
        <f>SUMIFS('produits_tunnels'!$J$2:$J$1616,'produits_tunnels'!$D$2:$D$1616,LOWER(B37),'produits_tunnels'!$B$2:$B$1616,"Landy")</f>
        <v/>
      </c>
      <c r="H37" s="8">
        <f>E37 * F37 * G37</f>
        <v/>
      </c>
    </row>
    <row r="38">
      <c r="A38" s="9" t="inlineStr">
        <is>
          <t>Total</t>
        </is>
      </c>
      <c r="H38" s="10">
        <f>SUM(H2:H37)</f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E0E0E0"/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7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"|Bobigny",'produits_tunnels'!$N$2:$N$1616,0)),"")</f>
        <v/>
      </c>
      <c r="G2" s="8">
        <f>SUMIFS('produits_tunnels'!$J$2:$J$1616,'produits_tunnels'!$D$2:$D$1616,LOWER(B2),'produits_tunnels'!$B$2:$B$1616,"Bobigny")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contrôle des is + niches de nuit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"|Bobigny",'produits_tunnels'!$N$2:$N$1616,0)),"")</f>
        <v/>
      </c>
      <c r="G3" s="8">
        <f>SUMIFS('produits_tunnels'!$J$2:$J$1616,'produits_tunnels'!$D$2:$D$1616,LOWER(B3),'produits_tunnels'!$B$2:$B$1616,"Bobigny")</f>
        <v/>
      </c>
      <c r="H3" s="8">
        <f>E3 * F3 * G3</f>
        <v/>
      </c>
    </row>
    <row r="4">
      <c r="A4" s="5" t="inlineStr">
        <is>
          <t>Bâtiment</t>
        </is>
      </c>
      <c r="B4" s="5" t="inlineStr">
        <is>
          <t>préventif is + niches</t>
        </is>
      </c>
      <c r="C4" s="6" t="n">
        <v>1</v>
      </c>
      <c r="D4" s="6" t="n">
        <v>0</v>
      </c>
      <c r="E4" s="7">
        <f>C4 + D4</f>
        <v/>
      </c>
      <c r="F4" s="7">
        <f>IFERROR(INDEX('produits_tunnels'!$M$2:$M$1616,MATCH(LOWER(B4) &amp; "|Bobigny",'produits_tunnels'!$N$2:$N$1616,0)),"")</f>
        <v/>
      </c>
      <c r="G4" s="8">
        <f>SUMIFS('produits_tunnels'!$J$2:$J$1616,'produits_tunnels'!$D$2:$D$1616,LOWER(B4),'produits_tunnels'!$B$2:$B$1616,"Bobigny")</f>
        <v/>
      </c>
      <c r="H4" s="8">
        <f>E4 * F4 * G4</f>
        <v/>
      </c>
    </row>
    <row r="5">
      <c r="A5" s="5" t="inlineStr">
        <is>
          <t>Propreté</t>
        </is>
      </c>
      <c r="B5" s="5" t="inlineStr">
        <is>
          <t>lavage d'un tube</t>
        </is>
      </c>
      <c r="C5" s="6" t="n">
        <v>2</v>
      </c>
      <c r="D5" s="6" t="n">
        <v>0</v>
      </c>
      <c r="E5" s="7">
        <f>C5 + D5</f>
        <v/>
      </c>
      <c r="F5" s="7">
        <f>IFERROR(INDEX('produits_tunnels'!$M$2:$M$1616,MATCH(LOWER(B5) &amp; "|Bobigny",'produits_tunnels'!$N$2:$N$1616,0)),"")</f>
        <v/>
      </c>
      <c r="G5" s="8">
        <f>SUMIFS('produits_tunnels'!$J$2:$J$1616,'produits_tunnels'!$D$2:$D$1616,LOWER(B5),'produits_tunnels'!$B$2:$B$1616,"Bobigny")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installations électriques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"|Bobigny",'produits_tunnels'!$N$2:$N$1616,0)),"")</f>
        <v/>
      </c>
      <c r="G6" s="8">
        <f>SUMIFS('produits_tunnels'!$J$2:$J$1616,'produits_tunnels'!$D$2:$D$1616,LOWER(B6),'produits_tunnels'!$B$2:$B$1616,"Bobigny")</f>
        <v/>
      </c>
      <c r="H6" s="8">
        <f>E6 * F6 * G6</f>
        <v/>
      </c>
    </row>
    <row r="7">
      <c r="A7" s="5" t="inlineStr">
        <is>
          <t>ContReg</t>
        </is>
      </c>
      <c r="B7" s="5" t="inlineStr">
        <is>
          <t>vérification des dispositifs de levage</t>
        </is>
      </c>
      <c r="C7" s="6" t="n">
        <v>1</v>
      </c>
      <c r="D7" s="6" t="n">
        <v>0</v>
      </c>
      <c r="E7" s="7">
        <f>C7 + D7</f>
        <v/>
      </c>
      <c r="F7" s="7">
        <f>IFERROR(INDEX('produits_tunnels'!$M$2:$M$1616,MATCH(LOWER(B7) &amp; "|Bobigny",'produits_tunnels'!$N$2:$N$1616,0)),"")</f>
        <v/>
      </c>
      <c r="G7" s="8">
        <f>SUMIFS('produits_tunnels'!$J$2:$J$1616,'produits_tunnels'!$D$2:$D$1616,LOWER(B7),'produits_tunnels'!$B$2:$B$1616,"Bobigny")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des plots de jalonnement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"|Bobigny",'produits_tunnels'!$N$2:$N$1616,0)),"")</f>
        <v/>
      </c>
      <c r="G8" s="8">
        <f>SUMIFS('produits_tunnels'!$J$2:$J$1616,'produits_tunnels'!$D$2:$D$1616,LOWER(B8),'produits_tunnels'!$B$2:$B$1616,"Bobigny")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nettoyage de l'éclairage pour un sens</t>
        </is>
      </c>
      <c r="C9" s="6" t="n">
        <v>2</v>
      </c>
      <c r="D9" s="6" t="n">
        <v>0</v>
      </c>
      <c r="E9" s="7">
        <f>C9 + D9</f>
        <v/>
      </c>
      <c r="F9" s="7">
        <f>IFERROR(INDEX('produits_tunnels'!$M$2:$M$1616,MATCH(LOWER(B9) &amp; "|Bobigny",'produits_tunnels'!$N$2:$N$1616,0)),"")</f>
        <v/>
      </c>
      <c r="G9" s="8">
        <f>SUMIFS('produits_tunnels'!$J$2:$J$1616,'produits_tunnels'!$D$2:$D$1616,LOWER(B9),'produits_tunnels'!$B$2:$B$1616,"Bobigny")</f>
        <v/>
      </c>
      <c r="H9" s="8">
        <f>E9 * F9 * G9</f>
        <v/>
      </c>
    </row>
    <row r="10">
      <c r="A10" s="5" t="inlineStr">
        <is>
          <t>Eclairage</t>
        </is>
      </c>
      <c r="B10" s="5" t="inlineStr">
        <is>
          <t>remplacement systématiques des sources</t>
        </is>
      </c>
      <c r="C10" s="6" t="n">
        <v>0.4</v>
      </c>
      <c r="D10" s="6" t="n">
        <v>0</v>
      </c>
      <c r="E10" s="7">
        <f>C10 + D10</f>
        <v/>
      </c>
      <c r="F10" s="7">
        <f>IFERROR(INDEX('produits_tunnels'!$M$2:$M$1616,MATCH(LOWER(B10) &amp; "|Bobigny",'produits_tunnels'!$N$2:$N$1616,0)),"")</f>
        <v/>
      </c>
      <c r="G10" s="8">
        <f>SUMIFS('produits_tunnels'!$J$2:$J$1616,'produits_tunnels'!$D$2:$D$1616,LOWER(B10),'produits_tunnels'!$B$2:$B$1616,"Bobigny")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essais fonctionnels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"|Bobigny",'produits_tunnels'!$N$2:$N$1616,0)),"")</f>
        <v/>
      </c>
      <c r="G11" s="8">
        <f>SUMIFS('produits_tunnels'!$J$2:$J$1616,'produits_tunnels'!$D$2:$D$1616,LOWER(B11),'produits_tunnels'!$B$2:$B$1616,"Bobigny")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pour un sens</t>
        </is>
      </c>
      <c r="C12" s="6" t="n">
        <v>2</v>
      </c>
      <c r="D12" s="6" t="n">
        <v>0</v>
      </c>
      <c r="E12" s="7">
        <f>C12 + D12</f>
        <v/>
      </c>
      <c r="F12" s="7">
        <f>IFERROR(INDEX('produits_tunnels'!$M$2:$M$1616,MATCH(LOWER(B12) &amp; "|Bobigny",'produits_tunnels'!$N$2:$N$1616,0)),"")</f>
        <v/>
      </c>
      <c r="G12" s="8">
        <f>SUMIFS('produits_tunnels'!$J$2:$J$1616,'produits_tunnels'!$D$2:$D$1616,LOWER(B12),'produits_tunnels'!$B$2:$B$1616,"Bobigny")</f>
        <v/>
      </c>
      <c r="H12" s="8">
        <f>E12 * F12 * G12</f>
        <v/>
      </c>
    </row>
    <row r="13">
      <c r="A13" s="5" t="inlineStr">
        <is>
          <t>AEV</t>
        </is>
      </c>
      <c r="B13" s="5" t="inlineStr">
        <is>
          <t>maintenance préventive prises/coffret pompier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"|Bobigny",'produits_tunnels'!$N$2:$N$1616,0)),"")</f>
        <v/>
      </c>
      <c r="G13" s="8">
        <f>SUMIFS('produits_tunnels'!$J$2:$J$1616,'produits_tunnels'!$D$2:$D$1616,LOWER(B13),'produits_tunnels'!$B$2:$B$1616,"Bobigny")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automates principaux et baies mesd (fiche n°3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"|Bobigny",'produits_tunnels'!$N$2:$N$1616,0)),"")</f>
        <v/>
      </c>
      <c r="G14" s="8">
        <f>SUMIFS('produits_tunnels'!$J$2:$J$1616,'produits_tunnels'!$D$2:$D$1616,LOWER(B14),'produits_tunnels'!$B$2:$B$1616,"Bobigny")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armoires mesd (fiche n°4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"|Bobigny",'produits_tunnels'!$N$2:$N$1616,0)),"")</f>
        <v/>
      </c>
      <c r="G15" s="8">
        <f>SUMIFS('produits_tunnels'!$J$2:$J$1616,'produits_tunnels'!$D$2:$D$1616,LOWER(B15),'produits_tunnels'!$B$2:$B$1616,"Bobigny")</f>
        <v/>
      </c>
      <c r="H15" s="8">
        <f>E15 * F15 * G15</f>
        <v/>
      </c>
    </row>
    <row r="16">
      <c r="A16" s="5" t="inlineStr">
        <is>
          <t>Automate</t>
        </is>
      </c>
      <c r="B16" s="5" t="inlineStr">
        <is>
          <t>préventif automates métier (fiche n°5 du cctp)</t>
        </is>
      </c>
      <c r="C16" s="6" t="n">
        <v>1</v>
      </c>
      <c r="D16" s="6" t="n">
        <v>0</v>
      </c>
      <c r="E16" s="7">
        <f>C16 + D16</f>
        <v/>
      </c>
      <c r="F16" s="7">
        <f>IFERROR(INDEX('produits_tunnels'!$M$2:$M$1616,MATCH(LOWER(B16) &amp; "|Bobigny",'produits_tunnels'!$N$2:$N$1616,0)),"")</f>
        <v/>
      </c>
      <c r="G16" s="8">
        <f>SUMIFS('produits_tunnels'!$J$2:$J$1616,'produits_tunnels'!$D$2:$D$1616,LOWER(B16),'produits_tunnels'!$B$2:$B$1616,"Bobigny")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pau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"|Bobigny",'produits_tunnels'!$N$2:$N$1616,0)),"")</f>
        <v/>
      </c>
      <c r="G17" s="8">
        <f>SUMIFS('produits_tunnels'!$J$2:$J$1616,'produits_tunnels'!$D$2:$D$1616,LOWER(B17),'produits_tunnels'!$B$2:$B$1616,"Bobigny")</f>
        <v/>
      </c>
      <c r="H17" s="8">
        <f>E17 * F17 * G17</f>
        <v/>
      </c>
    </row>
    <row r="18">
      <c r="A18" s="5" t="inlineStr">
        <is>
          <t>PAU/TSE</t>
        </is>
      </c>
      <c r="B18" s="5" t="inlineStr">
        <is>
          <t>maintenance préventive de l'ensemble des tse du tunnel</t>
        </is>
      </c>
      <c r="C18" s="6" t="n">
        <v>4</v>
      </c>
      <c r="D18" s="6" t="n">
        <v>0</v>
      </c>
      <c r="E18" s="7">
        <f>C18 + D18</f>
        <v/>
      </c>
      <c r="F18" s="7">
        <f>IFERROR(INDEX('produits_tunnels'!$M$2:$M$1616,MATCH(LOWER(B18) &amp; "|Bobigny",'produits_tunnels'!$N$2:$N$1616,0)),"")</f>
        <v/>
      </c>
      <c r="G18" s="8">
        <f>SUMIFS('produits_tunnels'!$J$2:$J$1616,'produits_tunnels'!$D$2:$D$1616,LOWER(B18),'produits_tunnels'!$B$2:$B$1616,"Bobigny")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onduleur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"|Bobigny",'produits_tunnels'!$N$2:$N$1616,0)),"")</f>
        <v/>
      </c>
      <c r="G19" s="8">
        <f>SUMIFS('produits_tunnels'!$J$2:$J$1616,'produits_tunnels'!$D$2:$D$1616,LOWER(B19),'produits_tunnels'!$B$2:$B$1616,"Bobigny")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maintenance préventive d'un atelier d'énergie</t>
        </is>
      </c>
      <c r="C20" s="6" t="n">
        <v>1</v>
      </c>
      <c r="D20" s="6" t="n">
        <v>0</v>
      </c>
      <c r="E20" s="7">
        <f>C20 + D20</f>
        <v/>
      </c>
      <c r="F20" s="7">
        <f>IFERROR(INDEX('produits_tunnels'!$M$2:$M$1616,MATCH(LOWER(B20) &amp; "|Bobigny",'produits_tunnels'!$N$2:$N$1616,0)),"")</f>
        <v/>
      </c>
      <c r="G20" s="8">
        <f>SUMIFS('produits_tunnels'!$J$2:$J$1616,'produits_tunnels'!$D$2:$D$1616,LOWER(B20),'produits_tunnels'!$B$2:$B$1616,"Bobigny")</f>
        <v/>
      </c>
      <c r="H20" s="8">
        <f>E20 * F20 * G20</f>
        <v/>
      </c>
    </row>
    <row r="21">
      <c r="A21" s="5" t="inlineStr">
        <is>
          <t>Onduleur</t>
        </is>
      </c>
      <c r="B21" s="5" t="inlineStr">
        <is>
          <t>plus-value pour dépollution</t>
        </is>
      </c>
      <c r="C21" s="6" t="n">
        <v>0.5</v>
      </c>
      <c r="D21" s="6" t="n">
        <v>0</v>
      </c>
      <c r="E21" s="7">
        <f>C21 + D21</f>
        <v/>
      </c>
      <c r="F21" s="7">
        <f>IFERROR(INDEX('produits_tunnels'!$M$2:$M$1616,MATCH(LOWER(B21) &amp; "|Bobigny",'produits_tunnels'!$N$2:$N$1616,0)),"")</f>
        <v/>
      </c>
      <c r="G21" s="8">
        <f>SUMIFS('produits_tunnels'!$J$2:$J$1616,'produits_tunnels'!$D$2:$D$1616,LOWER(B21),'produits_tunnels'!$B$2:$B$1616,"Bobigny")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d'un tube des capteurs atmosphériques (opacimètres, co, no, no², smokecheck, anémomètres)</t>
        </is>
      </c>
      <c r="C22" s="6" t="n">
        <v>4</v>
      </c>
      <c r="D22" s="6" t="n">
        <v>0</v>
      </c>
      <c r="E22" s="7">
        <f>C22 + D22</f>
        <v/>
      </c>
      <c r="F22" s="7">
        <f>IFERROR(INDEX('produits_tunnels'!$M$2:$M$1616,MATCH(LOWER(B22) &amp; "|Bobigny",'produits_tunnels'!$N$2:$N$1616,0)),"")</f>
        <v/>
      </c>
      <c r="G22" s="8">
        <f>SUMIFS('produits_tunnels'!$J$2:$J$1616,'produits_tunnels'!$D$2:$D$1616,LOWER(B22),'produits_tunnels'!$B$2:$B$1616,"Bobigny")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luminancemètre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"|Bobigny",'produits_tunnels'!$N$2:$N$1616,0)),"")</f>
        <v/>
      </c>
      <c r="G23" s="8">
        <f>SUMIFS('produits_tunnels'!$J$2:$J$1616,'produits_tunnels'!$D$2:$D$1616,LOWER(B23),'produits_tunnels'!$B$2:$B$1616,"Bobigny")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détection incendie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"|Bobigny",'produits_tunnels'!$N$2:$N$1616,0)),"")</f>
        <v/>
      </c>
      <c r="G24" s="8">
        <f>SUMIFS('produits_tunnels'!$J$2:$J$1616,'produits_tunnels'!$D$2:$D$1616,LOWER(B24),'produits_tunnels'!$B$2:$B$1616,"Bobigny")</f>
        <v/>
      </c>
      <c r="H24" s="8">
        <f>E24 * F24 * G24</f>
        <v/>
      </c>
    </row>
    <row r="25">
      <c r="A25" s="5" t="inlineStr">
        <is>
          <t>Détection</t>
        </is>
      </c>
      <c r="B25" s="5" t="inlineStr">
        <is>
          <t>préventif extincteur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"|Bobigny",'produits_tunnels'!$N$2:$N$1616,0)),"")</f>
        <v/>
      </c>
      <c r="G25" s="8">
        <f>SUMIFS('produits_tunnels'!$J$2:$J$1616,'produits_tunnels'!$D$2:$D$1616,LOWER(B25),'produits_tunnels'!$B$2:$B$1616,"Bobigny")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préventif des équipements de ventilation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"|Bobigny",'produits_tunnels'!$N$2:$N$1616,0)),"")</f>
        <v/>
      </c>
      <c r="G26" s="8">
        <f>SUMIFS('produits_tunnels'!$J$2:$J$1616,'produits_tunnels'!$D$2:$D$1616,LOWER(B26),'produits_tunnels'!$B$2:$B$1616,"Bobigny")</f>
        <v/>
      </c>
      <c r="H26" s="8">
        <f>E26 * F26 * G26</f>
        <v/>
      </c>
    </row>
    <row r="27">
      <c r="A27" s="5" t="inlineStr">
        <is>
          <t>Ventilation</t>
        </is>
      </c>
      <c r="B27" s="5" t="inlineStr">
        <is>
          <t>maintenance préventive des équipements spécifiques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"|Bobigny",'produits_tunnels'!$N$2:$N$1616,0)),"")</f>
        <v/>
      </c>
      <c r="G27" s="8">
        <f>SUMIFS('produits_tunnels'!$J$2:$J$1616,'produits_tunnels'!$D$2:$D$1616,LOWER(B27),'produits_tunnels'!$B$2:$B$1616,"Bobigny")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1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"|Bobigny",'produits_tunnels'!$N$2:$N$1616,0)),"")</f>
        <v/>
      </c>
      <c r="G28" s="8">
        <f>SUMIFS('produits_tunnels'!$J$2:$J$1616,'produits_tunnels'!$D$2:$D$1616,LOWER(B28),'produits_tunnels'!$B$2:$B$1616,"Bobigny")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maintenance préventive de la dai du sens 2</t>
        </is>
      </c>
      <c r="C29" s="6" t="n">
        <v>1</v>
      </c>
      <c r="D29" s="6" t="n">
        <v>0</v>
      </c>
      <c r="E29" s="7">
        <f>C29 + D29</f>
        <v/>
      </c>
      <c r="F29" s="7">
        <f>IFERROR(INDEX('produits_tunnels'!$M$2:$M$1616,MATCH(LOWER(B29) &amp; "|Bobigny",'produits_tunnels'!$N$2:$N$1616,0)),"")</f>
        <v/>
      </c>
      <c r="G29" s="8">
        <f>SUMIFS('produits_tunnels'!$J$2:$J$1616,'produits_tunnels'!$D$2:$D$1616,LOWER(B29),'produits_tunnels'!$B$2:$B$1616,"Bobigny")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1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"|Bobigny",'produits_tunnels'!$N$2:$N$1616,0)),"")</f>
        <v/>
      </c>
      <c r="G30" s="8">
        <f>SUMIFS('produits_tunnels'!$J$2:$J$1616,'produits_tunnels'!$D$2:$D$1616,LOWER(B30),'produits_tunnels'!$B$2:$B$1616,"Bobigny")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nettoyage des caméras sens intérieur sens 2</t>
        </is>
      </c>
      <c r="C31" s="6" t="n">
        <v>2</v>
      </c>
      <c r="D31" s="6" t="n">
        <v>0</v>
      </c>
      <c r="E31" s="7">
        <f>C31 + D31</f>
        <v/>
      </c>
      <c r="F31" s="7">
        <f>IFERROR(INDEX('produits_tunnels'!$M$2:$M$1616,MATCH(LOWER(B31) &amp; "|Bobigny",'produits_tunnels'!$N$2:$N$1616,0)),"")</f>
        <v/>
      </c>
      <c r="G31" s="8">
        <f>SUMIFS('produits_tunnels'!$J$2:$J$1616,'produits_tunnels'!$D$2:$D$1616,LOWER(B31),'produits_tunnels'!$B$2:$B$1616,"Bobigny")</f>
        <v/>
      </c>
      <c r="H31" s="8">
        <f>E31 * F31 * G31</f>
        <v/>
      </c>
    </row>
    <row r="32">
      <c r="A32" s="5" t="inlineStr">
        <is>
          <t>Vidéo</t>
        </is>
      </c>
      <c r="B32" s="5" t="inlineStr">
        <is>
          <t>maintenance préventive des caméras en issues de secours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"|Bobigny",'produits_tunnels'!$N$2:$N$1616,0)),"")</f>
        <v/>
      </c>
      <c r="G32" s="8">
        <f>SUMIFS('produits_tunnels'!$J$2:$J$1616,'produits_tunnels'!$D$2:$D$1616,LOWER(B32),'produits_tunnels'!$B$2:$B$1616,"Bobigny")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des poteaux incendie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"|Bobigny",'produits_tunnels'!$N$2:$N$1616,0)),"")</f>
        <v/>
      </c>
      <c r="G33" s="8">
        <f>SUMIFS('produits_tunnels'!$J$2:$J$1616,'produits_tunnels'!$D$2:$D$1616,LOWER(B33),'produits_tunnels'!$B$2:$B$1616,"Bobigny")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d'une pompe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"|Bobigny",'produits_tunnels'!$N$2:$N$1616,0)),"")</f>
        <v/>
      </c>
      <c r="G34" s="8">
        <f>SUMIFS('produits_tunnels'!$J$2:$J$1616,'produits_tunnels'!$D$2:$D$1616,LOWER(B34),'produits_tunnels'!$B$2:$B$1616,"Bobigny")</f>
        <v/>
      </c>
      <c r="H34" s="8">
        <f>E34 * F34 * G34</f>
        <v/>
      </c>
    </row>
    <row r="35">
      <c r="A35" s="5" t="inlineStr">
        <is>
          <t>Pompage</t>
        </is>
      </c>
      <c r="B35" s="5" t="inlineStr">
        <is>
          <t>entretien des stations de pompage</t>
        </is>
      </c>
      <c r="C35" s="6" t="n">
        <v>1</v>
      </c>
      <c r="D35" s="6" t="n">
        <v>0</v>
      </c>
      <c r="E35" s="7">
        <f>C35 + D35</f>
        <v/>
      </c>
      <c r="F35" s="7">
        <f>IFERROR(INDEX('produits_tunnels'!$M$2:$M$1616,MATCH(LOWER(B35) &amp; "|Bobigny",'produits_tunnels'!$N$2:$N$1616,0)),"")</f>
        <v/>
      </c>
      <c r="G35" s="8">
        <f>SUMIFS('produits_tunnels'!$J$2:$J$1616,'produits_tunnels'!$D$2:$D$1616,LOWER(B35),'produits_tunnels'!$B$2:$B$1616,"Bobigny")</f>
        <v/>
      </c>
      <c r="H35" s="8">
        <f>E35 * F35 * G35</f>
        <v/>
      </c>
    </row>
    <row r="36">
      <c r="A36" s="5" t="inlineStr">
        <is>
          <t>Pompage</t>
        </is>
      </c>
      <c r="B36" s="5" t="inlineStr">
        <is>
          <t>entretien autres systèmes du réseau incendie</t>
        </is>
      </c>
      <c r="C36" s="6" t="n">
        <v>1</v>
      </c>
      <c r="D36" s="6" t="n">
        <v>0</v>
      </c>
      <c r="E36" s="7">
        <f>C36 + D36</f>
        <v/>
      </c>
      <c r="F36" s="7">
        <f>IFERROR(INDEX('produits_tunnels'!$M$2:$M$1616,MATCH(LOWER(B36) &amp; "|Bobigny",'produits_tunnels'!$N$2:$N$1616,0)),"")</f>
        <v/>
      </c>
      <c r="G36" s="8">
        <f>SUMIFS('produits_tunnels'!$J$2:$J$1616,'produits_tunnels'!$D$2:$D$1616,LOWER(B36),'produits_tunnels'!$B$2:$B$1616,"Bobigny")</f>
        <v/>
      </c>
      <c r="H36" s="8">
        <f>E36 * F36 * G36</f>
        <v/>
      </c>
    </row>
    <row r="37">
      <c r="A37" s="9" t="inlineStr">
        <is>
          <t>Total</t>
        </is>
      </c>
      <c r="H37" s="10">
        <f>SUM(H2:H36)</f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9C4"/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1" customWidth="1" min="2" max="2"/>
    <col width="20" customWidth="1" min="3" max="3"/>
    <col width="37" customWidth="1" min="4" max="4"/>
    <col width="18" customWidth="1" min="5" max="5"/>
    <col width="12" customWidth="1" min="6" max="6"/>
    <col width="127" customWidth="1" min="7" max="7"/>
    <col width="18" customWidth="1" min="8" max="8"/>
  </cols>
  <sheetData>
    <row r="1">
      <c r="A1" s="3" t="inlineStr">
        <is>
          <t>Marché</t>
        </is>
      </c>
      <c r="B1" s="4" t="inlineStr">
        <is>
          <t>Opération</t>
        </is>
      </c>
      <c r="C1" s="4" t="inlineStr">
        <is>
          <t>Fréquence annuelle</t>
        </is>
      </c>
      <c r="D1" s="4" t="inlineStr">
        <is>
          <t>Ajustement fréquence supplémentaire</t>
        </is>
      </c>
      <c r="E1" s="4" t="inlineStr">
        <is>
          <t>Fréquence totale</t>
        </is>
      </c>
      <c r="F1" s="4" t="inlineStr">
        <is>
          <t>Nombre équipé</t>
        </is>
      </c>
      <c r="G1" s="4" t="inlineStr">
        <is>
          <t>Coût unitaire HT</t>
        </is>
      </c>
      <c r="H1" s="4" t="inlineStr">
        <is>
          <t>Coût total HT</t>
        </is>
      </c>
    </row>
    <row r="2">
      <c r="A2" s="5" t="inlineStr">
        <is>
          <t>Bâtiment</t>
        </is>
      </c>
      <c r="B2" s="5" t="inlineStr">
        <is>
          <t>contrôle des is de jour</t>
        </is>
      </c>
      <c r="C2" s="6" t="n">
        <v>6</v>
      </c>
      <c r="D2" s="6" t="n">
        <v>0</v>
      </c>
      <c r="E2" s="7">
        <f>C2 + D2</f>
        <v/>
      </c>
      <c r="F2" s="7">
        <f>IFERROR(INDEX('produits_tunnels'!$M$2:$M$1616,MATCH(LOWER(B2) &amp; "|Sévines",'produits_tunnels'!$N$2:$N$1616,0)),"")</f>
        <v/>
      </c>
      <c r="G2" s="8">
        <f>SUMIFS('produits_tunnels'!$J$2:$J$1616,'produits_tunnels'!$D$2:$D$1616,LOWER(B2),'produits_tunnels'!$B$2:$B$1616,"Sévines")</f>
        <v/>
      </c>
      <c r="H2" s="8">
        <f>E2 * F2 * G2</f>
        <v/>
      </c>
    </row>
    <row r="3">
      <c r="A3" s="5" t="inlineStr">
        <is>
          <t>Bâtiment</t>
        </is>
      </c>
      <c r="B3" s="5" t="inlineStr">
        <is>
          <t>préventif is + niches</t>
        </is>
      </c>
      <c r="C3" s="6" t="n">
        <v>6</v>
      </c>
      <c r="D3" s="6" t="n">
        <v>0</v>
      </c>
      <c r="E3" s="7">
        <f>C3 + D3</f>
        <v/>
      </c>
      <c r="F3" s="7">
        <f>IFERROR(INDEX('produits_tunnels'!$M$2:$M$1616,MATCH(LOWER(B3) &amp; "|Sévines",'produits_tunnels'!$N$2:$N$1616,0)),"")</f>
        <v/>
      </c>
      <c r="G3" s="8">
        <f>SUMIFS('produits_tunnels'!$J$2:$J$1616,'produits_tunnels'!$D$2:$D$1616,LOWER(B3),'produits_tunnels'!$B$2:$B$1616,"Sévines")</f>
        <v/>
      </c>
      <c r="H3" s="8">
        <f>E3 * F3 * G3</f>
        <v/>
      </c>
    </row>
    <row r="4">
      <c r="A4" s="5" t="inlineStr">
        <is>
          <t>Propreté</t>
        </is>
      </c>
      <c r="B4" s="5" t="inlineStr">
        <is>
          <t>lavage d'un tube</t>
        </is>
      </c>
      <c r="C4" s="6" t="n">
        <v>2</v>
      </c>
      <c r="D4" s="6" t="n">
        <v>0</v>
      </c>
      <c r="E4" s="7">
        <f>C4 + D4</f>
        <v/>
      </c>
      <c r="F4" s="7">
        <f>IFERROR(INDEX('produits_tunnels'!$M$2:$M$1616,MATCH(LOWER(B4) &amp; "|Sévines",'produits_tunnels'!$N$2:$N$1616,0)),"")</f>
        <v/>
      </c>
      <c r="G4" s="8">
        <f>SUMIFS('produits_tunnels'!$J$2:$J$1616,'produits_tunnels'!$D$2:$D$1616,LOWER(B4),'produits_tunnels'!$B$2:$B$1616,"Sévines")</f>
        <v/>
      </c>
      <c r="H4" s="8">
        <f>E4 * F4 * G4</f>
        <v/>
      </c>
    </row>
    <row r="5">
      <c r="A5" s="5" t="inlineStr">
        <is>
          <t>ContReg</t>
        </is>
      </c>
      <c r="B5" s="5" t="inlineStr">
        <is>
          <t>vérification des installations électriques</t>
        </is>
      </c>
      <c r="C5" s="6" t="n">
        <v>1</v>
      </c>
      <c r="D5" s="6" t="n">
        <v>0</v>
      </c>
      <c r="E5" s="7">
        <f>C5 + D5</f>
        <v/>
      </c>
      <c r="F5" s="7">
        <f>IFERROR(INDEX('produits_tunnels'!$M$2:$M$1616,MATCH(LOWER(B5) &amp; "|Sévines",'produits_tunnels'!$N$2:$N$1616,0)),"")</f>
        <v/>
      </c>
      <c r="G5" s="8">
        <f>SUMIFS('produits_tunnels'!$J$2:$J$1616,'produits_tunnels'!$D$2:$D$1616,LOWER(B5),'produits_tunnels'!$B$2:$B$1616,"Sévines")</f>
        <v/>
      </c>
      <c r="H5" s="8">
        <f>E5 * F5 * G5</f>
        <v/>
      </c>
    </row>
    <row r="6">
      <c r="A6" s="5" t="inlineStr">
        <is>
          <t>ContReg</t>
        </is>
      </c>
      <c r="B6" s="5" t="inlineStr">
        <is>
          <t>vérification des dispositifs de levage</t>
        </is>
      </c>
      <c r="C6" s="6" t="n">
        <v>1</v>
      </c>
      <c r="D6" s="6" t="n">
        <v>0</v>
      </c>
      <c r="E6" s="7">
        <f>C6 + D6</f>
        <v/>
      </c>
      <c r="F6" s="7">
        <f>IFERROR(INDEX('produits_tunnels'!$M$2:$M$1616,MATCH(LOWER(B6) &amp; "|Sévines",'produits_tunnels'!$N$2:$N$1616,0)),"")</f>
        <v/>
      </c>
      <c r="G6" s="8">
        <f>SUMIFS('produits_tunnels'!$J$2:$J$1616,'produits_tunnels'!$D$2:$D$1616,LOWER(B6),'produits_tunnels'!$B$2:$B$1616,"Sévines")</f>
        <v/>
      </c>
      <c r="H6" s="8">
        <f>E6 * F6 * G6</f>
        <v/>
      </c>
    </row>
    <row r="7">
      <c r="A7" s="5" t="inlineStr">
        <is>
          <t>Eclairage</t>
        </is>
      </c>
      <c r="B7" s="5" t="inlineStr">
        <is>
          <t>nettoyage des plots de jalonnement pour un sens</t>
        </is>
      </c>
      <c r="C7" s="6" t="n">
        <v>2</v>
      </c>
      <c r="D7" s="6" t="n">
        <v>0</v>
      </c>
      <c r="E7" s="7">
        <f>C7 + D7</f>
        <v/>
      </c>
      <c r="F7" s="7">
        <f>IFERROR(INDEX('produits_tunnels'!$M$2:$M$1616,MATCH(LOWER(B7) &amp; "|Sévines",'produits_tunnels'!$N$2:$N$1616,0)),"")</f>
        <v/>
      </c>
      <c r="G7" s="8">
        <f>SUMIFS('produits_tunnels'!$J$2:$J$1616,'produits_tunnels'!$D$2:$D$1616,LOWER(B7),'produits_tunnels'!$B$2:$B$1616,"Sévines")</f>
        <v/>
      </c>
      <c r="H7" s="8">
        <f>E7 * F7 * G7</f>
        <v/>
      </c>
    </row>
    <row r="8">
      <c r="A8" s="5" t="inlineStr">
        <is>
          <t>Eclairage</t>
        </is>
      </c>
      <c r="B8" s="5" t="inlineStr">
        <is>
          <t>nettoyage de l'éclairage pour un sens</t>
        </is>
      </c>
      <c r="C8" s="6" t="n">
        <v>2</v>
      </c>
      <c r="D8" s="6" t="n">
        <v>0</v>
      </c>
      <c r="E8" s="7">
        <f>C8 + D8</f>
        <v/>
      </c>
      <c r="F8" s="7">
        <f>IFERROR(INDEX('produits_tunnels'!$M$2:$M$1616,MATCH(LOWER(B8) &amp; "|Sévines",'produits_tunnels'!$N$2:$N$1616,0)),"")</f>
        <v/>
      </c>
      <c r="G8" s="8">
        <f>SUMIFS('produits_tunnels'!$J$2:$J$1616,'produits_tunnels'!$D$2:$D$1616,LOWER(B8),'produits_tunnels'!$B$2:$B$1616,"Sévines")</f>
        <v/>
      </c>
      <c r="H8" s="8">
        <f>E8 * F8 * G8</f>
        <v/>
      </c>
    </row>
    <row r="9">
      <c r="A9" s="5" t="inlineStr">
        <is>
          <t>Eclairage</t>
        </is>
      </c>
      <c r="B9" s="5" t="inlineStr">
        <is>
          <t>remplacement systématiques des sources</t>
        </is>
      </c>
      <c r="C9" s="6" t="n">
        <v>0.4</v>
      </c>
      <c r="D9" s="6" t="n">
        <v>0</v>
      </c>
      <c r="E9" s="7">
        <f>C9 + D9</f>
        <v/>
      </c>
      <c r="F9" s="7">
        <f>IFERROR(INDEX('produits_tunnels'!$M$2:$M$1616,MATCH(LOWER(B9) &amp; "|Sévines",'produits_tunnels'!$N$2:$N$1616,0)),"")</f>
        <v/>
      </c>
      <c r="G9" s="8">
        <f>SUMIFS('produits_tunnels'!$J$2:$J$1616,'produits_tunnels'!$D$2:$D$1616,LOWER(B9),'produits_tunnels'!$B$2:$B$1616,"Sévines")</f>
        <v/>
      </c>
      <c r="H9" s="8">
        <f>E9 * F9 * G9</f>
        <v/>
      </c>
    </row>
    <row r="10">
      <c r="A10" s="5" t="inlineStr">
        <is>
          <t>AEV</t>
        </is>
      </c>
      <c r="B10" s="5" t="inlineStr">
        <is>
          <t>essais fonctionnels pour un sens</t>
        </is>
      </c>
      <c r="C10" s="6" t="n">
        <v>2</v>
      </c>
      <c r="D10" s="6" t="n">
        <v>0</v>
      </c>
      <c r="E10" s="7">
        <f>C10 + D10</f>
        <v/>
      </c>
      <c r="F10" s="7">
        <f>IFERROR(INDEX('produits_tunnels'!$M$2:$M$1616,MATCH(LOWER(B10) &amp; "|Sévines",'produits_tunnels'!$N$2:$N$1616,0)),"")</f>
        <v/>
      </c>
      <c r="G10" s="8">
        <f>SUMIFS('produits_tunnels'!$J$2:$J$1616,'produits_tunnels'!$D$2:$D$1616,LOWER(B10),'produits_tunnels'!$B$2:$B$1616,"Sévines")</f>
        <v/>
      </c>
      <c r="H10" s="8">
        <f>E10 * F10 * G10</f>
        <v/>
      </c>
    </row>
    <row r="11">
      <c r="A11" s="5" t="inlineStr">
        <is>
          <t>AEV</t>
        </is>
      </c>
      <c r="B11" s="5" t="inlineStr">
        <is>
          <t>maintenance préventive pour un sens</t>
        </is>
      </c>
      <c r="C11" s="6" t="n">
        <v>2</v>
      </c>
      <c r="D11" s="6" t="n">
        <v>0</v>
      </c>
      <c r="E11" s="7">
        <f>C11 + D11</f>
        <v/>
      </c>
      <c r="F11" s="7">
        <f>IFERROR(INDEX('produits_tunnels'!$M$2:$M$1616,MATCH(LOWER(B11) &amp; "|Sévines",'produits_tunnels'!$N$2:$N$1616,0)),"")</f>
        <v/>
      </c>
      <c r="G11" s="8">
        <f>SUMIFS('produits_tunnels'!$J$2:$J$1616,'produits_tunnels'!$D$2:$D$1616,LOWER(B11),'produits_tunnels'!$B$2:$B$1616,"Sévines")</f>
        <v/>
      </c>
      <c r="H11" s="8">
        <f>E11 * F11 * G11</f>
        <v/>
      </c>
    </row>
    <row r="12">
      <c r="A12" s="5" t="inlineStr">
        <is>
          <t>AEV</t>
        </is>
      </c>
      <c r="B12" s="5" t="inlineStr">
        <is>
          <t>maintenance préventive prises/coffret pompier</t>
        </is>
      </c>
      <c r="C12" s="6" t="n">
        <v>1</v>
      </c>
      <c r="D12" s="6" t="n">
        <v>0</v>
      </c>
      <c r="E12" s="7">
        <f>C12 + D12</f>
        <v/>
      </c>
      <c r="F12" s="7">
        <f>IFERROR(INDEX('produits_tunnels'!$M$2:$M$1616,MATCH(LOWER(B12) &amp; "|Sévines",'produits_tunnels'!$N$2:$N$1616,0)),"")</f>
        <v/>
      </c>
      <c r="G12" s="8">
        <f>SUMIFS('produits_tunnels'!$J$2:$J$1616,'produits_tunnels'!$D$2:$D$1616,LOWER(B12),'produits_tunnels'!$B$2:$B$1616,"Sévines")</f>
        <v/>
      </c>
      <c r="H12" s="8">
        <f>E12 * F12 * G12</f>
        <v/>
      </c>
    </row>
    <row r="13">
      <c r="A13" s="5" t="inlineStr">
        <is>
          <t>Automate</t>
        </is>
      </c>
      <c r="B13" s="5" t="inlineStr">
        <is>
          <t>préventif automates principaux et baies mesd (fiche n°3 du cctp)</t>
        </is>
      </c>
      <c r="C13" s="6" t="n">
        <v>1</v>
      </c>
      <c r="D13" s="6" t="n">
        <v>0</v>
      </c>
      <c r="E13" s="7">
        <f>C13 + D13</f>
        <v/>
      </c>
      <c r="F13" s="7">
        <f>IFERROR(INDEX('produits_tunnels'!$M$2:$M$1616,MATCH(LOWER(B13) &amp; "|Sévines",'produits_tunnels'!$N$2:$N$1616,0)),"")</f>
        <v/>
      </c>
      <c r="G13" s="8">
        <f>SUMIFS('produits_tunnels'!$J$2:$J$1616,'produits_tunnels'!$D$2:$D$1616,LOWER(B13),'produits_tunnels'!$B$2:$B$1616,"Sévines")</f>
        <v/>
      </c>
      <c r="H13" s="8">
        <f>E13 * F13 * G13</f>
        <v/>
      </c>
    </row>
    <row r="14">
      <c r="A14" s="5" t="inlineStr">
        <is>
          <t>Automate</t>
        </is>
      </c>
      <c r="B14" s="5" t="inlineStr">
        <is>
          <t>préventif armoires mesd (fiche n°4 du cctp)</t>
        </is>
      </c>
      <c r="C14" s="6" t="n">
        <v>1</v>
      </c>
      <c r="D14" s="6" t="n">
        <v>0</v>
      </c>
      <c r="E14" s="7">
        <f>C14 + D14</f>
        <v/>
      </c>
      <c r="F14" s="7">
        <f>IFERROR(INDEX('produits_tunnels'!$M$2:$M$1616,MATCH(LOWER(B14) &amp; "|Sévines",'produits_tunnels'!$N$2:$N$1616,0)),"")</f>
        <v/>
      </c>
      <c r="G14" s="8">
        <f>SUMIFS('produits_tunnels'!$J$2:$J$1616,'produits_tunnels'!$D$2:$D$1616,LOWER(B14),'produits_tunnels'!$B$2:$B$1616,"Sévines")</f>
        <v/>
      </c>
      <c r="H14" s="8">
        <f>E14 * F14 * G14</f>
        <v/>
      </c>
    </row>
    <row r="15">
      <c r="A15" s="5" t="inlineStr">
        <is>
          <t>Automate</t>
        </is>
      </c>
      <c r="B15" s="5" t="inlineStr">
        <is>
          <t>préventif automates métier (fiche n°5 du cctp)</t>
        </is>
      </c>
      <c r="C15" s="6" t="n">
        <v>1</v>
      </c>
      <c r="D15" s="6" t="n">
        <v>0</v>
      </c>
      <c r="E15" s="7">
        <f>C15 + D15</f>
        <v/>
      </c>
      <c r="F15" s="7">
        <f>IFERROR(INDEX('produits_tunnels'!$M$2:$M$1616,MATCH(LOWER(B15) &amp; "|Sévines",'produits_tunnels'!$N$2:$N$1616,0)),"")</f>
        <v/>
      </c>
      <c r="G15" s="8">
        <f>SUMIFS('produits_tunnels'!$J$2:$J$1616,'produits_tunnels'!$D$2:$D$1616,LOWER(B15),'produits_tunnels'!$B$2:$B$1616,"Sévines")</f>
        <v/>
      </c>
      <c r="H15" s="8">
        <f>E15 * F15 * G15</f>
        <v/>
      </c>
    </row>
    <row r="16">
      <c r="A16" s="5" t="inlineStr">
        <is>
          <t>PAU/TSE</t>
        </is>
      </c>
      <c r="B16" s="5" t="inlineStr">
        <is>
          <t>maintenance préventive de l'ensemble des pau du tunnel</t>
        </is>
      </c>
      <c r="C16" s="6" t="n">
        <v>4</v>
      </c>
      <c r="D16" s="6" t="n">
        <v>0</v>
      </c>
      <c r="E16" s="7">
        <f>C16 + D16</f>
        <v/>
      </c>
      <c r="F16" s="7">
        <f>IFERROR(INDEX('produits_tunnels'!$M$2:$M$1616,MATCH(LOWER(B16) &amp; "|Sévines",'produits_tunnels'!$N$2:$N$1616,0)),"")</f>
        <v/>
      </c>
      <c r="G16" s="8">
        <f>SUMIFS('produits_tunnels'!$J$2:$J$1616,'produits_tunnels'!$D$2:$D$1616,LOWER(B16),'produits_tunnels'!$B$2:$B$1616,"Sévines")</f>
        <v/>
      </c>
      <c r="H16" s="8">
        <f>E16 * F16 * G16</f>
        <v/>
      </c>
    </row>
    <row r="17">
      <c r="A17" s="5" t="inlineStr">
        <is>
          <t>PAU/TSE</t>
        </is>
      </c>
      <c r="B17" s="5" t="inlineStr">
        <is>
          <t>maintenance préventive de l'ensemble des tse du tunnel</t>
        </is>
      </c>
      <c r="C17" s="6" t="n">
        <v>4</v>
      </c>
      <c r="D17" s="6" t="n">
        <v>0</v>
      </c>
      <c r="E17" s="7">
        <f>C17 + D17</f>
        <v/>
      </c>
      <c r="F17" s="7">
        <f>IFERROR(INDEX('produits_tunnels'!$M$2:$M$1616,MATCH(LOWER(B17) &amp; "|Sévines",'produits_tunnels'!$N$2:$N$1616,0)),"")</f>
        <v/>
      </c>
      <c r="G17" s="8">
        <f>SUMIFS('produits_tunnels'!$J$2:$J$1616,'produits_tunnels'!$D$2:$D$1616,LOWER(B17),'produits_tunnels'!$B$2:$B$1616,"Sévines")</f>
        <v/>
      </c>
      <c r="H17" s="8">
        <f>E17 * F17 * G17</f>
        <v/>
      </c>
    </row>
    <row r="18">
      <c r="A18" s="5" t="inlineStr">
        <is>
          <t>Onduleur</t>
        </is>
      </c>
      <c r="B18" s="5" t="inlineStr">
        <is>
          <t>maintenance préventive d'un onduleur</t>
        </is>
      </c>
      <c r="C18" s="6" t="n">
        <v>1</v>
      </c>
      <c r="D18" s="6" t="n">
        <v>0</v>
      </c>
      <c r="E18" s="7">
        <f>C18 + D18</f>
        <v/>
      </c>
      <c r="F18" s="7">
        <f>IFERROR(INDEX('produits_tunnels'!$M$2:$M$1616,MATCH(LOWER(B18) &amp; "|Sévines",'produits_tunnels'!$N$2:$N$1616,0)),"")</f>
        <v/>
      </c>
      <c r="G18" s="8">
        <f>SUMIFS('produits_tunnels'!$J$2:$J$1616,'produits_tunnels'!$D$2:$D$1616,LOWER(B18),'produits_tunnels'!$B$2:$B$1616,"Sévines")</f>
        <v/>
      </c>
      <c r="H18" s="8">
        <f>E18 * F18 * G18</f>
        <v/>
      </c>
    </row>
    <row r="19">
      <c r="A19" s="5" t="inlineStr">
        <is>
          <t>Onduleur</t>
        </is>
      </c>
      <c r="B19" s="5" t="inlineStr">
        <is>
          <t>maintenance préventive d'un atelier d'énergie</t>
        </is>
      </c>
      <c r="C19" s="6" t="n">
        <v>1</v>
      </c>
      <c r="D19" s="6" t="n">
        <v>0</v>
      </c>
      <c r="E19" s="7">
        <f>C19 + D19</f>
        <v/>
      </c>
      <c r="F19" s="7">
        <f>IFERROR(INDEX('produits_tunnels'!$M$2:$M$1616,MATCH(LOWER(B19) &amp; "|Sévines",'produits_tunnels'!$N$2:$N$1616,0)),"")</f>
        <v/>
      </c>
      <c r="G19" s="8">
        <f>SUMIFS('produits_tunnels'!$J$2:$J$1616,'produits_tunnels'!$D$2:$D$1616,LOWER(B19),'produits_tunnels'!$B$2:$B$1616,"Sévines")</f>
        <v/>
      </c>
      <c r="H19" s="8">
        <f>E19 * F19 * G19</f>
        <v/>
      </c>
    </row>
    <row r="20">
      <c r="A20" s="5" t="inlineStr">
        <is>
          <t>Onduleur</t>
        </is>
      </c>
      <c r="B20" s="5" t="inlineStr">
        <is>
          <t>plus-value pour dépollution</t>
        </is>
      </c>
      <c r="C20" s="6" t="n">
        <v>0.5</v>
      </c>
      <c r="D20" s="6" t="n">
        <v>0</v>
      </c>
      <c r="E20" s="7">
        <f>C20 + D20</f>
        <v/>
      </c>
      <c r="F20" s="7">
        <f>IFERROR(INDEX('produits_tunnels'!$M$2:$M$1616,MATCH(LOWER(B20) &amp; "|Sévines",'produits_tunnels'!$N$2:$N$1616,0)),"")</f>
        <v/>
      </c>
      <c r="G20" s="8">
        <f>SUMIFS('produits_tunnels'!$J$2:$J$1616,'produits_tunnels'!$D$2:$D$1616,LOWER(B20),'produits_tunnels'!$B$2:$B$1616,"Sévines")</f>
        <v/>
      </c>
      <c r="H20" s="8">
        <f>E20 * F20 * G20</f>
        <v/>
      </c>
    </row>
    <row r="21">
      <c r="A21" s="5" t="inlineStr">
        <is>
          <t>Détection</t>
        </is>
      </c>
      <c r="B21" s="5" t="inlineStr">
        <is>
          <t>préventif d'un tube des capteurs atmosphériques (opacimètres, co, no, no², smokecheck, anémomètres)</t>
        </is>
      </c>
      <c r="C21" s="6" t="n">
        <v>4</v>
      </c>
      <c r="D21" s="6" t="n">
        <v>0</v>
      </c>
      <c r="E21" s="7">
        <f>C21 + D21</f>
        <v/>
      </c>
      <c r="F21" s="7">
        <f>IFERROR(INDEX('produits_tunnels'!$M$2:$M$1616,MATCH(LOWER(B21) &amp; "|Sévines",'produits_tunnels'!$N$2:$N$1616,0)),"")</f>
        <v/>
      </c>
      <c r="G21" s="8">
        <f>SUMIFS('produits_tunnels'!$J$2:$J$1616,'produits_tunnels'!$D$2:$D$1616,LOWER(B21),'produits_tunnels'!$B$2:$B$1616,"Sévines")</f>
        <v/>
      </c>
      <c r="H21" s="8">
        <f>E21 * F21 * G21</f>
        <v/>
      </c>
    </row>
    <row r="22">
      <c r="A22" s="5" t="inlineStr">
        <is>
          <t>Détection</t>
        </is>
      </c>
      <c r="B22" s="5" t="inlineStr">
        <is>
          <t>préventif luminancemètre</t>
        </is>
      </c>
      <c r="C22" s="6" t="n">
        <v>1</v>
      </c>
      <c r="D22" s="6" t="n">
        <v>0</v>
      </c>
      <c r="E22" s="7">
        <f>C22 + D22</f>
        <v/>
      </c>
      <c r="F22" s="7">
        <f>IFERROR(INDEX('produits_tunnels'!$M$2:$M$1616,MATCH(LOWER(B22) &amp; "|Sévines",'produits_tunnels'!$N$2:$N$1616,0)),"")</f>
        <v/>
      </c>
      <c r="G22" s="8">
        <f>SUMIFS('produits_tunnels'!$J$2:$J$1616,'produits_tunnels'!$D$2:$D$1616,LOWER(B22),'produits_tunnels'!$B$2:$B$1616,"Sévines")</f>
        <v/>
      </c>
      <c r="H22" s="8">
        <f>E22 * F22 * G22</f>
        <v/>
      </c>
    </row>
    <row r="23">
      <c r="A23" s="5" t="inlineStr">
        <is>
          <t>Détection</t>
        </is>
      </c>
      <c r="B23" s="5" t="inlineStr">
        <is>
          <t>préventif détection incendie</t>
        </is>
      </c>
      <c r="C23" s="6" t="n">
        <v>1</v>
      </c>
      <c r="D23" s="6" t="n">
        <v>0</v>
      </c>
      <c r="E23" s="7">
        <f>C23 + D23</f>
        <v/>
      </c>
      <c r="F23" s="7">
        <f>IFERROR(INDEX('produits_tunnels'!$M$2:$M$1616,MATCH(LOWER(B23) &amp; "|Sévines",'produits_tunnels'!$N$2:$N$1616,0)),"")</f>
        <v/>
      </c>
      <c r="G23" s="8">
        <f>SUMIFS('produits_tunnels'!$J$2:$J$1616,'produits_tunnels'!$D$2:$D$1616,LOWER(B23),'produits_tunnels'!$B$2:$B$1616,"Sévines")</f>
        <v/>
      </c>
      <c r="H23" s="8">
        <f>E23 * F23 * G23</f>
        <v/>
      </c>
    </row>
    <row r="24">
      <c r="A24" s="5" t="inlineStr">
        <is>
          <t>Détection</t>
        </is>
      </c>
      <c r="B24" s="5" t="inlineStr">
        <is>
          <t>préventif extincteur</t>
        </is>
      </c>
      <c r="C24" s="6" t="n">
        <v>1</v>
      </c>
      <c r="D24" s="6" t="n">
        <v>0</v>
      </c>
      <c r="E24" s="7">
        <f>C24 + D24</f>
        <v/>
      </c>
      <c r="F24" s="7">
        <f>IFERROR(INDEX('produits_tunnels'!$M$2:$M$1616,MATCH(LOWER(B24) &amp; "|Sévines",'produits_tunnels'!$N$2:$N$1616,0)),"")</f>
        <v/>
      </c>
      <c r="G24" s="8">
        <f>SUMIFS('produits_tunnels'!$J$2:$J$1616,'produits_tunnels'!$D$2:$D$1616,LOWER(B24),'produits_tunnels'!$B$2:$B$1616,"Sévines")</f>
        <v/>
      </c>
      <c r="H24" s="8">
        <f>E24 * F24 * G24</f>
        <v/>
      </c>
    </row>
    <row r="25">
      <c r="A25" s="5" t="inlineStr">
        <is>
          <t>Ventilation</t>
        </is>
      </c>
      <c r="B25" s="5" t="inlineStr">
        <is>
          <t>préventif des équipements de ventilation</t>
        </is>
      </c>
      <c r="C25" s="6" t="n">
        <v>1</v>
      </c>
      <c r="D25" s="6" t="n">
        <v>0</v>
      </c>
      <c r="E25" s="7">
        <f>C25 + D25</f>
        <v/>
      </c>
      <c r="F25" s="7">
        <f>IFERROR(INDEX('produits_tunnels'!$M$2:$M$1616,MATCH(LOWER(B25) &amp; "|Sévines",'produits_tunnels'!$N$2:$N$1616,0)),"")</f>
        <v/>
      </c>
      <c r="G25" s="8">
        <f>SUMIFS('produits_tunnels'!$J$2:$J$1616,'produits_tunnels'!$D$2:$D$1616,LOWER(B25),'produits_tunnels'!$B$2:$B$1616,"Sévines")</f>
        <v/>
      </c>
      <c r="H25" s="8">
        <f>E25 * F25 * G25</f>
        <v/>
      </c>
    </row>
    <row r="26">
      <c r="A26" s="5" t="inlineStr">
        <is>
          <t>Ventilation</t>
        </is>
      </c>
      <c r="B26" s="5" t="inlineStr">
        <is>
          <t>maintenance préventive des équipements spécifiques</t>
        </is>
      </c>
      <c r="C26" s="6" t="n">
        <v>1</v>
      </c>
      <c r="D26" s="6" t="n">
        <v>0</v>
      </c>
      <c r="E26" s="7">
        <f>C26 + D26</f>
        <v/>
      </c>
      <c r="F26" s="7">
        <f>IFERROR(INDEX('produits_tunnels'!$M$2:$M$1616,MATCH(LOWER(B26) &amp; "|Sévines",'produits_tunnels'!$N$2:$N$1616,0)),"")</f>
        <v/>
      </c>
      <c r="G26" s="8">
        <f>SUMIFS('produits_tunnels'!$J$2:$J$1616,'produits_tunnels'!$D$2:$D$1616,LOWER(B26),'produits_tunnels'!$B$2:$B$1616,"Sévines")</f>
        <v/>
      </c>
      <c r="H26" s="8">
        <f>E26 * F26 * G26</f>
        <v/>
      </c>
    </row>
    <row r="27">
      <c r="A27" s="5" t="inlineStr">
        <is>
          <t>Vidéo</t>
        </is>
      </c>
      <c r="B27" s="5" t="inlineStr">
        <is>
          <t>maintenance préventive de la dai du sens 1</t>
        </is>
      </c>
      <c r="C27" s="6" t="n">
        <v>1</v>
      </c>
      <c r="D27" s="6" t="n">
        <v>0</v>
      </c>
      <c r="E27" s="7">
        <f>C27 + D27</f>
        <v/>
      </c>
      <c r="F27" s="7">
        <f>IFERROR(INDEX('produits_tunnels'!$M$2:$M$1616,MATCH(LOWER(B27) &amp; "|Sévines",'produits_tunnels'!$N$2:$N$1616,0)),"")</f>
        <v/>
      </c>
      <c r="G27" s="8">
        <f>SUMIFS('produits_tunnels'!$J$2:$J$1616,'produits_tunnels'!$D$2:$D$1616,LOWER(B27),'produits_tunnels'!$B$2:$B$1616,"Sévines")</f>
        <v/>
      </c>
      <c r="H27" s="8">
        <f>E27 * F27 * G27</f>
        <v/>
      </c>
    </row>
    <row r="28">
      <c r="A28" s="5" t="inlineStr">
        <is>
          <t>Vidéo</t>
        </is>
      </c>
      <c r="B28" s="5" t="inlineStr">
        <is>
          <t>maintenance préventive de la dai du sens 2</t>
        </is>
      </c>
      <c r="C28" s="6" t="n">
        <v>1</v>
      </c>
      <c r="D28" s="6" t="n">
        <v>0</v>
      </c>
      <c r="E28" s="7">
        <f>C28 + D28</f>
        <v/>
      </c>
      <c r="F28" s="7">
        <f>IFERROR(INDEX('produits_tunnels'!$M$2:$M$1616,MATCH(LOWER(B28) &amp; "|Sévines",'produits_tunnels'!$N$2:$N$1616,0)),"")</f>
        <v/>
      </c>
      <c r="G28" s="8">
        <f>SUMIFS('produits_tunnels'!$J$2:$J$1616,'produits_tunnels'!$D$2:$D$1616,LOWER(B28),'produits_tunnels'!$B$2:$B$1616,"Sévines")</f>
        <v/>
      </c>
      <c r="H28" s="8">
        <f>E28 * F28 * G28</f>
        <v/>
      </c>
    </row>
    <row r="29">
      <c r="A29" s="5" t="inlineStr">
        <is>
          <t>Vidéo</t>
        </is>
      </c>
      <c r="B29" s="5" t="inlineStr">
        <is>
          <t>nettoyage des caméras sens intérieur sens 1</t>
        </is>
      </c>
      <c r="C29" s="6" t="n">
        <v>2</v>
      </c>
      <c r="D29" s="6" t="n">
        <v>0</v>
      </c>
      <c r="E29" s="7">
        <f>C29 + D29</f>
        <v/>
      </c>
      <c r="F29" s="7">
        <f>IFERROR(INDEX('produits_tunnels'!$M$2:$M$1616,MATCH(LOWER(B29) &amp; "|Sévines",'produits_tunnels'!$N$2:$N$1616,0)),"")</f>
        <v/>
      </c>
      <c r="G29" s="8">
        <f>SUMIFS('produits_tunnels'!$J$2:$J$1616,'produits_tunnels'!$D$2:$D$1616,LOWER(B29),'produits_tunnels'!$B$2:$B$1616,"Sévines")</f>
        <v/>
      </c>
      <c r="H29" s="8">
        <f>E29 * F29 * G29</f>
        <v/>
      </c>
    </row>
    <row r="30">
      <c r="A30" s="5" t="inlineStr">
        <is>
          <t>Vidéo</t>
        </is>
      </c>
      <c r="B30" s="5" t="inlineStr">
        <is>
          <t>nettoyage des caméras sens intérieur sens 2</t>
        </is>
      </c>
      <c r="C30" s="6" t="n">
        <v>2</v>
      </c>
      <c r="D30" s="6" t="n">
        <v>0</v>
      </c>
      <c r="E30" s="7">
        <f>C30 + D30</f>
        <v/>
      </c>
      <c r="F30" s="7">
        <f>IFERROR(INDEX('produits_tunnels'!$M$2:$M$1616,MATCH(LOWER(B30) &amp; "|Sévines",'produits_tunnels'!$N$2:$N$1616,0)),"")</f>
        <v/>
      </c>
      <c r="G30" s="8">
        <f>SUMIFS('produits_tunnels'!$J$2:$J$1616,'produits_tunnels'!$D$2:$D$1616,LOWER(B30),'produits_tunnels'!$B$2:$B$1616,"Sévines")</f>
        <v/>
      </c>
      <c r="H30" s="8">
        <f>E30 * F30 * G30</f>
        <v/>
      </c>
    </row>
    <row r="31">
      <c r="A31" s="5" t="inlineStr">
        <is>
          <t>Vidéo</t>
        </is>
      </c>
      <c r="B31" s="5" t="inlineStr">
        <is>
          <t>maintenance préventive des caméras en issues de secours</t>
        </is>
      </c>
      <c r="C31" s="6" t="n">
        <v>1</v>
      </c>
      <c r="D31" s="6" t="n">
        <v>0</v>
      </c>
      <c r="E31" s="7">
        <f>C31 + D31</f>
        <v/>
      </c>
      <c r="F31" s="7">
        <f>IFERROR(INDEX('produits_tunnels'!$M$2:$M$1616,MATCH(LOWER(B31) &amp; "|Sévines",'produits_tunnels'!$N$2:$N$1616,0)),"")</f>
        <v/>
      </c>
      <c r="G31" s="8">
        <f>SUMIFS('produits_tunnels'!$J$2:$J$1616,'produits_tunnels'!$D$2:$D$1616,LOWER(B31),'produits_tunnels'!$B$2:$B$1616,"Sévines")</f>
        <v/>
      </c>
      <c r="H31" s="8">
        <f>E31 * F31 * G31</f>
        <v/>
      </c>
    </row>
    <row r="32">
      <c r="A32" s="5" t="inlineStr">
        <is>
          <t>Pompage</t>
        </is>
      </c>
      <c r="B32" s="5" t="inlineStr">
        <is>
          <t>entretien des poteaux incendie</t>
        </is>
      </c>
      <c r="C32" s="6" t="n">
        <v>1</v>
      </c>
      <c r="D32" s="6" t="n">
        <v>0</v>
      </c>
      <c r="E32" s="7">
        <f>C32 + D32</f>
        <v/>
      </c>
      <c r="F32" s="7">
        <f>IFERROR(INDEX('produits_tunnels'!$M$2:$M$1616,MATCH(LOWER(B32) &amp; "|Sévines",'produits_tunnels'!$N$2:$N$1616,0)),"")</f>
        <v/>
      </c>
      <c r="G32" s="8">
        <f>SUMIFS('produits_tunnels'!$J$2:$J$1616,'produits_tunnels'!$D$2:$D$1616,LOWER(B32),'produits_tunnels'!$B$2:$B$1616,"Sévines")</f>
        <v/>
      </c>
      <c r="H32" s="8">
        <f>E32 * F32 * G32</f>
        <v/>
      </c>
    </row>
    <row r="33">
      <c r="A33" s="5" t="inlineStr">
        <is>
          <t>Pompage</t>
        </is>
      </c>
      <c r="B33" s="5" t="inlineStr">
        <is>
          <t>entretien d'une pompe</t>
        </is>
      </c>
      <c r="C33" s="6" t="n">
        <v>1</v>
      </c>
      <c r="D33" s="6" t="n">
        <v>0</v>
      </c>
      <c r="E33" s="7">
        <f>C33 + D33</f>
        <v/>
      </c>
      <c r="F33" s="7">
        <f>IFERROR(INDEX('produits_tunnels'!$M$2:$M$1616,MATCH(LOWER(B33) &amp; "|Sévines",'produits_tunnels'!$N$2:$N$1616,0)),"")</f>
        <v/>
      </c>
      <c r="G33" s="8">
        <f>SUMIFS('produits_tunnels'!$J$2:$J$1616,'produits_tunnels'!$D$2:$D$1616,LOWER(B33),'produits_tunnels'!$B$2:$B$1616,"Sévines")</f>
        <v/>
      </c>
      <c r="H33" s="8">
        <f>E33 * F33 * G33</f>
        <v/>
      </c>
    </row>
    <row r="34">
      <c r="A34" s="5" t="inlineStr">
        <is>
          <t>Pompage</t>
        </is>
      </c>
      <c r="B34" s="5" t="inlineStr">
        <is>
          <t>entretien autres systèmes du réseau incendie</t>
        </is>
      </c>
      <c r="C34" s="6" t="n">
        <v>1</v>
      </c>
      <c r="D34" s="6" t="n">
        <v>0</v>
      </c>
      <c r="E34" s="7">
        <f>C34 + D34</f>
        <v/>
      </c>
      <c r="F34" s="7">
        <f>IFERROR(INDEX('produits_tunnels'!$M$2:$M$1616,MATCH(LOWER(B34) &amp; "|Sévines",'produits_tunnels'!$N$2:$N$1616,0)),"")</f>
        <v/>
      </c>
      <c r="G34" s="8">
        <f>SUMIFS('produits_tunnels'!$J$2:$J$1616,'produits_tunnels'!$D$2:$D$1616,LOWER(B34),'produits_tunnels'!$B$2:$B$1616,"Sévines")</f>
        <v/>
      </c>
      <c r="H34" s="8">
        <f>E34 * F34 * G34</f>
        <v/>
      </c>
    </row>
    <row r="35">
      <c r="A35" s="9" t="inlineStr">
        <is>
          <t>Total</t>
        </is>
      </c>
      <c r="H35" s="10">
        <f>SUM(H2:H34)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2025-07-21T09:08:42Z</dcterms:created>
  <dcterms:modified xsi:type="dcterms:W3CDTF">2025-07-21T09:08:46Z</dcterms:modified>
</cp:coreProperties>
</file>