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f\Documents\科研\"/>
    </mc:Choice>
  </mc:AlternateContent>
  <xr:revisionPtr revIDLastSave="0" documentId="13_ncr:1_{27F6946A-8174-41B2-BF4B-8C6FACF33B78}" xr6:coauthVersionLast="36" xr6:coauthVersionMax="36" xr10:uidLastSave="{00000000-0000-0000-0000-000000000000}"/>
  <bookViews>
    <workbookView xWindow="0" yWindow="0" windowWidth="22960" windowHeight="10860" xr2:uid="{82A4D9BA-51F4-4F98-BB77-B9DD0D4BE930}"/>
  </bookViews>
  <sheets>
    <sheet name="pγ(新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F5" i="1"/>
  <c r="E5" i="1"/>
  <c r="V16" i="1" l="1"/>
  <c r="U16" i="1"/>
  <c r="R16" i="1"/>
  <c r="Q16" i="1"/>
  <c r="W16" i="1" s="1"/>
  <c r="X16" i="1" s="1"/>
  <c r="K16" i="1"/>
  <c r="L16" i="1" s="1"/>
  <c r="J16" i="1"/>
  <c r="I16" i="1"/>
  <c r="F16" i="1"/>
  <c r="E16" i="1"/>
  <c r="U15" i="1"/>
  <c r="W15" i="1" s="1"/>
  <c r="R15" i="1"/>
  <c r="Q15" i="1"/>
  <c r="J15" i="1"/>
  <c r="I15" i="1"/>
  <c r="K15" i="1" s="1"/>
  <c r="L15" i="1" s="1"/>
  <c r="F15" i="1"/>
  <c r="E15" i="1"/>
  <c r="W14" i="1"/>
  <c r="V14" i="1"/>
  <c r="X14" i="1" s="1"/>
  <c r="U14" i="1"/>
  <c r="R14" i="1"/>
  <c r="Q14" i="1"/>
  <c r="K14" i="1"/>
  <c r="L14" i="1" s="1"/>
  <c r="J14" i="1"/>
  <c r="I14" i="1"/>
  <c r="F14" i="1"/>
  <c r="E14" i="1"/>
  <c r="U13" i="1"/>
  <c r="W13" i="1" s="1"/>
  <c r="R13" i="1"/>
  <c r="Q13" i="1"/>
  <c r="J13" i="1"/>
  <c r="I13" i="1"/>
  <c r="K13" i="1" s="1"/>
  <c r="L13" i="1" s="1"/>
  <c r="F13" i="1"/>
  <c r="E13" i="1"/>
  <c r="W11" i="1"/>
  <c r="V11" i="1"/>
  <c r="X11" i="1" s="1"/>
  <c r="U11" i="1"/>
  <c r="R11" i="1"/>
  <c r="Q11" i="1"/>
  <c r="K11" i="1"/>
  <c r="L11" i="1" s="1"/>
  <c r="J11" i="1"/>
  <c r="I11" i="1"/>
  <c r="F11" i="1"/>
  <c r="E11" i="1"/>
  <c r="U10" i="1"/>
  <c r="W10" i="1" s="1"/>
  <c r="R10" i="1"/>
  <c r="Q10" i="1"/>
  <c r="J10" i="1"/>
  <c r="I10" i="1"/>
  <c r="K10" i="1" s="1"/>
  <c r="L10" i="1" s="1"/>
  <c r="F10" i="1"/>
  <c r="E10" i="1"/>
  <c r="W9" i="1"/>
  <c r="V9" i="1"/>
  <c r="X9" i="1" s="1"/>
  <c r="U9" i="1"/>
  <c r="R9" i="1"/>
  <c r="Q9" i="1"/>
  <c r="K9" i="1"/>
  <c r="L9" i="1" s="1"/>
  <c r="J9" i="1"/>
  <c r="I9" i="1"/>
  <c r="F9" i="1"/>
  <c r="E9" i="1"/>
  <c r="U7" i="1"/>
  <c r="W7" i="1" s="1"/>
  <c r="R7" i="1"/>
  <c r="Q7" i="1"/>
  <c r="J7" i="1"/>
  <c r="I7" i="1"/>
  <c r="K7" i="1" s="1"/>
  <c r="L7" i="1" s="1"/>
  <c r="F7" i="1"/>
  <c r="E7" i="1"/>
  <c r="W6" i="1"/>
  <c r="V6" i="1"/>
  <c r="X6" i="1" s="1"/>
  <c r="U6" i="1"/>
  <c r="R6" i="1"/>
  <c r="Q6" i="1"/>
  <c r="K6" i="1"/>
  <c r="L6" i="1" s="1"/>
  <c r="J6" i="1"/>
  <c r="I6" i="1"/>
  <c r="F6" i="1"/>
  <c r="E6" i="1"/>
  <c r="U4" i="1"/>
  <c r="W4" i="1" s="1"/>
  <c r="R4" i="1"/>
  <c r="Q4" i="1"/>
  <c r="J4" i="1"/>
  <c r="I4" i="1"/>
  <c r="K4" i="1" s="1"/>
  <c r="L4" i="1" s="1"/>
  <c r="F4" i="1"/>
  <c r="E4" i="1"/>
  <c r="W3" i="1"/>
  <c r="V3" i="1"/>
  <c r="X3" i="1" s="1"/>
  <c r="U3" i="1"/>
  <c r="R3" i="1"/>
  <c r="Q3" i="1"/>
  <c r="K3" i="1"/>
  <c r="L3" i="1" s="1"/>
  <c r="J3" i="1"/>
  <c r="I3" i="1"/>
  <c r="F3" i="1"/>
  <c r="E3" i="1"/>
  <c r="X13" i="1" l="1"/>
  <c r="X15" i="1"/>
  <c r="V4" i="1"/>
  <c r="X4" i="1" s="1"/>
  <c r="V7" i="1"/>
  <c r="X7" i="1" s="1"/>
  <c r="V10" i="1"/>
  <c r="X10" i="1" s="1"/>
  <c r="V13" i="1"/>
  <c r="V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武晨光</author>
  </authors>
  <commentList>
    <comment ref="K3" authorId="0" shapeId="0" xr:uid="{44801609-6DF8-40F6-9F25-2D8AF88B7642}">
      <text>
        <r>
          <rPr>
            <b/>
            <sz val="9"/>
            <color indexed="81"/>
            <rFont val="宋体"/>
            <family val="3"/>
            <charset val="134"/>
          </rPr>
          <t>武晨光:</t>
        </r>
        <r>
          <rPr>
            <sz val="9"/>
            <color indexed="81"/>
            <rFont val="宋体"/>
            <family val="3"/>
            <charset val="134"/>
          </rPr>
          <t xml:space="preserve">
γ效率偏低</t>
        </r>
      </text>
    </comment>
    <comment ref="W3" authorId="0" shapeId="0" xr:uid="{94B25687-7A8F-4B3D-A297-8EABC1DC36EE}">
      <text/>
    </comment>
    <comment ref="K4" authorId="0" shapeId="0" xr:uid="{6392E896-69B6-4549-AF5D-63EC038ADE82}">
      <text/>
    </comment>
    <comment ref="W4" authorId="0" shapeId="0" xr:uid="{E884493F-AC9E-4C17-9B1E-57007FF9DBAE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6" authorId="0" shapeId="0" xr:uid="{EC79CF52-40EA-40A5-A4AB-02AE0447318A}">
      <text/>
    </comment>
    <comment ref="W6" authorId="0" shapeId="0" xr:uid="{A6A56B4C-BA44-4EA2-83BB-326431DFBA12}">
      <text/>
    </comment>
    <comment ref="Z6" authorId="0" shapeId="0" xr:uid="{D97B1B0A-D280-4886-A89E-F42DF79C4136}">
      <text>
        <r>
          <rPr>
            <b/>
            <sz val="9"/>
            <color indexed="81"/>
            <rFont val="宋体"/>
            <family val="3"/>
            <charset val="134"/>
          </rPr>
          <t>武晨光:
Si25选取4个峰形较好的第二个质子，选取计数较高的中间Si；
Mg21选取3个峰形较好的第一个质子，选取计数较高的中间Si；
Al22后Si的前两个峰形较好，中间Si的第三个峰形较好，而后者计数较高，选中间Si的第三个峰</t>
        </r>
      </text>
    </comment>
    <comment ref="K7" authorId="0" shapeId="0" xr:uid="{58BBF188-2F7B-40B2-85D6-0652D6E3A080}">
      <text/>
    </comment>
    <comment ref="W7" authorId="0" shapeId="0" xr:uid="{47970768-660D-47A4-B7A8-11BE137895D9}">
      <text/>
    </comment>
    <comment ref="K9" authorId="0" shapeId="0" xr:uid="{61E343ED-72E0-4EE4-B4F2-D7DE270D6A0A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9" authorId="0" shapeId="0" xr:uid="{0DF7BF98-41C6-4F51-ADD3-047AC3A599C4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0" authorId="0" shapeId="0" xr:uid="{3C8044C6-8152-42B5-B801-C4B95D63241C}">
      <text>
        <r>
          <rPr>
            <b/>
            <sz val="9"/>
            <color indexed="81"/>
            <rFont val="宋体"/>
            <family val="3"/>
            <charset val="134"/>
          </rPr>
          <t>重离子本底过高</t>
        </r>
      </text>
    </comment>
    <comment ref="W10" authorId="0" shapeId="0" xr:uid="{E61B1347-3C01-40D4-B74B-38BBBA4F1563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" authorId="0" shapeId="0" xr:uid="{49520233-7699-4BF5-92B0-51525790E2D2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11" authorId="0" shapeId="0" xr:uid="{5A9FA2B8-5055-4D16-AD3B-DB73FD8A67A5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3" authorId="0" shapeId="0" xr:uid="{E71D6760-807F-41B3-9D22-FE5C489FA8CF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13" authorId="0" shapeId="0" xr:uid="{292835FF-68F3-40C0-9A3D-D6563889F22D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4" authorId="0" shapeId="0" xr:uid="{71D3AB03-819E-434B-9657-54EE9EC6A80A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14" authorId="0" shapeId="0" xr:uid="{13E2C7F8-8140-43AF-9DD5-4BD8EE8CDF35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5" authorId="0" shapeId="0" xr:uid="{858B4511-D540-42F7-BEBC-E9283B53BF3F}">
      <text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15" authorId="0" shapeId="0" xr:uid="{0898FA7C-5B64-439C-9C9D-7E4615C46DB8}">
      <text/>
    </comment>
    <comment ref="K16" authorId="0" shapeId="0" xr:uid="{00E6457A-4CBC-4450-89E2-6395C8A60A31}">
      <text/>
    </comment>
    <comment ref="W16" authorId="0" shapeId="0" xr:uid="{B79A755E-C786-4515-AFCA-7B90248149A9}">
      <text/>
    </comment>
  </commentList>
</comments>
</file>

<file path=xl/sharedStrings.xml><?xml version="1.0" encoding="utf-8"?>
<sst xmlns="http://schemas.openxmlformats.org/spreadsheetml/2006/main" count="27" uniqueCount="19">
  <si>
    <t>Eγ/keV</t>
    <phoneticPr fontId="3" type="noConversion"/>
  </si>
  <si>
    <t>Ep/keV</t>
    <phoneticPr fontId="3" type="noConversion"/>
  </si>
  <si>
    <t>Np all</t>
    <phoneticPr fontId="3" type="noConversion"/>
  </si>
  <si>
    <t>Np bkg</t>
    <phoneticPr fontId="3" type="noConversion"/>
  </si>
  <si>
    <t>Np</t>
    <phoneticPr fontId="3" type="noConversion"/>
  </si>
  <si>
    <t>Np err</t>
    <phoneticPr fontId="3" type="noConversion"/>
  </si>
  <si>
    <t>Nγ all</t>
    <phoneticPr fontId="3" type="noConversion"/>
  </si>
  <si>
    <t>Nγ bkg</t>
    <phoneticPr fontId="3" type="noConversion"/>
  </si>
  <si>
    <t>Nγ</t>
    <phoneticPr fontId="3" type="noConversion"/>
  </si>
  <si>
    <t>Nγ err</t>
    <phoneticPr fontId="3" type="noConversion"/>
  </si>
  <si>
    <t>Iγ</t>
    <phoneticPr fontId="3" type="noConversion"/>
  </si>
  <si>
    <t>Iγ err</t>
    <phoneticPr fontId="3" type="noConversion"/>
  </si>
  <si>
    <t>DSSD2</t>
    <phoneticPr fontId="3" type="noConversion"/>
  </si>
  <si>
    <t>DSSD1</t>
    <phoneticPr fontId="3" type="noConversion"/>
  </si>
  <si>
    <t>25Si</t>
    <phoneticPr fontId="3" type="noConversion"/>
  </si>
  <si>
    <t>21Mg</t>
    <phoneticPr fontId="3" type="noConversion"/>
  </si>
  <si>
    <t>22Al</t>
    <phoneticPr fontId="3" type="noConversion"/>
  </si>
  <si>
    <t>showbackground</t>
    <phoneticPr fontId="3" type="noConversion"/>
  </si>
  <si>
    <t>smartfit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</si>
</sst>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4" fillId="2" borderId="0" xfId="1" applyNumberFormat="1" applyFont="1" applyFill="1" applyAlignment="1">
      <alignment horizontal="center" vertical="center"/>
    </xf>
    <xf numFmtId="10" fontId="5" fillId="2" borderId="0" xfId="1" applyNumberFormat="1" applyFont="1" applyFill="1" applyAlignment="1">
      <alignment horizontal="center" vertical="center"/>
    </xf>
    <xf numFmtId="10" fontId="2" fillId="0" borderId="0" xfId="1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5" fillId="3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2" fillId="4" borderId="0" xfId="1" applyNumberFormat="1" applyFont="1" applyFill="1" applyAlignment="1">
      <alignment horizontal="center" vertical="center"/>
    </xf>
    <xf numFmtId="10" fontId="6" fillId="5" borderId="0" xfId="1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0" fontId="7" fillId="0" borderId="0" xfId="1" applyNumberFormat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104913</xdr:colOff>
      <xdr:row>19</xdr:row>
      <xdr:rowOff>115956</xdr:rowOff>
    </xdr:from>
    <xdr:to>
      <xdr:col>3</xdr:col>
      <xdr:colOff>458304</xdr:colOff>
      <xdr:row>29</xdr:row>
      <xdr:rowOff>154609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27F43F03-27E1-43AC-A0DA-0CE5CCC61032}"/>
            </a:ext>
          </a:extLst>
        </xdr:cNvPr>
        <xdr:cNvGrpSpPr/>
      </xdr:nvGrpSpPr>
      <xdr:grpSpPr>
        <a:xfrm>
          <a:off x="104913" y="3473173"/>
          <a:ext cx="2341217" cy="1805610"/>
          <a:chOff x="0" y="3307522"/>
          <a:chExt cx="3603290" cy="2725805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C0C93CB8-CE39-4130-A4DB-DF182ACE47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2996" y="3307522"/>
            <a:ext cx="3520294" cy="2725805"/>
          </a:xfrm>
          <a:prstGeom prst="rect">
            <a:avLst/>
          </a:prstGeom>
        </xdr:spPr>
      </xdr:pic>
      <xdr:pic>
        <xdr:nvPicPr>
          <xdr:cNvPr id="4" name="图片 3">
            <a:extLst>
              <a:ext uri="{FF2B5EF4-FFF2-40B4-BE49-F238E27FC236}">
                <a16:creationId xmlns:a16="http://schemas.microsoft.com/office/drawing/2014/main" id="{103E698B-D884-4A6E-85C8-2E313C1225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583607"/>
            <a:ext cx="1706133" cy="133681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60737</xdr:colOff>
      <xdr:row>20</xdr:row>
      <xdr:rowOff>149448</xdr:rowOff>
    </xdr:from>
    <xdr:to>
      <xdr:col>7</xdr:col>
      <xdr:colOff>242956</xdr:colOff>
      <xdr:row>28</xdr:row>
      <xdr:rowOff>148875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6100EAE-BF4C-4FB0-8AE5-AAE6B4342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2337" y="3527648"/>
          <a:ext cx="2163419" cy="1421826"/>
        </a:xfrm>
        <a:prstGeom prst="rect">
          <a:avLst/>
        </a:prstGeom>
      </xdr:spPr>
    </xdr:pic>
    <xdr:clientData/>
  </xdr:twoCellAnchor>
  <xdr:twoCellAnchor editAs="oneCell">
    <xdr:from>
      <xdr:col>7</xdr:col>
      <xdr:colOff>408609</xdr:colOff>
      <xdr:row>18</xdr:row>
      <xdr:rowOff>82381</xdr:rowOff>
    </xdr:from>
    <xdr:to>
      <xdr:col>10</xdr:col>
      <xdr:colOff>532155</xdr:colOff>
      <xdr:row>30</xdr:row>
      <xdr:rowOff>8806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877A896-D541-4A06-A4FF-748FCAFFC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1409" y="3104981"/>
          <a:ext cx="2104746" cy="2060025"/>
        </a:xfrm>
        <a:prstGeom prst="rect">
          <a:avLst/>
        </a:prstGeom>
      </xdr:spPr>
    </xdr:pic>
    <xdr:clientData/>
  </xdr:twoCellAnchor>
  <xdr:twoCellAnchor>
    <xdr:from>
      <xdr:col>9</xdr:col>
      <xdr:colOff>226392</xdr:colOff>
      <xdr:row>26</xdr:row>
      <xdr:rowOff>71782</xdr:rowOff>
    </xdr:from>
    <xdr:to>
      <xdr:col>9</xdr:col>
      <xdr:colOff>452783</xdr:colOff>
      <xdr:row>26</xdr:row>
      <xdr:rowOff>71782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643FB2C0-32B0-45F1-95C7-856EEDBECDAA}"/>
            </a:ext>
          </a:extLst>
        </xdr:cNvPr>
        <xdr:cNvCxnSpPr/>
      </xdr:nvCxnSpPr>
      <xdr:spPr>
        <a:xfrm flipH="1">
          <a:off x="6169992" y="4516782"/>
          <a:ext cx="226391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38652</xdr:colOff>
      <xdr:row>18</xdr:row>
      <xdr:rowOff>28758</xdr:rowOff>
    </xdr:from>
    <xdr:to>
      <xdr:col>12</xdr:col>
      <xdr:colOff>1032565</xdr:colOff>
      <xdr:row>24</xdr:row>
      <xdr:rowOff>155634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C20E12C-0B63-4FCD-A946-96563F215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03052" y="3051358"/>
          <a:ext cx="1652104" cy="1193676"/>
        </a:xfrm>
        <a:prstGeom prst="rect">
          <a:avLst/>
        </a:prstGeom>
      </xdr:spPr>
    </xdr:pic>
    <xdr:clientData/>
  </xdr:twoCellAnchor>
  <xdr:twoCellAnchor editAs="oneCell">
    <xdr:from>
      <xdr:col>13</xdr:col>
      <xdr:colOff>563217</xdr:colOff>
      <xdr:row>18</xdr:row>
      <xdr:rowOff>101040</xdr:rowOff>
    </xdr:from>
    <xdr:to>
      <xdr:col>16</xdr:col>
      <xdr:colOff>104914</xdr:colOff>
      <xdr:row>26</xdr:row>
      <xdr:rowOff>79499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AC44A810-FA85-4CF3-819A-E0684CEF5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8417" y="3123640"/>
          <a:ext cx="1586397" cy="1400859"/>
        </a:xfrm>
        <a:prstGeom prst="rect">
          <a:avLst/>
        </a:prstGeom>
      </xdr:spPr>
    </xdr:pic>
    <xdr:clientData/>
  </xdr:twoCellAnchor>
  <xdr:twoCellAnchor editAs="oneCell">
    <xdr:from>
      <xdr:col>16</xdr:col>
      <xdr:colOff>187739</xdr:colOff>
      <xdr:row>19</xdr:row>
      <xdr:rowOff>1889</xdr:rowOff>
    </xdr:from>
    <xdr:to>
      <xdr:col>18</xdr:col>
      <xdr:colOff>458595</xdr:colOff>
      <xdr:row>25</xdr:row>
      <xdr:rowOff>93870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F3D19596-6695-44E0-BC60-AA7CE81AD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17639" y="3202289"/>
          <a:ext cx="1591656" cy="1158781"/>
        </a:xfrm>
        <a:prstGeom prst="rect">
          <a:avLst/>
        </a:prstGeom>
      </xdr:spPr>
    </xdr:pic>
    <xdr:clientData/>
  </xdr:twoCellAnchor>
  <xdr:twoCellAnchor editAs="oneCell">
    <xdr:from>
      <xdr:col>18</xdr:col>
      <xdr:colOff>535608</xdr:colOff>
      <xdr:row>18</xdr:row>
      <xdr:rowOff>104928</xdr:rowOff>
    </xdr:from>
    <xdr:to>
      <xdr:col>21</xdr:col>
      <xdr:colOff>465877</xdr:colOff>
      <xdr:row>26</xdr:row>
      <xdr:rowOff>76055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426C91B6-F45D-4FCD-ACA5-3C6DAC0E1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86308" y="3127528"/>
          <a:ext cx="1911469" cy="1393527"/>
        </a:xfrm>
        <a:prstGeom prst="rect">
          <a:avLst/>
        </a:prstGeom>
      </xdr:spPr>
    </xdr:pic>
    <xdr:clientData/>
  </xdr:twoCellAnchor>
  <xdr:twoCellAnchor editAs="oneCell">
    <xdr:from>
      <xdr:col>21</xdr:col>
      <xdr:colOff>491435</xdr:colOff>
      <xdr:row>19</xdr:row>
      <xdr:rowOff>107444</xdr:rowOff>
    </xdr:from>
    <xdr:to>
      <xdr:col>24</xdr:col>
      <xdr:colOff>84739</xdr:colOff>
      <xdr:row>25</xdr:row>
      <xdr:rowOff>168231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C8CE300C-3027-49AD-8E98-C6D2858FF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23335" y="3307844"/>
          <a:ext cx="1574504" cy="1127587"/>
        </a:xfrm>
        <a:prstGeom prst="rect">
          <a:avLst/>
        </a:prstGeom>
      </xdr:spPr>
    </xdr:pic>
    <xdr:clientData/>
  </xdr:twoCellAnchor>
  <xdr:twoCellAnchor editAs="oneCell">
    <xdr:from>
      <xdr:col>2</xdr:col>
      <xdr:colOff>419653</xdr:colOff>
      <xdr:row>33</xdr:row>
      <xdr:rowOff>11044</xdr:rowOff>
    </xdr:from>
    <xdr:to>
      <xdr:col>5</xdr:col>
      <xdr:colOff>313927</xdr:colOff>
      <xdr:row>40</xdr:row>
      <xdr:rowOff>105879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B90641C8-69BF-413A-873F-7DD513F7F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40453" y="5700644"/>
          <a:ext cx="1875474" cy="1339435"/>
        </a:xfrm>
        <a:prstGeom prst="rect">
          <a:avLst/>
        </a:prstGeom>
      </xdr:spPr>
    </xdr:pic>
    <xdr:clientData/>
  </xdr:twoCellAnchor>
  <xdr:twoCellAnchor editAs="oneCell">
    <xdr:from>
      <xdr:col>5</xdr:col>
      <xdr:colOff>554739</xdr:colOff>
      <xdr:row>33</xdr:row>
      <xdr:rowOff>11042</xdr:rowOff>
    </xdr:from>
    <xdr:to>
      <xdr:col>7</xdr:col>
      <xdr:colOff>601869</xdr:colOff>
      <xdr:row>40</xdr:row>
      <xdr:rowOff>157412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F921C983-AA82-493A-942F-5368132B7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56739" y="5700642"/>
          <a:ext cx="1367930" cy="1390970"/>
        </a:xfrm>
        <a:prstGeom prst="rect">
          <a:avLst/>
        </a:prstGeom>
      </xdr:spPr>
    </xdr:pic>
    <xdr:clientData/>
  </xdr:twoCellAnchor>
  <xdr:twoCellAnchor editAs="oneCell">
    <xdr:from>
      <xdr:col>8</xdr:col>
      <xdr:colOff>364434</xdr:colOff>
      <xdr:row>31</xdr:row>
      <xdr:rowOff>122603</xdr:rowOff>
    </xdr:from>
    <xdr:to>
      <xdr:col>10</xdr:col>
      <xdr:colOff>501281</xdr:colOff>
      <xdr:row>40</xdr:row>
      <xdr:rowOff>147082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E09F11B5-09B7-474E-B58E-9F2788CF0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7634" y="5456603"/>
          <a:ext cx="1457647" cy="1624680"/>
        </a:xfrm>
        <a:prstGeom prst="rect">
          <a:avLst/>
        </a:prstGeom>
      </xdr:spPr>
    </xdr:pic>
    <xdr:clientData/>
  </xdr:twoCellAnchor>
  <xdr:twoCellAnchor editAs="oneCell">
    <xdr:from>
      <xdr:col>13</xdr:col>
      <xdr:colOff>11045</xdr:colOff>
      <xdr:row>29</xdr:row>
      <xdr:rowOff>27609</xdr:rowOff>
    </xdr:from>
    <xdr:to>
      <xdr:col>16</xdr:col>
      <xdr:colOff>162222</xdr:colOff>
      <xdr:row>37</xdr:row>
      <xdr:rowOff>92144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908B6752-467F-4735-A755-05DE8FB2A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96245" y="5006009"/>
          <a:ext cx="2195877" cy="1486935"/>
        </a:xfrm>
        <a:prstGeom prst="rect">
          <a:avLst/>
        </a:prstGeom>
      </xdr:spPr>
    </xdr:pic>
    <xdr:clientData/>
  </xdr:twoCellAnchor>
  <xdr:twoCellAnchor editAs="oneCell">
    <xdr:from>
      <xdr:col>16</xdr:col>
      <xdr:colOff>342541</xdr:colOff>
      <xdr:row>28</xdr:row>
      <xdr:rowOff>115957</xdr:rowOff>
    </xdr:from>
    <xdr:to>
      <xdr:col>19</xdr:col>
      <xdr:colOff>166733</xdr:colOff>
      <xdr:row>37</xdr:row>
      <xdr:rowOff>77304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865C5237-5B88-4D52-970B-C63E6882D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972441" y="4916557"/>
          <a:ext cx="1805392" cy="1561548"/>
        </a:xfrm>
        <a:prstGeom prst="rect">
          <a:avLst/>
        </a:prstGeom>
      </xdr:spPr>
    </xdr:pic>
    <xdr:clientData/>
  </xdr:twoCellAnchor>
  <xdr:twoCellAnchor editAs="oneCell">
    <xdr:from>
      <xdr:col>20</xdr:col>
      <xdr:colOff>331303</xdr:colOff>
      <xdr:row>28</xdr:row>
      <xdr:rowOff>113048</xdr:rowOff>
    </xdr:from>
    <xdr:to>
      <xdr:col>23</xdr:col>
      <xdr:colOff>112080</xdr:colOff>
      <xdr:row>36</xdr:row>
      <xdr:rowOff>103681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69EE7E9C-0922-4730-89F9-EFAB74094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602803" y="4913648"/>
          <a:ext cx="1761977" cy="1413033"/>
        </a:xfrm>
        <a:prstGeom prst="rect">
          <a:avLst/>
        </a:prstGeom>
      </xdr:spPr>
    </xdr:pic>
    <xdr:clientData/>
  </xdr:twoCellAnchor>
  <xdr:twoCellAnchor editAs="oneCell">
    <xdr:from>
      <xdr:col>0</xdr:col>
      <xdr:colOff>242954</xdr:colOff>
      <xdr:row>43</xdr:row>
      <xdr:rowOff>61184</xdr:rowOff>
    </xdr:from>
    <xdr:to>
      <xdr:col>3</xdr:col>
      <xdr:colOff>357769</xdr:colOff>
      <xdr:row>51</xdr:row>
      <xdr:rowOff>38760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B62A425E-13CC-4521-90FA-3895AC08B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2954" y="7528784"/>
          <a:ext cx="2096015" cy="1399975"/>
        </a:xfrm>
        <a:prstGeom prst="rect">
          <a:avLst/>
        </a:prstGeom>
      </xdr:spPr>
    </xdr:pic>
    <xdr:clientData/>
  </xdr:twoCellAnchor>
  <xdr:twoCellAnchor editAs="oneCell">
    <xdr:from>
      <xdr:col>3</xdr:col>
      <xdr:colOff>571908</xdr:colOff>
      <xdr:row>42</xdr:row>
      <xdr:rowOff>160130</xdr:rowOff>
    </xdr:from>
    <xdr:to>
      <xdr:col>7</xdr:col>
      <xdr:colOff>131766</xdr:colOff>
      <xdr:row>51</xdr:row>
      <xdr:rowOff>60335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DEBFA116-AF06-4A6D-BF70-B065922DD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53108" y="7449930"/>
          <a:ext cx="2201458" cy="1500405"/>
        </a:xfrm>
        <a:prstGeom prst="rect">
          <a:avLst/>
        </a:prstGeom>
      </xdr:spPr>
    </xdr:pic>
    <xdr:clientData/>
  </xdr:twoCellAnchor>
  <xdr:twoCellAnchor editAs="oneCell">
    <xdr:from>
      <xdr:col>7</xdr:col>
      <xdr:colOff>429951</xdr:colOff>
      <xdr:row>42</xdr:row>
      <xdr:rowOff>55217</xdr:rowOff>
    </xdr:from>
    <xdr:to>
      <xdr:col>9</xdr:col>
      <xdr:colOff>95020</xdr:colOff>
      <xdr:row>54</xdr:row>
      <xdr:rowOff>58961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326D530-19BD-4804-ACC2-D7760426D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052751" y="7345017"/>
          <a:ext cx="985869" cy="2137344"/>
        </a:xfrm>
        <a:prstGeom prst="rect">
          <a:avLst/>
        </a:prstGeom>
      </xdr:spPr>
    </xdr:pic>
    <xdr:clientData/>
  </xdr:twoCellAnchor>
  <xdr:twoCellAnchor editAs="oneCell">
    <xdr:from>
      <xdr:col>9</xdr:col>
      <xdr:colOff>320261</xdr:colOff>
      <xdr:row>42</xdr:row>
      <xdr:rowOff>82826</xdr:rowOff>
    </xdr:from>
    <xdr:to>
      <xdr:col>12</xdr:col>
      <xdr:colOff>272121</xdr:colOff>
      <xdr:row>53</xdr:row>
      <xdr:rowOff>69000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B7E6B9C9-637E-4D1B-A7E0-1FF03F2A8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263861" y="7372626"/>
          <a:ext cx="1933060" cy="1941975"/>
        </a:xfrm>
        <a:prstGeom prst="rect">
          <a:avLst/>
        </a:prstGeom>
      </xdr:spPr>
    </xdr:pic>
    <xdr:clientData/>
  </xdr:twoCellAnchor>
  <xdr:twoCellAnchor editAs="oneCell">
    <xdr:from>
      <xdr:col>12</xdr:col>
      <xdr:colOff>635000</xdr:colOff>
      <xdr:row>40</xdr:row>
      <xdr:rowOff>41333</xdr:rowOff>
    </xdr:from>
    <xdr:to>
      <xdr:col>14</xdr:col>
      <xdr:colOff>676867</xdr:colOff>
      <xdr:row>48</xdr:row>
      <xdr:rowOff>151596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1841B4CE-C941-42BA-BD91-D09B0ABF5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559800" y="6975533"/>
          <a:ext cx="1849132" cy="1532662"/>
        </a:xfrm>
        <a:prstGeom prst="rect">
          <a:avLst/>
        </a:prstGeom>
      </xdr:spPr>
    </xdr:pic>
    <xdr:clientData/>
  </xdr:twoCellAnchor>
  <xdr:twoCellAnchor editAs="oneCell">
    <xdr:from>
      <xdr:col>15</xdr:col>
      <xdr:colOff>590097</xdr:colOff>
      <xdr:row>39</xdr:row>
      <xdr:rowOff>161575</xdr:rowOff>
    </xdr:from>
    <xdr:to>
      <xdr:col>18</xdr:col>
      <xdr:colOff>397565</xdr:colOff>
      <xdr:row>49</xdr:row>
      <xdr:rowOff>51976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609A8CAF-D825-4497-A882-1C6C824E2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559597" y="6917975"/>
          <a:ext cx="1788668" cy="1668402"/>
        </a:xfrm>
        <a:prstGeom prst="rect">
          <a:avLst/>
        </a:prstGeom>
      </xdr:spPr>
    </xdr:pic>
    <xdr:clientData/>
  </xdr:twoCellAnchor>
  <xdr:twoCellAnchor editAs="oneCell">
    <xdr:from>
      <xdr:col>19</xdr:col>
      <xdr:colOff>71782</xdr:colOff>
      <xdr:row>40</xdr:row>
      <xdr:rowOff>37923</xdr:rowOff>
    </xdr:from>
    <xdr:to>
      <xdr:col>21</xdr:col>
      <xdr:colOff>101807</xdr:colOff>
      <xdr:row>49</xdr:row>
      <xdr:rowOff>84182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27B84B1-68C6-4A33-A356-02ACB0EE5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682882" y="6972123"/>
          <a:ext cx="1350825" cy="1646459"/>
        </a:xfrm>
        <a:prstGeom prst="rect">
          <a:avLst/>
        </a:prstGeom>
      </xdr:spPr>
    </xdr:pic>
    <xdr:clientData/>
  </xdr:twoCellAnchor>
  <xdr:twoCellAnchor editAs="oneCell">
    <xdr:from>
      <xdr:col>21</xdr:col>
      <xdr:colOff>287132</xdr:colOff>
      <xdr:row>40</xdr:row>
      <xdr:rowOff>58052</xdr:rowOff>
    </xdr:from>
    <xdr:to>
      <xdr:col>24</xdr:col>
      <xdr:colOff>245464</xdr:colOff>
      <xdr:row>49</xdr:row>
      <xdr:rowOff>137747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3FB2C83A-DD19-4EDF-A917-E1A30F1BC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219032" y="6992252"/>
          <a:ext cx="1939532" cy="1679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3536-03F3-42FE-AB57-C4B99107DBEF}">
  <dimension ref="A1:AD32"/>
  <sheetViews>
    <sheetView tabSelected="1" topLeftCell="A7" zoomScale="115" zoomScaleNormal="115" workbookViewId="0">
      <selection activeCell="C35" sqref="C35"/>
    </sheetView>
  </sheetViews>
  <sheetFormatPr defaultRowHeight="14" x14ac:dyDescent="0.3"/>
  <cols>
    <col min="1" max="10" width="8.6640625" style="1"/>
    <col min="11" max="12" width="8.6640625" style="15"/>
    <col min="13" max="13" width="15.08203125" style="16" bestFit="1" customWidth="1"/>
    <col min="14" max="14" width="8.6640625" style="16"/>
    <col min="15" max="15" width="9.5" style="17" bestFit="1" customWidth="1"/>
    <col min="16" max="16" width="8.6640625" style="17"/>
    <col min="17" max="22" width="8.6640625" style="1"/>
    <col min="23" max="24" width="8.6640625" style="15"/>
    <col min="25" max="25" width="8.6640625" style="1"/>
    <col min="26" max="26" width="8.6640625" style="8"/>
    <col min="27" max="27" width="12.5" style="8" bestFit="1" customWidth="1"/>
    <col min="28" max="16384" width="8.6640625" style="1"/>
  </cols>
  <sheetData>
    <row r="1" spans="1:27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/>
      <c r="N1" s="5"/>
      <c r="O1" s="6" t="s">
        <v>2</v>
      </c>
      <c r="P1" s="6" t="s">
        <v>3</v>
      </c>
      <c r="Q1" s="6" t="s">
        <v>4</v>
      </c>
      <c r="R1" s="6" t="s">
        <v>5</v>
      </c>
      <c r="S1" s="6"/>
      <c r="T1" s="6"/>
      <c r="U1" s="6" t="s">
        <v>8</v>
      </c>
      <c r="V1" s="6" t="s">
        <v>9</v>
      </c>
      <c r="W1" s="7" t="s">
        <v>10</v>
      </c>
      <c r="X1" s="7" t="s">
        <v>11</v>
      </c>
    </row>
    <row r="2" spans="1:27" x14ac:dyDescent="0.3">
      <c r="C2" s="19" t="s">
        <v>12</v>
      </c>
      <c r="D2" s="19"/>
      <c r="E2" s="19"/>
      <c r="F2" s="19"/>
      <c r="G2" s="19"/>
      <c r="H2" s="19"/>
      <c r="I2" s="19"/>
      <c r="J2" s="19"/>
      <c r="K2" s="19"/>
      <c r="L2" s="19"/>
      <c r="M2" s="9"/>
      <c r="N2" s="9"/>
      <c r="O2" s="20" t="s">
        <v>13</v>
      </c>
      <c r="P2" s="20"/>
      <c r="Q2" s="20"/>
      <c r="R2" s="20"/>
      <c r="S2" s="20"/>
      <c r="T2" s="20"/>
      <c r="U2" s="20"/>
      <c r="V2" s="20"/>
      <c r="W2" s="20"/>
      <c r="X2" s="20"/>
    </row>
    <row r="3" spans="1:27" x14ac:dyDescent="0.3">
      <c r="A3" s="1" t="s">
        <v>14</v>
      </c>
      <c r="B3" s="1">
        <v>940</v>
      </c>
      <c r="C3" s="2">
        <v>18346</v>
      </c>
      <c r="D3" s="2">
        <v>3916.74</v>
      </c>
      <c r="E3" s="2">
        <f>C3-D3</f>
        <v>14429.26</v>
      </c>
      <c r="F3" s="2">
        <f>SQRT(C3+D3)</f>
        <v>149.2070373675451</v>
      </c>
      <c r="G3" s="2">
        <v>442</v>
      </c>
      <c r="H3" s="2">
        <v>14.079000000000001</v>
      </c>
      <c r="I3" s="2">
        <f>G3-H3</f>
        <v>427.92099999999999</v>
      </c>
      <c r="J3" s="2">
        <f>SQRT(G3+H3)</f>
        <v>21.356006180931864</v>
      </c>
      <c r="K3" s="3">
        <f>I3/E3</f>
        <v>2.9656475799867767E-2</v>
      </c>
      <c r="L3" s="3">
        <f>K3*SQRT(SUM(POWER(F3/E3,2),POWER(J3/I3,2)))</f>
        <v>1.5114852148463429E-3</v>
      </c>
      <c r="M3" s="5"/>
      <c r="N3" s="5"/>
      <c r="O3" s="6">
        <v>18910</v>
      </c>
      <c r="P3" s="6">
        <v>6317.52</v>
      </c>
      <c r="Q3" s="6">
        <f>O3-P3</f>
        <v>12592.48</v>
      </c>
      <c r="R3" s="6">
        <f>SQRT(O3+P3)</f>
        <v>158.83173486428964</v>
      </c>
      <c r="S3" s="6">
        <v>538</v>
      </c>
      <c r="T3" s="6">
        <v>14.2013</v>
      </c>
      <c r="U3" s="6">
        <f>S3-T3</f>
        <v>523.79870000000005</v>
      </c>
      <c r="V3" s="6">
        <f>SQRT(T3+U3)</f>
        <v>23.194827009486403</v>
      </c>
      <c r="W3" s="7">
        <f>U3/Q3</f>
        <v>4.1596151036173978E-2</v>
      </c>
      <c r="X3" s="7">
        <f>W3*SQRT(SUM(POWER(R3/Q3,2),POWER(V3/U3,2)))</f>
        <v>1.9152235312763798E-3</v>
      </c>
    </row>
    <row r="4" spans="1:27" x14ac:dyDescent="0.3">
      <c r="A4" s="1">
        <v>1368</v>
      </c>
      <c r="B4" s="1">
        <v>2160</v>
      </c>
      <c r="C4" s="2">
        <v>11078</v>
      </c>
      <c r="D4" s="2">
        <v>3611.17</v>
      </c>
      <c r="E4" s="2">
        <f>C4-D4</f>
        <v>7466.83</v>
      </c>
      <c r="F4" s="2">
        <f>SQRT(C4+D4)</f>
        <v>121.19888613349546</v>
      </c>
      <c r="G4" s="2">
        <v>354</v>
      </c>
      <c r="H4" s="2">
        <v>8.8294899999999998</v>
      </c>
      <c r="I4" s="2">
        <f>G4-H4</f>
        <v>345.17050999999998</v>
      </c>
      <c r="J4" s="2">
        <f t="shared" ref="J4:J16" si="0">SQRT(G4+H4)</f>
        <v>19.048083630643792</v>
      </c>
      <c r="K4" s="10">
        <f>I4/E4</f>
        <v>4.6227182083963342E-2</v>
      </c>
      <c r="L4" s="10">
        <f t="shared" ref="L4:L16" si="1">K4*SQRT(SUM(POWER(F4/E4,2),POWER(J4/I4,2)))</f>
        <v>2.6590886318216206E-3</v>
      </c>
      <c r="M4" s="5" t="s">
        <v>18</v>
      </c>
      <c r="N4" s="5"/>
      <c r="O4" s="6">
        <v>13644</v>
      </c>
      <c r="P4" s="6">
        <v>5167.12</v>
      </c>
      <c r="Q4" s="6">
        <f>O4-P4</f>
        <v>8476.880000000001</v>
      </c>
      <c r="R4" s="6">
        <f>SQRT(O4+P4)</f>
        <v>137.15363648113745</v>
      </c>
      <c r="S4" s="6">
        <v>405</v>
      </c>
      <c r="T4" s="6">
        <v>9.3530499999999996</v>
      </c>
      <c r="U4" s="6">
        <f t="shared" ref="U4:U16" si="2">S4-T4</f>
        <v>395.64695</v>
      </c>
      <c r="V4" s="6">
        <f>SQRT(T4+U4)</f>
        <v>20.124611797498108</v>
      </c>
      <c r="W4" s="11">
        <f>U4/Q4</f>
        <v>4.6673652334349426E-2</v>
      </c>
      <c r="X4" s="11">
        <f t="shared" ref="X4:X16" si="3">W4*SQRT(SUM(POWER(R4/Q4,2),POWER(V4/U4,2)))</f>
        <v>2.4912713047008823E-3</v>
      </c>
    </row>
    <row r="5" spans="1:27" x14ac:dyDescent="0.3">
      <c r="C5" s="18">
        <v>11078</v>
      </c>
      <c r="D5" s="18">
        <v>2462.2399999999998</v>
      </c>
      <c r="E5" s="18">
        <f>C5-D5</f>
        <v>8615.76</v>
      </c>
      <c r="F5" s="18">
        <f>SQRT(C5+D5)</f>
        <v>116.36253692662429</v>
      </c>
      <c r="G5" s="18">
        <v>354</v>
      </c>
      <c r="H5" s="18">
        <v>8.8294899999999998</v>
      </c>
      <c r="I5" s="18">
        <v>345.1705</v>
      </c>
      <c r="J5" s="18">
        <v>19.048079999999999</v>
      </c>
      <c r="K5" s="10">
        <f>I5/E5</f>
        <v>4.0062687447189799E-2</v>
      </c>
      <c r="L5" s="10">
        <f t="shared" si="1"/>
        <v>2.2760899324832792E-3</v>
      </c>
      <c r="M5" s="5" t="s">
        <v>17</v>
      </c>
      <c r="N5" s="5"/>
      <c r="O5" s="6"/>
      <c r="P5" s="6"/>
      <c r="Q5" s="6"/>
      <c r="R5" s="6"/>
      <c r="S5" s="6"/>
      <c r="T5" s="6"/>
      <c r="U5" s="6"/>
      <c r="V5" s="6"/>
      <c r="W5" s="11"/>
      <c r="X5" s="11"/>
    </row>
    <row r="6" spans="1:27" x14ac:dyDescent="0.3">
      <c r="B6" s="1">
        <v>3460</v>
      </c>
      <c r="C6" s="2">
        <v>16063</v>
      </c>
      <c r="D6" s="2">
        <v>6226</v>
      </c>
      <c r="E6" s="2">
        <f>C6-D6</f>
        <v>9837</v>
      </c>
      <c r="F6" s="2">
        <f>SQRT(C6+D6)</f>
        <v>149.29500996349475</v>
      </c>
      <c r="G6" s="2">
        <v>489</v>
      </c>
      <c r="H6" s="2">
        <v>13.952</v>
      </c>
      <c r="I6" s="2">
        <f>G6-H6</f>
        <v>475.048</v>
      </c>
      <c r="J6" s="2">
        <f t="shared" si="0"/>
        <v>22.426591359366228</v>
      </c>
      <c r="K6" s="3">
        <f>I6/E6</f>
        <v>4.8291958930568264E-2</v>
      </c>
      <c r="L6" s="3">
        <f t="shared" si="1"/>
        <v>2.3947346508556618E-3</v>
      </c>
      <c r="M6" s="5"/>
      <c r="N6" s="5"/>
      <c r="O6" s="6">
        <v>11020</v>
      </c>
      <c r="P6" s="6">
        <v>4577.43</v>
      </c>
      <c r="Q6" s="6">
        <f>O6-P6</f>
        <v>6442.57</v>
      </c>
      <c r="R6" s="6">
        <f>SQRT(O6+P6)</f>
        <v>124.88967131032094</v>
      </c>
      <c r="S6" s="6">
        <v>314</v>
      </c>
      <c r="T6" s="6">
        <v>6.7476399999999996</v>
      </c>
      <c r="U6" s="6">
        <f t="shared" si="2"/>
        <v>307.25236000000001</v>
      </c>
      <c r="V6" s="6">
        <f>SQRT(T6+U6)</f>
        <v>17.720045146669349</v>
      </c>
      <c r="W6" s="7">
        <f>U6/Q6</f>
        <v>4.7690961836658358E-2</v>
      </c>
      <c r="X6" s="7">
        <f t="shared" si="3"/>
        <v>2.9016769051670699E-3</v>
      </c>
      <c r="Z6" s="12">
        <v>4.0099999999999997E-2</v>
      </c>
      <c r="AA6" s="12">
        <v>2.3E-3</v>
      </c>
    </row>
    <row r="7" spans="1:27" x14ac:dyDescent="0.3">
      <c r="B7" s="1">
        <v>4260</v>
      </c>
      <c r="C7" s="2">
        <v>47073</v>
      </c>
      <c r="D7" s="2">
        <v>1111.19</v>
      </c>
      <c r="E7" s="2">
        <f>C7-D7</f>
        <v>45961.81</v>
      </c>
      <c r="F7" s="2">
        <f>SQRT(C7+D7)</f>
        <v>219.50897475957561</v>
      </c>
      <c r="G7" s="2">
        <v>1603</v>
      </c>
      <c r="H7" s="2">
        <v>39.197800000000001</v>
      </c>
      <c r="I7" s="2">
        <f>G7-H7</f>
        <v>1563.8022000000001</v>
      </c>
      <c r="J7" s="2">
        <f t="shared" si="0"/>
        <v>40.524039778876933</v>
      </c>
      <c r="K7" s="3">
        <f>I7/E7</f>
        <v>3.4023947272746657E-2</v>
      </c>
      <c r="L7" s="3">
        <f t="shared" si="1"/>
        <v>8.9653821477155731E-4</v>
      </c>
      <c r="M7" s="5"/>
      <c r="N7" s="5"/>
      <c r="O7" s="6">
        <v>26193</v>
      </c>
      <c r="P7" s="6">
        <v>1342.03</v>
      </c>
      <c r="Q7" s="6">
        <f>O7-P7</f>
        <v>24850.97</v>
      </c>
      <c r="R7" s="6">
        <f>SQRT(O7+P7)</f>
        <v>165.93682532819531</v>
      </c>
      <c r="S7" s="6">
        <v>776</v>
      </c>
      <c r="T7" s="6">
        <v>18.3232</v>
      </c>
      <c r="U7" s="6">
        <f t="shared" si="2"/>
        <v>757.67679999999996</v>
      </c>
      <c r="V7" s="6">
        <f>SQRT(T7+U7)</f>
        <v>27.856776554368238</v>
      </c>
      <c r="W7" s="7">
        <f>U7/Q7</f>
        <v>3.0488821965500741E-2</v>
      </c>
      <c r="X7" s="7">
        <f t="shared" si="3"/>
        <v>1.1392901475060393E-3</v>
      </c>
      <c r="Z7" s="13"/>
      <c r="AA7" s="13"/>
    </row>
    <row r="8" spans="1:27" x14ac:dyDescent="0.3">
      <c r="C8" s="2"/>
      <c r="D8" s="2"/>
      <c r="E8" s="2"/>
      <c r="F8" s="2"/>
      <c r="G8" s="2"/>
      <c r="H8" s="2"/>
      <c r="I8" s="2"/>
      <c r="J8" s="2"/>
      <c r="K8" s="3"/>
      <c r="L8" s="3"/>
      <c r="M8" s="5"/>
      <c r="N8" s="5"/>
      <c r="O8" s="6"/>
      <c r="P8" s="6"/>
      <c r="Q8" s="6"/>
      <c r="R8" s="6"/>
      <c r="S8" s="6"/>
      <c r="T8" s="6"/>
      <c r="U8" s="6"/>
      <c r="V8" s="6"/>
      <c r="W8" s="7"/>
      <c r="X8" s="7"/>
      <c r="Z8" s="13"/>
      <c r="AA8" s="13"/>
    </row>
    <row r="9" spans="1:27" x14ac:dyDescent="0.3">
      <c r="A9" s="1" t="s">
        <v>15</v>
      </c>
      <c r="B9" s="1">
        <v>1310</v>
      </c>
      <c r="C9" s="2">
        <v>7587</v>
      </c>
      <c r="D9" s="2">
        <v>2156.4499999999998</v>
      </c>
      <c r="E9" s="2">
        <f t="shared" ref="E9:E16" si="4">C9-D9</f>
        <v>5430.55</v>
      </c>
      <c r="F9" s="2">
        <f t="shared" ref="F9:F16" si="5">SQRT(C9+D9)</f>
        <v>98.70891550412253</v>
      </c>
      <c r="G9" s="2">
        <v>200</v>
      </c>
      <c r="H9" s="2">
        <v>4.2823099999999998</v>
      </c>
      <c r="I9" s="2">
        <f t="shared" ref="I9:I16" si="6">G9-H9</f>
        <v>195.71769</v>
      </c>
      <c r="J9" s="2">
        <f t="shared" si="0"/>
        <v>14.292736267069367</v>
      </c>
      <c r="K9" s="10">
        <f>I9/E9</f>
        <v>3.6040123007798471E-2</v>
      </c>
      <c r="L9" s="10">
        <f t="shared" si="1"/>
        <v>2.7122141887537701E-3</v>
      </c>
      <c r="M9" s="5"/>
      <c r="N9" s="5"/>
      <c r="O9" s="6">
        <v>26702</v>
      </c>
      <c r="P9" s="6">
        <v>7957.21</v>
      </c>
      <c r="Q9" s="6">
        <f t="shared" ref="Q9:Q16" si="7">O9-P9</f>
        <v>18744.79</v>
      </c>
      <c r="R9" s="6">
        <f t="shared" ref="R9:R16" si="8">SQRT(O9+P9)</f>
        <v>186.16984181118059</v>
      </c>
      <c r="S9" s="6">
        <v>744</v>
      </c>
      <c r="T9" s="6">
        <v>21.0594</v>
      </c>
      <c r="U9" s="6">
        <f t="shared" si="2"/>
        <v>722.94060000000002</v>
      </c>
      <c r="V9" s="6">
        <f t="shared" ref="V9:V16" si="9">SQRT(T9+U9)</f>
        <v>27.27636339397171</v>
      </c>
      <c r="W9" s="11">
        <f>U9/Q9</f>
        <v>3.8567548636181039E-2</v>
      </c>
      <c r="X9" s="11">
        <f t="shared" si="3"/>
        <v>1.5047150484151363E-3</v>
      </c>
      <c r="Z9" s="13"/>
      <c r="AA9" s="13"/>
    </row>
    <row r="10" spans="1:27" x14ac:dyDescent="0.3">
      <c r="A10" s="1">
        <v>1633</v>
      </c>
      <c r="B10" s="1">
        <v>1550</v>
      </c>
      <c r="C10" s="2">
        <v>2174</v>
      </c>
      <c r="D10" s="2">
        <v>1202.6600000000001</v>
      </c>
      <c r="E10" s="2">
        <f t="shared" si="4"/>
        <v>971.33999999999992</v>
      </c>
      <c r="F10" s="2">
        <f t="shared" si="5"/>
        <v>58.109035442003339</v>
      </c>
      <c r="G10" s="2">
        <v>49</v>
      </c>
      <c r="H10" s="2">
        <v>1.8365100000000001</v>
      </c>
      <c r="I10" s="2">
        <f t="shared" si="6"/>
        <v>47.163490000000003</v>
      </c>
      <c r="J10" s="2">
        <f t="shared" si="0"/>
        <v>7.1299726507189352</v>
      </c>
      <c r="K10" s="3">
        <f>I10/E10</f>
        <v>4.8555078551279683E-2</v>
      </c>
      <c r="L10" s="3">
        <f t="shared" si="1"/>
        <v>7.894187753199387E-3</v>
      </c>
      <c r="M10" s="5"/>
      <c r="N10" s="5"/>
      <c r="O10" s="6">
        <v>9297</v>
      </c>
      <c r="P10" s="6">
        <v>5244.69</v>
      </c>
      <c r="Q10" s="6">
        <f t="shared" si="7"/>
        <v>4052.3100000000004</v>
      </c>
      <c r="R10" s="6">
        <f t="shared" si="8"/>
        <v>120.5889298401806</v>
      </c>
      <c r="S10" s="6">
        <v>194</v>
      </c>
      <c r="T10" s="6">
        <v>7.1743399999999999</v>
      </c>
      <c r="U10" s="6">
        <f t="shared" si="2"/>
        <v>186.82566</v>
      </c>
      <c r="V10" s="6">
        <f t="shared" si="9"/>
        <v>13.928388277184119</v>
      </c>
      <c r="W10" s="7">
        <f>U10/Q10</f>
        <v>4.6103496524204708E-2</v>
      </c>
      <c r="X10" s="7">
        <f t="shared" si="3"/>
        <v>3.700842432169428E-3</v>
      </c>
      <c r="Z10" s="13"/>
      <c r="AA10" s="13"/>
    </row>
    <row r="11" spans="1:27" x14ac:dyDescent="0.3">
      <c r="B11" s="1">
        <v>4880</v>
      </c>
      <c r="C11" s="2">
        <v>6551</v>
      </c>
      <c r="D11" s="2">
        <v>984.447</v>
      </c>
      <c r="E11" s="2">
        <f t="shared" si="4"/>
        <v>5566.5529999999999</v>
      </c>
      <c r="F11" s="2">
        <f t="shared" si="5"/>
        <v>86.806952486537625</v>
      </c>
      <c r="G11" s="2">
        <v>181</v>
      </c>
      <c r="H11" s="2">
        <v>5.4663700000000004</v>
      </c>
      <c r="I11" s="2">
        <f t="shared" si="6"/>
        <v>175.53362999999999</v>
      </c>
      <c r="J11" s="2">
        <f t="shared" si="0"/>
        <v>13.655268946454333</v>
      </c>
      <c r="K11" s="3">
        <f>I11/E11</f>
        <v>3.1533631315465778E-2</v>
      </c>
      <c r="L11" s="3">
        <f t="shared" si="1"/>
        <v>2.501894879689302E-3</v>
      </c>
      <c r="M11" s="5"/>
      <c r="N11" s="5"/>
      <c r="O11" s="6">
        <v>4676</v>
      </c>
      <c r="P11" s="6">
        <v>512.72900000000004</v>
      </c>
      <c r="Q11" s="6">
        <f t="shared" si="7"/>
        <v>4163.2709999999997</v>
      </c>
      <c r="R11" s="6">
        <f t="shared" si="8"/>
        <v>72.03283279172075</v>
      </c>
      <c r="S11" s="6">
        <v>155</v>
      </c>
      <c r="T11" s="6">
        <v>4.4415699999999996</v>
      </c>
      <c r="U11" s="6">
        <f t="shared" si="2"/>
        <v>150.55842999999999</v>
      </c>
      <c r="V11" s="6">
        <f t="shared" si="9"/>
        <v>12.449899597988733</v>
      </c>
      <c r="W11" s="7">
        <f>U11/Q11</f>
        <v>3.6163495001886738E-2</v>
      </c>
      <c r="X11" s="7">
        <f t="shared" si="3"/>
        <v>3.0551710788979045E-3</v>
      </c>
      <c r="Z11" s="13">
        <v>3.8600000000000002E-2</v>
      </c>
      <c r="AA11" s="13">
        <v>1.5E-3</v>
      </c>
    </row>
    <row r="12" spans="1:27" x14ac:dyDescent="0.3">
      <c r="C12" s="2"/>
      <c r="D12" s="2"/>
      <c r="E12" s="2"/>
      <c r="F12" s="2"/>
      <c r="G12" s="2"/>
      <c r="H12" s="2"/>
      <c r="I12" s="2"/>
      <c r="J12" s="2"/>
      <c r="K12" s="3"/>
      <c r="L12" s="3"/>
      <c r="M12" s="5"/>
      <c r="N12" s="5"/>
      <c r="O12" s="6"/>
      <c r="P12" s="6"/>
      <c r="Q12" s="6"/>
      <c r="R12" s="6"/>
      <c r="S12" s="6"/>
      <c r="T12" s="6"/>
      <c r="U12" s="6"/>
      <c r="V12" s="6"/>
      <c r="W12" s="7"/>
      <c r="X12" s="7"/>
      <c r="Z12" s="13"/>
      <c r="AA12" s="13"/>
    </row>
    <row r="13" spans="1:27" x14ac:dyDescent="0.3">
      <c r="A13" s="1" t="s">
        <v>16</v>
      </c>
      <c r="B13" s="1">
        <v>470</v>
      </c>
      <c r="C13" s="2">
        <v>2226</v>
      </c>
      <c r="D13" s="2">
        <v>856.15800000000002</v>
      </c>
      <c r="E13" s="2">
        <f t="shared" si="4"/>
        <v>1369.8420000000001</v>
      </c>
      <c r="F13" s="2">
        <f t="shared" si="5"/>
        <v>55.517186528137394</v>
      </c>
      <c r="G13" s="2">
        <v>140</v>
      </c>
      <c r="H13" s="2">
        <v>36.198799999999999</v>
      </c>
      <c r="I13" s="2">
        <f t="shared" si="6"/>
        <v>103.80119999999999</v>
      </c>
      <c r="J13" s="2">
        <f t="shared" si="0"/>
        <v>13.273989603732558</v>
      </c>
      <c r="K13" s="10">
        <f>I13/E13</f>
        <v>7.5776038404429119E-2</v>
      </c>
      <c r="L13" s="10">
        <f t="shared" si="1"/>
        <v>1.0165168736798565E-2</v>
      </c>
      <c r="M13" s="5"/>
      <c r="N13" s="5"/>
      <c r="O13" s="6">
        <v>1695</v>
      </c>
      <c r="P13" s="6">
        <v>455.32499999999999</v>
      </c>
      <c r="Q13" s="6">
        <f t="shared" si="7"/>
        <v>1239.675</v>
      </c>
      <c r="R13" s="6">
        <f t="shared" si="8"/>
        <v>46.371596910177679</v>
      </c>
      <c r="S13" s="6">
        <v>143</v>
      </c>
      <c r="T13" s="6">
        <v>23.520499999999998</v>
      </c>
      <c r="U13" s="6">
        <f t="shared" si="2"/>
        <v>119.4795</v>
      </c>
      <c r="V13" s="6">
        <f t="shared" si="9"/>
        <v>11.958260743101398</v>
      </c>
      <c r="W13" s="7">
        <f>U13/Q13</f>
        <v>9.6379696291366695E-2</v>
      </c>
      <c r="X13" s="7">
        <f t="shared" si="3"/>
        <v>1.0297977588529589E-2</v>
      </c>
      <c r="Z13" s="13"/>
      <c r="AA13" s="13"/>
    </row>
    <row r="14" spans="1:27" x14ac:dyDescent="0.3">
      <c r="A14" s="1">
        <v>332</v>
      </c>
      <c r="B14" s="1">
        <v>1033</v>
      </c>
      <c r="C14" s="2">
        <v>1193</v>
      </c>
      <c r="D14" s="2">
        <v>408.09300000000002</v>
      </c>
      <c r="E14" s="2">
        <f t="shared" si="4"/>
        <v>784.90699999999993</v>
      </c>
      <c r="F14" s="2">
        <f t="shared" si="5"/>
        <v>40.013660167497797</v>
      </c>
      <c r="G14" s="2">
        <v>68</v>
      </c>
      <c r="H14" s="2">
        <v>19.701699999999999</v>
      </c>
      <c r="I14" s="2">
        <f t="shared" si="6"/>
        <v>48.298299999999998</v>
      </c>
      <c r="J14" s="2">
        <f t="shared" si="0"/>
        <v>9.3649185794645327</v>
      </c>
      <c r="K14" s="3">
        <f>I14/E14</f>
        <v>6.1533786805315793E-2</v>
      </c>
      <c r="L14" s="3">
        <f t="shared" si="1"/>
        <v>1.233673024020142E-2</v>
      </c>
      <c r="M14" s="5"/>
      <c r="N14" s="5"/>
      <c r="O14" s="6">
        <v>1987</v>
      </c>
      <c r="P14" s="6">
        <v>615.96299999999997</v>
      </c>
      <c r="Q14" s="6">
        <f t="shared" si="7"/>
        <v>1371.037</v>
      </c>
      <c r="R14" s="6">
        <f t="shared" si="8"/>
        <v>51.019241468293117</v>
      </c>
      <c r="S14" s="6">
        <v>149</v>
      </c>
      <c r="T14" s="6">
        <v>28.4129</v>
      </c>
      <c r="U14" s="6">
        <f t="shared" si="2"/>
        <v>120.58709999999999</v>
      </c>
      <c r="V14" s="6">
        <f t="shared" si="9"/>
        <v>12.206555615733702</v>
      </c>
      <c r="W14" s="7">
        <f>U14/Q14</f>
        <v>8.7953206222735045E-2</v>
      </c>
      <c r="X14" s="7">
        <f t="shared" si="3"/>
        <v>9.4856859504992858E-3</v>
      </c>
      <c r="Z14" s="13"/>
      <c r="AA14" s="13"/>
    </row>
    <row r="15" spans="1:27" x14ac:dyDescent="0.3">
      <c r="B15" s="1">
        <v>1300</v>
      </c>
      <c r="C15" s="2">
        <v>5223</v>
      </c>
      <c r="D15" s="2">
        <v>338.83600000000001</v>
      </c>
      <c r="E15" s="2">
        <f t="shared" si="4"/>
        <v>4884.1639999999998</v>
      </c>
      <c r="F15" s="2">
        <f t="shared" si="5"/>
        <v>74.577717851916063</v>
      </c>
      <c r="G15" s="2">
        <v>350</v>
      </c>
      <c r="H15" s="2">
        <v>76.566400000000002</v>
      </c>
      <c r="I15" s="2">
        <f t="shared" si="6"/>
        <v>273.43360000000001</v>
      </c>
      <c r="J15" s="2">
        <f t="shared" si="0"/>
        <v>20.653483967602174</v>
      </c>
      <c r="K15" s="3">
        <f>I15/E15</f>
        <v>5.598370570685178E-2</v>
      </c>
      <c r="L15" s="3">
        <f t="shared" si="1"/>
        <v>4.3142007637128098E-3</v>
      </c>
      <c r="M15" s="5"/>
      <c r="N15" s="5"/>
      <c r="O15" s="6">
        <v>10588</v>
      </c>
      <c r="P15" s="6">
        <v>663.23</v>
      </c>
      <c r="Q15" s="6">
        <f t="shared" si="7"/>
        <v>9924.77</v>
      </c>
      <c r="R15" s="6">
        <f t="shared" si="8"/>
        <v>106.07181529511033</v>
      </c>
      <c r="S15" s="6">
        <v>854</v>
      </c>
      <c r="T15" s="6">
        <v>150.37200000000001</v>
      </c>
      <c r="U15" s="6">
        <f t="shared" si="2"/>
        <v>703.62799999999993</v>
      </c>
      <c r="V15" s="6">
        <f t="shared" si="9"/>
        <v>29.223278392404914</v>
      </c>
      <c r="W15" s="11">
        <f>U15/Q15</f>
        <v>7.0896151749612321E-2</v>
      </c>
      <c r="X15" s="11">
        <f t="shared" si="3"/>
        <v>3.0404078364199318E-3</v>
      </c>
      <c r="Z15" s="13">
        <v>7.5800000000000006E-2</v>
      </c>
      <c r="AA15" s="13">
        <v>1.0200000000000001E-2</v>
      </c>
    </row>
    <row r="16" spans="1:27" x14ac:dyDescent="0.3">
      <c r="B16" s="1">
        <v>2580</v>
      </c>
      <c r="C16" s="2">
        <v>1269</v>
      </c>
      <c r="D16" s="2">
        <v>335.20299999999997</v>
      </c>
      <c r="E16" s="2">
        <f t="shared" si="4"/>
        <v>933.79700000000003</v>
      </c>
      <c r="F16" s="2">
        <f t="shared" si="5"/>
        <v>40.052503042881099</v>
      </c>
      <c r="G16" s="2">
        <v>100</v>
      </c>
      <c r="H16" s="2">
        <v>18.000599999999999</v>
      </c>
      <c r="I16" s="2">
        <f t="shared" si="6"/>
        <v>81.999400000000009</v>
      </c>
      <c r="J16" s="2">
        <f t="shared" si="0"/>
        <v>10.862808108403646</v>
      </c>
      <c r="K16" s="3">
        <f>I16/E16</f>
        <v>8.7812875817763397E-2</v>
      </c>
      <c r="L16" s="3">
        <f t="shared" si="1"/>
        <v>1.2227499215574178E-2</v>
      </c>
      <c r="M16" s="5"/>
      <c r="N16" s="5"/>
      <c r="O16" s="6">
        <v>1833</v>
      </c>
      <c r="P16" s="6">
        <v>371.60700000000003</v>
      </c>
      <c r="Q16" s="6">
        <f t="shared" si="7"/>
        <v>1461.393</v>
      </c>
      <c r="R16" s="6">
        <f t="shared" si="8"/>
        <v>46.953242699519699</v>
      </c>
      <c r="S16" s="6">
        <v>147</v>
      </c>
      <c r="T16" s="6">
        <v>28.042000000000002</v>
      </c>
      <c r="U16" s="6">
        <f t="shared" si="2"/>
        <v>118.958</v>
      </c>
      <c r="V16" s="6">
        <f t="shared" si="9"/>
        <v>12.124355652982141</v>
      </c>
      <c r="W16" s="7">
        <f>U16/Q16</f>
        <v>8.1400417273108594E-2</v>
      </c>
      <c r="X16" s="7">
        <f t="shared" si="3"/>
        <v>8.6988956185391503E-3</v>
      </c>
    </row>
    <row r="21" spans="29:30" x14ac:dyDescent="0.3">
      <c r="AC21" s="14"/>
      <c r="AD21" s="14"/>
    </row>
    <row r="22" spans="29:30" x14ac:dyDescent="0.3">
      <c r="AC22" s="8"/>
      <c r="AD22" s="14"/>
    </row>
    <row r="23" spans="29:30" x14ac:dyDescent="0.3">
      <c r="AC23" s="8"/>
      <c r="AD23" s="14"/>
    </row>
    <row r="24" spans="29:30" x14ac:dyDescent="0.3">
      <c r="AC24" s="8"/>
      <c r="AD24" s="14"/>
    </row>
    <row r="25" spans="29:30" x14ac:dyDescent="0.3">
      <c r="AC25" s="8"/>
      <c r="AD25" s="14"/>
    </row>
    <row r="26" spans="29:30" x14ac:dyDescent="0.3">
      <c r="AC26" s="14"/>
      <c r="AD26" s="14"/>
    </row>
    <row r="27" spans="29:30" x14ac:dyDescent="0.3">
      <c r="AC27" s="8"/>
      <c r="AD27" s="14"/>
    </row>
    <row r="28" spans="29:30" x14ac:dyDescent="0.3">
      <c r="AC28" s="8"/>
      <c r="AD28" s="14"/>
    </row>
    <row r="29" spans="29:30" x14ac:dyDescent="0.3">
      <c r="AC29" s="14"/>
      <c r="AD29" s="14"/>
    </row>
    <row r="30" spans="29:30" x14ac:dyDescent="0.3">
      <c r="AC30" s="8"/>
      <c r="AD30" s="14"/>
    </row>
    <row r="31" spans="29:30" x14ac:dyDescent="0.3">
      <c r="AC31" s="8"/>
      <c r="AD31" s="14"/>
    </row>
    <row r="32" spans="29:30" x14ac:dyDescent="0.3">
      <c r="AC32" s="8"/>
      <c r="AD32" s="14"/>
    </row>
  </sheetData>
  <mergeCells count="2">
    <mergeCell ref="C2:L2"/>
    <mergeCell ref="O2:X2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pγ(新)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武晨光</dc:creator>
  <cp:lastModifiedBy>武晨光</cp:lastModifiedBy>
  <dcterms:created xsi:type="dcterms:W3CDTF">2020-04-05T04:13:23Z</dcterms:created>
  <dcterms:modified xsi:type="dcterms:W3CDTF">2020-04-06T02:14:50Z</dcterms:modified>
</cp:coreProperties>
</file>