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D587CD9-673B-4CE0-9C3F-4556AD526183}" xr6:coauthVersionLast="40" xr6:coauthVersionMax="40" xr10:uidLastSave="{00000000-0000-0000-0000-000000000000}"/>
  <bookViews>
    <workbookView xWindow="0" yWindow="0" windowWidth="22260" windowHeight="12648" tabRatio="794" activeTab="7" xr2:uid="{00000000-000D-0000-FFFF-FFFF00000000}"/>
  </bookViews>
  <sheets>
    <sheet name="策略模块" sheetId="1" r:id="rId1"/>
    <sheet name="模块相关度" sheetId="5" r:id="rId2"/>
    <sheet name="可用模块相关度" sheetId="7" r:id="rId3"/>
    <sheet name="可用组合" sheetId="8" r:id="rId4"/>
    <sheet name="测试集数据" sheetId="2" r:id="rId5"/>
    <sheet name="参数估计my(3_1)" sheetId="6" r:id="rId6"/>
    <sheet name="参数估计my(3_2)" sheetId="9" r:id="rId7"/>
    <sheet name="参数估计my(3_3)(test)" sheetId="10" r:id="rId8"/>
    <sheet name="参数估计my(3_4)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1" i="6"/>
  <c r="O1" i="6"/>
  <c r="O4" i="6"/>
  <c r="O5" i="6" s="1"/>
  <c r="O6" i="6" s="1"/>
  <c r="O7" i="6" l="1"/>
  <c r="O8" i="6"/>
  <c r="G11" i="11" l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2" i="11"/>
  <c r="G3" i="11"/>
  <c r="G4" i="11"/>
  <c r="G5" i="11"/>
  <c r="G6" i="11"/>
  <c r="G7" i="11"/>
  <c r="G8" i="11"/>
  <c r="G9" i="11"/>
  <c r="G10" i="11"/>
  <c r="C6" i="11"/>
  <c r="I3" i="11" s="1"/>
  <c r="E4" i="11"/>
  <c r="E5" i="11" s="1"/>
  <c r="E6" i="11" s="1"/>
  <c r="K3" i="11"/>
  <c r="C3" i="11"/>
  <c r="C4" i="11" s="1"/>
  <c r="C2" i="11"/>
  <c r="G1" i="11"/>
  <c r="E1" i="11"/>
  <c r="C1" i="11"/>
  <c r="E8" i="11" l="1"/>
  <c r="E7" i="11"/>
  <c r="K2" i="11" s="1"/>
  <c r="K4" i="11" s="1"/>
  <c r="C7" i="11"/>
  <c r="C8" i="11" s="1"/>
  <c r="C9" i="11" s="1"/>
  <c r="I2" i="11" s="1"/>
  <c r="I4" i="11" s="1"/>
  <c r="C10" i="11" l="1"/>
  <c r="C3" i="6" l="1"/>
  <c r="C2" i="6"/>
  <c r="C3" i="9"/>
  <c r="C3" i="10"/>
  <c r="C2" i="9"/>
  <c r="C2" i="10"/>
  <c r="G65" i="10" l="1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E5" i="10"/>
  <c r="G4" i="10"/>
  <c r="E4" i="10"/>
  <c r="K3" i="10"/>
  <c r="G3" i="10"/>
  <c r="G2" i="10"/>
  <c r="G1" i="10"/>
  <c r="E1" i="10"/>
  <c r="C1" i="10"/>
  <c r="C6" i="10" s="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E6" i="9"/>
  <c r="E8" i="9" s="1"/>
  <c r="C6" i="9"/>
  <c r="I3" i="9" s="1"/>
  <c r="E5" i="9"/>
  <c r="E4" i="9"/>
  <c r="K3" i="9"/>
  <c r="C4" i="9"/>
  <c r="G1" i="9"/>
  <c r="E1" i="9"/>
  <c r="C1" i="9"/>
  <c r="E7" i="9" l="1"/>
  <c r="K2" i="9" s="1"/>
  <c r="K4" i="9" s="1"/>
  <c r="E6" i="10"/>
  <c r="E8" i="10" s="1"/>
  <c r="C4" i="10"/>
  <c r="I3" i="10"/>
  <c r="C7" i="10"/>
  <c r="C7" i="9"/>
  <c r="C8" i="9" s="1"/>
  <c r="C10" i="9" s="1"/>
  <c r="C8" i="10" l="1"/>
  <c r="C9" i="10" s="1"/>
  <c r="I2" i="10" s="1"/>
  <c r="I4" i="10" s="1"/>
  <c r="E7" i="10"/>
  <c r="K2" i="10" s="1"/>
  <c r="K4" i="10" s="1"/>
  <c r="C10" i="10"/>
  <c r="C9" i="9"/>
  <c r="I2" i="9" s="1"/>
  <c r="I4" i="9" s="1"/>
  <c r="A17" i="2" l="1"/>
  <c r="K3" i="6" l="1"/>
  <c r="E5" i="6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1" i="6"/>
  <c r="E1" i="6"/>
  <c r="C1" i="6"/>
  <c r="C6" i="6" s="1"/>
  <c r="E4" i="6"/>
  <c r="C4" i="6" l="1"/>
  <c r="C7" i="6"/>
  <c r="I3" i="6"/>
  <c r="E6" i="6"/>
  <c r="E7" i="6" s="1"/>
  <c r="K2" i="6" s="1"/>
  <c r="K4" i="6" s="1"/>
  <c r="C8" i="6" l="1"/>
  <c r="C9" i="6" s="1"/>
  <c r="I2" i="6" s="1"/>
  <c r="I4" i="6" s="1"/>
  <c r="C10" i="6"/>
  <c r="E8" i="6"/>
</calcChain>
</file>

<file path=xl/sharedStrings.xml><?xml version="1.0" encoding="utf-8"?>
<sst xmlns="http://schemas.openxmlformats.org/spreadsheetml/2006/main" count="150" uniqueCount="102">
  <si>
    <t>ru</t>
    <phoneticPr fontId="1" type="noConversion"/>
  </si>
  <si>
    <t>my1_1(d)</t>
    <phoneticPr fontId="1" type="noConversion"/>
  </si>
  <si>
    <t>my1_2(d)</t>
    <phoneticPr fontId="1" type="noConversion"/>
  </si>
  <si>
    <t>my1_3(d)</t>
    <phoneticPr fontId="1" type="noConversion"/>
  </si>
  <si>
    <t>my1_4(d)</t>
    <phoneticPr fontId="1" type="noConversion"/>
  </si>
  <si>
    <t>myfshrush(w)</t>
    <phoneticPr fontId="1" type="noConversion"/>
  </si>
  <si>
    <t>59组合</t>
    <phoneticPr fontId="1" type="noConversion"/>
  </si>
  <si>
    <t>my4_1(2h)</t>
    <phoneticPr fontId="1" type="noConversion"/>
  </si>
  <si>
    <t>my1_1(d)ru</t>
    <phoneticPr fontId="1" type="noConversion"/>
  </si>
  <si>
    <t>my2_1(2h)</t>
    <phoneticPr fontId="1" type="noConversion"/>
  </si>
  <si>
    <t>my5_1(2h)</t>
    <phoneticPr fontId="1" type="noConversion"/>
  </si>
  <si>
    <t>59组合</t>
    <phoneticPr fontId="1" type="noConversion"/>
  </si>
  <si>
    <t>my4_1(2h)59</t>
    <phoneticPr fontId="1" type="noConversion"/>
  </si>
  <si>
    <t>my2_1(2h)59</t>
    <phoneticPr fontId="1" type="noConversion"/>
  </si>
  <si>
    <t>my5_1(2h)59</t>
    <phoneticPr fontId="1" type="noConversion"/>
  </si>
  <si>
    <t>ta</t>
    <phoneticPr fontId="1" type="noConversion"/>
  </si>
  <si>
    <t>myfshrush(w)ta</t>
    <phoneticPr fontId="1" type="noConversion"/>
  </si>
  <si>
    <t>my1_2(d)ru</t>
  </si>
  <si>
    <t>my1_2(d)ru</t>
    <phoneticPr fontId="1" type="noConversion"/>
  </si>
  <si>
    <t>my1_3(d)ru</t>
  </si>
  <si>
    <t>my1_3(d)ru</t>
    <phoneticPr fontId="1" type="noConversion"/>
  </si>
  <si>
    <t>my1_4(d)ru</t>
  </si>
  <si>
    <t>my1_4(d)ru</t>
    <phoneticPr fontId="1" type="noConversion"/>
  </si>
  <si>
    <t>my1_1(d)ta</t>
    <phoneticPr fontId="1" type="noConversion"/>
  </si>
  <si>
    <t>my1_2(d)ta</t>
    <phoneticPr fontId="1" type="noConversion"/>
  </si>
  <si>
    <t>my1_2(d)ta</t>
    <phoneticPr fontId="1" type="noConversion"/>
  </si>
  <si>
    <t>my1_4(d)ta</t>
    <phoneticPr fontId="1" type="noConversion"/>
  </si>
  <si>
    <t>rb</t>
    <phoneticPr fontId="1" type="noConversion"/>
  </si>
  <si>
    <t>my1_1(d)rb</t>
    <phoneticPr fontId="1" type="noConversion"/>
  </si>
  <si>
    <t>my1_2(d)rb</t>
    <phoneticPr fontId="1" type="noConversion"/>
  </si>
  <si>
    <t>my1_3(d)rb</t>
    <phoneticPr fontId="1" type="noConversion"/>
  </si>
  <si>
    <t>j9</t>
    <phoneticPr fontId="1" type="noConversion"/>
  </si>
  <si>
    <t>my1_1(d)j9</t>
    <phoneticPr fontId="1" type="noConversion"/>
  </si>
  <si>
    <t>my1_2(d)j9</t>
    <phoneticPr fontId="1" type="noConversion"/>
  </si>
  <si>
    <t>my1_3(d)j9</t>
    <phoneticPr fontId="1" type="noConversion"/>
  </si>
  <si>
    <t>fu</t>
    <phoneticPr fontId="1" type="noConversion"/>
  </si>
  <si>
    <t>my1_2(d)fu</t>
    <phoneticPr fontId="1" type="noConversion"/>
  </si>
  <si>
    <t>（-14.5，55.17）</t>
    <phoneticPr fontId="1" type="noConversion"/>
  </si>
  <si>
    <t>0.75（0.08,40.58）</t>
    <phoneticPr fontId="1" type="noConversion"/>
  </si>
  <si>
    <t>（-36.79,114.88）</t>
    <phoneticPr fontId="1" type="noConversion"/>
  </si>
  <si>
    <t>0.69（0.80,77.29）</t>
    <phoneticPr fontId="1" type="noConversion"/>
  </si>
  <si>
    <t>（-26.45,86.5）</t>
    <phoneticPr fontId="1" type="noConversion"/>
  </si>
  <si>
    <t>0.71（0.01,60.03）</t>
    <phoneticPr fontId="1" type="noConversion"/>
  </si>
  <si>
    <t>（-13.45,69.08）</t>
    <phoneticPr fontId="1" type="noConversion"/>
  </si>
  <si>
    <t>0.81（0.49,55.13）</t>
    <phoneticPr fontId="1" type="noConversion"/>
  </si>
  <si>
    <t>(-12.34,72.13)</t>
    <phoneticPr fontId="1" type="noConversion"/>
  </si>
  <si>
    <t>0.83(0.55,59.24)</t>
    <phoneticPr fontId="1" type="noConversion"/>
  </si>
  <si>
    <t>(13.65,178.23)</t>
    <phoneticPr fontId="1" type="noConversion"/>
  </si>
  <si>
    <t>0.97(4.06,187.82)</t>
    <phoneticPr fontId="1" type="noConversion"/>
  </si>
  <si>
    <t>(26.79,133.40)</t>
    <phoneticPr fontId="1" type="noConversion"/>
  </si>
  <si>
    <t>0.996(0,160.19)</t>
    <phoneticPr fontId="1" type="noConversion"/>
  </si>
  <si>
    <t>(-4.23,74.22)</t>
    <phoneticPr fontId="1" type="noConversion"/>
  </si>
  <si>
    <t>0.92(0.08,69.91)</t>
    <phoneticPr fontId="1" type="noConversion"/>
  </si>
  <si>
    <t>(72.07,137.96))</t>
    <phoneticPr fontId="1" type="noConversion"/>
  </si>
  <si>
    <t>0.99999997(1.19,208.84)</t>
    <phoneticPr fontId="1" type="noConversion"/>
  </si>
  <si>
    <t>（-14.7,97.94）</t>
    <phoneticPr fontId="1" type="noConversion"/>
  </si>
  <si>
    <t>0.85（0.67,82.57）</t>
    <phoneticPr fontId="1" type="noConversion"/>
  </si>
  <si>
    <t>（-4.94,131..21）</t>
    <phoneticPr fontId="1" type="noConversion"/>
  </si>
  <si>
    <t>0.93（0.53,125.73）</t>
    <phoneticPr fontId="1" type="noConversion"/>
  </si>
  <si>
    <t>（14.42,91.1）</t>
    <phoneticPr fontId="1" type="noConversion"/>
  </si>
  <si>
    <t>0.992（0.23,105.29）</t>
    <phoneticPr fontId="1" type="noConversion"/>
  </si>
  <si>
    <t>（13.43,78.19）</t>
    <phoneticPr fontId="1" type="noConversion"/>
  </si>
  <si>
    <t>0.993（0.65,90.97）</t>
    <phoneticPr fontId="1" type="noConversion"/>
  </si>
  <si>
    <t>（5.42,79.06）</t>
    <phoneticPr fontId="1" type="noConversion"/>
  </si>
  <si>
    <t>0.97（1.31,83.18）</t>
    <phoneticPr fontId="1" type="noConversion"/>
  </si>
  <si>
    <t>(3.25,45.35)</t>
    <phoneticPr fontId="1" type="noConversion"/>
  </si>
  <si>
    <t>0.97（0.91,47.69）</t>
    <phoneticPr fontId="1" type="noConversion"/>
  </si>
  <si>
    <t>（0.43,0.67）</t>
    <phoneticPr fontId="1" type="noConversion"/>
  </si>
  <si>
    <t>0.58（0.5,0.6）</t>
    <phoneticPr fontId="1" type="noConversion"/>
  </si>
  <si>
    <t>（0.46,0.82）</t>
    <phoneticPr fontId="1" type="noConversion"/>
  </si>
  <si>
    <t>0.87（0.50,0.78）</t>
    <phoneticPr fontId="1" type="noConversion"/>
  </si>
  <si>
    <t>（0.40,0.70）</t>
    <phoneticPr fontId="1" type="noConversion"/>
  </si>
  <si>
    <t>0.49（0.5,0.6）</t>
    <phoneticPr fontId="1" type="noConversion"/>
  </si>
  <si>
    <t>（0.45,0.71）</t>
    <phoneticPr fontId="1" type="noConversion"/>
  </si>
  <si>
    <t>0.77（0.50,0.66）</t>
    <phoneticPr fontId="1" type="noConversion"/>
  </si>
  <si>
    <t>（0.66,0.86）</t>
    <phoneticPr fontId="1" type="noConversion"/>
  </si>
  <si>
    <t>0.9999992（0.50,1.02）</t>
    <phoneticPr fontId="1" type="noConversion"/>
  </si>
  <si>
    <t>（0.54,0.88）</t>
    <phoneticPr fontId="1" type="noConversion"/>
  </si>
  <si>
    <t>0.98（0.51,0.91）</t>
    <phoneticPr fontId="1" type="noConversion"/>
  </si>
  <si>
    <t>（0.69,0.91）</t>
    <phoneticPr fontId="1" type="noConversion"/>
  </si>
  <si>
    <t>0.99999991（0.5,1.1）</t>
    <phoneticPr fontId="1" type="noConversion"/>
  </si>
  <si>
    <t>（0.5,0.74）</t>
    <phoneticPr fontId="1" type="noConversion"/>
  </si>
  <si>
    <t>0.95（0.5,0.74）</t>
    <phoneticPr fontId="1" type="noConversion"/>
  </si>
  <si>
    <t>（0.43,0.69）</t>
    <phoneticPr fontId="1" type="noConversion"/>
  </si>
  <si>
    <t>0.62（0.5,0.62）</t>
    <phoneticPr fontId="1" type="noConversion"/>
  </si>
  <si>
    <t>（0.47,0.83）</t>
    <phoneticPr fontId="1" type="noConversion"/>
  </si>
  <si>
    <t>0.9（0.5,0.8）</t>
    <phoneticPr fontId="1" type="noConversion"/>
  </si>
  <si>
    <t>（0.43,0.71）</t>
    <phoneticPr fontId="1" type="noConversion"/>
  </si>
  <si>
    <t>0.65（0.5,0.64）</t>
    <phoneticPr fontId="1" type="noConversion"/>
  </si>
  <si>
    <t>（0.47,0.71）</t>
    <phoneticPr fontId="1" type="noConversion"/>
  </si>
  <si>
    <t>0.86（0.5,0.68）</t>
    <phoneticPr fontId="1" type="noConversion"/>
  </si>
  <si>
    <t>（0.53,0.77）</t>
    <phoneticPr fontId="1" type="noConversion"/>
  </si>
  <si>
    <t>0.98（0.51,0.79）</t>
    <phoneticPr fontId="1" type="noConversion"/>
  </si>
  <si>
    <t>（0.47,0.73）</t>
    <phoneticPr fontId="1" type="noConversion"/>
  </si>
  <si>
    <t>0.86（0.5,0.7）</t>
    <phoneticPr fontId="1" type="noConversion"/>
  </si>
  <si>
    <t>（0.51,0.75）</t>
    <phoneticPr fontId="1" type="noConversion"/>
  </si>
  <si>
    <t>0.97（0.5,0.76）</t>
    <phoneticPr fontId="1" type="noConversion"/>
  </si>
  <si>
    <t>my1_2(d)fu</t>
    <phoneticPr fontId="1" type="noConversion"/>
  </si>
  <si>
    <t>my(3_1)</t>
    <phoneticPr fontId="1" type="noConversion"/>
  </si>
  <si>
    <t>my(3_2)</t>
  </si>
  <si>
    <t>my(3_3)</t>
  </si>
  <si>
    <t>my(3_4)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</si>
</sst>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3.8" x14ac:dyDescent="0.25"/>
  <cols>
    <col min="1" max="1" width="7.5546875" bestFit="1" customWidth="1"/>
    <col min="2" max="2" width="9.109375" bestFit="1" customWidth="1"/>
    <col min="3" max="3" width="5.5546875" bestFit="1" customWidth="1"/>
    <col min="4" max="4" width="6.5546875" bestFit="1" customWidth="1"/>
    <col min="5" max="5" width="17.109375" bestFit="1" customWidth="1"/>
    <col min="6" max="6" width="18" bestFit="1" customWidth="1"/>
    <col min="7" max="7" width="13.109375" bestFit="1" customWidth="1"/>
    <col min="8" max="8" width="16.88671875" bestFit="1" customWidth="1"/>
    <col min="9" max="9" width="9.109375" bestFit="1" customWidth="1"/>
    <col min="10" max="10" width="5.5546875" bestFit="1" customWidth="1"/>
    <col min="11" max="11" width="7.5546875" bestFit="1" customWidth="1"/>
    <col min="12" max="12" width="13.33203125" bestFit="1" customWidth="1"/>
    <col min="13" max="13" width="22.5546875" bestFit="1" customWidth="1"/>
    <col min="14" max="14" width="13.109375" bestFit="1" customWidth="1"/>
    <col min="15" max="15" width="22.44140625" bestFit="1" customWidth="1"/>
    <col min="16" max="16" width="9.109375" bestFit="1" customWidth="1"/>
    <col min="17" max="17" width="5.5546875" bestFit="1" customWidth="1"/>
    <col min="18" max="18" width="6.5546875" bestFit="1" customWidth="1"/>
    <col min="19" max="19" width="15.33203125" bestFit="1" customWidth="1"/>
    <col min="20" max="20" width="20.21875" bestFit="1" customWidth="1"/>
    <col min="21" max="21" width="13.109375" bestFit="1" customWidth="1"/>
    <col min="22" max="22" width="15.88671875" bestFit="1" customWidth="1"/>
    <col min="23" max="23" width="9.109375" bestFit="1" customWidth="1"/>
    <col min="24" max="24" width="5.5546875" bestFit="1" customWidth="1"/>
    <col min="25" max="25" width="6.5546875" bestFit="1" customWidth="1"/>
    <col min="26" max="26" width="15.33203125" bestFit="1" customWidth="1"/>
    <col min="27" max="27" width="19.109375" bestFit="1" customWidth="1"/>
    <col min="28" max="28" width="13.109375" bestFit="1" customWidth="1"/>
    <col min="29" max="29" width="16.88671875" bestFit="1" customWidth="1"/>
    <col min="30" max="30" width="13" bestFit="1" customWidth="1"/>
    <col min="31" max="31" width="5.5546875" bestFit="1" customWidth="1"/>
    <col min="32" max="32" width="6.5546875" bestFit="1" customWidth="1"/>
    <col min="33" max="33" width="11.109375" bestFit="1" customWidth="1"/>
    <col min="34" max="34" width="18" bestFit="1" customWidth="1"/>
    <col min="35" max="35" width="13.109375" bestFit="1" customWidth="1"/>
    <col min="36" max="36" width="15.88671875" bestFit="1" customWidth="1"/>
    <col min="37" max="37" width="10.109375" bestFit="1" customWidth="1"/>
    <col min="38" max="38" width="5.5546875" bestFit="1" customWidth="1"/>
    <col min="39" max="39" width="10.109375" bestFit="1" customWidth="1"/>
    <col min="40" max="40" width="5.5546875" bestFit="1" customWidth="1"/>
    <col min="41" max="41" width="10.109375" bestFit="1" customWidth="1"/>
    <col min="42" max="42" width="5.5546875" bestFit="1" customWidth="1"/>
    <col min="43" max="43" width="9.109375" bestFit="1" customWidth="1"/>
  </cols>
  <sheetData>
    <row r="1" spans="1:42" x14ac:dyDescent="0.25">
      <c r="B1" t="s">
        <v>1</v>
      </c>
      <c r="I1" t="s">
        <v>2</v>
      </c>
      <c r="P1" t="s">
        <v>3</v>
      </c>
      <c r="W1" t="s">
        <v>4</v>
      </c>
      <c r="AD1" t="s">
        <v>5</v>
      </c>
      <c r="AK1" t="s">
        <v>7</v>
      </c>
      <c r="AM1" t="s">
        <v>9</v>
      </c>
      <c r="AO1" t="s">
        <v>10</v>
      </c>
    </row>
    <row r="2" spans="1:42" x14ac:dyDescent="0.25">
      <c r="A2" t="s">
        <v>0</v>
      </c>
      <c r="B2">
        <v>0.25</v>
      </c>
      <c r="C2">
        <v>0.67</v>
      </c>
      <c r="D2">
        <v>65.680000000000007</v>
      </c>
      <c r="I2">
        <v>0.107</v>
      </c>
      <c r="J2">
        <v>0.62</v>
      </c>
      <c r="K2">
        <v>29.89</v>
      </c>
      <c r="L2" t="s">
        <v>45</v>
      </c>
      <c r="M2" t="s">
        <v>46</v>
      </c>
      <c r="N2" t="s">
        <v>81</v>
      </c>
      <c r="O2" t="s">
        <v>82</v>
      </c>
      <c r="P2">
        <v>0.15</v>
      </c>
      <c r="Q2">
        <v>0.59</v>
      </c>
      <c r="R2">
        <v>52.75</v>
      </c>
      <c r="S2" t="s">
        <v>59</v>
      </c>
      <c r="T2" t="s">
        <v>60</v>
      </c>
      <c r="U2" t="s">
        <v>89</v>
      </c>
      <c r="V2" t="s">
        <v>90</v>
      </c>
      <c r="W2" s="1">
        <v>0.14000000000000001</v>
      </c>
      <c r="X2" s="1">
        <v>0.65</v>
      </c>
      <c r="Y2" s="1">
        <v>45.81</v>
      </c>
      <c r="Z2" s="1" t="s">
        <v>61</v>
      </c>
      <c r="AA2" s="1" t="s">
        <v>62</v>
      </c>
      <c r="AB2" s="1" t="s">
        <v>91</v>
      </c>
      <c r="AC2" s="1" t="s">
        <v>92</v>
      </c>
    </row>
    <row r="3" spans="1:42" x14ac:dyDescent="0.25">
      <c r="A3" t="s">
        <v>15</v>
      </c>
      <c r="B3">
        <v>0.1</v>
      </c>
      <c r="C3">
        <v>0.57999999999999996</v>
      </c>
      <c r="D3">
        <v>27.81</v>
      </c>
      <c r="E3" t="s">
        <v>43</v>
      </c>
      <c r="F3" t="s">
        <v>44</v>
      </c>
      <c r="G3" t="s">
        <v>73</v>
      </c>
      <c r="H3" t="s">
        <v>74</v>
      </c>
      <c r="I3">
        <v>0.13</v>
      </c>
      <c r="J3">
        <v>0.56000000000000005</v>
      </c>
      <c r="K3">
        <v>34.99</v>
      </c>
      <c r="L3" t="s">
        <v>51</v>
      </c>
      <c r="M3" t="s">
        <v>52</v>
      </c>
      <c r="N3" t="s">
        <v>83</v>
      </c>
      <c r="O3" t="s">
        <v>84</v>
      </c>
      <c r="W3">
        <v>0.17</v>
      </c>
      <c r="X3">
        <v>0.6</v>
      </c>
      <c r="Y3">
        <v>42.24</v>
      </c>
      <c r="Z3" t="s">
        <v>63</v>
      </c>
      <c r="AA3" t="s">
        <v>64</v>
      </c>
      <c r="AB3" t="s">
        <v>93</v>
      </c>
      <c r="AC3" t="s">
        <v>94</v>
      </c>
      <c r="AD3" s="1">
        <v>0.11</v>
      </c>
      <c r="AE3" s="1">
        <v>0.63</v>
      </c>
      <c r="AF3" s="1">
        <v>24.29</v>
      </c>
      <c r="AG3" s="1" t="s">
        <v>65</v>
      </c>
      <c r="AH3" s="1" t="s">
        <v>66</v>
      </c>
      <c r="AI3" s="1" t="s">
        <v>95</v>
      </c>
      <c r="AJ3" s="1" t="s">
        <v>96</v>
      </c>
    </row>
    <row r="4" spans="1:42" x14ac:dyDescent="0.25">
      <c r="A4" t="s">
        <v>27</v>
      </c>
      <c r="B4">
        <v>0.14000000000000001</v>
      </c>
      <c r="C4">
        <v>0.55000000000000004</v>
      </c>
      <c r="D4">
        <v>30.02</v>
      </c>
      <c r="E4" t="s">
        <v>41</v>
      </c>
      <c r="F4" t="s">
        <v>42</v>
      </c>
      <c r="G4" t="s">
        <v>71</v>
      </c>
      <c r="H4" t="s">
        <v>72</v>
      </c>
      <c r="I4" s="1">
        <v>0.25</v>
      </c>
      <c r="J4" s="1">
        <v>0.8</v>
      </c>
      <c r="K4" s="1">
        <v>73.64</v>
      </c>
      <c r="L4" s="1" t="s">
        <v>49</v>
      </c>
      <c r="M4" s="1" t="s">
        <v>50</v>
      </c>
      <c r="N4" s="1" t="s">
        <v>79</v>
      </c>
      <c r="O4" s="1" t="s">
        <v>80</v>
      </c>
      <c r="P4">
        <v>0.19</v>
      </c>
      <c r="Q4">
        <v>0.56999999999999995</v>
      </c>
      <c r="R4">
        <v>41.62</v>
      </c>
      <c r="S4" t="s">
        <v>55</v>
      </c>
      <c r="T4" t="s">
        <v>56</v>
      </c>
      <c r="U4" t="s">
        <v>87</v>
      </c>
      <c r="V4" t="s">
        <v>88</v>
      </c>
    </row>
    <row r="5" spans="1:42" x14ac:dyDescent="0.25">
      <c r="A5" t="s">
        <v>31</v>
      </c>
      <c r="B5">
        <v>0.17</v>
      </c>
      <c r="C5">
        <v>0.64</v>
      </c>
      <c r="D5">
        <v>39.04</v>
      </c>
      <c r="E5" t="s">
        <v>39</v>
      </c>
      <c r="F5" t="s">
        <v>40</v>
      </c>
      <c r="G5" t="s">
        <v>69</v>
      </c>
      <c r="H5" t="s">
        <v>70</v>
      </c>
      <c r="I5" s="1">
        <v>0.4</v>
      </c>
      <c r="J5" s="1">
        <v>0.71</v>
      </c>
      <c r="K5" s="1">
        <v>95.94</v>
      </c>
      <c r="L5" s="1" t="s">
        <v>47</v>
      </c>
      <c r="M5" s="1" t="s">
        <v>48</v>
      </c>
      <c r="N5" s="1" t="s">
        <v>77</v>
      </c>
      <c r="O5" s="1" t="s">
        <v>78</v>
      </c>
      <c r="P5">
        <v>0.21</v>
      </c>
      <c r="Q5">
        <v>0.65</v>
      </c>
      <c r="R5">
        <v>63.13</v>
      </c>
      <c r="S5" t="s">
        <v>57</v>
      </c>
      <c r="T5" t="s">
        <v>58</v>
      </c>
      <c r="U5" t="s">
        <v>85</v>
      </c>
      <c r="V5" t="s">
        <v>86</v>
      </c>
    </row>
    <row r="6" spans="1:42" x14ac:dyDescent="0.25">
      <c r="A6" t="s">
        <v>35</v>
      </c>
      <c r="B6">
        <v>0.06</v>
      </c>
      <c r="C6">
        <v>0.55000000000000004</v>
      </c>
      <c r="D6">
        <v>20.329999999999998</v>
      </c>
      <c r="E6" t="s">
        <v>37</v>
      </c>
      <c r="F6" t="s">
        <v>38</v>
      </c>
      <c r="G6" t="s">
        <v>67</v>
      </c>
      <c r="H6" t="s">
        <v>68</v>
      </c>
      <c r="I6" s="1">
        <v>0.44</v>
      </c>
      <c r="J6" s="1">
        <v>0.76</v>
      </c>
      <c r="K6" s="1">
        <v>105.01</v>
      </c>
      <c r="L6" s="1" t="s">
        <v>53</v>
      </c>
      <c r="M6" s="1" t="s">
        <v>54</v>
      </c>
      <c r="N6" s="1" t="s">
        <v>75</v>
      </c>
      <c r="O6" s="1" t="s">
        <v>76</v>
      </c>
    </row>
    <row r="7" spans="1:42" x14ac:dyDescent="0.25">
      <c r="A7" t="s">
        <v>6</v>
      </c>
      <c r="AK7">
        <v>0.47</v>
      </c>
      <c r="AL7">
        <v>0.72</v>
      </c>
    </row>
    <row r="8" spans="1:42" x14ac:dyDescent="0.25">
      <c r="A8" t="s">
        <v>6</v>
      </c>
      <c r="AM8">
        <v>0.52</v>
      </c>
      <c r="AN8">
        <v>0.83</v>
      </c>
    </row>
    <row r="9" spans="1:42" x14ac:dyDescent="0.25">
      <c r="A9" t="s">
        <v>11</v>
      </c>
      <c r="AO9">
        <v>0.41</v>
      </c>
      <c r="AP9">
        <v>0.78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9B19-0A1E-4ACB-A765-1CF6EED23549}">
  <dimension ref="A1:P16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3.8" x14ac:dyDescent="0.25"/>
  <cols>
    <col min="1" max="1" width="14.88671875" bestFit="1" customWidth="1"/>
    <col min="2" max="11" width="13.88671875" bestFit="1" customWidth="1"/>
    <col min="12" max="12" width="14.88671875" bestFit="1" customWidth="1"/>
    <col min="13" max="15" width="13.88671875" bestFit="1" customWidth="1"/>
    <col min="16" max="16" width="12.77734375" bestFit="1" customWidth="1"/>
  </cols>
  <sheetData>
    <row r="1" spans="1:16" x14ac:dyDescent="0.25">
      <c r="B1" t="s">
        <v>8</v>
      </c>
      <c r="C1" t="s">
        <v>17</v>
      </c>
      <c r="D1" t="s">
        <v>19</v>
      </c>
      <c r="E1" s="1" t="s">
        <v>21</v>
      </c>
      <c r="F1" t="s">
        <v>23</v>
      </c>
      <c r="G1" t="s">
        <v>24</v>
      </c>
      <c r="H1" t="s">
        <v>26</v>
      </c>
      <c r="I1" t="s">
        <v>28</v>
      </c>
      <c r="J1" s="1" t="s">
        <v>29</v>
      </c>
      <c r="K1" t="s">
        <v>30</v>
      </c>
      <c r="L1" s="1" t="s">
        <v>16</v>
      </c>
      <c r="M1" t="s">
        <v>32</v>
      </c>
      <c r="N1" s="1" t="s">
        <v>33</v>
      </c>
      <c r="O1" t="s">
        <v>34</v>
      </c>
      <c r="P1" s="1" t="s">
        <v>97</v>
      </c>
    </row>
    <row r="2" spans="1:16" x14ac:dyDescent="0.25">
      <c r="A2" t="s">
        <v>8</v>
      </c>
      <c r="C2">
        <v>0.48867562361180816</v>
      </c>
      <c r="D2">
        <v>0.73919132917557118</v>
      </c>
      <c r="E2">
        <v>0.55478421671338563</v>
      </c>
      <c r="F2">
        <v>-0.30344205652298245</v>
      </c>
      <c r="G2">
        <v>-0.19190942422333343</v>
      </c>
      <c r="H2">
        <v>-0.2191029387596235</v>
      </c>
      <c r="I2">
        <v>-0.70385863727356857</v>
      </c>
      <c r="J2">
        <v>-0.69428295135265983</v>
      </c>
      <c r="K2">
        <v>-0.68722695277323698</v>
      </c>
      <c r="L2">
        <v>-0.10971095602182848</v>
      </c>
      <c r="M2">
        <v>-0.43017630494077297</v>
      </c>
      <c r="N2">
        <v>-0.50205398255655131</v>
      </c>
      <c r="O2">
        <v>-0.34162277326282492</v>
      </c>
      <c r="P2">
        <v>0.24734177430635237</v>
      </c>
    </row>
    <row r="3" spans="1:16" x14ac:dyDescent="0.25">
      <c r="A3" t="s">
        <v>18</v>
      </c>
      <c r="B3">
        <v>0.48867562361180816</v>
      </c>
      <c r="D3">
        <v>0.29595960776067975</v>
      </c>
      <c r="E3">
        <v>0.83522372357047392</v>
      </c>
      <c r="F3">
        <v>-0.28809798902101863</v>
      </c>
      <c r="G3">
        <v>0.10403877892057117</v>
      </c>
      <c r="H3">
        <v>4.0614576214350148E-2</v>
      </c>
      <c r="I3">
        <v>0.17534022531297921</v>
      </c>
      <c r="J3">
        <v>0.16335669228042871</v>
      </c>
      <c r="K3">
        <v>0.19228462874047431</v>
      </c>
      <c r="L3">
        <v>-0.15014496933446647</v>
      </c>
      <c r="M3">
        <v>4.9311422337701652E-2</v>
      </c>
      <c r="N3">
        <v>8.3553336985424012E-2</v>
      </c>
      <c r="O3">
        <v>-0.17346969460633985</v>
      </c>
      <c r="P3">
        <v>0.60427758276117949</v>
      </c>
    </row>
    <row r="4" spans="1:16" x14ac:dyDescent="0.25">
      <c r="A4" t="s">
        <v>20</v>
      </c>
      <c r="B4">
        <v>0.73919132917557118</v>
      </c>
      <c r="C4">
        <v>0.29595960776067975</v>
      </c>
      <c r="E4">
        <v>0.46561802629308996</v>
      </c>
      <c r="F4">
        <v>-0.11750737299890485</v>
      </c>
      <c r="G4">
        <v>-0.16663377292538176</v>
      </c>
      <c r="H4">
        <v>-0.2790979565996638</v>
      </c>
      <c r="I4">
        <v>-0.81671591571397351</v>
      </c>
      <c r="J4">
        <v>-0.59234245704851129</v>
      </c>
      <c r="K4">
        <v>-0.82755034353923584</v>
      </c>
      <c r="L4">
        <v>-0.21800598873160537</v>
      </c>
      <c r="M4">
        <v>-0.11989287496337862</v>
      </c>
      <c r="N4">
        <v>-0.35135308392697884</v>
      </c>
      <c r="O4">
        <v>9.9935375902357654E-2</v>
      </c>
      <c r="P4">
        <v>0.16576842077683918</v>
      </c>
    </row>
    <row r="5" spans="1:16" x14ac:dyDescent="0.25">
      <c r="A5" s="1" t="s">
        <v>22</v>
      </c>
      <c r="B5">
        <v>0.55478421671338563</v>
      </c>
      <c r="C5">
        <v>0.83522372357047392</v>
      </c>
      <c r="D5">
        <v>0.46561802629308996</v>
      </c>
      <c r="F5">
        <v>-0.36535708513104098</v>
      </c>
      <c r="G5">
        <v>0.10942912298030416</v>
      </c>
      <c r="H5">
        <v>1.4243502743283331E-2</v>
      </c>
      <c r="I5">
        <v>8.8691713462478131E-2</v>
      </c>
      <c r="J5">
        <v>0.31104482899068508</v>
      </c>
      <c r="K5">
        <v>6.0706684431913245E-2</v>
      </c>
      <c r="L5">
        <v>2.1299829232947851E-2</v>
      </c>
      <c r="M5">
        <v>-3.4500741808756397E-2</v>
      </c>
      <c r="N5">
        <v>7.0838030624673174E-3</v>
      </c>
      <c r="O5">
        <v>-0.35763234728989235</v>
      </c>
      <c r="P5">
        <v>0.35614308278355239</v>
      </c>
    </row>
    <row r="6" spans="1:16" x14ac:dyDescent="0.25">
      <c r="A6" t="s">
        <v>23</v>
      </c>
      <c r="B6">
        <v>-0.30344205652298245</v>
      </c>
      <c r="C6">
        <v>-0.28809798902101863</v>
      </c>
      <c r="D6">
        <v>-0.11750737299890485</v>
      </c>
      <c r="E6">
        <v>-0.36535708513104098</v>
      </c>
      <c r="G6">
        <v>0.83574779816539768</v>
      </c>
      <c r="H6">
        <v>0.88451267496007302</v>
      </c>
      <c r="I6">
        <v>-7.6653613619854288E-2</v>
      </c>
      <c r="J6">
        <v>-0.16119993046616832</v>
      </c>
      <c r="K6">
        <v>-0.12043469735946515</v>
      </c>
      <c r="L6">
        <v>0.52219700642362432</v>
      </c>
      <c r="M6">
        <v>0.68167875308658465</v>
      </c>
      <c r="N6">
        <v>-0.61302186676963888</v>
      </c>
      <c r="O6">
        <v>0.36229578383123551</v>
      </c>
      <c r="P6">
        <v>0.35977173374671501</v>
      </c>
    </row>
    <row r="7" spans="1:16" x14ac:dyDescent="0.25">
      <c r="A7" t="s">
        <v>24</v>
      </c>
      <c r="B7">
        <v>-0.19190942422333343</v>
      </c>
      <c r="C7">
        <v>0.10403877892057117</v>
      </c>
      <c r="D7">
        <v>-0.16663377292538176</v>
      </c>
      <c r="E7">
        <v>0.10942912298030416</v>
      </c>
      <c r="F7">
        <v>0.83574779816539768</v>
      </c>
      <c r="H7">
        <v>0.96033092184854951</v>
      </c>
      <c r="I7">
        <v>-0.19029876643069502</v>
      </c>
      <c r="J7">
        <v>-8.3401193357469289E-2</v>
      </c>
      <c r="K7">
        <v>-0.11480518917553302</v>
      </c>
      <c r="L7">
        <v>0.72873844930020504</v>
      </c>
      <c r="M7">
        <v>0.45606546337299075</v>
      </c>
      <c r="N7">
        <v>-0.43041623995204753</v>
      </c>
      <c r="O7">
        <v>2.2549100447209952E-2</v>
      </c>
      <c r="P7">
        <v>0.13070687853897262</v>
      </c>
    </row>
    <row r="8" spans="1:16" x14ac:dyDescent="0.25">
      <c r="A8" t="s">
        <v>26</v>
      </c>
      <c r="B8">
        <v>-0.2191029387596235</v>
      </c>
      <c r="C8">
        <v>4.0614576214350148E-2</v>
      </c>
      <c r="D8">
        <v>-0.2790979565996638</v>
      </c>
      <c r="E8">
        <v>1.4243502743283331E-2</v>
      </c>
      <c r="F8">
        <v>0.88451267496007302</v>
      </c>
      <c r="G8">
        <v>0.96033092184854951</v>
      </c>
      <c r="I8">
        <v>3.9722699048693029E-2</v>
      </c>
      <c r="J8">
        <v>-5.338062956028642E-2</v>
      </c>
      <c r="K8">
        <v>5.2178630630598322E-3</v>
      </c>
      <c r="L8">
        <v>0.76040768012574045</v>
      </c>
      <c r="M8">
        <v>0.44418172350537471</v>
      </c>
      <c r="N8">
        <v>-0.45177310168684454</v>
      </c>
      <c r="O8">
        <v>-3.9117513357119086E-3</v>
      </c>
      <c r="P8">
        <v>0.28940768783272286</v>
      </c>
    </row>
    <row r="9" spans="1:16" x14ac:dyDescent="0.25">
      <c r="A9" t="s">
        <v>28</v>
      </c>
      <c r="B9">
        <v>-0.70385863727356857</v>
      </c>
      <c r="C9">
        <v>0.17534022531297921</v>
      </c>
      <c r="D9">
        <v>-0.81671591571397351</v>
      </c>
      <c r="E9">
        <v>8.8691713462478131E-2</v>
      </c>
      <c r="F9">
        <v>-7.6653613619854288E-2</v>
      </c>
      <c r="G9">
        <v>-0.19029876643069502</v>
      </c>
      <c r="H9">
        <v>3.9722699048693029E-2</v>
      </c>
      <c r="J9">
        <v>0.89379912055554422</v>
      </c>
      <c r="K9">
        <v>0.99706878094578455</v>
      </c>
      <c r="L9">
        <v>-8.2212321525990603E-2</v>
      </c>
      <c r="M9">
        <v>0.16129285136828292</v>
      </c>
      <c r="N9">
        <v>0.52197674138759864</v>
      </c>
      <c r="O9">
        <v>1.6288048155499051E-2</v>
      </c>
      <c r="P9">
        <v>0.14404625656539319</v>
      </c>
    </row>
    <row r="10" spans="1:16" x14ac:dyDescent="0.25">
      <c r="A10" s="1" t="s">
        <v>29</v>
      </c>
      <c r="B10">
        <v>-0.69428295135265983</v>
      </c>
      <c r="C10">
        <v>0.16335669228042871</v>
      </c>
      <c r="D10">
        <v>-0.59234245704851129</v>
      </c>
      <c r="E10">
        <v>0.31104482899068508</v>
      </c>
      <c r="F10">
        <v>-0.16119993046616832</v>
      </c>
      <c r="G10">
        <v>-8.3401193357469289E-2</v>
      </c>
      <c r="H10">
        <v>-5.338062956028642E-2</v>
      </c>
      <c r="I10">
        <v>0.89379912055554422</v>
      </c>
      <c r="K10">
        <v>0.87945999800727503</v>
      </c>
      <c r="L10">
        <v>-0.21276245257003287</v>
      </c>
      <c r="M10">
        <v>0.25234825417206236</v>
      </c>
      <c r="N10">
        <v>0.50035435791660432</v>
      </c>
      <c r="O10">
        <v>8.3506350268337845E-2</v>
      </c>
      <c r="P10">
        <v>-1.8725129825685975E-2</v>
      </c>
    </row>
    <row r="11" spans="1:16" x14ac:dyDescent="0.25">
      <c r="A11" t="s">
        <v>30</v>
      </c>
      <c r="B11">
        <v>-0.68722695277323698</v>
      </c>
      <c r="C11">
        <v>0.19228462874047431</v>
      </c>
      <c r="D11">
        <v>-0.82755034353923584</v>
      </c>
      <c r="E11">
        <v>6.0706684431913245E-2</v>
      </c>
      <c r="F11">
        <v>-0.12043469735946515</v>
      </c>
      <c r="G11">
        <v>-0.11480518917553302</v>
      </c>
      <c r="H11">
        <v>5.2178630630598322E-3</v>
      </c>
      <c r="I11">
        <v>0.99706878094578455</v>
      </c>
      <c r="J11">
        <v>0.87945999800727503</v>
      </c>
      <c r="L11">
        <v>-0.10201768233128315</v>
      </c>
      <c r="M11">
        <v>8.8314618498208264E-2</v>
      </c>
      <c r="N11">
        <v>0.5624450886954081</v>
      </c>
      <c r="O11">
        <v>-3.5970672966772518E-2</v>
      </c>
      <c r="P11">
        <v>0.13696928312759951</v>
      </c>
    </row>
    <row r="12" spans="1:16" x14ac:dyDescent="0.25">
      <c r="A12" s="1" t="s">
        <v>16</v>
      </c>
      <c r="B12">
        <v>-0.10971095602182848</v>
      </c>
      <c r="C12">
        <v>-0.15014496933446647</v>
      </c>
      <c r="D12">
        <v>-0.21800598873160537</v>
      </c>
      <c r="E12">
        <v>2.1299829232947851E-2</v>
      </c>
      <c r="F12">
        <v>0.52219700642362432</v>
      </c>
      <c r="G12">
        <v>0.72873844930020504</v>
      </c>
      <c r="H12">
        <v>0.76040768012574045</v>
      </c>
      <c r="I12">
        <v>-8.2212321525990603E-2</v>
      </c>
      <c r="J12">
        <v>-0.21276245257003287</v>
      </c>
      <c r="K12">
        <v>-0.10201768233128315</v>
      </c>
      <c r="M12">
        <v>-0.10186116762921443</v>
      </c>
      <c r="N12">
        <v>-0.17008722846584887</v>
      </c>
      <c r="O12">
        <v>-0.48135010448736382</v>
      </c>
      <c r="P12">
        <v>-0.15398195014935406</v>
      </c>
    </row>
    <row r="13" spans="1:16" x14ac:dyDescent="0.25">
      <c r="A13" t="s">
        <v>32</v>
      </c>
      <c r="B13">
        <v>-0.43017630494077297</v>
      </c>
      <c r="C13">
        <v>4.9311422337701652E-2</v>
      </c>
      <c r="D13">
        <v>-0.11989287496337862</v>
      </c>
      <c r="E13">
        <v>-3.4500741808756397E-2</v>
      </c>
      <c r="F13">
        <v>0.68167875308658465</v>
      </c>
      <c r="G13">
        <v>0.45606546337299075</v>
      </c>
      <c r="H13">
        <v>0.44418172350537471</v>
      </c>
      <c r="I13">
        <v>0.16129285136828292</v>
      </c>
      <c r="J13">
        <v>0.25234825417206236</v>
      </c>
      <c r="K13">
        <v>8.8314618498208264E-2</v>
      </c>
      <c r="L13">
        <v>-0.10186116762921443</v>
      </c>
      <c r="N13">
        <v>-0.50201675270629864</v>
      </c>
      <c r="O13">
        <v>0.85228332757523317</v>
      </c>
      <c r="P13">
        <v>0.60746930352634876</v>
      </c>
    </row>
    <row r="14" spans="1:16" x14ac:dyDescent="0.25">
      <c r="A14" s="1" t="s">
        <v>33</v>
      </c>
      <c r="B14">
        <v>-0.50205398255655131</v>
      </c>
      <c r="C14">
        <v>8.3553336985424012E-2</v>
      </c>
      <c r="D14">
        <v>-0.35135308392697884</v>
      </c>
      <c r="E14">
        <v>7.0838030624673174E-3</v>
      </c>
      <c r="F14">
        <v>-0.61302186676963888</v>
      </c>
      <c r="G14">
        <v>-0.43041623995204753</v>
      </c>
      <c r="H14">
        <v>-0.45177310168684454</v>
      </c>
      <c r="I14">
        <v>0.52197674138759864</v>
      </c>
      <c r="J14">
        <v>0.50035435791660432</v>
      </c>
      <c r="K14">
        <v>0.5624450886954081</v>
      </c>
      <c r="L14">
        <v>-0.17008722846584887</v>
      </c>
      <c r="M14">
        <v>-0.50201675270629864</v>
      </c>
      <c r="O14">
        <v>-0.40974018707583565</v>
      </c>
      <c r="P14">
        <v>-0.24855115588124083</v>
      </c>
    </row>
    <row r="15" spans="1:16" x14ac:dyDescent="0.25">
      <c r="A15" t="s">
        <v>34</v>
      </c>
      <c r="B15">
        <v>-0.34162277326282492</v>
      </c>
      <c r="C15">
        <v>-0.17346969460633985</v>
      </c>
      <c r="D15">
        <v>9.9935375902357654E-2</v>
      </c>
      <c r="E15">
        <v>-0.35763234728989235</v>
      </c>
      <c r="F15">
        <v>0.36229578383123551</v>
      </c>
      <c r="G15">
        <v>2.2549100447209952E-2</v>
      </c>
      <c r="H15">
        <v>-3.9117513357119086E-3</v>
      </c>
      <c r="I15">
        <v>1.6288048155499051E-2</v>
      </c>
      <c r="J15">
        <v>8.3506350268337845E-2</v>
      </c>
      <c r="K15">
        <v>-3.5970672966772518E-2</v>
      </c>
      <c r="L15">
        <v>-0.48135010448736382</v>
      </c>
      <c r="M15">
        <v>0.85228332757523317</v>
      </c>
      <c r="N15">
        <v>-0.40974018707583565</v>
      </c>
      <c r="P15">
        <v>0.55512133254896256</v>
      </c>
    </row>
    <row r="16" spans="1:16" x14ac:dyDescent="0.25">
      <c r="A16" s="1" t="s">
        <v>97</v>
      </c>
      <c r="B16">
        <v>0.24734177430635237</v>
      </c>
      <c r="C16">
        <v>0.60427758276117949</v>
      </c>
      <c r="D16">
        <v>0.16576842077683918</v>
      </c>
      <c r="E16">
        <v>0.35614308278355239</v>
      </c>
      <c r="F16">
        <v>0.35977173374671501</v>
      </c>
      <c r="G16">
        <v>0.13070687853897262</v>
      </c>
      <c r="H16">
        <v>0.28940768783272286</v>
      </c>
      <c r="I16">
        <v>0.14404625656539319</v>
      </c>
      <c r="J16">
        <v>-1.8725129825685975E-2</v>
      </c>
      <c r="K16">
        <v>0.13696928312759951</v>
      </c>
      <c r="L16">
        <v>-0.15398195014935406</v>
      </c>
      <c r="M16">
        <v>0.60746930352634876</v>
      </c>
      <c r="N16">
        <v>-0.24855115588124083</v>
      </c>
      <c r="O16">
        <v>0.55512133254896256</v>
      </c>
    </row>
  </sheetData>
  <phoneticPr fontId="1" type="noConversion"/>
  <conditionalFormatting sqref="B12:I12 L12 L2:L9 B2:I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J12 L12 L2:L10 B2:J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L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M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N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7D50-4AE2-40DC-BE4F-5978B9A232F2}">
  <dimension ref="A1:F6"/>
  <sheetViews>
    <sheetView workbookViewId="0">
      <selection activeCell="A8" sqref="A8"/>
    </sheetView>
  </sheetViews>
  <sheetFormatPr defaultRowHeight="13.8" x14ac:dyDescent="0.25"/>
  <cols>
    <col min="1" max="1" width="14.88671875" bestFit="1" customWidth="1"/>
    <col min="2" max="3" width="13.88671875" bestFit="1" customWidth="1"/>
    <col min="4" max="4" width="14.88671875" bestFit="1" customWidth="1"/>
    <col min="5" max="5" width="13.88671875" bestFit="1" customWidth="1"/>
    <col min="6" max="6" width="12.77734375" bestFit="1" customWidth="1"/>
  </cols>
  <sheetData>
    <row r="1" spans="1:6" x14ac:dyDescent="0.25">
      <c r="B1" s="1" t="s">
        <v>21</v>
      </c>
      <c r="C1" s="1" t="s">
        <v>29</v>
      </c>
      <c r="D1" s="1" t="s">
        <v>16</v>
      </c>
      <c r="E1" s="1" t="s">
        <v>33</v>
      </c>
      <c r="F1" s="1" t="s">
        <v>97</v>
      </c>
    </row>
    <row r="2" spans="1:6" x14ac:dyDescent="0.25">
      <c r="A2" s="1" t="s">
        <v>22</v>
      </c>
      <c r="C2">
        <v>0.31104482899068508</v>
      </c>
      <c r="D2">
        <v>2.1299829232947851E-2</v>
      </c>
      <c r="E2">
        <v>7.0838030624673174E-3</v>
      </c>
      <c r="F2">
        <v>0.35614308278355239</v>
      </c>
    </row>
    <row r="3" spans="1:6" x14ac:dyDescent="0.25">
      <c r="A3" s="1" t="s">
        <v>29</v>
      </c>
      <c r="B3">
        <v>0.31104482899068508</v>
      </c>
      <c r="D3">
        <v>-0.21276245257003287</v>
      </c>
      <c r="E3">
        <v>0.50035435791660432</v>
      </c>
      <c r="F3">
        <v>-1.8725129825685975E-2</v>
      </c>
    </row>
    <row r="4" spans="1:6" x14ac:dyDescent="0.25">
      <c r="A4" s="1" t="s">
        <v>16</v>
      </c>
      <c r="B4">
        <v>2.1299829232947851E-2</v>
      </c>
      <c r="C4">
        <v>-0.21276245257003287</v>
      </c>
      <c r="E4">
        <v>-0.17008722846584887</v>
      </c>
      <c r="F4">
        <v>-0.15398195014935406</v>
      </c>
    </row>
    <row r="5" spans="1:6" x14ac:dyDescent="0.25">
      <c r="A5" s="1" t="s">
        <v>33</v>
      </c>
      <c r="B5">
        <v>7.0838030624673174E-3</v>
      </c>
      <c r="C5">
        <v>0.50035435791660432</v>
      </c>
      <c r="D5">
        <v>-0.17008722846584887</v>
      </c>
      <c r="F5">
        <v>-0.24855115588124083</v>
      </c>
    </row>
    <row r="6" spans="1:6" x14ac:dyDescent="0.25">
      <c r="A6" s="1" t="s">
        <v>97</v>
      </c>
      <c r="B6">
        <v>0.35614308278355239</v>
      </c>
      <c r="C6">
        <v>-1.8725129825685975E-2</v>
      </c>
      <c r="D6">
        <v>-0.15398195014935401</v>
      </c>
      <c r="E6">
        <v>-0.24855115588124083</v>
      </c>
    </row>
  </sheetData>
  <phoneticPr fontId="1" type="noConversion"/>
  <conditionalFormatting sqref="D4 B4 D2 B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D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D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E5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9F36-B35C-4B4C-998C-5CA0598CEB94}">
  <dimension ref="A1:F4"/>
  <sheetViews>
    <sheetView workbookViewId="0">
      <selection activeCell="A7" sqref="A7"/>
    </sheetView>
  </sheetViews>
  <sheetFormatPr defaultRowHeight="13.8" x14ac:dyDescent="0.25"/>
  <cols>
    <col min="2" max="3" width="11" bestFit="1" customWidth="1"/>
    <col min="4" max="4" width="14.88671875" bestFit="1" customWidth="1"/>
    <col min="5" max="5" width="10.5546875" bestFit="1" customWidth="1"/>
    <col min="6" max="6" width="10.88671875" bestFit="1" customWidth="1"/>
  </cols>
  <sheetData>
    <row r="1" spans="1:6" x14ac:dyDescent="0.25">
      <c r="A1" t="s">
        <v>98</v>
      </c>
      <c r="B1" t="s">
        <v>21</v>
      </c>
      <c r="D1" t="s">
        <v>16</v>
      </c>
      <c r="F1" t="s">
        <v>97</v>
      </c>
    </row>
    <row r="2" spans="1:6" x14ac:dyDescent="0.25">
      <c r="A2" t="s">
        <v>99</v>
      </c>
      <c r="C2" t="s">
        <v>29</v>
      </c>
      <c r="D2" t="s">
        <v>16</v>
      </c>
      <c r="F2" t="s">
        <v>97</v>
      </c>
    </row>
    <row r="3" spans="1:6" x14ac:dyDescent="0.25">
      <c r="A3" t="s">
        <v>100</v>
      </c>
      <c r="B3" t="s">
        <v>21</v>
      </c>
      <c r="D3" t="s">
        <v>16</v>
      </c>
      <c r="E3" t="s">
        <v>33</v>
      </c>
    </row>
    <row r="4" spans="1:6" x14ac:dyDescent="0.25">
      <c r="A4" t="s">
        <v>101</v>
      </c>
      <c r="D4" t="s">
        <v>16</v>
      </c>
      <c r="E4" t="s">
        <v>33</v>
      </c>
      <c r="F4" t="s">
        <v>97</v>
      </c>
    </row>
  </sheetData>
  <phoneticPr fontId="1" type="noConversion"/>
  <conditionalFormatting sqref="B1:F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F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F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F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C36D-63C6-4795-BC29-478397B5FE98}">
  <dimension ref="A1:AG17"/>
  <sheetViews>
    <sheetView workbookViewId="0">
      <pane xSplit="1" topLeftCell="B1" activePane="topRight" state="frozen"/>
      <selection pane="topRight" activeCell="A17" sqref="A17"/>
    </sheetView>
  </sheetViews>
  <sheetFormatPr defaultRowHeight="13.8" x14ac:dyDescent="0.25"/>
  <cols>
    <col min="1" max="1" width="14.33203125" bestFit="1" customWidth="1"/>
    <col min="2" max="2" width="14.33203125" customWidth="1"/>
    <col min="3" max="3" width="14.33203125" bestFit="1" customWidth="1"/>
    <col min="4" max="4" width="14.33203125" customWidth="1"/>
    <col min="5" max="5" width="14.33203125" bestFit="1" customWidth="1"/>
    <col min="6" max="6" width="14.33203125" customWidth="1"/>
    <col min="7" max="7" width="14.33203125" bestFit="1" customWidth="1"/>
    <col min="8" max="8" width="14.33203125" customWidth="1"/>
    <col min="9" max="9" width="13.88671875" bestFit="1" customWidth="1"/>
    <col min="10" max="10" width="13.88671875" customWidth="1"/>
    <col min="11" max="12" width="13.88671875" bestFit="1" customWidth="1"/>
    <col min="13" max="13" width="12.77734375" bestFit="1" customWidth="1"/>
    <col min="14" max="14" width="11" bestFit="1" customWidth="1"/>
    <col min="15" max="15" width="11" customWidth="1"/>
    <col min="16" max="16" width="13.88671875" bestFit="1" customWidth="1"/>
    <col min="17" max="17" width="13.88671875" customWidth="1"/>
    <col min="18" max="18" width="11" bestFit="1" customWidth="1"/>
    <col min="19" max="19" width="11" customWidth="1"/>
    <col min="20" max="20" width="13.88671875" bestFit="1" customWidth="1"/>
    <col min="21" max="21" width="13.88671875" customWidth="1"/>
    <col min="22" max="22" width="13.88671875" bestFit="1" customWidth="1"/>
    <col min="23" max="23" width="13.88671875" customWidth="1"/>
    <col min="24" max="24" width="13.88671875" bestFit="1" customWidth="1"/>
    <col min="26" max="26" width="10.5546875" bestFit="1" customWidth="1"/>
    <col min="28" max="28" width="13.88671875" bestFit="1" customWidth="1"/>
    <col min="30" max="30" width="10.5546875" bestFit="1" customWidth="1"/>
    <col min="32" max="32" width="13.88671875" bestFit="1" customWidth="1"/>
  </cols>
  <sheetData>
    <row r="1" spans="1:33" x14ac:dyDescent="0.25">
      <c r="A1" t="s">
        <v>8</v>
      </c>
      <c r="C1" t="s">
        <v>18</v>
      </c>
      <c r="E1" t="s">
        <v>20</v>
      </c>
      <c r="G1" t="s">
        <v>22</v>
      </c>
      <c r="I1" t="s">
        <v>16</v>
      </c>
      <c r="K1" t="s">
        <v>12</v>
      </c>
      <c r="L1" t="s">
        <v>13</v>
      </c>
      <c r="M1" t="s">
        <v>14</v>
      </c>
      <c r="N1" t="s">
        <v>23</v>
      </c>
      <c r="P1" t="s">
        <v>25</v>
      </c>
      <c r="R1" t="s">
        <v>26</v>
      </c>
      <c r="T1" t="s">
        <v>28</v>
      </c>
      <c r="V1" t="s">
        <v>29</v>
      </c>
      <c r="X1" t="s">
        <v>30</v>
      </c>
      <c r="Z1" t="s">
        <v>32</v>
      </c>
      <c r="AB1" t="s">
        <v>33</v>
      </c>
      <c r="AD1" t="s">
        <v>34</v>
      </c>
      <c r="AF1" t="s">
        <v>36</v>
      </c>
    </row>
    <row r="2" spans="1:33" x14ac:dyDescent="0.25">
      <c r="A2">
        <v>0.79053224274161782</v>
      </c>
      <c r="B2">
        <v>341.17</v>
      </c>
      <c r="C2">
        <v>1.3167681421754154</v>
      </c>
      <c r="D2">
        <v>400.1</v>
      </c>
      <c r="E2">
        <v>0.66948545861297537</v>
      </c>
      <c r="F2">
        <v>299.26</v>
      </c>
      <c r="G2">
        <v>1.2143820964291592</v>
      </c>
      <c r="H2">
        <v>368.99</v>
      </c>
      <c r="I2">
        <v>0.23662885726226357</v>
      </c>
      <c r="J2">
        <v>0</v>
      </c>
      <c r="K2">
        <v>0.71291983477518306</v>
      </c>
      <c r="L2">
        <v>0.75165319566663935</v>
      </c>
      <c r="M2">
        <v>0.6459712201688288</v>
      </c>
      <c r="AF2">
        <v>1.4426715522984677</v>
      </c>
      <c r="AG2">
        <v>433.09</v>
      </c>
    </row>
    <row r="3" spans="1:33" x14ac:dyDescent="0.25">
      <c r="A3">
        <v>-0.13777158297698502</v>
      </c>
      <c r="B3">
        <v>-80.91</v>
      </c>
      <c r="C3">
        <v>-0.62437924352233876</v>
      </c>
      <c r="D3">
        <v>-217.72499999999999</v>
      </c>
      <c r="E3">
        <v>0.21883221669719607</v>
      </c>
      <c r="F3">
        <v>98.4</v>
      </c>
      <c r="G3">
        <v>-0.43212401029869574</v>
      </c>
      <c r="H3">
        <v>-142.22</v>
      </c>
      <c r="I3">
        <v>0.15502170636021068</v>
      </c>
      <c r="J3">
        <v>45.91</v>
      </c>
      <c r="K3">
        <v>0.58013693653828047</v>
      </c>
      <c r="L3">
        <v>0.86466373908232053</v>
      </c>
      <c r="M3">
        <v>0.49217395688594046</v>
      </c>
      <c r="N3">
        <v>0.78137928981754312</v>
      </c>
      <c r="O3">
        <v>262.52</v>
      </c>
      <c r="P3">
        <v>0.34809942934519778</v>
      </c>
      <c r="Q3">
        <v>107.97</v>
      </c>
      <c r="R3">
        <v>0.47635167811200307</v>
      </c>
      <c r="S3">
        <v>147.75</v>
      </c>
      <c r="AF3">
        <v>0.29995981790209214</v>
      </c>
      <c r="AG3">
        <v>95.215000000000003</v>
      </c>
    </row>
    <row r="4" spans="1:33" x14ac:dyDescent="0.25">
      <c r="A4">
        <v>-0.21737817173661286</v>
      </c>
      <c r="B4">
        <v>-75.510000000000005</v>
      </c>
      <c r="C4">
        <v>0.23087335546896107</v>
      </c>
      <c r="D4">
        <v>95.160000000000011</v>
      </c>
      <c r="E4">
        <v>-0.25301886316675026</v>
      </c>
      <c r="F4">
        <v>-103.73</v>
      </c>
      <c r="G4">
        <v>0.18252251573019865</v>
      </c>
      <c r="H4">
        <v>65.506666666666661</v>
      </c>
      <c r="I4">
        <v>0.12357970766836576</v>
      </c>
      <c r="J4">
        <v>83.856666666666669</v>
      </c>
      <c r="K4">
        <v>0.64251000837232608</v>
      </c>
      <c r="L4">
        <v>0.53106709485711689</v>
      </c>
      <c r="M4">
        <v>0.43513446689313873</v>
      </c>
      <c r="N4">
        <v>0.20100628726250358</v>
      </c>
      <c r="O4">
        <v>80.86999999999999</v>
      </c>
      <c r="P4">
        <v>0.23048580055732354</v>
      </c>
      <c r="Q4">
        <v>67.890000000000015</v>
      </c>
      <c r="R4">
        <v>0.434801287759636</v>
      </c>
      <c r="S4">
        <v>135.61000000000001</v>
      </c>
      <c r="T4">
        <v>0.54168762466394937</v>
      </c>
      <c r="U4">
        <v>312.31</v>
      </c>
      <c r="V4">
        <v>0.48134295520549153</v>
      </c>
      <c r="W4">
        <v>218.78</v>
      </c>
      <c r="X4">
        <v>0.54168762466394937</v>
      </c>
      <c r="Y4">
        <v>312.31</v>
      </c>
      <c r="AF4">
        <v>0.48573369353632306</v>
      </c>
      <c r="AG4">
        <v>160.47666666666666</v>
      </c>
    </row>
    <row r="5" spans="1:33" x14ac:dyDescent="0.25">
      <c r="A5">
        <v>-9.6260629186047247E-2</v>
      </c>
      <c r="B5">
        <v>-69.712500000000006</v>
      </c>
      <c r="C5">
        <v>-0.369596707599681</v>
      </c>
      <c r="D5">
        <v>-114.99249999999999</v>
      </c>
      <c r="E5">
        <v>0.15377884777661513</v>
      </c>
      <c r="F5">
        <v>82.132499999999993</v>
      </c>
      <c r="G5">
        <v>0.20085293551460187</v>
      </c>
      <c r="H5">
        <v>64.102500000000006</v>
      </c>
      <c r="I5">
        <v>0.19064851013802342</v>
      </c>
      <c r="J5">
        <v>92.28</v>
      </c>
      <c r="K5">
        <v>0.24261472434154852</v>
      </c>
      <c r="L5">
        <v>0.36975513768880169</v>
      </c>
      <c r="M5">
        <v>0.25181148819336158</v>
      </c>
      <c r="N5">
        <v>9.4369047162178143E-2</v>
      </c>
      <c r="O5">
        <v>38.76</v>
      </c>
      <c r="P5">
        <v>0.25221311754409803</v>
      </c>
      <c r="Q5">
        <v>78.873333333333335</v>
      </c>
      <c r="R5">
        <v>0.14134006028006912</v>
      </c>
      <c r="S5">
        <v>42.696666666666665</v>
      </c>
      <c r="T5">
        <v>0.10849501326326413</v>
      </c>
      <c r="U5">
        <v>52.155000000000001</v>
      </c>
      <c r="V5">
        <v>0.32580258362764963</v>
      </c>
      <c r="W5">
        <v>125.04</v>
      </c>
      <c r="X5">
        <v>0.10849501326326413</v>
      </c>
      <c r="Y5">
        <v>52.155000000000001</v>
      </c>
      <c r="AF5">
        <v>-0.4579087791083909</v>
      </c>
      <c r="AG5">
        <v>-144.17750000000001</v>
      </c>
    </row>
    <row r="6" spans="1:33" x14ac:dyDescent="0.25">
      <c r="A6">
        <v>-0.35767841162893138</v>
      </c>
      <c r="B6">
        <v>-128.70400000000001</v>
      </c>
      <c r="C6">
        <v>0.30526926353854067</v>
      </c>
      <c r="D6">
        <v>75.518000000000001</v>
      </c>
      <c r="E6">
        <v>0.25804525933903943</v>
      </c>
      <c r="F6">
        <v>118.67599999999997</v>
      </c>
      <c r="G6">
        <v>6.7150800936003036E-2</v>
      </c>
      <c r="H6">
        <v>17.580000000000002</v>
      </c>
      <c r="I6">
        <v>-5.7833621173372471E-2</v>
      </c>
      <c r="J6">
        <v>-52.224000000000004</v>
      </c>
      <c r="K6">
        <v>0.44553918596051151</v>
      </c>
      <c r="L6">
        <v>0.37593416293678078</v>
      </c>
      <c r="M6">
        <v>0.36252403720034498</v>
      </c>
      <c r="N6">
        <v>9.5845453577828699E-2</v>
      </c>
      <c r="O6">
        <v>32.274999999999999</v>
      </c>
      <c r="P6">
        <v>3.8454682902217999E-2</v>
      </c>
      <c r="Q6">
        <v>12.635000000000002</v>
      </c>
      <c r="R6">
        <v>-6.0796948819382982E-2</v>
      </c>
      <c r="S6">
        <v>-14.007499999999999</v>
      </c>
      <c r="T6">
        <v>2.2903611184944828E-3</v>
      </c>
      <c r="U6">
        <v>10.136666666666663</v>
      </c>
      <c r="V6">
        <v>0.40365885046154942</v>
      </c>
      <c r="W6">
        <v>133.5</v>
      </c>
      <c r="X6">
        <v>1.3941679281510272E-2</v>
      </c>
      <c r="Y6">
        <v>13.663333333333332</v>
      </c>
      <c r="Z6">
        <v>0.69976238968092319</v>
      </c>
      <c r="AA6">
        <v>164.92</v>
      </c>
      <c r="AB6">
        <v>0.98229043683589135</v>
      </c>
      <c r="AC6">
        <v>216.32</v>
      </c>
      <c r="AD6">
        <v>0.83189069925322467</v>
      </c>
      <c r="AE6">
        <v>196.06</v>
      </c>
      <c r="AF6">
        <v>0.4721590735020339</v>
      </c>
      <c r="AG6">
        <v>145.33199999999999</v>
      </c>
    </row>
    <row r="7" spans="1:33" x14ac:dyDescent="0.25">
      <c r="A7">
        <v>0.79413446180467151</v>
      </c>
      <c r="B7">
        <v>299.22500000000002</v>
      </c>
      <c r="C7">
        <v>3.1110858073374936E-2</v>
      </c>
      <c r="D7">
        <v>32.174999999999997</v>
      </c>
      <c r="E7">
        <v>0.62925069684456436</v>
      </c>
      <c r="F7">
        <v>239.66499999999999</v>
      </c>
      <c r="G7">
        <v>0.74918157941986141</v>
      </c>
      <c r="H7">
        <v>211.02833333333331</v>
      </c>
      <c r="I7">
        <v>0.1307140225638096</v>
      </c>
      <c r="J7">
        <v>17.278333333333332</v>
      </c>
      <c r="K7">
        <v>0.41339513466679384</v>
      </c>
      <c r="L7">
        <v>0.33659292024916382</v>
      </c>
      <c r="M7">
        <v>0.31997672845689035</v>
      </c>
      <c r="N7">
        <v>-0.23351632746671908</v>
      </c>
      <c r="O7">
        <v>-83.91</v>
      </c>
      <c r="P7">
        <v>-0.12593543400778467</v>
      </c>
      <c r="Q7">
        <v>-30.008000000000003</v>
      </c>
      <c r="R7">
        <v>-9.4923162314280038E-2</v>
      </c>
      <c r="S7">
        <v>-21.236000000000001</v>
      </c>
      <c r="T7">
        <v>-0.10809419395055524</v>
      </c>
      <c r="U7">
        <v>-42.255000000000003</v>
      </c>
      <c r="V7">
        <v>0.3480480858053267</v>
      </c>
      <c r="W7">
        <v>101.87</v>
      </c>
      <c r="X7">
        <v>-0.10809419395055524</v>
      </c>
      <c r="Y7">
        <v>-42.255000000000003</v>
      </c>
      <c r="Z7">
        <v>-6.1428512789558992E-2</v>
      </c>
      <c r="AA7">
        <v>14.209999999999994</v>
      </c>
      <c r="AB7">
        <v>0.27651458886869079</v>
      </c>
      <c r="AC7">
        <v>71.77</v>
      </c>
      <c r="AD7">
        <v>0.10491114509300677</v>
      </c>
      <c r="AE7">
        <v>33.575000000000003</v>
      </c>
      <c r="AF7">
        <v>-3.7746337245508389E-2</v>
      </c>
      <c r="AG7">
        <v>-7.7750000000000021</v>
      </c>
    </row>
    <row r="8" spans="1:33" x14ac:dyDescent="0.25">
      <c r="A8">
        <v>-0.17192384786871548</v>
      </c>
      <c r="B8">
        <v>-61.164285714285697</v>
      </c>
      <c r="C8">
        <v>0.30628149538037519</v>
      </c>
      <c r="D8">
        <v>102.37285714285714</v>
      </c>
      <c r="E8">
        <v>-0.19858117375288048</v>
      </c>
      <c r="F8">
        <v>-56.108571428571416</v>
      </c>
      <c r="G8">
        <v>0.43699289442252592</v>
      </c>
      <c r="H8">
        <v>128.00142857142856</v>
      </c>
      <c r="I8">
        <v>-9.1574764307039785E-2</v>
      </c>
      <c r="J8">
        <v>173.85428571428571</v>
      </c>
      <c r="K8">
        <v>0.2931870181594376</v>
      </c>
      <c r="L8">
        <v>0.32998371874375221</v>
      </c>
      <c r="M8">
        <v>0.32728962443724596</v>
      </c>
      <c r="N8">
        <v>0.75163403769160819</v>
      </c>
      <c r="O8">
        <v>231.75166666666667</v>
      </c>
      <c r="P8">
        <v>1.2638577080208691</v>
      </c>
      <c r="Q8">
        <v>322.96999999999997</v>
      </c>
      <c r="R8">
        <v>1.1964398845374351</v>
      </c>
      <c r="S8">
        <v>309.91166666666669</v>
      </c>
      <c r="T8">
        <v>0.24453406013555523</v>
      </c>
      <c r="U8">
        <v>66.453999999999994</v>
      </c>
      <c r="V8">
        <v>0.52666973513545945</v>
      </c>
      <c r="W8">
        <v>143.10600000000002</v>
      </c>
      <c r="X8">
        <v>0.24547264956971993</v>
      </c>
      <c r="Y8">
        <v>66.733999999999995</v>
      </c>
      <c r="Z8">
        <v>0.40413433038663044</v>
      </c>
      <c r="AA8">
        <v>100.05333333333333</v>
      </c>
      <c r="AB8">
        <v>0.57826856950388417</v>
      </c>
      <c r="AC8">
        <v>134.49333333333331</v>
      </c>
      <c r="AD8">
        <v>0.14582072534464288</v>
      </c>
      <c r="AE8">
        <v>7.0100000000000051</v>
      </c>
      <c r="AF8">
        <v>0.63732241326684791</v>
      </c>
      <c r="AG8">
        <v>169.64571428571429</v>
      </c>
    </row>
    <row r="9" spans="1:33" x14ac:dyDescent="0.25">
      <c r="A9">
        <v>0.12856624754162688</v>
      </c>
      <c r="B9">
        <v>25.151249999999994</v>
      </c>
      <c r="C9">
        <v>-0.52352500155162918</v>
      </c>
      <c r="D9">
        <v>-102.39625000000001</v>
      </c>
      <c r="E9">
        <v>4.310882878113681E-2</v>
      </c>
      <c r="F9">
        <v>14.766249999999999</v>
      </c>
      <c r="G9">
        <v>-0.21668404569800354</v>
      </c>
      <c r="H9">
        <v>-48.944999999999993</v>
      </c>
      <c r="I9">
        <v>-7.0493254445514769E-2</v>
      </c>
      <c r="J9">
        <v>21.508749999999999</v>
      </c>
      <c r="K9">
        <v>0.3058459037169185</v>
      </c>
      <c r="L9">
        <v>0.42454490900961261</v>
      </c>
      <c r="M9">
        <v>0.4843359896032981</v>
      </c>
      <c r="N9">
        <v>-0.23997234259097239</v>
      </c>
      <c r="O9">
        <v>-69.965714285714284</v>
      </c>
      <c r="P9">
        <v>-0.54302914159659077</v>
      </c>
      <c r="Q9">
        <v>-136.10285714285718</v>
      </c>
      <c r="R9">
        <v>-0.26948151616410249</v>
      </c>
      <c r="S9">
        <v>-75.281428571428563</v>
      </c>
      <c r="T9">
        <v>0.2113193635168559</v>
      </c>
      <c r="U9">
        <v>38.091666666666669</v>
      </c>
      <c r="V9">
        <v>9.7814363596154863E-2</v>
      </c>
      <c r="W9">
        <v>27.881666666666664</v>
      </c>
      <c r="X9">
        <v>0.25782225746689685</v>
      </c>
      <c r="Y9">
        <v>53.339999999999996</v>
      </c>
      <c r="Z9">
        <v>-0.20609704855574196</v>
      </c>
      <c r="AA9">
        <v>-42.747500000000002</v>
      </c>
      <c r="AB9">
        <v>1.0757883478866168</v>
      </c>
      <c r="AC9">
        <v>250.8075</v>
      </c>
      <c r="AD9">
        <v>9.5651848590900646E-2</v>
      </c>
      <c r="AE9">
        <v>43.877499999999998</v>
      </c>
      <c r="AF9">
        <v>0.83430960618790329</v>
      </c>
      <c r="AG9">
        <v>203.32500000000002</v>
      </c>
    </row>
    <row r="10" spans="1:33" x14ac:dyDescent="0.25">
      <c r="A10">
        <v>-0.30316326683343053</v>
      </c>
      <c r="B10">
        <v>-81.816666666666663</v>
      </c>
      <c r="C10">
        <v>0.46888338573051402</v>
      </c>
      <c r="D10">
        <v>88.535555555555561</v>
      </c>
      <c r="E10">
        <v>-0.28648971742691787</v>
      </c>
      <c r="F10">
        <v>-91.764444444444436</v>
      </c>
      <c r="G10">
        <v>0.24429621713396454</v>
      </c>
      <c r="H10">
        <v>66.854444444444454</v>
      </c>
      <c r="I10">
        <v>-8.1986869209121974E-2</v>
      </c>
      <c r="J10">
        <v>-71.694444444444443</v>
      </c>
      <c r="K10">
        <v>0.4868950174854883</v>
      </c>
      <c r="L10">
        <v>0.57860859683728072</v>
      </c>
      <c r="M10">
        <v>0.41408723177882933</v>
      </c>
      <c r="N10">
        <v>-0.55522961598144238</v>
      </c>
      <c r="O10">
        <v>-152.32250000000002</v>
      </c>
      <c r="P10">
        <v>-0.42750397818464148</v>
      </c>
      <c r="Q10">
        <v>-93.943749999999994</v>
      </c>
      <c r="R10">
        <v>-0.35806195716746908</v>
      </c>
      <c r="S10">
        <v>-87.853749999999991</v>
      </c>
      <c r="T10">
        <v>1.3229539075226413</v>
      </c>
      <c r="U10">
        <v>312.88142857142856</v>
      </c>
      <c r="V10">
        <v>1.7951323404242252</v>
      </c>
      <c r="W10">
        <v>414.97285714285721</v>
      </c>
      <c r="X10">
        <v>1.4175850754361683</v>
      </c>
      <c r="Y10">
        <v>331.59571428571428</v>
      </c>
      <c r="Z10">
        <v>-9.2065987152884846E-2</v>
      </c>
      <c r="AA10">
        <v>-18.490000000000002</v>
      </c>
      <c r="AB10">
        <v>1.5199943257175954</v>
      </c>
      <c r="AC10">
        <v>341.17399999999998</v>
      </c>
      <c r="AD10">
        <v>7.2832450941774776E-2</v>
      </c>
      <c r="AE10">
        <v>16.948</v>
      </c>
      <c r="AF10">
        <v>0.14934771123761553</v>
      </c>
      <c r="AG10">
        <v>37.772222222222211</v>
      </c>
    </row>
    <row r="11" spans="1:33" x14ac:dyDescent="0.25">
      <c r="A11">
        <v>1.2694892904310611</v>
      </c>
      <c r="B11">
        <v>320.16499999999996</v>
      </c>
      <c r="C11">
        <v>0.40342817236890272</v>
      </c>
      <c r="D11">
        <v>86.400999999999996</v>
      </c>
      <c r="E11">
        <v>0.53472233424795856</v>
      </c>
      <c r="F11">
        <v>155.05199999999999</v>
      </c>
      <c r="G11">
        <v>3.0885564903796903E-2</v>
      </c>
      <c r="H11">
        <v>14.694999999999997</v>
      </c>
      <c r="I11">
        <v>0.64281866583934222</v>
      </c>
      <c r="J11">
        <v>48.7</v>
      </c>
      <c r="K11">
        <v>0.31015861037838977</v>
      </c>
      <c r="L11">
        <v>0.49329566416487503</v>
      </c>
      <c r="M11">
        <v>6.8480495835205601E-2</v>
      </c>
      <c r="N11">
        <v>-2.5845698226783738E-2</v>
      </c>
      <c r="O11">
        <v>-25.057777777777794</v>
      </c>
      <c r="P11">
        <v>0.10776107340950913</v>
      </c>
      <c r="Q11">
        <v>29.60777777777778</v>
      </c>
      <c r="R11">
        <v>8.380377724249076E-2</v>
      </c>
      <c r="S11">
        <v>17.498888888888889</v>
      </c>
      <c r="T11">
        <v>-0.71108696913120517</v>
      </c>
      <c r="U11">
        <v>-209.39000000000007</v>
      </c>
      <c r="V11">
        <v>-1.1059295720541211</v>
      </c>
      <c r="W11">
        <v>-242.86250000000001</v>
      </c>
      <c r="X11">
        <v>-0.54209783733000061</v>
      </c>
      <c r="Y11">
        <v>-172.34249999999997</v>
      </c>
      <c r="Z11">
        <v>-0.37622974073869547</v>
      </c>
      <c r="AA11">
        <v>-128.27500000000001</v>
      </c>
      <c r="AB11">
        <v>0.37727856176072933</v>
      </c>
      <c r="AC11">
        <v>89.368333333333325</v>
      </c>
      <c r="AD11">
        <v>-0.16102289907960773</v>
      </c>
      <c r="AE11">
        <v>-24.791666666666671</v>
      </c>
      <c r="AF11">
        <v>0.13173386124039088</v>
      </c>
      <c r="AG11">
        <v>21.189</v>
      </c>
    </row>
    <row r="12" spans="1:33" x14ac:dyDescent="0.25">
      <c r="A12">
        <v>0.420158583007119</v>
      </c>
      <c r="B12">
        <v>115.52272727272725</v>
      </c>
      <c r="C12">
        <v>-8.5560292269590485E-3</v>
      </c>
      <c r="D12">
        <v>4.9118181818181803</v>
      </c>
      <c r="E12">
        <v>0.21674360428768902</v>
      </c>
      <c r="F12">
        <v>44.306363636363635</v>
      </c>
      <c r="G12">
        <v>-5.5001882013500196E-2</v>
      </c>
      <c r="H12">
        <v>-10.99272727272727</v>
      </c>
      <c r="I12">
        <v>0</v>
      </c>
      <c r="J12">
        <v>-16.554545454545451</v>
      </c>
      <c r="K12">
        <v>-0.26396410335757386</v>
      </c>
      <c r="L12">
        <v>-0.55417910447761198</v>
      </c>
      <c r="M12">
        <v>-0.20311816989654671</v>
      </c>
      <c r="N12">
        <v>0.68291558949236231</v>
      </c>
      <c r="O12">
        <v>182.31800000000001</v>
      </c>
      <c r="P12">
        <v>0.50218383697560043</v>
      </c>
      <c r="Q12">
        <v>104.38499999999999</v>
      </c>
      <c r="R12">
        <v>0.54215052376739903</v>
      </c>
      <c r="S12">
        <v>115.133</v>
      </c>
      <c r="T12">
        <v>-3.1906897369202605E-3</v>
      </c>
      <c r="U12">
        <v>-0.32111111111111196</v>
      </c>
      <c r="V12">
        <v>0.10142758755168285</v>
      </c>
      <c r="W12">
        <v>21.369999999999997</v>
      </c>
      <c r="X12">
        <v>-4.3984035808855198E-3</v>
      </c>
      <c r="Y12">
        <v>-1.2988888888888892</v>
      </c>
      <c r="Z12">
        <v>0.95983701017918288</v>
      </c>
      <c r="AA12">
        <v>233.2557142857143</v>
      </c>
      <c r="AB12">
        <v>-0.8651339840777893</v>
      </c>
      <c r="AC12">
        <v>-188.90285714285713</v>
      </c>
      <c r="AD12">
        <v>0.68247463600121916</v>
      </c>
      <c r="AE12">
        <v>195.99142857142857</v>
      </c>
      <c r="AF12">
        <v>1.0460162906953612</v>
      </c>
      <c r="AG12">
        <v>214.24999999999997</v>
      </c>
    </row>
    <row r="17" spans="1:1" x14ac:dyDescent="0.25">
      <c r="A17">
        <f>CORREL(AG6:AG12,AE6:AE12)</f>
        <v>0.55512133254896256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B01C-21E6-40A8-A931-B39444CD3410}">
  <dimension ref="A1:O277"/>
  <sheetViews>
    <sheetView workbookViewId="0">
      <selection activeCell="C13" sqref="C13"/>
    </sheetView>
  </sheetViews>
  <sheetFormatPr defaultRowHeight="13.8" x14ac:dyDescent="0.25"/>
  <cols>
    <col min="5" max="5" width="9.109375" bestFit="1" customWidth="1"/>
  </cols>
  <sheetData>
    <row r="1" spans="1:15" x14ac:dyDescent="0.25">
      <c r="A1" s="2">
        <v>0</v>
      </c>
      <c r="C1">
        <f>COUNT(A1:A277)</f>
        <v>198</v>
      </c>
      <c r="E1">
        <f>COUNT(A1:A277)</f>
        <v>198</v>
      </c>
      <c r="G1" t="str">
        <f>IF(A1&gt;0,1,"")</f>
        <v/>
      </c>
      <c r="I1">
        <v>26.5</v>
      </c>
      <c r="K1">
        <v>0.50600000000000001</v>
      </c>
      <c r="M1">
        <v>368.99</v>
      </c>
      <c r="N1">
        <f>IF(M1&gt;0,1,"")</f>
        <v>1</v>
      </c>
      <c r="O1">
        <f>COUNT(M1:M33)</f>
        <v>33</v>
      </c>
    </row>
    <row r="2" spans="1:15" x14ac:dyDescent="0.25">
      <c r="A2" s="2">
        <v>0</v>
      </c>
      <c r="C2">
        <f>AVERAGE(A1:A198)</f>
        <v>58.375959595959607</v>
      </c>
      <c r="E2">
        <v>0.63</v>
      </c>
      <c r="G2" t="str">
        <f t="shared" ref="G2:G65" si="0">IF(A2&gt;0,1,"")</f>
        <v/>
      </c>
      <c r="I2">
        <f>(C9-I1)/C4</f>
        <v>1.6612345518325533</v>
      </c>
      <c r="K2">
        <f>(E7-K1)/SQRT(E2*(1-E2)/E1)</f>
        <v>1.6539943689409287</v>
      </c>
      <c r="M2">
        <v>-142.22</v>
      </c>
      <c r="N2" t="str">
        <f t="shared" ref="N2:N33" si="1">IF(M2&gt;0,1,"")</f>
        <v/>
      </c>
      <c r="O2">
        <v>0.63</v>
      </c>
    </row>
    <row r="3" spans="1:15" x14ac:dyDescent="0.25">
      <c r="A3" s="2">
        <v>37.39</v>
      </c>
      <c r="C3">
        <f>_xlfn.STDEV.S(A1:A198)</f>
        <v>123.45053604001438</v>
      </c>
      <c r="E3">
        <v>0.95</v>
      </c>
      <c r="G3">
        <f t="shared" si="0"/>
        <v>1</v>
      </c>
      <c r="I3">
        <f>_xlfn.T.INV(1-C5,C6)</f>
        <v>-1.6526252192655086</v>
      </c>
      <c r="K3">
        <f>_xlfn.NORM.S.INV(E4)</f>
        <v>-1.6448536269514715</v>
      </c>
      <c r="M3">
        <v>65.506666666666661</v>
      </c>
      <c r="N3">
        <f t="shared" si="1"/>
        <v>1</v>
      </c>
      <c r="O3">
        <v>0.95</v>
      </c>
    </row>
    <row r="4" spans="1:15" x14ac:dyDescent="0.25">
      <c r="A4" s="2">
        <v>35</v>
      </c>
      <c r="C4">
        <f>C3/SQRT(C1)</f>
        <v>8.7732475727383896</v>
      </c>
      <c r="E4">
        <f>1-E3</f>
        <v>5.0000000000000044E-2</v>
      </c>
      <c r="G4">
        <f t="shared" si="0"/>
        <v>1</v>
      </c>
      <c r="I4">
        <f>TDIST(I2,C6,1)</f>
        <v>4.9128471333348571E-2</v>
      </c>
      <c r="K4">
        <f>1-_xlfn.NORM.S.DIST(K2,1)</f>
        <v>4.9064328422713022E-2</v>
      </c>
      <c r="M4">
        <v>64.102500000000006</v>
      </c>
      <c r="N4">
        <f t="shared" si="1"/>
        <v>1</v>
      </c>
      <c r="O4">
        <f>1-O3</f>
        <v>5.0000000000000044E-2</v>
      </c>
    </row>
    <row r="5" spans="1:15" x14ac:dyDescent="0.25">
      <c r="A5" s="2">
        <v>-52.39</v>
      </c>
      <c r="C5">
        <v>0.95</v>
      </c>
      <c r="E5">
        <f>_xlfn.NORM.S.INV(E4/2)</f>
        <v>-1.9599639845400536</v>
      </c>
      <c r="G5" t="str">
        <f t="shared" si="0"/>
        <v/>
      </c>
      <c r="M5">
        <v>17.580000000000002</v>
      </c>
      <c r="N5">
        <f t="shared" si="1"/>
        <v>1</v>
      </c>
      <c r="O5">
        <f>_xlfn.NORM.S.INV(O4/2)</f>
        <v>-1.9599639845400536</v>
      </c>
    </row>
    <row r="6" spans="1:15" x14ac:dyDescent="0.25">
      <c r="A6" s="2">
        <v>-19.7</v>
      </c>
      <c r="C6">
        <f>C1-1</f>
        <v>197</v>
      </c>
      <c r="E6">
        <f>E5*SQRT(E2*(1-E2)/E1)</f>
        <v>-6.7249124176783498E-2</v>
      </c>
      <c r="G6" t="str">
        <f t="shared" si="0"/>
        <v/>
      </c>
      <c r="M6">
        <v>211.02833333333331</v>
      </c>
      <c r="N6">
        <f t="shared" si="1"/>
        <v>1</v>
      </c>
      <c r="O6">
        <f>O5*SQRT(O2*(1-O2)/O1)</f>
        <v>-0.1647260398821834</v>
      </c>
    </row>
    <row r="7" spans="1:15" x14ac:dyDescent="0.25">
      <c r="A7" s="2">
        <v>0</v>
      </c>
      <c r="C7">
        <f>TINV(1-C5,C6)</f>
        <v>1.9720790337785019</v>
      </c>
      <c r="E7">
        <f>E2+E6</f>
        <v>0.56275087582321648</v>
      </c>
      <c r="G7" t="str">
        <f t="shared" si="0"/>
        <v/>
      </c>
      <c r="M7">
        <v>128.00142857142856</v>
      </c>
      <c r="N7">
        <f t="shared" si="1"/>
        <v>1</v>
      </c>
      <c r="O7">
        <f>O2+O6</f>
        <v>0.46527396011781663</v>
      </c>
    </row>
    <row r="8" spans="1:15" x14ac:dyDescent="0.25">
      <c r="A8" s="2">
        <v>9.23</v>
      </c>
      <c r="C8">
        <f>C7*C4</f>
        <v>17.301537596345511</v>
      </c>
      <c r="E8">
        <f>E2-E6</f>
        <v>0.69724912417678353</v>
      </c>
      <c r="G8">
        <f t="shared" si="0"/>
        <v>1</v>
      </c>
      <c r="M8">
        <v>-48.944999999999993</v>
      </c>
      <c r="N8" t="str">
        <f t="shared" si="1"/>
        <v/>
      </c>
      <c r="O8">
        <f>O2-O6</f>
        <v>0.79472603988218338</v>
      </c>
    </row>
    <row r="9" spans="1:15" x14ac:dyDescent="0.25">
      <c r="A9" s="2">
        <v>-8.44</v>
      </c>
      <c r="C9">
        <f>C2-C8</f>
        <v>41.074421999614096</v>
      </c>
      <c r="G9" t="str">
        <f t="shared" si="0"/>
        <v/>
      </c>
      <c r="M9">
        <v>66.854444444444454</v>
      </c>
      <c r="N9">
        <f t="shared" si="1"/>
        <v>1</v>
      </c>
    </row>
    <row r="10" spans="1:15" x14ac:dyDescent="0.25">
      <c r="A10" s="2">
        <v>36.479999999999997</v>
      </c>
      <c r="C10">
        <f>C2+C8</f>
        <v>75.677497192305111</v>
      </c>
      <c r="G10">
        <f t="shared" si="0"/>
        <v>1</v>
      </c>
      <c r="M10">
        <v>14.694999999999997</v>
      </c>
      <c r="N10">
        <f t="shared" si="1"/>
        <v>1</v>
      </c>
    </row>
    <row r="11" spans="1:15" x14ac:dyDescent="0.25">
      <c r="A11" s="2">
        <v>0</v>
      </c>
      <c r="G11" t="str">
        <f t="shared" si="0"/>
        <v/>
      </c>
      <c r="M11">
        <v>-10.99272727272727</v>
      </c>
      <c r="N11" t="str">
        <f t="shared" si="1"/>
        <v/>
      </c>
    </row>
    <row r="12" spans="1:15" x14ac:dyDescent="0.25">
      <c r="A12" s="2">
        <v>91.82</v>
      </c>
      <c r="G12">
        <f t="shared" si="0"/>
        <v>1</v>
      </c>
      <c r="M12">
        <v>433.09</v>
      </c>
      <c r="N12">
        <f t="shared" si="1"/>
        <v>1</v>
      </c>
    </row>
    <row r="13" spans="1:15" x14ac:dyDescent="0.25">
      <c r="A13" s="2">
        <v>52.81</v>
      </c>
      <c r="G13">
        <f t="shared" si="0"/>
        <v>1</v>
      </c>
      <c r="M13">
        <v>95.215000000000003</v>
      </c>
      <c r="N13">
        <f t="shared" si="1"/>
        <v>1</v>
      </c>
    </row>
    <row r="14" spans="1:15" x14ac:dyDescent="0.25">
      <c r="A14" s="2">
        <v>16.920000000000002</v>
      </c>
      <c r="G14">
        <f t="shared" si="0"/>
        <v>1</v>
      </c>
      <c r="M14">
        <v>160.47666666666666</v>
      </c>
      <c r="N14">
        <f t="shared" si="1"/>
        <v>1</v>
      </c>
    </row>
    <row r="15" spans="1:15" x14ac:dyDescent="0.25">
      <c r="A15" s="2">
        <v>58.84</v>
      </c>
      <c r="G15">
        <f t="shared" si="0"/>
        <v>1</v>
      </c>
      <c r="M15">
        <v>-144.17750000000001</v>
      </c>
      <c r="N15" t="str">
        <f t="shared" si="1"/>
        <v/>
      </c>
    </row>
    <row r="16" spans="1:15" x14ac:dyDescent="0.25">
      <c r="A16" s="2">
        <v>-78.459999999999994</v>
      </c>
      <c r="G16" t="str">
        <f t="shared" si="0"/>
        <v/>
      </c>
      <c r="M16">
        <v>145.33199999999999</v>
      </c>
      <c r="N16">
        <f t="shared" si="1"/>
        <v>1</v>
      </c>
    </row>
    <row r="17" spans="1:14" x14ac:dyDescent="0.25">
      <c r="A17" s="2">
        <v>234.53</v>
      </c>
      <c r="G17">
        <f t="shared" si="0"/>
        <v>1</v>
      </c>
      <c r="M17">
        <v>-7.7750000000000021</v>
      </c>
      <c r="N17" t="str">
        <f t="shared" si="1"/>
        <v/>
      </c>
    </row>
    <row r="18" spans="1:14" x14ac:dyDescent="0.25">
      <c r="A18" s="2">
        <v>-27.63</v>
      </c>
      <c r="G18" t="str">
        <f t="shared" si="0"/>
        <v/>
      </c>
      <c r="M18">
        <v>169.64571428571429</v>
      </c>
      <c r="N18">
        <f t="shared" si="1"/>
        <v>1</v>
      </c>
    </row>
    <row r="19" spans="1:14" x14ac:dyDescent="0.25">
      <c r="A19" s="2">
        <v>-73.59</v>
      </c>
      <c r="G19" t="str">
        <f t="shared" si="0"/>
        <v/>
      </c>
      <c r="M19">
        <v>203.32500000000002</v>
      </c>
      <c r="N19">
        <f t="shared" si="1"/>
        <v>1</v>
      </c>
    </row>
    <row r="20" spans="1:14" x14ac:dyDescent="0.25">
      <c r="A20" s="2">
        <v>10.68</v>
      </c>
      <c r="G20">
        <f t="shared" si="0"/>
        <v>1</v>
      </c>
      <c r="M20">
        <v>37.772222222222211</v>
      </c>
      <c r="N20">
        <f t="shared" si="1"/>
        <v>1</v>
      </c>
    </row>
    <row r="21" spans="1:14" x14ac:dyDescent="0.25">
      <c r="A21" s="2">
        <v>177.03</v>
      </c>
      <c r="G21">
        <f t="shared" si="0"/>
        <v>1</v>
      </c>
      <c r="M21">
        <v>21.189</v>
      </c>
      <c r="N21">
        <f t="shared" si="1"/>
        <v>1</v>
      </c>
    </row>
    <row r="22" spans="1:14" x14ac:dyDescent="0.25">
      <c r="A22" s="2">
        <v>161.37</v>
      </c>
      <c r="G22">
        <f t="shared" si="0"/>
        <v>1</v>
      </c>
      <c r="M22">
        <v>214.24999999999997</v>
      </c>
      <c r="N22">
        <f t="shared" si="1"/>
        <v>1</v>
      </c>
    </row>
    <row r="23" spans="1:14" x14ac:dyDescent="0.25">
      <c r="A23" s="2">
        <v>158.6</v>
      </c>
      <c r="G23">
        <f t="shared" si="0"/>
        <v>1</v>
      </c>
      <c r="M23" s="2">
        <v>0</v>
      </c>
      <c r="N23" t="str">
        <f t="shared" si="1"/>
        <v/>
      </c>
    </row>
    <row r="24" spans="1:14" x14ac:dyDescent="0.25">
      <c r="A24" s="2">
        <v>-89.19</v>
      </c>
      <c r="G24" t="str">
        <f t="shared" si="0"/>
        <v/>
      </c>
      <c r="M24" s="2">
        <v>0</v>
      </c>
      <c r="N24" t="str">
        <f t="shared" si="1"/>
        <v/>
      </c>
    </row>
    <row r="25" spans="1:14" x14ac:dyDescent="0.25">
      <c r="A25" s="2">
        <v>46.9</v>
      </c>
      <c r="G25">
        <f t="shared" si="0"/>
        <v>1</v>
      </c>
      <c r="M25" s="2">
        <v>37.39</v>
      </c>
      <c r="N25">
        <f t="shared" si="1"/>
        <v>1</v>
      </c>
    </row>
    <row r="26" spans="1:14" x14ac:dyDescent="0.25">
      <c r="A26" s="2">
        <v>196.49</v>
      </c>
      <c r="G26">
        <f t="shared" si="0"/>
        <v>1</v>
      </c>
      <c r="M26" s="2">
        <v>35</v>
      </c>
      <c r="N26">
        <f t="shared" si="1"/>
        <v>1</v>
      </c>
    </row>
    <row r="27" spans="1:14" x14ac:dyDescent="0.25">
      <c r="A27" s="2">
        <v>26.42</v>
      </c>
      <c r="G27">
        <f t="shared" si="0"/>
        <v>1</v>
      </c>
      <c r="M27" s="2">
        <v>-52.39</v>
      </c>
      <c r="N27" t="str">
        <f t="shared" si="1"/>
        <v/>
      </c>
    </row>
    <row r="28" spans="1:14" x14ac:dyDescent="0.25">
      <c r="A28" s="2">
        <v>-80.459999999999994</v>
      </c>
      <c r="G28" t="str">
        <f t="shared" si="0"/>
        <v/>
      </c>
      <c r="M28" s="2">
        <v>-19.7</v>
      </c>
      <c r="N28" t="str">
        <f t="shared" si="1"/>
        <v/>
      </c>
    </row>
    <row r="29" spans="1:14" x14ac:dyDescent="0.25">
      <c r="A29" s="2">
        <v>54.98</v>
      </c>
      <c r="G29">
        <f t="shared" si="0"/>
        <v>1</v>
      </c>
      <c r="M29" s="2">
        <v>0</v>
      </c>
      <c r="N29" t="str">
        <f t="shared" si="1"/>
        <v/>
      </c>
    </row>
    <row r="30" spans="1:14" x14ac:dyDescent="0.25">
      <c r="A30" s="2">
        <v>-54.13</v>
      </c>
      <c r="G30" t="str">
        <f t="shared" si="0"/>
        <v/>
      </c>
      <c r="M30" s="2">
        <v>9.23</v>
      </c>
      <c r="N30">
        <f t="shared" si="1"/>
        <v>1</v>
      </c>
    </row>
    <row r="31" spans="1:14" x14ac:dyDescent="0.25">
      <c r="A31" s="2">
        <v>158.6</v>
      </c>
      <c r="G31">
        <f t="shared" si="0"/>
        <v>1</v>
      </c>
      <c r="M31" s="2">
        <v>-8.44</v>
      </c>
      <c r="N31" t="str">
        <f t="shared" si="1"/>
        <v/>
      </c>
    </row>
    <row r="32" spans="1:14" x14ac:dyDescent="0.25">
      <c r="A32" s="2">
        <v>-89.19</v>
      </c>
      <c r="G32" t="str">
        <f t="shared" si="0"/>
        <v/>
      </c>
      <c r="M32" s="2">
        <v>36.479999999999997</v>
      </c>
      <c r="N32">
        <f t="shared" si="1"/>
        <v>1</v>
      </c>
    </row>
    <row r="33" spans="1:14" x14ac:dyDescent="0.25">
      <c r="A33" s="2">
        <v>46.9</v>
      </c>
      <c r="G33">
        <f t="shared" si="0"/>
        <v>1</v>
      </c>
      <c r="M33" s="2">
        <v>0</v>
      </c>
      <c r="N33" t="str">
        <f t="shared" si="1"/>
        <v/>
      </c>
    </row>
    <row r="34" spans="1:14" x14ac:dyDescent="0.25">
      <c r="A34" s="2">
        <v>196.49</v>
      </c>
      <c r="G34">
        <f t="shared" si="0"/>
        <v>1</v>
      </c>
    </row>
    <row r="35" spans="1:14" x14ac:dyDescent="0.25">
      <c r="A35" s="2">
        <v>26.42</v>
      </c>
      <c r="G35">
        <f t="shared" si="0"/>
        <v>1</v>
      </c>
    </row>
    <row r="36" spans="1:14" x14ac:dyDescent="0.25">
      <c r="A36" s="2">
        <v>-80.459999999999994</v>
      </c>
      <c r="G36" t="str">
        <f t="shared" si="0"/>
        <v/>
      </c>
    </row>
    <row r="37" spans="1:14" x14ac:dyDescent="0.25">
      <c r="A37" s="2">
        <v>54.98</v>
      </c>
      <c r="G37">
        <f t="shared" si="0"/>
        <v>1</v>
      </c>
    </row>
    <row r="38" spans="1:14" x14ac:dyDescent="0.25">
      <c r="A38" s="2">
        <v>-54.13</v>
      </c>
      <c r="G38" t="str">
        <f t="shared" si="0"/>
        <v/>
      </c>
    </row>
    <row r="39" spans="1:14" x14ac:dyDescent="0.25">
      <c r="A39" s="2">
        <v>-89.19</v>
      </c>
      <c r="G39" t="str">
        <f t="shared" si="0"/>
        <v/>
      </c>
    </row>
    <row r="40" spans="1:14" x14ac:dyDescent="0.25">
      <c r="A40" s="2">
        <v>46.9</v>
      </c>
      <c r="G40">
        <f t="shared" si="0"/>
        <v>1</v>
      </c>
    </row>
    <row r="41" spans="1:14" x14ac:dyDescent="0.25">
      <c r="A41" s="2">
        <v>196.49</v>
      </c>
      <c r="G41">
        <f t="shared" si="0"/>
        <v>1</v>
      </c>
    </row>
    <row r="42" spans="1:14" x14ac:dyDescent="0.25">
      <c r="A42" s="2">
        <v>26.42</v>
      </c>
      <c r="G42">
        <f t="shared" si="0"/>
        <v>1</v>
      </c>
    </row>
    <row r="43" spans="1:14" x14ac:dyDescent="0.25">
      <c r="A43" s="2">
        <v>-80.459999999999994</v>
      </c>
      <c r="G43" t="str">
        <f t="shared" si="0"/>
        <v/>
      </c>
    </row>
    <row r="44" spans="1:14" x14ac:dyDescent="0.25">
      <c r="A44" s="2">
        <v>54.98</v>
      </c>
      <c r="G44">
        <f t="shared" si="0"/>
        <v>1</v>
      </c>
    </row>
    <row r="45" spans="1:14" x14ac:dyDescent="0.25">
      <c r="A45" s="2">
        <v>-54.13</v>
      </c>
      <c r="G45" t="str">
        <f t="shared" si="0"/>
        <v/>
      </c>
    </row>
    <row r="46" spans="1:14" x14ac:dyDescent="0.25">
      <c r="A46" s="2">
        <v>61.13</v>
      </c>
      <c r="G46">
        <f t="shared" si="0"/>
        <v>1</v>
      </c>
    </row>
    <row r="47" spans="1:14" x14ac:dyDescent="0.25">
      <c r="A47" s="2">
        <v>196.49</v>
      </c>
      <c r="G47">
        <f t="shared" si="0"/>
        <v>1</v>
      </c>
    </row>
    <row r="48" spans="1:14" x14ac:dyDescent="0.25">
      <c r="A48" s="2">
        <v>37.07</v>
      </c>
      <c r="G48">
        <f t="shared" si="0"/>
        <v>1</v>
      </c>
    </row>
    <row r="49" spans="1:7" x14ac:dyDescent="0.25">
      <c r="A49" s="2">
        <v>-80.459999999999994</v>
      </c>
      <c r="G49" t="str">
        <f t="shared" si="0"/>
        <v/>
      </c>
    </row>
    <row r="50" spans="1:7" x14ac:dyDescent="0.25">
      <c r="A50" s="2">
        <v>54.98</v>
      </c>
      <c r="G50">
        <f t="shared" si="0"/>
        <v>1</v>
      </c>
    </row>
    <row r="51" spans="1:7" x14ac:dyDescent="0.25">
      <c r="A51" s="2">
        <v>-32.79</v>
      </c>
      <c r="G51" t="str">
        <f t="shared" si="0"/>
        <v/>
      </c>
    </row>
    <row r="52" spans="1:7" x14ac:dyDescent="0.25">
      <c r="A52" s="2">
        <v>196.49</v>
      </c>
      <c r="G52">
        <f t="shared" si="0"/>
        <v>1</v>
      </c>
    </row>
    <row r="53" spans="1:7" x14ac:dyDescent="0.25">
      <c r="A53" s="2">
        <v>37.07</v>
      </c>
      <c r="G53">
        <f t="shared" si="0"/>
        <v>1</v>
      </c>
    </row>
    <row r="54" spans="1:7" x14ac:dyDescent="0.25">
      <c r="A54" s="2">
        <v>-80.459999999999994</v>
      </c>
      <c r="G54" t="str">
        <f t="shared" si="0"/>
        <v/>
      </c>
    </row>
    <row r="55" spans="1:7" x14ac:dyDescent="0.25">
      <c r="A55" s="2">
        <v>54.98</v>
      </c>
      <c r="G55">
        <f t="shared" si="0"/>
        <v>1</v>
      </c>
    </row>
    <row r="56" spans="1:7" x14ac:dyDescent="0.25">
      <c r="A56" s="2">
        <v>-32.79</v>
      </c>
      <c r="G56" t="str">
        <f t="shared" si="0"/>
        <v/>
      </c>
    </row>
    <row r="57" spans="1:7" x14ac:dyDescent="0.25">
      <c r="A57" s="2">
        <v>37.07</v>
      </c>
      <c r="G57">
        <f t="shared" si="0"/>
        <v>1</v>
      </c>
    </row>
    <row r="58" spans="1:7" x14ac:dyDescent="0.25">
      <c r="A58" s="2">
        <v>-80.459999999999994</v>
      </c>
      <c r="G58" t="str">
        <f t="shared" si="0"/>
        <v/>
      </c>
    </row>
    <row r="59" spans="1:7" x14ac:dyDescent="0.25">
      <c r="A59" s="2">
        <v>54.98</v>
      </c>
      <c r="G59">
        <f t="shared" si="0"/>
        <v>1</v>
      </c>
    </row>
    <row r="60" spans="1:7" x14ac:dyDescent="0.25">
      <c r="A60" s="2">
        <v>-32.79</v>
      </c>
      <c r="G60" t="str">
        <f t="shared" si="0"/>
        <v/>
      </c>
    </row>
    <row r="61" spans="1:7" x14ac:dyDescent="0.25">
      <c r="A61" s="2">
        <v>-80.459999999999994</v>
      </c>
      <c r="G61" t="str">
        <f t="shared" si="0"/>
        <v/>
      </c>
    </row>
    <row r="62" spans="1:7" x14ac:dyDescent="0.25">
      <c r="A62" s="2">
        <v>54.98</v>
      </c>
      <c r="G62">
        <f t="shared" si="0"/>
        <v>1</v>
      </c>
    </row>
    <row r="63" spans="1:7" x14ac:dyDescent="0.25">
      <c r="A63" s="2">
        <v>-32.79</v>
      </c>
      <c r="G63" t="str">
        <f t="shared" si="0"/>
        <v/>
      </c>
    </row>
    <row r="64" spans="1:7" x14ac:dyDescent="0.25">
      <c r="A64" s="2">
        <v>54.98</v>
      </c>
      <c r="G64">
        <f t="shared" si="0"/>
        <v>1</v>
      </c>
    </row>
    <row r="65" spans="1:7" x14ac:dyDescent="0.25">
      <c r="A65" s="2">
        <v>-32.79</v>
      </c>
      <c r="G65" t="str">
        <f t="shared" si="0"/>
        <v/>
      </c>
    </row>
    <row r="66" spans="1:7" x14ac:dyDescent="0.25">
      <c r="A66" s="2">
        <v>-32.79</v>
      </c>
      <c r="G66" t="str">
        <f t="shared" ref="G66:G129" si="2">IF(A66&gt;0,1,"")</f>
        <v/>
      </c>
    </row>
    <row r="67" spans="1:7" x14ac:dyDescent="0.25">
      <c r="A67" s="3">
        <v>433.09</v>
      </c>
      <c r="G67">
        <f t="shared" si="2"/>
        <v>1</v>
      </c>
    </row>
    <row r="68" spans="1:7" x14ac:dyDescent="0.25">
      <c r="A68" s="2">
        <v>118.53</v>
      </c>
      <c r="G68">
        <f t="shared" si="2"/>
        <v>1</v>
      </c>
    </row>
    <row r="69" spans="1:7" x14ac:dyDescent="0.25">
      <c r="A69" s="2">
        <v>106.35</v>
      </c>
      <c r="G69">
        <f t="shared" si="2"/>
        <v>1</v>
      </c>
    </row>
    <row r="70" spans="1:7" x14ac:dyDescent="0.25">
      <c r="A70" s="2">
        <v>-221.69</v>
      </c>
      <c r="G70" t="str">
        <f t="shared" si="2"/>
        <v/>
      </c>
    </row>
    <row r="71" spans="1:7" x14ac:dyDescent="0.25">
      <c r="A71" s="2">
        <v>214.93</v>
      </c>
      <c r="G71">
        <f t="shared" si="2"/>
        <v>1</v>
      </c>
    </row>
    <row r="72" spans="1:7" x14ac:dyDescent="0.25">
      <c r="A72" s="2">
        <v>41.79</v>
      </c>
      <c r="G72">
        <f t="shared" si="2"/>
        <v>1</v>
      </c>
    </row>
    <row r="73" spans="1:7" x14ac:dyDescent="0.25">
      <c r="A73" s="2">
        <v>238.37</v>
      </c>
      <c r="G73">
        <f t="shared" si="2"/>
        <v>1</v>
      </c>
    </row>
    <row r="74" spans="1:7" x14ac:dyDescent="0.25">
      <c r="A74" s="2">
        <v>108.44</v>
      </c>
      <c r="G74">
        <f t="shared" si="2"/>
        <v>1</v>
      </c>
    </row>
    <row r="75" spans="1:7" x14ac:dyDescent="0.25">
      <c r="A75" s="2">
        <v>116.76</v>
      </c>
      <c r="G75">
        <f t="shared" si="2"/>
        <v>1</v>
      </c>
    </row>
    <row r="76" spans="1:7" x14ac:dyDescent="0.25">
      <c r="A76" s="2">
        <v>298.12</v>
      </c>
      <c r="G76">
        <f t="shared" si="2"/>
        <v>1</v>
      </c>
    </row>
    <row r="77" spans="1:7" x14ac:dyDescent="0.25">
      <c r="A77" s="2">
        <v>189.96</v>
      </c>
      <c r="G77">
        <f t="shared" si="2"/>
        <v>1</v>
      </c>
    </row>
    <row r="78" spans="1:7" x14ac:dyDescent="0.25">
      <c r="A78" s="2">
        <v>71.900000000000006</v>
      </c>
      <c r="G78">
        <f t="shared" si="2"/>
        <v>1</v>
      </c>
    </row>
    <row r="79" spans="1:7" x14ac:dyDescent="0.25">
      <c r="A79" s="2">
        <v>187.54</v>
      </c>
      <c r="G79">
        <f t="shared" si="2"/>
        <v>1</v>
      </c>
    </row>
    <row r="80" spans="1:7" x14ac:dyDescent="0.25">
      <c r="A80" s="2">
        <v>-118.34</v>
      </c>
      <c r="G80" t="str">
        <f t="shared" si="2"/>
        <v/>
      </c>
    </row>
    <row r="81" spans="1:7" x14ac:dyDescent="0.25">
      <c r="A81" s="2">
        <v>155.41999999999999</v>
      </c>
      <c r="G81">
        <f t="shared" si="2"/>
        <v>1</v>
      </c>
    </row>
    <row r="82" spans="1:7" x14ac:dyDescent="0.25">
      <c r="A82" s="2">
        <v>-10.06</v>
      </c>
      <c r="G82" t="str">
        <f t="shared" si="2"/>
        <v/>
      </c>
    </row>
    <row r="83" spans="1:7" x14ac:dyDescent="0.25">
      <c r="A83" s="2">
        <v>201.42</v>
      </c>
      <c r="G83">
        <f t="shared" si="2"/>
        <v>1</v>
      </c>
    </row>
    <row r="84" spans="1:7" x14ac:dyDescent="0.25">
      <c r="A84" s="2">
        <v>264.70999999999998</v>
      </c>
      <c r="G84">
        <f t="shared" si="2"/>
        <v>1</v>
      </c>
    </row>
    <row r="85" spans="1:7" x14ac:dyDescent="0.25">
      <c r="A85" s="2">
        <v>38.909999999999997</v>
      </c>
      <c r="G85">
        <f t="shared" si="2"/>
        <v>1</v>
      </c>
    </row>
    <row r="86" spans="1:7" x14ac:dyDescent="0.25">
      <c r="A86" s="2">
        <v>-99.7</v>
      </c>
      <c r="G86" t="str">
        <f t="shared" si="2"/>
        <v/>
      </c>
    </row>
    <row r="87" spans="1:7" x14ac:dyDescent="0.25">
      <c r="A87" s="2">
        <v>189.96</v>
      </c>
      <c r="G87">
        <f t="shared" si="2"/>
        <v>1</v>
      </c>
    </row>
    <row r="88" spans="1:7" x14ac:dyDescent="0.25">
      <c r="A88" s="2">
        <v>187.54</v>
      </c>
      <c r="G88">
        <f t="shared" si="2"/>
        <v>1</v>
      </c>
    </row>
    <row r="89" spans="1:7" x14ac:dyDescent="0.25">
      <c r="A89" s="2">
        <v>-118.34</v>
      </c>
      <c r="G89" t="str">
        <f t="shared" si="2"/>
        <v/>
      </c>
    </row>
    <row r="90" spans="1:7" x14ac:dyDescent="0.25">
      <c r="A90" s="2">
        <v>155.41999999999999</v>
      </c>
      <c r="G90">
        <f t="shared" si="2"/>
        <v>1</v>
      </c>
    </row>
    <row r="91" spans="1:7" x14ac:dyDescent="0.25">
      <c r="A91" s="2">
        <v>-10.06</v>
      </c>
      <c r="G91" t="str">
        <f t="shared" si="2"/>
        <v/>
      </c>
    </row>
    <row r="92" spans="1:7" x14ac:dyDescent="0.25">
      <c r="A92" s="2">
        <v>201.42</v>
      </c>
      <c r="G92">
        <f t="shared" si="2"/>
        <v>1</v>
      </c>
    </row>
    <row r="93" spans="1:7" x14ac:dyDescent="0.25">
      <c r="A93" s="2">
        <v>264.70999999999998</v>
      </c>
      <c r="G93">
        <f t="shared" si="2"/>
        <v>1</v>
      </c>
    </row>
    <row r="94" spans="1:7" x14ac:dyDescent="0.25">
      <c r="A94" s="2">
        <v>38.909999999999997</v>
      </c>
      <c r="G94">
        <f t="shared" si="2"/>
        <v>1</v>
      </c>
    </row>
    <row r="95" spans="1:7" x14ac:dyDescent="0.25">
      <c r="A95" s="2">
        <v>-99.7</v>
      </c>
      <c r="G95" t="str">
        <f t="shared" si="2"/>
        <v/>
      </c>
    </row>
    <row r="96" spans="1:7" x14ac:dyDescent="0.25">
      <c r="A96" s="2">
        <v>189.96</v>
      </c>
      <c r="G96">
        <f t="shared" si="2"/>
        <v>1</v>
      </c>
    </row>
    <row r="97" spans="1:7" x14ac:dyDescent="0.25">
      <c r="A97" s="2">
        <v>-118.34</v>
      </c>
      <c r="G97" t="str">
        <f t="shared" si="2"/>
        <v/>
      </c>
    </row>
    <row r="98" spans="1:7" x14ac:dyDescent="0.25">
      <c r="A98" s="2">
        <v>155.41999999999999</v>
      </c>
      <c r="G98">
        <f t="shared" si="2"/>
        <v>1</v>
      </c>
    </row>
    <row r="99" spans="1:7" x14ac:dyDescent="0.25">
      <c r="A99" s="2">
        <v>-10.06</v>
      </c>
      <c r="G99" t="str">
        <f t="shared" si="2"/>
        <v/>
      </c>
    </row>
    <row r="100" spans="1:7" x14ac:dyDescent="0.25">
      <c r="A100" s="2">
        <v>201.42</v>
      </c>
      <c r="G100">
        <f t="shared" si="2"/>
        <v>1</v>
      </c>
    </row>
    <row r="101" spans="1:7" x14ac:dyDescent="0.25">
      <c r="A101" s="2">
        <v>264.70999999999998</v>
      </c>
      <c r="G101">
        <f t="shared" si="2"/>
        <v>1</v>
      </c>
    </row>
    <row r="102" spans="1:7" x14ac:dyDescent="0.25">
      <c r="A102" s="2">
        <v>38.909999999999997</v>
      </c>
      <c r="G102">
        <f t="shared" si="2"/>
        <v>1</v>
      </c>
    </row>
    <row r="103" spans="1:7" x14ac:dyDescent="0.25">
      <c r="A103" s="2">
        <v>-99.7</v>
      </c>
      <c r="G103" t="str">
        <f t="shared" si="2"/>
        <v/>
      </c>
    </row>
    <row r="104" spans="1:7" x14ac:dyDescent="0.25">
      <c r="A104" s="2">
        <v>189.96</v>
      </c>
      <c r="G104">
        <f t="shared" si="2"/>
        <v>1</v>
      </c>
    </row>
    <row r="105" spans="1:7" x14ac:dyDescent="0.25">
      <c r="A105" s="2">
        <v>45.47</v>
      </c>
      <c r="G105">
        <f t="shared" si="2"/>
        <v>1</v>
      </c>
    </row>
    <row r="106" spans="1:7" x14ac:dyDescent="0.25">
      <c r="A106" s="2">
        <v>-48.2</v>
      </c>
      <c r="G106" t="str">
        <f t="shared" si="2"/>
        <v/>
      </c>
    </row>
    <row r="107" spans="1:7" x14ac:dyDescent="0.25">
      <c r="A107" s="2">
        <v>0</v>
      </c>
      <c r="G107" t="str">
        <f t="shared" si="2"/>
        <v/>
      </c>
    </row>
    <row r="108" spans="1:7" x14ac:dyDescent="0.25">
      <c r="A108" s="2">
        <v>0</v>
      </c>
      <c r="G108" t="str">
        <f t="shared" si="2"/>
        <v/>
      </c>
    </row>
    <row r="109" spans="1:7" x14ac:dyDescent="0.25">
      <c r="A109" s="2">
        <v>-27.79</v>
      </c>
      <c r="G109" t="str">
        <f t="shared" si="2"/>
        <v/>
      </c>
    </row>
    <row r="110" spans="1:7" x14ac:dyDescent="0.25">
      <c r="A110" s="2">
        <v>-1.75</v>
      </c>
      <c r="G110" t="str">
        <f t="shared" si="2"/>
        <v/>
      </c>
    </row>
    <row r="111" spans="1:7" x14ac:dyDescent="0.25">
      <c r="A111" s="2">
        <v>0</v>
      </c>
      <c r="G111" t="str">
        <f t="shared" si="2"/>
        <v/>
      </c>
    </row>
    <row r="112" spans="1:7" x14ac:dyDescent="0.25">
      <c r="A112" s="2">
        <v>-10.06</v>
      </c>
      <c r="G112" t="str">
        <f t="shared" si="2"/>
        <v/>
      </c>
    </row>
    <row r="113" spans="1:7" x14ac:dyDescent="0.25">
      <c r="A113" s="2">
        <v>201.42</v>
      </c>
      <c r="G113">
        <f t="shared" si="2"/>
        <v>1</v>
      </c>
    </row>
    <row r="114" spans="1:7" x14ac:dyDescent="0.25">
      <c r="A114" s="2">
        <v>264.70999999999998</v>
      </c>
      <c r="G114">
        <f t="shared" si="2"/>
        <v>1</v>
      </c>
    </row>
    <row r="115" spans="1:7" x14ac:dyDescent="0.25">
      <c r="A115" s="2">
        <v>38.909999999999997</v>
      </c>
      <c r="G115">
        <f t="shared" si="2"/>
        <v>1</v>
      </c>
    </row>
    <row r="116" spans="1:7" x14ac:dyDescent="0.25">
      <c r="A116" s="2">
        <v>-99.7</v>
      </c>
      <c r="G116" t="str">
        <f t="shared" si="2"/>
        <v/>
      </c>
    </row>
    <row r="117" spans="1:7" x14ac:dyDescent="0.25">
      <c r="A117" s="2">
        <v>189.96</v>
      </c>
      <c r="G117">
        <f t="shared" si="2"/>
        <v>1</v>
      </c>
    </row>
    <row r="118" spans="1:7" x14ac:dyDescent="0.25">
      <c r="A118" s="2">
        <v>143.47</v>
      </c>
      <c r="G118">
        <f t="shared" si="2"/>
        <v>1</v>
      </c>
    </row>
    <row r="119" spans="1:7" x14ac:dyDescent="0.25">
      <c r="A119" s="2">
        <v>229.66</v>
      </c>
      <c r="G119">
        <f t="shared" si="2"/>
        <v>1</v>
      </c>
    </row>
    <row r="120" spans="1:7" x14ac:dyDescent="0.25">
      <c r="A120" s="2">
        <v>31.78</v>
      </c>
      <c r="G120">
        <f t="shared" si="2"/>
        <v>1</v>
      </c>
    </row>
    <row r="121" spans="1:7" x14ac:dyDescent="0.25">
      <c r="A121" s="2">
        <v>78.58</v>
      </c>
      <c r="G121">
        <f t="shared" si="2"/>
        <v>1</v>
      </c>
    </row>
    <row r="122" spans="1:7" x14ac:dyDescent="0.25">
      <c r="A122" s="2">
        <v>281.39</v>
      </c>
      <c r="G122">
        <f t="shared" si="2"/>
        <v>1</v>
      </c>
    </row>
    <row r="123" spans="1:7" x14ac:dyDescent="0.25">
      <c r="A123" s="2">
        <v>229.66</v>
      </c>
      <c r="G123">
        <f t="shared" si="2"/>
        <v>1</v>
      </c>
    </row>
    <row r="124" spans="1:7" x14ac:dyDescent="0.25">
      <c r="A124" s="2">
        <v>31.78</v>
      </c>
      <c r="G124">
        <f t="shared" si="2"/>
        <v>1</v>
      </c>
    </row>
    <row r="125" spans="1:7" x14ac:dyDescent="0.25">
      <c r="A125" s="2">
        <v>78.58</v>
      </c>
      <c r="G125">
        <f t="shared" si="2"/>
        <v>1</v>
      </c>
    </row>
    <row r="126" spans="1:7" x14ac:dyDescent="0.25">
      <c r="A126" s="2">
        <v>281.39</v>
      </c>
      <c r="G126">
        <f t="shared" si="2"/>
        <v>1</v>
      </c>
    </row>
    <row r="127" spans="1:7" x14ac:dyDescent="0.25">
      <c r="A127" s="2">
        <v>31.78</v>
      </c>
      <c r="G127">
        <f t="shared" si="2"/>
        <v>1</v>
      </c>
    </row>
    <row r="128" spans="1:7" x14ac:dyDescent="0.25">
      <c r="A128" s="2">
        <v>78.58</v>
      </c>
      <c r="G128">
        <f t="shared" si="2"/>
        <v>1</v>
      </c>
    </row>
    <row r="129" spans="1:7" x14ac:dyDescent="0.25">
      <c r="A129" s="2">
        <v>281.39</v>
      </c>
      <c r="G129">
        <f t="shared" si="2"/>
        <v>1</v>
      </c>
    </row>
    <row r="130" spans="1:7" x14ac:dyDescent="0.25">
      <c r="A130" s="2">
        <v>78.58</v>
      </c>
      <c r="G130">
        <f t="shared" ref="G130:G193" si="3">IF(A130&gt;0,1,"")</f>
        <v>1</v>
      </c>
    </row>
    <row r="131" spans="1:7" x14ac:dyDescent="0.25">
      <c r="A131" s="2">
        <v>281.39</v>
      </c>
      <c r="G131">
        <f t="shared" si="3"/>
        <v>1</v>
      </c>
    </row>
    <row r="132" spans="1:7" x14ac:dyDescent="0.25">
      <c r="A132" s="2">
        <v>281.39</v>
      </c>
      <c r="G132">
        <f t="shared" si="3"/>
        <v>1</v>
      </c>
    </row>
    <row r="133" spans="1:7" x14ac:dyDescent="0.25">
      <c r="A133" s="3">
        <v>368.99</v>
      </c>
      <c r="G133">
        <f t="shared" si="3"/>
        <v>1</v>
      </c>
    </row>
    <row r="134" spans="1:7" x14ac:dyDescent="0.25">
      <c r="A134" s="2">
        <v>-147.02000000000001</v>
      </c>
      <c r="G134" t="str">
        <f t="shared" si="3"/>
        <v/>
      </c>
    </row>
    <row r="135" spans="1:7" x14ac:dyDescent="0.25">
      <c r="A135" s="2">
        <v>6.85</v>
      </c>
      <c r="G135">
        <f t="shared" si="3"/>
        <v>1</v>
      </c>
    </row>
    <row r="136" spans="1:7" x14ac:dyDescent="0.25">
      <c r="A136" s="2">
        <v>-30.94</v>
      </c>
      <c r="G136" t="str">
        <f t="shared" si="3"/>
        <v/>
      </c>
    </row>
    <row r="137" spans="1:7" x14ac:dyDescent="0.25">
      <c r="A137" s="2">
        <v>110.7</v>
      </c>
      <c r="G137">
        <f t="shared" si="3"/>
        <v>1</v>
      </c>
    </row>
    <row r="138" spans="1:7" x14ac:dyDescent="0.25">
      <c r="A138" s="2">
        <v>246.01</v>
      </c>
      <c r="G138">
        <f t="shared" si="3"/>
        <v>1</v>
      </c>
    </row>
    <row r="139" spans="1:7" x14ac:dyDescent="0.25">
      <c r="A139" s="2">
        <v>130.09</v>
      </c>
      <c r="G139">
        <f t="shared" si="3"/>
        <v>1</v>
      </c>
    </row>
    <row r="140" spans="1:7" x14ac:dyDescent="0.25">
      <c r="A140" s="2">
        <v>122.74</v>
      </c>
      <c r="G140">
        <f t="shared" si="3"/>
        <v>1</v>
      </c>
    </row>
    <row r="141" spans="1:7" x14ac:dyDescent="0.25">
      <c r="A141" s="2">
        <v>149.5</v>
      </c>
      <c r="G141">
        <f t="shared" si="3"/>
        <v>1</v>
      </c>
    </row>
    <row r="142" spans="1:7" x14ac:dyDescent="0.25">
      <c r="A142" s="2">
        <v>279.20999999999998</v>
      </c>
      <c r="G142">
        <f t="shared" si="3"/>
        <v>1</v>
      </c>
    </row>
    <row r="143" spans="1:7" x14ac:dyDescent="0.25">
      <c r="A143" s="2">
        <v>176.36</v>
      </c>
      <c r="G143">
        <f t="shared" si="3"/>
        <v>1</v>
      </c>
    </row>
    <row r="144" spans="1:7" x14ac:dyDescent="0.25">
      <c r="A144" s="2">
        <v>-137.41999999999999</v>
      </c>
      <c r="G144" t="str">
        <f t="shared" si="3"/>
        <v/>
      </c>
    </row>
    <row r="145" spans="1:7" x14ac:dyDescent="0.25">
      <c r="A145" s="2">
        <v>189.67</v>
      </c>
      <c r="G145">
        <f t="shared" si="3"/>
        <v>1</v>
      </c>
    </row>
    <row r="146" spans="1:7" x14ac:dyDescent="0.25">
      <c r="A146" s="2">
        <v>151.19</v>
      </c>
      <c r="G146">
        <f t="shared" si="3"/>
        <v>1</v>
      </c>
    </row>
    <row r="147" spans="1:7" x14ac:dyDescent="0.25">
      <c r="A147" s="2">
        <v>-75.55</v>
      </c>
      <c r="G147" t="str">
        <f t="shared" si="3"/>
        <v/>
      </c>
    </row>
    <row r="148" spans="1:7" x14ac:dyDescent="0.25">
      <c r="A148" s="2">
        <v>130.76</v>
      </c>
      <c r="G148">
        <f t="shared" si="3"/>
        <v>1</v>
      </c>
    </row>
    <row r="149" spans="1:7" x14ac:dyDescent="0.25">
      <c r="A149" s="2">
        <v>347.83</v>
      </c>
      <c r="G149">
        <f t="shared" si="3"/>
        <v>1</v>
      </c>
    </row>
    <row r="150" spans="1:7" x14ac:dyDescent="0.25">
      <c r="A150" s="2">
        <v>0</v>
      </c>
      <c r="G150" t="str">
        <f t="shared" si="3"/>
        <v/>
      </c>
    </row>
    <row r="151" spans="1:7" x14ac:dyDescent="0.25">
      <c r="A151" s="2">
        <v>141.49</v>
      </c>
      <c r="G151">
        <f t="shared" si="3"/>
        <v>1</v>
      </c>
    </row>
    <row r="152" spans="1:7" x14ac:dyDescent="0.25">
      <c r="A152" s="2">
        <v>-65.239999999999995</v>
      </c>
      <c r="G152" t="str">
        <f t="shared" si="3"/>
        <v/>
      </c>
    </row>
    <row r="153" spans="1:7" x14ac:dyDescent="0.25">
      <c r="A153" s="2">
        <v>-212.7</v>
      </c>
      <c r="G153" t="str">
        <f t="shared" si="3"/>
        <v/>
      </c>
    </row>
    <row r="154" spans="1:7" x14ac:dyDescent="0.25">
      <c r="A154" s="2">
        <v>0</v>
      </c>
      <c r="G154" t="str">
        <f t="shared" si="3"/>
        <v/>
      </c>
    </row>
    <row r="155" spans="1:7" x14ac:dyDescent="0.25">
      <c r="A155" s="2">
        <v>54.55</v>
      </c>
      <c r="G155">
        <f t="shared" si="3"/>
        <v>1</v>
      </c>
    </row>
    <row r="156" spans="1:7" x14ac:dyDescent="0.25">
      <c r="A156" s="2">
        <v>46.03</v>
      </c>
      <c r="G156">
        <f t="shared" si="3"/>
        <v>1</v>
      </c>
    </row>
    <row r="157" spans="1:7" x14ac:dyDescent="0.25">
      <c r="A157" s="2">
        <v>327.62</v>
      </c>
      <c r="G157">
        <f t="shared" si="3"/>
        <v>1</v>
      </c>
    </row>
    <row r="158" spans="1:7" x14ac:dyDescent="0.25">
      <c r="A158" s="2">
        <v>-65.78</v>
      </c>
      <c r="G158" t="str">
        <f t="shared" si="3"/>
        <v/>
      </c>
    </row>
    <row r="159" spans="1:7" x14ac:dyDescent="0.25">
      <c r="A159" s="2">
        <v>-40.020000000000003</v>
      </c>
      <c r="G159" t="str">
        <f t="shared" si="3"/>
        <v/>
      </c>
    </row>
    <row r="160" spans="1:7" x14ac:dyDescent="0.25">
      <c r="A160" s="2">
        <v>11.14</v>
      </c>
      <c r="G160">
        <f t="shared" si="3"/>
        <v>1</v>
      </c>
    </row>
    <row r="161" spans="1:7" x14ac:dyDescent="0.25">
      <c r="A161" s="2">
        <v>0</v>
      </c>
      <c r="G161" t="str">
        <f t="shared" si="3"/>
        <v/>
      </c>
    </row>
    <row r="162" spans="1:7" x14ac:dyDescent="0.25">
      <c r="A162" s="2">
        <v>121.64</v>
      </c>
      <c r="G162">
        <f t="shared" si="3"/>
        <v>1</v>
      </c>
    </row>
    <row r="163" spans="1:7" x14ac:dyDescent="0.25">
      <c r="A163" s="2">
        <v>81.61</v>
      </c>
      <c r="G163">
        <f t="shared" si="3"/>
        <v>1</v>
      </c>
    </row>
    <row r="164" spans="1:7" x14ac:dyDescent="0.25">
      <c r="A164" s="2">
        <v>33.79</v>
      </c>
      <c r="G164">
        <f t="shared" si="3"/>
        <v>1</v>
      </c>
    </row>
    <row r="165" spans="1:7" x14ac:dyDescent="0.25">
      <c r="A165" s="2">
        <v>157.94</v>
      </c>
      <c r="G165">
        <f t="shared" si="3"/>
        <v>1</v>
      </c>
    </row>
    <row r="166" spans="1:7" x14ac:dyDescent="0.25">
      <c r="A166" s="2">
        <v>260.16000000000003</v>
      </c>
      <c r="G166">
        <f t="shared" si="3"/>
        <v>1</v>
      </c>
    </row>
    <row r="167" spans="1:7" x14ac:dyDescent="0.25">
      <c r="A167" s="2">
        <v>-143.44999999999999</v>
      </c>
      <c r="G167" t="str">
        <f t="shared" si="3"/>
        <v/>
      </c>
    </row>
    <row r="168" spans="1:7" x14ac:dyDescent="0.25">
      <c r="A168" s="2">
        <v>-87.88</v>
      </c>
      <c r="G168" t="str">
        <f t="shared" si="3"/>
        <v/>
      </c>
    </row>
    <row r="169" spans="1:7" x14ac:dyDescent="0.25">
      <c r="A169" s="2">
        <v>118.11</v>
      </c>
      <c r="G169">
        <f t="shared" si="3"/>
        <v>1</v>
      </c>
    </row>
    <row r="170" spans="1:7" x14ac:dyDescent="0.25">
      <c r="A170" s="2">
        <v>-34.68</v>
      </c>
      <c r="G170" t="str">
        <f t="shared" si="3"/>
        <v/>
      </c>
    </row>
    <row r="171" spans="1:7" x14ac:dyDescent="0.25">
      <c r="A171" s="2">
        <v>-27.07</v>
      </c>
      <c r="G171" t="str">
        <f t="shared" si="3"/>
        <v/>
      </c>
    </row>
    <row r="172" spans="1:7" x14ac:dyDescent="0.25">
      <c r="A172" s="2">
        <v>255.25</v>
      </c>
      <c r="G172">
        <f t="shared" si="3"/>
        <v>1</v>
      </c>
    </row>
    <row r="173" spans="1:7" x14ac:dyDescent="0.25">
      <c r="A173" s="2">
        <v>41.03</v>
      </c>
      <c r="G173">
        <f t="shared" si="3"/>
        <v>1</v>
      </c>
    </row>
    <row r="174" spans="1:7" x14ac:dyDescent="0.25">
      <c r="A174" s="2">
        <v>17.93</v>
      </c>
      <c r="G174">
        <f t="shared" si="3"/>
        <v>1</v>
      </c>
    </row>
    <row r="175" spans="1:7" x14ac:dyDescent="0.25">
      <c r="A175" s="2">
        <v>106</v>
      </c>
      <c r="G175">
        <f t="shared" si="3"/>
        <v>1</v>
      </c>
    </row>
    <row r="176" spans="1:7" x14ac:dyDescent="0.25">
      <c r="A176" s="2">
        <v>127.14</v>
      </c>
      <c r="G176">
        <f t="shared" si="3"/>
        <v>1</v>
      </c>
    </row>
    <row r="177" spans="1:7" x14ac:dyDescent="0.25">
      <c r="A177" s="2">
        <v>5.0199999999999996</v>
      </c>
      <c r="G177">
        <f t="shared" si="3"/>
        <v>1</v>
      </c>
    </row>
    <row r="178" spans="1:7" x14ac:dyDescent="0.25">
      <c r="A178" s="2">
        <v>148.59</v>
      </c>
      <c r="G178">
        <f t="shared" si="3"/>
        <v>1</v>
      </c>
    </row>
    <row r="179" spans="1:7" x14ac:dyDescent="0.25">
      <c r="A179" s="2">
        <v>91.34</v>
      </c>
      <c r="G179">
        <f t="shared" si="3"/>
        <v>1</v>
      </c>
    </row>
    <row r="180" spans="1:7" x14ac:dyDescent="0.25">
      <c r="A180" s="2">
        <v>-143.63</v>
      </c>
      <c r="G180" t="str">
        <f t="shared" si="3"/>
        <v/>
      </c>
    </row>
    <row r="181" spans="1:7" x14ac:dyDescent="0.25">
      <c r="A181" s="2">
        <v>89.82</v>
      </c>
      <c r="G181">
        <f t="shared" si="3"/>
        <v>1</v>
      </c>
    </row>
    <row r="182" spans="1:7" x14ac:dyDescent="0.25">
      <c r="A182" s="2">
        <v>-130.12</v>
      </c>
      <c r="G182" t="str">
        <f t="shared" si="3"/>
        <v/>
      </c>
    </row>
    <row r="183" spans="1:7" x14ac:dyDescent="0.25">
      <c r="A183" s="2">
        <v>4.66</v>
      </c>
      <c r="G183">
        <f t="shared" si="3"/>
        <v>1</v>
      </c>
    </row>
    <row r="184" spans="1:7" x14ac:dyDescent="0.25">
      <c r="A184" s="2">
        <v>91.34</v>
      </c>
      <c r="G184">
        <f t="shared" si="3"/>
        <v>1</v>
      </c>
    </row>
    <row r="185" spans="1:7" x14ac:dyDescent="0.25">
      <c r="A185" s="2">
        <v>-143.63</v>
      </c>
      <c r="G185" t="str">
        <f t="shared" si="3"/>
        <v/>
      </c>
    </row>
    <row r="186" spans="1:7" x14ac:dyDescent="0.25">
      <c r="A186" s="2">
        <v>89.82</v>
      </c>
      <c r="G186">
        <f t="shared" si="3"/>
        <v>1</v>
      </c>
    </row>
    <row r="187" spans="1:7" x14ac:dyDescent="0.25">
      <c r="A187" s="2">
        <v>-130.12</v>
      </c>
      <c r="G187" t="str">
        <f t="shared" si="3"/>
        <v/>
      </c>
    </row>
    <row r="188" spans="1:7" x14ac:dyDescent="0.25">
      <c r="A188" s="2">
        <v>4.66</v>
      </c>
      <c r="G188">
        <f t="shared" si="3"/>
        <v>1</v>
      </c>
    </row>
    <row r="189" spans="1:7" x14ac:dyDescent="0.25">
      <c r="A189" s="2">
        <v>-61.5</v>
      </c>
      <c r="G189" t="str">
        <f t="shared" si="3"/>
        <v/>
      </c>
    </row>
    <row r="190" spans="1:7" x14ac:dyDescent="0.25">
      <c r="A190" s="2">
        <v>180.48</v>
      </c>
      <c r="G190">
        <f t="shared" si="3"/>
        <v>1</v>
      </c>
    </row>
    <row r="191" spans="1:7" x14ac:dyDescent="0.25">
      <c r="A191" s="2">
        <v>-74.319999999999993</v>
      </c>
      <c r="G191" t="str">
        <f t="shared" si="3"/>
        <v/>
      </c>
    </row>
    <row r="192" spans="1:7" x14ac:dyDescent="0.25">
      <c r="A192" s="2">
        <v>-82.55</v>
      </c>
      <c r="G192" t="str">
        <f t="shared" si="3"/>
        <v/>
      </c>
    </row>
    <row r="193" spans="1:7" x14ac:dyDescent="0.25">
      <c r="A193" s="2">
        <v>-78.680000000000007</v>
      </c>
      <c r="G193" t="str">
        <f t="shared" si="3"/>
        <v/>
      </c>
    </row>
    <row r="194" spans="1:7" x14ac:dyDescent="0.25">
      <c r="A194" s="2">
        <v>-71.7</v>
      </c>
      <c r="G194" t="str">
        <f t="shared" ref="G194:G257" si="4">IF(A194&gt;0,1,"")</f>
        <v/>
      </c>
    </row>
    <row r="195" spans="1:7" x14ac:dyDescent="0.25">
      <c r="A195" s="2">
        <v>25.29</v>
      </c>
      <c r="G195">
        <f t="shared" si="4"/>
        <v>1</v>
      </c>
    </row>
    <row r="196" spans="1:7" x14ac:dyDescent="0.25">
      <c r="A196" s="2">
        <v>93.99</v>
      </c>
      <c r="G196">
        <f t="shared" si="4"/>
        <v>1</v>
      </c>
    </row>
    <row r="197" spans="1:7" x14ac:dyDescent="0.25">
      <c r="A197" s="2">
        <v>-61.96</v>
      </c>
      <c r="G197" t="str">
        <f t="shared" si="4"/>
        <v/>
      </c>
    </row>
    <row r="198" spans="1:7" x14ac:dyDescent="0.25">
      <c r="A198" s="2">
        <v>-66.66</v>
      </c>
      <c r="G198" t="str">
        <f t="shared" si="4"/>
        <v/>
      </c>
    </row>
    <row r="199" spans="1:7" x14ac:dyDescent="0.25">
      <c r="A199" s="2"/>
      <c r="G199" t="str">
        <f t="shared" si="4"/>
        <v/>
      </c>
    </row>
    <row r="200" spans="1:7" x14ac:dyDescent="0.25">
      <c r="A200" s="2"/>
      <c r="G200" t="str">
        <f t="shared" si="4"/>
        <v/>
      </c>
    </row>
    <row r="201" spans="1:7" x14ac:dyDescent="0.25">
      <c r="A201" s="2"/>
      <c r="G201" t="str">
        <f t="shared" si="4"/>
        <v/>
      </c>
    </row>
    <row r="202" spans="1:7" x14ac:dyDescent="0.25">
      <c r="A202" s="2"/>
      <c r="G202" t="str">
        <f t="shared" si="4"/>
        <v/>
      </c>
    </row>
    <row r="203" spans="1:7" x14ac:dyDescent="0.25">
      <c r="A203" s="2"/>
      <c r="G203" t="str">
        <f t="shared" si="4"/>
        <v/>
      </c>
    </row>
    <row r="204" spans="1:7" x14ac:dyDescent="0.25">
      <c r="A204" s="2"/>
      <c r="G204" t="str">
        <f t="shared" si="4"/>
        <v/>
      </c>
    </row>
    <row r="205" spans="1:7" x14ac:dyDescent="0.25">
      <c r="A205" s="2"/>
      <c r="G205" t="str">
        <f t="shared" si="4"/>
        <v/>
      </c>
    </row>
    <row r="206" spans="1:7" x14ac:dyDescent="0.25">
      <c r="A206" s="2"/>
      <c r="G206" t="str">
        <f t="shared" si="4"/>
        <v/>
      </c>
    </row>
    <row r="207" spans="1:7" x14ac:dyDescent="0.25">
      <c r="A207" s="2"/>
      <c r="G207" t="str">
        <f t="shared" si="4"/>
        <v/>
      </c>
    </row>
    <row r="208" spans="1:7" x14ac:dyDescent="0.25">
      <c r="A208" s="2"/>
      <c r="G208" t="str">
        <f t="shared" si="4"/>
        <v/>
      </c>
    </row>
    <row r="209" spans="1:7" x14ac:dyDescent="0.25">
      <c r="A209" s="2"/>
      <c r="G209" t="str">
        <f t="shared" si="4"/>
        <v/>
      </c>
    </row>
    <row r="210" spans="1:7" x14ac:dyDescent="0.25">
      <c r="A210" s="2"/>
      <c r="G210" t="str">
        <f t="shared" si="4"/>
        <v/>
      </c>
    </row>
    <row r="211" spans="1:7" x14ac:dyDescent="0.25">
      <c r="A211" s="2"/>
      <c r="G211" t="str">
        <f t="shared" si="4"/>
        <v/>
      </c>
    </row>
    <row r="212" spans="1:7" x14ac:dyDescent="0.25">
      <c r="A212" s="2"/>
      <c r="G212" t="str">
        <f t="shared" si="4"/>
        <v/>
      </c>
    </row>
    <row r="213" spans="1:7" x14ac:dyDescent="0.25">
      <c r="A213" s="2"/>
      <c r="G213" t="str">
        <f t="shared" si="4"/>
        <v/>
      </c>
    </row>
    <row r="214" spans="1:7" x14ac:dyDescent="0.25">
      <c r="A214" s="2"/>
      <c r="G214" t="str">
        <f t="shared" si="4"/>
        <v/>
      </c>
    </row>
    <row r="215" spans="1:7" x14ac:dyDescent="0.25">
      <c r="A215" s="2"/>
      <c r="G215" t="str">
        <f t="shared" si="4"/>
        <v/>
      </c>
    </row>
    <row r="216" spans="1:7" x14ac:dyDescent="0.25">
      <c r="A216" s="2"/>
      <c r="G216" t="str">
        <f t="shared" si="4"/>
        <v/>
      </c>
    </row>
    <row r="217" spans="1:7" x14ac:dyDescent="0.25">
      <c r="A217" s="2"/>
      <c r="G217" t="str">
        <f t="shared" si="4"/>
        <v/>
      </c>
    </row>
    <row r="218" spans="1:7" x14ac:dyDescent="0.25">
      <c r="A218" s="2"/>
      <c r="G218" t="str">
        <f t="shared" si="4"/>
        <v/>
      </c>
    </row>
    <row r="219" spans="1:7" x14ac:dyDescent="0.25">
      <c r="A219" s="2"/>
      <c r="G219" t="str">
        <f t="shared" si="4"/>
        <v/>
      </c>
    </row>
    <row r="220" spans="1:7" x14ac:dyDescent="0.25">
      <c r="A220" s="2"/>
      <c r="G220" t="str">
        <f t="shared" si="4"/>
        <v/>
      </c>
    </row>
    <row r="221" spans="1:7" x14ac:dyDescent="0.25">
      <c r="A221" s="2"/>
      <c r="G221" t="str">
        <f t="shared" si="4"/>
        <v/>
      </c>
    </row>
    <row r="222" spans="1:7" x14ac:dyDescent="0.25">
      <c r="A222" s="2"/>
      <c r="G222" t="str">
        <f t="shared" si="4"/>
        <v/>
      </c>
    </row>
    <row r="223" spans="1:7" x14ac:dyDescent="0.25">
      <c r="A223" s="2"/>
      <c r="G223" t="str">
        <f t="shared" si="4"/>
        <v/>
      </c>
    </row>
    <row r="224" spans="1:7" x14ac:dyDescent="0.25">
      <c r="A224" s="2"/>
      <c r="G224" t="str">
        <f t="shared" si="4"/>
        <v/>
      </c>
    </row>
    <row r="225" spans="1:7" x14ac:dyDescent="0.25">
      <c r="A225" s="2"/>
      <c r="G225" t="str">
        <f t="shared" si="4"/>
        <v/>
      </c>
    </row>
    <row r="226" spans="1:7" x14ac:dyDescent="0.25">
      <c r="A226" s="2"/>
      <c r="G226" t="str">
        <f t="shared" si="4"/>
        <v/>
      </c>
    </row>
    <row r="227" spans="1:7" x14ac:dyDescent="0.25">
      <c r="A227" s="2"/>
      <c r="G227" t="str">
        <f t="shared" si="4"/>
        <v/>
      </c>
    </row>
    <row r="228" spans="1:7" x14ac:dyDescent="0.25">
      <c r="A228" s="2"/>
      <c r="G228" t="str">
        <f t="shared" si="4"/>
        <v/>
      </c>
    </row>
    <row r="229" spans="1:7" x14ac:dyDescent="0.25">
      <c r="A229" s="2"/>
      <c r="G229" t="str">
        <f t="shared" si="4"/>
        <v/>
      </c>
    </row>
    <row r="230" spans="1:7" x14ac:dyDescent="0.25">
      <c r="A230" s="2"/>
      <c r="G230" t="str">
        <f t="shared" si="4"/>
        <v/>
      </c>
    </row>
    <row r="231" spans="1:7" x14ac:dyDescent="0.25">
      <c r="A231" s="2"/>
      <c r="G231" t="str">
        <f t="shared" si="4"/>
        <v/>
      </c>
    </row>
    <row r="232" spans="1:7" x14ac:dyDescent="0.25">
      <c r="A232" s="2"/>
      <c r="G232" t="str">
        <f t="shared" si="4"/>
        <v/>
      </c>
    </row>
    <row r="233" spans="1:7" x14ac:dyDescent="0.25">
      <c r="A233" s="2"/>
      <c r="G233" t="str">
        <f t="shared" si="4"/>
        <v/>
      </c>
    </row>
    <row r="234" spans="1:7" x14ac:dyDescent="0.25">
      <c r="A234" s="2"/>
      <c r="G234" t="str">
        <f t="shared" si="4"/>
        <v/>
      </c>
    </row>
    <row r="235" spans="1:7" x14ac:dyDescent="0.25">
      <c r="A235" s="2"/>
      <c r="G235" t="str">
        <f t="shared" si="4"/>
        <v/>
      </c>
    </row>
    <row r="236" spans="1:7" x14ac:dyDescent="0.25">
      <c r="A236" s="2"/>
      <c r="G236" t="str">
        <f t="shared" si="4"/>
        <v/>
      </c>
    </row>
    <row r="237" spans="1:7" x14ac:dyDescent="0.25">
      <c r="A237" s="2"/>
      <c r="G237" t="str">
        <f t="shared" si="4"/>
        <v/>
      </c>
    </row>
    <row r="238" spans="1:7" x14ac:dyDescent="0.25">
      <c r="A238" s="2"/>
      <c r="G238" t="str">
        <f t="shared" si="4"/>
        <v/>
      </c>
    </row>
    <row r="239" spans="1:7" x14ac:dyDescent="0.25">
      <c r="A239" s="2"/>
      <c r="G239" t="str">
        <f t="shared" si="4"/>
        <v/>
      </c>
    </row>
    <row r="240" spans="1:7" x14ac:dyDescent="0.25">
      <c r="A240" s="2"/>
      <c r="G240" t="str">
        <f t="shared" si="4"/>
        <v/>
      </c>
    </row>
    <row r="241" spans="1:7" x14ac:dyDescent="0.25">
      <c r="A241" s="2"/>
      <c r="G241" t="str">
        <f t="shared" si="4"/>
        <v/>
      </c>
    </row>
    <row r="242" spans="1:7" x14ac:dyDescent="0.25">
      <c r="A242" s="2"/>
      <c r="G242" t="str">
        <f t="shared" si="4"/>
        <v/>
      </c>
    </row>
    <row r="243" spans="1:7" x14ac:dyDescent="0.25">
      <c r="A243" s="2"/>
      <c r="G243" t="str">
        <f t="shared" si="4"/>
        <v/>
      </c>
    </row>
    <row r="244" spans="1:7" x14ac:dyDescent="0.25">
      <c r="A244" s="2"/>
      <c r="G244" t="str">
        <f t="shared" si="4"/>
        <v/>
      </c>
    </row>
    <row r="245" spans="1:7" x14ac:dyDescent="0.25">
      <c r="A245" s="2"/>
      <c r="G245" t="str">
        <f t="shared" si="4"/>
        <v/>
      </c>
    </row>
    <row r="246" spans="1:7" x14ac:dyDescent="0.25">
      <c r="A246" s="2"/>
      <c r="G246" t="str">
        <f t="shared" si="4"/>
        <v/>
      </c>
    </row>
    <row r="247" spans="1:7" x14ac:dyDescent="0.25">
      <c r="A247" s="2"/>
      <c r="G247" t="str">
        <f t="shared" si="4"/>
        <v/>
      </c>
    </row>
    <row r="248" spans="1:7" x14ac:dyDescent="0.25">
      <c r="A248" s="2"/>
      <c r="G248" t="str">
        <f t="shared" si="4"/>
        <v/>
      </c>
    </row>
    <row r="249" spans="1:7" x14ac:dyDescent="0.25">
      <c r="A249" s="2"/>
      <c r="G249" t="str">
        <f t="shared" si="4"/>
        <v/>
      </c>
    </row>
    <row r="250" spans="1:7" x14ac:dyDescent="0.25">
      <c r="A250" s="2"/>
      <c r="G250" t="str">
        <f t="shared" si="4"/>
        <v/>
      </c>
    </row>
    <row r="251" spans="1:7" x14ac:dyDescent="0.25">
      <c r="A251" s="2"/>
      <c r="G251" t="str">
        <f t="shared" si="4"/>
        <v/>
      </c>
    </row>
    <row r="252" spans="1:7" x14ac:dyDescent="0.25">
      <c r="A252" s="2"/>
      <c r="G252" t="str">
        <f t="shared" si="4"/>
        <v/>
      </c>
    </row>
    <row r="253" spans="1:7" x14ac:dyDescent="0.25">
      <c r="A253" s="2"/>
      <c r="G253" t="str">
        <f t="shared" si="4"/>
        <v/>
      </c>
    </row>
    <row r="254" spans="1:7" x14ac:dyDescent="0.25">
      <c r="A254" s="2"/>
      <c r="G254" t="str">
        <f t="shared" si="4"/>
        <v/>
      </c>
    </row>
    <row r="255" spans="1:7" x14ac:dyDescent="0.25">
      <c r="A255" s="2"/>
      <c r="G255" t="str">
        <f t="shared" si="4"/>
        <v/>
      </c>
    </row>
    <row r="256" spans="1:7" x14ac:dyDescent="0.25">
      <c r="A256" s="2"/>
      <c r="G256" t="str">
        <f t="shared" si="4"/>
        <v/>
      </c>
    </row>
    <row r="257" spans="1:7" x14ac:dyDescent="0.25">
      <c r="A257" s="2"/>
      <c r="G257" t="str">
        <f t="shared" si="4"/>
        <v/>
      </c>
    </row>
    <row r="258" spans="1:7" x14ac:dyDescent="0.25">
      <c r="A258" s="2"/>
      <c r="G258" t="str">
        <f t="shared" ref="G258:G277" si="5">IF(A258&gt;0,1,"")</f>
        <v/>
      </c>
    </row>
    <row r="259" spans="1:7" x14ac:dyDescent="0.25">
      <c r="A259" s="2"/>
      <c r="G259" t="str">
        <f t="shared" si="5"/>
        <v/>
      </c>
    </row>
    <row r="260" spans="1:7" x14ac:dyDescent="0.25">
      <c r="A260" s="2"/>
      <c r="G260" t="str">
        <f t="shared" si="5"/>
        <v/>
      </c>
    </row>
    <row r="261" spans="1:7" x14ac:dyDescent="0.25">
      <c r="A261" s="2"/>
      <c r="G261" t="str">
        <f t="shared" si="5"/>
        <v/>
      </c>
    </row>
    <row r="262" spans="1:7" x14ac:dyDescent="0.25">
      <c r="A262" s="2"/>
      <c r="G262" t="str">
        <f t="shared" si="5"/>
        <v/>
      </c>
    </row>
    <row r="263" spans="1:7" x14ac:dyDescent="0.25">
      <c r="A263" s="2"/>
      <c r="G263" t="str">
        <f t="shared" si="5"/>
        <v/>
      </c>
    </row>
    <row r="264" spans="1:7" x14ac:dyDescent="0.25">
      <c r="A264" s="2"/>
      <c r="G264" t="str">
        <f t="shared" si="5"/>
        <v/>
      </c>
    </row>
    <row r="265" spans="1:7" x14ac:dyDescent="0.25">
      <c r="A265" s="2"/>
      <c r="G265" t="str">
        <f t="shared" si="5"/>
        <v/>
      </c>
    </row>
    <row r="266" spans="1:7" x14ac:dyDescent="0.25">
      <c r="A266" s="2"/>
      <c r="G266" t="str">
        <f t="shared" si="5"/>
        <v/>
      </c>
    </row>
    <row r="267" spans="1:7" x14ac:dyDescent="0.25">
      <c r="A267" s="2"/>
      <c r="G267" t="str">
        <f t="shared" si="5"/>
        <v/>
      </c>
    </row>
    <row r="268" spans="1:7" x14ac:dyDescent="0.25">
      <c r="A268" s="2"/>
      <c r="G268" t="str">
        <f t="shared" si="5"/>
        <v/>
      </c>
    </row>
    <row r="269" spans="1:7" x14ac:dyDescent="0.25">
      <c r="A269" s="2"/>
      <c r="G269" t="str">
        <f t="shared" si="5"/>
        <v/>
      </c>
    </row>
    <row r="270" spans="1:7" x14ac:dyDescent="0.25">
      <c r="A270" s="2"/>
      <c r="G270" t="str">
        <f t="shared" si="5"/>
        <v/>
      </c>
    </row>
    <row r="271" spans="1:7" x14ac:dyDescent="0.25">
      <c r="A271" s="2"/>
      <c r="G271" t="str">
        <f t="shared" si="5"/>
        <v/>
      </c>
    </row>
    <row r="272" spans="1:7" x14ac:dyDescent="0.25">
      <c r="A272" s="2"/>
      <c r="G272" t="str">
        <f t="shared" si="5"/>
        <v/>
      </c>
    </row>
    <row r="273" spans="1:7" x14ac:dyDescent="0.25">
      <c r="A273" s="2"/>
      <c r="G273" t="str">
        <f t="shared" si="5"/>
        <v/>
      </c>
    </row>
    <row r="274" spans="1:7" x14ac:dyDescent="0.25">
      <c r="A274" s="2"/>
      <c r="G274" t="str">
        <f t="shared" si="5"/>
        <v/>
      </c>
    </row>
    <row r="275" spans="1:7" x14ac:dyDescent="0.25">
      <c r="A275" s="2"/>
      <c r="G275" t="str">
        <f t="shared" si="5"/>
        <v/>
      </c>
    </row>
    <row r="276" spans="1:7" x14ac:dyDescent="0.25">
      <c r="A276" s="2"/>
      <c r="G276" t="str">
        <f t="shared" si="5"/>
        <v/>
      </c>
    </row>
    <row r="277" spans="1:7" x14ac:dyDescent="0.25">
      <c r="A277" s="2"/>
      <c r="G277" t="str">
        <f t="shared" si="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879D-AC15-4BB9-9290-6258774CC7A4}">
  <dimension ref="A1:K277"/>
  <sheetViews>
    <sheetView workbookViewId="0">
      <selection activeCell="I7" sqref="I7"/>
    </sheetView>
  </sheetViews>
  <sheetFormatPr defaultRowHeight="13.8" x14ac:dyDescent="0.25"/>
  <cols>
    <col min="5" max="5" width="9.109375" bestFit="1" customWidth="1"/>
  </cols>
  <sheetData>
    <row r="1" spans="1:11" x14ac:dyDescent="0.25">
      <c r="A1" s="2">
        <v>0</v>
      </c>
      <c r="C1">
        <f>COUNT(A1:A277)</f>
        <v>183</v>
      </c>
      <c r="E1">
        <f>COUNT(A1:A277)</f>
        <v>183</v>
      </c>
      <c r="G1" t="str">
        <f>IF(A1&gt;0,1,"")</f>
        <v/>
      </c>
      <c r="I1">
        <v>30.9</v>
      </c>
      <c r="K1">
        <v>0.55500000000000005</v>
      </c>
    </row>
    <row r="2" spans="1:11" x14ac:dyDescent="0.25">
      <c r="A2" s="2">
        <v>0</v>
      </c>
      <c r="C2">
        <f>AVERAGE(A1:A183)</f>
        <v>68.95950819672133</v>
      </c>
      <c r="E2">
        <v>0.68</v>
      </c>
      <c r="G2" t="str">
        <f t="shared" ref="G2:G65" si="0">IF(A2&gt;0,1,"")</f>
        <v/>
      </c>
      <c r="I2">
        <f>(C9-I1)/C4</f>
        <v>1.6555844681372454</v>
      </c>
      <c r="K2">
        <f>(E7-K1)/SQRT(E2*(1-E2)/E1)</f>
        <v>1.6650201685693244</v>
      </c>
    </row>
    <row r="3" spans="1:11" x14ac:dyDescent="0.25">
      <c r="A3" s="2">
        <v>37.39</v>
      </c>
      <c r="C3">
        <f>_xlfn.STDEV.S(A1:A183)</f>
        <v>141.88661139309067</v>
      </c>
      <c r="E3">
        <v>0.95</v>
      </c>
      <c r="G3">
        <f t="shared" si="0"/>
        <v>1</v>
      </c>
      <c r="I3">
        <f>_xlfn.T.INV(1-C5,C6)</f>
        <v>-1.6532690237054619</v>
      </c>
      <c r="K3">
        <f>_xlfn.NORM.S.INV(E4)</f>
        <v>-1.6448536269514715</v>
      </c>
    </row>
    <row r="4" spans="1:11" x14ac:dyDescent="0.25">
      <c r="A4" s="2">
        <v>35</v>
      </c>
      <c r="C4">
        <f>C3/SQRT(C1)</f>
        <v>10.488560120543806</v>
      </c>
      <c r="E4">
        <f>1-E3</f>
        <v>5.0000000000000044E-2</v>
      </c>
      <c r="G4">
        <f t="shared" si="0"/>
        <v>1</v>
      </c>
      <c r="I4">
        <f>TDIST(I2,C6,1)</f>
        <v>4.9764618728285089E-2</v>
      </c>
      <c r="K4">
        <f>1-_xlfn.NORM.S.DIST(K2,1)</f>
        <v>4.7954366055904751E-2</v>
      </c>
    </row>
    <row r="5" spans="1:11" x14ac:dyDescent="0.25">
      <c r="A5" s="2">
        <v>-52.39</v>
      </c>
      <c r="C5">
        <v>0.95</v>
      </c>
      <c r="E5">
        <f>_xlfn.NORM.S.INV(E4/2)</f>
        <v>-1.9599639845400536</v>
      </c>
      <c r="G5" t="str">
        <f t="shared" si="0"/>
        <v/>
      </c>
    </row>
    <row r="6" spans="1:11" x14ac:dyDescent="0.25">
      <c r="A6" s="2">
        <v>-19.7</v>
      </c>
      <c r="C6">
        <f>C1-1</f>
        <v>182</v>
      </c>
      <c r="E6">
        <f>E5*SQRT(E2*(1-E2)/E1)</f>
        <v>-6.7585260436892822E-2</v>
      </c>
      <c r="G6" t="str">
        <f t="shared" si="0"/>
        <v/>
      </c>
    </row>
    <row r="7" spans="1:11" x14ac:dyDescent="0.25">
      <c r="A7" s="2">
        <v>0</v>
      </c>
      <c r="C7">
        <f>TINV(1-C5,C6)</f>
        <v>1.9730840773359002</v>
      </c>
      <c r="E7">
        <f>E2+E6</f>
        <v>0.61241473956310721</v>
      </c>
      <c r="G7" t="str">
        <f t="shared" si="0"/>
        <v/>
      </c>
    </row>
    <row r="8" spans="1:11" x14ac:dyDescent="0.25">
      <c r="A8" s="2">
        <v>9.23</v>
      </c>
      <c r="C8">
        <f>C7*C4</f>
        <v>20.694810968025294</v>
      </c>
      <c r="E8">
        <f>E2-E6</f>
        <v>0.74758526043689288</v>
      </c>
      <c r="G8">
        <f t="shared" si="0"/>
        <v>1</v>
      </c>
    </row>
    <row r="9" spans="1:11" x14ac:dyDescent="0.25">
      <c r="A9" s="2">
        <v>-8.44</v>
      </c>
      <c r="C9">
        <f>C2-C8</f>
        <v>48.264697228696036</v>
      </c>
      <c r="G9" t="str">
        <f t="shared" si="0"/>
        <v/>
      </c>
    </row>
    <row r="10" spans="1:11" x14ac:dyDescent="0.25">
      <c r="A10" s="2">
        <v>36.479999999999997</v>
      </c>
      <c r="C10">
        <f>C2+C8</f>
        <v>89.654319164746624</v>
      </c>
      <c r="G10">
        <f t="shared" si="0"/>
        <v>1</v>
      </c>
    </row>
    <row r="11" spans="1:11" x14ac:dyDescent="0.25">
      <c r="A11" s="2">
        <v>0</v>
      </c>
      <c r="G11" t="str">
        <f t="shared" si="0"/>
        <v/>
      </c>
    </row>
    <row r="12" spans="1:11" x14ac:dyDescent="0.25">
      <c r="A12" s="2">
        <v>91.82</v>
      </c>
      <c r="G12">
        <f t="shared" si="0"/>
        <v>1</v>
      </c>
    </row>
    <row r="13" spans="1:11" x14ac:dyDescent="0.25">
      <c r="A13" s="2">
        <v>52.81</v>
      </c>
      <c r="G13">
        <f t="shared" si="0"/>
        <v>1</v>
      </c>
    </row>
    <row r="14" spans="1:11" x14ac:dyDescent="0.25">
      <c r="A14" s="2">
        <v>16.920000000000002</v>
      </c>
      <c r="G14">
        <f t="shared" si="0"/>
        <v>1</v>
      </c>
    </row>
    <row r="15" spans="1:11" x14ac:dyDescent="0.25">
      <c r="A15" s="2">
        <v>58.84</v>
      </c>
      <c r="G15">
        <f t="shared" si="0"/>
        <v>1</v>
      </c>
    </row>
    <row r="16" spans="1:11" x14ac:dyDescent="0.25">
      <c r="A16" s="2">
        <v>-78.459999999999994</v>
      </c>
      <c r="G16" t="str">
        <f t="shared" si="0"/>
        <v/>
      </c>
    </row>
    <row r="17" spans="1:7" x14ac:dyDescent="0.25">
      <c r="A17" s="2">
        <v>234.53</v>
      </c>
      <c r="G17">
        <f t="shared" si="0"/>
        <v>1</v>
      </c>
    </row>
    <row r="18" spans="1:7" x14ac:dyDescent="0.25">
      <c r="A18" s="2">
        <v>-27.63</v>
      </c>
      <c r="G18" t="str">
        <f t="shared" si="0"/>
        <v/>
      </c>
    </row>
    <row r="19" spans="1:7" x14ac:dyDescent="0.25">
      <c r="A19" s="2">
        <v>-73.59</v>
      </c>
      <c r="G19" t="str">
        <f t="shared" si="0"/>
        <v/>
      </c>
    </row>
    <row r="20" spans="1:7" x14ac:dyDescent="0.25">
      <c r="A20" s="2">
        <v>10.68</v>
      </c>
      <c r="G20">
        <f t="shared" si="0"/>
        <v>1</v>
      </c>
    </row>
    <row r="21" spans="1:7" x14ac:dyDescent="0.25">
      <c r="A21" s="2">
        <v>177.03</v>
      </c>
      <c r="G21">
        <f t="shared" si="0"/>
        <v>1</v>
      </c>
    </row>
    <row r="22" spans="1:7" x14ac:dyDescent="0.25">
      <c r="A22" s="2">
        <v>161.37</v>
      </c>
      <c r="G22">
        <f t="shared" si="0"/>
        <v>1</v>
      </c>
    </row>
    <row r="23" spans="1:7" x14ac:dyDescent="0.25">
      <c r="A23" s="2">
        <v>158.6</v>
      </c>
      <c r="G23">
        <f t="shared" si="0"/>
        <v>1</v>
      </c>
    </row>
    <row r="24" spans="1:7" x14ac:dyDescent="0.25">
      <c r="A24" s="2">
        <v>-89.19</v>
      </c>
      <c r="G24" t="str">
        <f t="shared" si="0"/>
        <v/>
      </c>
    </row>
    <row r="25" spans="1:7" x14ac:dyDescent="0.25">
      <c r="A25" s="2">
        <v>46.9</v>
      </c>
      <c r="G25">
        <f t="shared" si="0"/>
        <v>1</v>
      </c>
    </row>
    <row r="26" spans="1:7" x14ac:dyDescent="0.25">
      <c r="A26" s="2">
        <v>196.49</v>
      </c>
      <c r="G26">
        <f t="shared" si="0"/>
        <v>1</v>
      </c>
    </row>
    <row r="27" spans="1:7" x14ac:dyDescent="0.25">
      <c r="A27" s="2">
        <v>26.42</v>
      </c>
      <c r="G27">
        <f t="shared" si="0"/>
        <v>1</v>
      </c>
    </row>
    <row r="28" spans="1:7" x14ac:dyDescent="0.25">
      <c r="A28" s="2">
        <v>-80.459999999999994</v>
      </c>
      <c r="G28" t="str">
        <f t="shared" si="0"/>
        <v/>
      </c>
    </row>
    <row r="29" spans="1:7" x14ac:dyDescent="0.25">
      <c r="A29" s="2">
        <v>54.98</v>
      </c>
      <c r="G29">
        <f t="shared" si="0"/>
        <v>1</v>
      </c>
    </row>
    <row r="30" spans="1:7" x14ac:dyDescent="0.25">
      <c r="A30" s="2">
        <v>-54.13</v>
      </c>
      <c r="G30" t="str">
        <f t="shared" si="0"/>
        <v/>
      </c>
    </row>
    <row r="31" spans="1:7" x14ac:dyDescent="0.25">
      <c r="A31" s="2">
        <v>158.6</v>
      </c>
      <c r="G31">
        <f t="shared" si="0"/>
        <v>1</v>
      </c>
    </row>
    <row r="32" spans="1:7" x14ac:dyDescent="0.25">
      <c r="A32" s="2">
        <v>-89.19</v>
      </c>
      <c r="G32" t="str">
        <f t="shared" si="0"/>
        <v/>
      </c>
    </row>
    <row r="33" spans="1:7" x14ac:dyDescent="0.25">
      <c r="A33" s="2">
        <v>46.9</v>
      </c>
      <c r="G33">
        <f t="shared" si="0"/>
        <v>1</v>
      </c>
    </row>
    <row r="34" spans="1:7" x14ac:dyDescent="0.25">
      <c r="A34" s="2">
        <v>196.49</v>
      </c>
      <c r="G34">
        <f t="shared" si="0"/>
        <v>1</v>
      </c>
    </row>
    <row r="35" spans="1:7" x14ac:dyDescent="0.25">
      <c r="A35" s="2">
        <v>26.42</v>
      </c>
      <c r="G35">
        <f t="shared" si="0"/>
        <v>1</v>
      </c>
    </row>
    <row r="36" spans="1:7" x14ac:dyDescent="0.25">
      <c r="A36" s="2">
        <v>-80.459999999999994</v>
      </c>
      <c r="G36" t="str">
        <f t="shared" si="0"/>
        <v/>
      </c>
    </row>
    <row r="37" spans="1:7" x14ac:dyDescent="0.25">
      <c r="A37" s="2">
        <v>54.98</v>
      </c>
      <c r="G37">
        <f t="shared" si="0"/>
        <v>1</v>
      </c>
    </row>
    <row r="38" spans="1:7" x14ac:dyDescent="0.25">
      <c r="A38" s="2">
        <v>-54.13</v>
      </c>
      <c r="G38" t="str">
        <f t="shared" si="0"/>
        <v/>
      </c>
    </row>
    <row r="39" spans="1:7" x14ac:dyDescent="0.25">
      <c r="A39" s="2">
        <v>-89.19</v>
      </c>
      <c r="G39" t="str">
        <f t="shared" si="0"/>
        <v/>
      </c>
    </row>
    <row r="40" spans="1:7" x14ac:dyDescent="0.25">
      <c r="A40" s="2">
        <v>46.9</v>
      </c>
      <c r="G40">
        <f t="shared" si="0"/>
        <v>1</v>
      </c>
    </row>
    <row r="41" spans="1:7" x14ac:dyDescent="0.25">
      <c r="A41" s="2">
        <v>196.49</v>
      </c>
      <c r="G41">
        <f t="shared" si="0"/>
        <v>1</v>
      </c>
    </row>
    <row r="42" spans="1:7" x14ac:dyDescent="0.25">
      <c r="A42" s="2">
        <v>26.42</v>
      </c>
      <c r="G42">
        <f t="shared" si="0"/>
        <v>1</v>
      </c>
    </row>
    <row r="43" spans="1:7" x14ac:dyDescent="0.25">
      <c r="A43" s="2">
        <v>-80.459999999999994</v>
      </c>
      <c r="G43" t="str">
        <f t="shared" si="0"/>
        <v/>
      </c>
    </row>
    <row r="44" spans="1:7" x14ac:dyDescent="0.25">
      <c r="A44" s="2">
        <v>54.98</v>
      </c>
      <c r="G44">
        <f t="shared" si="0"/>
        <v>1</v>
      </c>
    </row>
    <row r="45" spans="1:7" x14ac:dyDescent="0.25">
      <c r="A45" s="2">
        <v>-54.13</v>
      </c>
      <c r="G45" t="str">
        <f t="shared" si="0"/>
        <v/>
      </c>
    </row>
    <row r="46" spans="1:7" x14ac:dyDescent="0.25">
      <c r="A46" s="2">
        <v>61.13</v>
      </c>
      <c r="G46">
        <f t="shared" si="0"/>
        <v>1</v>
      </c>
    </row>
    <row r="47" spans="1:7" x14ac:dyDescent="0.25">
      <c r="A47" s="2">
        <v>196.49</v>
      </c>
      <c r="G47">
        <f t="shared" si="0"/>
        <v>1</v>
      </c>
    </row>
    <row r="48" spans="1:7" x14ac:dyDescent="0.25">
      <c r="A48" s="2">
        <v>37.07</v>
      </c>
      <c r="G48">
        <f t="shared" si="0"/>
        <v>1</v>
      </c>
    </row>
    <row r="49" spans="1:7" x14ac:dyDescent="0.25">
      <c r="A49" s="2">
        <v>-80.459999999999994</v>
      </c>
      <c r="G49" t="str">
        <f t="shared" si="0"/>
        <v/>
      </c>
    </row>
    <row r="50" spans="1:7" x14ac:dyDescent="0.25">
      <c r="A50" s="2">
        <v>54.98</v>
      </c>
      <c r="G50">
        <f t="shared" si="0"/>
        <v>1</v>
      </c>
    </row>
    <row r="51" spans="1:7" x14ac:dyDescent="0.25">
      <c r="A51" s="2">
        <v>-32.79</v>
      </c>
      <c r="G51" t="str">
        <f t="shared" si="0"/>
        <v/>
      </c>
    </row>
    <row r="52" spans="1:7" x14ac:dyDescent="0.25">
      <c r="A52" s="2">
        <v>196.49</v>
      </c>
      <c r="G52">
        <f t="shared" si="0"/>
        <v>1</v>
      </c>
    </row>
    <row r="53" spans="1:7" x14ac:dyDescent="0.25">
      <c r="A53" s="2">
        <v>37.07</v>
      </c>
      <c r="G53">
        <f t="shared" si="0"/>
        <v>1</v>
      </c>
    </row>
    <row r="54" spans="1:7" x14ac:dyDescent="0.25">
      <c r="A54" s="2">
        <v>-80.459999999999994</v>
      </c>
      <c r="G54" t="str">
        <f t="shared" si="0"/>
        <v/>
      </c>
    </row>
    <row r="55" spans="1:7" x14ac:dyDescent="0.25">
      <c r="A55" s="2">
        <v>54.98</v>
      </c>
      <c r="G55">
        <f t="shared" si="0"/>
        <v>1</v>
      </c>
    </row>
    <row r="56" spans="1:7" x14ac:dyDescent="0.25">
      <c r="A56" s="2">
        <v>-32.79</v>
      </c>
      <c r="G56" t="str">
        <f t="shared" si="0"/>
        <v/>
      </c>
    </row>
    <row r="57" spans="1:7" x14ac:dyDescent="0.25">
      <c r="A57" s="2">
        <v>37.07</v>
      </c>
      <c r="G57">
        <f t="shared" si="0"/>
        <v>1</v>
      </c>
    </row>
    <row r="58" spans="1:7" x14ac:dyDescent="0.25">
      <c r="A58" s="2">
        <v>-80.459999999999994</v>
      </c>
      <c r="G58" t="str">
        <f t="shared" si="0"/>
        <v/>
      </c>
    </row>
    <row r="59" spans="1:7" x14ac:dyDescent="0.25">
      <c r="A59" s="2">
        <v>54.98</v>
      </c>
      <c r="G59">
        <f t="shared" si="0"/>
        <v>1</v>
      </c>
    </row>
    <row r="60" spans="1:7" x14ac:dyDescent="0.25">
      <c r="A60" s="2">
        <v>-32.79</v>
      </c>
      <c r="G60" t="str">
        <f t="shared" si="0"/>
        <v/>
      </c>
    </row>
    <row r="61" spans="1:7" x14ac:dyDescent="0.25">
      <c r="A61" s="2">
        <v>-80.459999999999994</v>
      </c>
      <c r="G61" t="str">
        <f t="shared" si="0"/>
        <v/>
      </c>
    </row>
    <row r="62" spans="1:7" x14ac:dyDescent="0.25">
      <c r="A62" s="2">
        <v>54.98</v>
      </c>
      <c r="G62">
        <f t="shared" si="0"/>
        <v>1</v>
      </c>
    </row>
    <row r="63" spans="1:7" x14ac:dyDescent="0.25">
      <c r="A63" s="2">
        <v>-32.79</v>
      </c>
      <c r="G63" t="str">
        <f t="shared" si="0"/>
        <v/>
      </c>
    </row>
    <row r="64" spans="1:7" x14ac:dyDescent="0.25">
      <c r="A64" s="2">
        <v>54.98</v>
      </c>
      <c r="G64">
        <f t="shared" si="0"/>
        <v>1</v>
      </c>
    </row>
    <row r="65" spans="1:7" x14ac:dyDescent="0.25">
      <c r="A65" s="2">
        <v>-32.79</v>
      </c>
      <c r="G65" t="str">
        <f t="shared" si="0"/>
        <v/>
      </c>
    </row>
    <row r="66" spans="1:7" x14ac:dyDescent="0.25">
      <c r="A66" s="2">
        <v>-32.79</v>
      </c>
      <c r="G66" t="str">
        <f t="shared" ref="G66:G129" si="1">IF(A66&gt;0,1,"")</f>
        <v/>
      </c>
    </row>
    <row r="67" spans="1:7" x14ac:dyDescent="0.25">
      <c r="A67" s="3">
        <v>433.09</v>
      </c>
      <c r="G67">
        <f t="shared" si="1"/>
        <v>1</v>
      </c>
    </row>
    <row r="68" spans="1:7" x14ac:dyDescent="0.25">
      <c r="A68" s="2">
        <v>118.53</v>
      </c>
      <c r="G68">
        <f t="shared" si="1"/>
        <v>1</v>
      </c>
    </row>
    <row r="69" spans="1:7" x14ac:dyDescent="0.25">
      <c r="A69" s="2">
        <v>106.35</v>
      </c>
      <c r="G69">
        <f t="shared" si="1"/>
        <v>1</v>
      </c>
    </row>
    <row r="70" spans="1:7" x14ac:dyDescent="0.25">
      <c r="A70" s="2">
        <v>-221.69</v>
      </c>
      <c r="G70" t="str">
        <f t="shared" si="1"/>
        <v/>
      </c>
    </row>
    <row r="71" spans="1:7" x14ac:dyDescent="0.25">
      <c r="A71" s="2">
        <v>214.93</v>
      </c>
      <c r="G71">
        <f t="shared" si="1"/>
        <v>1</v>
      </c>
    </row>
    <row r="72" spans="1:7" x14ac:dyDescent="0.25">
      <c r="A72" s="2">
        <v>41.79</v>
      </c>
      <c r="G72">
        <f t="shared" si="1"/>
        <v>1</v>
      </c>
    </row>
    <row r="73" spans="1:7" x14ac:dyDescent="0.25">
      <c r="A73" s="2">
        <v>238.37</v>
      </c>
      <c r="G73">
        <f t="shared" si="1"/>
        <v>1</v>
      </c>
    </row>
    <row r="74" spans="1:7" x14ac:dyDescent="0.25">
      <c r="A74" s="2">
        <v>108.44</v>
      </c>
      <c r="G74">
        <f t="shared" si="1"/>
        <v>1</v>
      </c>
    </row>
    <row r="75" spans="1:7" x14ac:dyDescent="0.25">
      <c r="A75" s="2">
        <v>116.76</v>
      </c>
      <c r="G75">
        <f t="shared" si="1"/>
        <v>1</v>
      </c>
    </row>
    <row r="76" spans="1:7" x14ac:dyDescent="0.25">
      <c r="A76" s="2">
        <v>298.12</v>
      </c>
      <c r="G76">
        <f t="shared" si="1"/>
        <v>1</v>
      </c>
    </row>
    <row r="77" spans="1:7" x14ac:dyDescent="0.25">
      <c r="A77" s="2">
        <v>189.96</v>
      </c>
      <c r="G77">
        <f t="shared" si="1"/>
        <v>1</v>
      </c>
    </row>
    <row r="78" spans="1:7" x14ac:dyDescent="0.25">
      <c r="A78" s="2">
        <v>71.900000000000006</v>
      </c>
      <c r="G78">
        <f t="shared" si="1"/>
        <v>1</v>
      </c>
    </row>
    <row r="79" spans="1:7" x14ac:dyDescent="0.25">
      <c r="A79" s="2">
        <v>187.54</v>
      </c>
      <c r="G79">
        <f t="shared" si="1"/>
        <v>1</v>
      </c>
    </row>
    <row r="80" spans="1:7" x14ac:dyDescent="0.25">
      <c r="A80" s="2">
        <v>-118.34</v>
      </c>
      <c r="G80" t="str">
        <f t="shared" si="1"/>
        <v/>
      </c>
    </row>
    <row r="81" spans="1:7" x14ac:dyDescent="0.25">
      <c r="A81" s="2">
        <v>155.41999999999999</v>
      </c>
      <c r="G81">
        <f t="shared" si="1"/>
        <v>1</v>
      </c>
    </row>
    <row r="82" spans="1:7" x14ac:dyDescent="0.25">
      <c r="A82" s="2">
        <v>-10.06</v>
      </c>
      <c r="G82" t="str">
        <f t="shared" si="1"/>
        <v/>
      </c>
    </row>
    <row r="83" spans="1:7" x14ac:dyDescent="0.25">
      <c r="A83" s="2">
        <v>201.42</v>
      </c>
      <c r="G83">
        <f t="shared" si="1"/>
        <v>1</v>
      </c>
    </row>
    <row r="84" spans="1:7" x14ac:dyDescent="0.25">
      <c r="A84" s="2">
        <v>264.70999999999998</v>
      </c>
      <c r="G84">
        <f t="shared" si="1"/>
        <v>1</v>
      </c>
    </row>
    <row r="85" spans="1:7" x14ac:dyDescent="0.25">
      <c r="A85" s="2">
        <v>38.909999999999997</v>
      </c>
      <c r="G85">
        <f t="shared" si="1"/>
        <v>1</v>
      </c>
    </row>
    <row r="86" spans="1:7" x14ac:dyDescent="0.25">
      <c r="A86" s="2">
        <v>-99.7</v>
      </c>
      <c r="G86" t="str">
        <f t="shared" si="1"/>
        <v/>
      </c>
    </row>
    <row r="87" spans="1:7" x14ac:dyDescent="0.25">
      <c r="A87" s="2">
        <v>189.96</v>
      </c>
      <c r="G87">
        <f t="shared" si="1"/>
        <v>1</v>
      </c>
    </row>
    <row r="88" spans="1:7" x14ac:dyDescent="0.25">
      <c r="A88" s="2">
        <v>187.54</v>
      </c>
      <c r="G88">
        <f t="shared" si="1"/>
        <v>1</v>
      </c>
    </row>
    <row r="89" spans="1:7" x14ac:dyDescent="0.25">
      <c r="A89" s="2">
        <v>-118.34</v>
      </c>
      <c r="G89" t="str">
        <f t="shared" si="1"/>
        <v/>
      </c>
    </row>
    <row r="90" spans="1:7" x14ac:dyDescent="0.25">
      <c r="A90" s="2">
        <v>155.41999999999999</v>
      </c>
      <c r="G90">
        <f t="shared" si="1"/>
        <v>1</v>
      </c>
    </row>
    <row r="91" spans="1:7" x14ac:dyDescent="0.25">
      <c r="A91" s="2">
        <v>-10.06</v>
      </c>
      <c r="G91" t="str">
        <f t="shared" si="1"/>
        <v/>
      </c>
    </row>
    <row r="92" spans="1:7" x14ac:dyDescent="0.25">
      <c r="A92" s="2">
        <v>201.42</v>
      </c>
      <c r="G92">
        <f t="shared" si="1"/>
        <v>1</v>
      </c>
    </row>
    <row r="93" spans="1:7" x14ac:dyDescent="0.25">
      <c r="A93" s="2">
        <v>264.70999999999998</v>
      </c>
      <c r="G93">
        <f t="shared" si="1"/>
        <v>1</v>
      </c>
    </row>
    <row r="94" spans="1:7" x14ac:dyDescent="0.25">
      <c r="A94" s="2">
        <v>38.909999999999997</v>
      </c>
      <c r="G94">
        <f t="shared" si="1"/>
        <v>1</v>
      </c>
    </row>
    <row r="95" spans="1:7" x14ac:dyDescent="0.25">
      <c r="A95" s="2">
        <v>-99.7</v>
      </c>
      <c r="G95" t="str">
        <f t="shared" si="1"/>
        <v/>
      </c>
    </row>
    <row r="96" spans="1:7" x14ac:dyDescent="0.25">
      <c r="A96" s="2">
        <v>189.96</v>
      </c>
      <c r="G96">
        <f t="shared" si="1"/>
        <v>1</v>
      </c>
    </row>
    <row r="97" spans="1:7" x14ac:dyDescent="0.25">
      <c r="A97" s="2">
        <v>-118.34</v>
      </c>
      <c r="G97" t="str">
        <f t="shared" si="1"/>
        <v/>
      </c>
    </row>
    <row r="98" spans="1:7" x14ac:dyDescent="0.25">
      <c r="A98" s="2">
        <v>155.41999999999999</v>
      </c>
      <c r="G98">
        <f t="shared" si="1"/>
        <v>1</v>
      </c>
    </row>
    <row r="99" spans="1:7" x14ac:dyDescent="0.25">
      <c r="A99" s="2">
        <v>-10.06</v>
      </c>
      <c r="G99" t="str">
        <f t="shared" si="1"/>
        <v/>
      </c>
    </row>
    <row r="100" spans="1:7" x14ac:dyDescent="0.25">
      <c r="A100" s="2">
        <v>201.42</v>
      </c>
      <c r="G100">
        <f t="shared" si="1"/>
        <v>1</v>
      </c>
    </row>
    <row r="101" spans="1:7" x14ac:dyDescent="0.25">
      <c r="A101" s="2">
        <v>264.70999999999998</v>
      </c>
      <c r="G101">
        <f t="shared" si="1"/>
        <v>1</v>
      </c>
    </row>
    <row r="102" spans="1:7" x14ac:dyDescent="0.25">
      <c r="A102" s="2">
        <v>38.909999999999997</v>
      </c>
      <c r="G102">
        <f t="shared" si="1"/>
        <v>1</v>
      </c>
    </row>
    <row r="103" spans="1:7" x14ac:dyDescent="0.25">
      <c r="A103" s="2">
        <v>-99.7</v>
      </c>
      <c r="G103" t="str">
        <f t="shared" si="1"/>
        <v/>
      </c>
    </row>
    <row r="104" spans="1:7" x14ac:dyDescent="0.25">
      <c r="A104" s="2">
        <v>189.96</v>
      </c>
      <c r="G104">
        <f t="shared" si="1"/>
        <v>1</v>
      </c>
    </row>
    <row r="105" spans="1:7" x14ac:dyDescent="0.25">
      <c r="A105" s="2">
        <v>45.47</v>
      </c>
      <c r="G105">
        <f t="shared" si="1"/>
        <v>1</v>
      </c>
    </row>
    <row r="106" spans="1:7" x14ac:dyDescent="0.25">
      <c r="A106" s="2">
        <v>-48.2</v>
      </c>
      <c r="G106" t="str">
        <f t="shared" si="1"/>
        <v/>
      </c>
    </row>
    <row r="107" spans="1:7" x14ac:dyDescent="0.25">
      <c r="A107" s="2">
        <v>0</v>
      </c>
      <c r="G107" t="str">
        <f t="shared" si="1"/>
        <v/>
      </c>
    </row>
    <row r="108" spans="1:7" x14ac:dyDescent="0.25">
      <c r="A108" s="2">
        <v>0</v>
      </c>
      <c r="G108" t="str">
        <f t="shared" si="1"/>
        <v/>
      </c>
    </row>
    <row r="109" spans="1:7" x14ac:dyDescent="0.25">
      <c r="A109" s="2">
        <v>-27.79</v>
      </c>
      <c r="G109" t="str">
        <f t="shared" si="1"/>
        <v/>
      </c>
    </row>
    <row r="110" spans="1:7" x14ac:dyDescent="0.25">
      <c r="A110" s="2">
        <v>-1.75</v>
      </c>
      <c r="G110" t="str">
        <f t="shared" si="1"/>
        <v/>
      </c>
    </row>
    <row r="111" spans="1:7" x14ac:dyDescent="0.25">
      <c r="A111" s="2">
        <v>0</v>
      </c>
      <c r="G111" t="str">
        <f t="shared" si="1"/>
        <v/>
      </c>
    </row>
    <row r="112" spans="1:7" x14ac:dyDescent="0.25">
      <c r="A112" s="2">
        <v>-10.06</v>
      </c>
      <c r="G112" t="str">
        <f t="shared" si="1"/>
        <v/>
      </c>
    </row>
    <row r="113" spans="1:7" x14ac:dyDescent="0.25">
      <c r="A113" s="2">
        <v>201.42</v>
      </c>
      <c r="G113">
        <f t="shared" si="1"/>
        <v>1</v>
      </c>
    </row>
    <row r="114" spans="1:7" x14ac:dyDescent="0.25">
      <c r="A114" s="2">
        <v>264.70999999999998</v>
      </c>
      <c r="G114">
        <f t="shared" si="1"/>
        <v>1</v>
      </c>
    </row>
    <row r="115" spans="1:7" x14ac:dyDescent="0.25">
      <c r="A115" s="2">
        <v>38.909999999999997</v>
      </c>
      <c r="G115">
        <f t="shared" si="1"/>
        <v>1</v>
      </c>
    </row>
    <row r="116" spans="1:7" x14ac:dyDescent="0.25">
      <c r="A116" s="2">
        <v>-99.7</v>
      </c>
      <c r="G116" t="str">
        <f t="shared" si="1"/>
        <v/>
      </c>
    </row>
    <row r="117" spans="1:7" x14ac:dyDescent="0.25">
      <c r="A117" s="2">
        <v>189.96</v>
      </c>
      <c r="G117">
        <f t="shared" si="1"/>
        <v>1</v>
      </c>
    </row>
    <row r="118" spans="1:7" x14ac:dyDescent="0.25">
      <c r="A118" s="2">
        <v>143.47</v>
      </c>
      <c r="G118">
        <f t="shared" si="1"/>
        <v>1</v>
      </c>
    </row>
    <row r="119" spans="1:7" x14ac:dyDescent="0.25">
      <c r="A119" s="2">
        <v>229.66</v>
      </c>
      <c r="G119">
        <f t="shared" si="1"/>
        <v>1</v>
      </c>
    </row>
    <row r="120" spans="1:7" x14ac:dyDescent="0.25">
      <c r="A120" s="2">
        <v>31.78</v>
      </c>
      <c r="G120">
        <f t="shared" si="1"/>
        <v>1</v>
      </c>
    </row>
    <row r="121" spans="1:7" x14ac:dyDescent="0.25">
      <c r="A121" s="2">
        <v>78.58</v>
      </c>
      <c r="G121">
        <f t="shared" si="1"/>
        <v>1</v>
      </c>
    </row>
    <row r="122" spans="1:7" x14ac:dyDescent="0.25">
      <c r="A122" s="2">
        <v>281.39</v>
      </c>
      <c r="G122">
        <f t="shared" si="1"/>
        <v>1</v>
      </c>
    </row>
    <row r="123" spans="1:7" x14ac:dyDescent="0.25">
      <c r="A123" s="2">
        <v>229.66</v>
      </c>
      <c r="G123">
        <f t="shared" si="1"/>
        <v>1</v>
      </c>
    </row>
    <row r="124" spans="1:7" x14ac:dyDescent="0.25">
      <c r="A124" s="2">
        <v>31.78</v>
      </c>
      <c r="G124">
        <f t="shared" si="1"/>
        <v>1</v>
      </c>
    </row>
    <row r="125" spans="1:7" x14ac:dyDescent="0.25">
      <c r="A125" s="2">
        <v>78.58</v>
      </c>
      <c r="G125">
        <f t="shared" si="1"/>
        <v>1</v>
      </c>
    </row>
    <row r="126" spans="1:7" x14ac:dyDescent="0.25">
      <c r="A126" s="2">
        <v>281.39</v>
      </c>
      <c r="G126">
        <f t="shared" si="1"/>
        <v>1</v>
      </c>
    </row>
    <row r="127" spans="1:7" x14ac:dyDescent="0.25">
      <c r="A127" s="2">
        <v>31.78</v>
      </c>
      <c r="G127">
        <f t="shared" si="1"/>
        <v>1</v>
      </c>
    </row>
    <row r="128" spans="1:7" x14ac:dyDescent="0.25">
      <c r="A128" s="2">
        <v>78.58</v>
      </c>
      <c r="G128">
        <f t="shared" si="1"/>
        <v>1</v>
      </c>
    </row>
    <row r="129" spans="1:7" x14ac:dyDescent="0.25">
      <c r="A129" s="2">
        <v>281.39</v>
      </c>
      <c r="G129">
        <f t="shared" si="1"/>
        <v>1</v>
      </c>
    </row>
    <row r="130" spans="1:7" x14ac:dyDescent="0.25">
      <c r="A130" s="2">
        <v>78.58</v>
      </c>
      <c r="G130">
        <f t="shared" ref="G130:G193" si="2">IF(A130&gt;0,1,"")</f>
        <v>1</v>
      </c>
    </row>
    <row r="131" spans="1:7" x14ac:dyDescent="0.25">
      <c r="A131" s="2">
        <v>281.39</v>
      </c>
      <c r="G131">
        <f t="shared" si="2"/>
        <v>1</v>
      </c>
    </row>
    <row r="132" spans="1:7" x14ac:dyDescent="0.25">
      <c r="A132" s="2">
        <v>281.39</v>
      </c>
      <c r="G132">
        <f t="shared" si="2"/>
        <v>1</v>
      </c>
    </row>
    <row r="133" spans="1:7" x14ac:dyDescent="0.25">
      <c r="A133" s="3">
        <v>218.78</v>
      </c>
      <c r="G133">
        <f t="shared" si="2"/>
        <v>1</v>
      </c>
    </row>
    <row r="134" spans="1:7" x14ac:dyDescent="0.25">
      <c r="A134" s="2">
        <v>125.04</v>
      </c>
      <c r="G134">
        <f t="shared" si="2"/>
        <v>1</v>
      </c>
    </row>
    <row r="135" spans="1:7" x14ac:dyDescent="0.25">
      <c r="A135" s="2">
        <v>133.5</v>
      </c>
      <c r="G135">
        <f t="shared" si="2"/>
        <v>1</v>
      </c>
    </row>
    <row r="136" spans="1:7" x14ac:dyDescent="0.25">
      <c r="A136" s="2">
        <v>101.87</v>
      </c>
      <c r="G136">
        <f t="shared" si="2"/>
        <v>1</v>
      </c>
    </row>
    <row r="137" spans="1:7" x14ac:dyDescent="0.25">
      <c r="A137" s="2">
        <v>147.80000000000001</v>
      </c>
      <c r="G137">
        <f t="shared" si="2"/>
        <v>1</v>
      </c>
    </row>
    <row r="138" spans="1:7" x14ac:dyDescent="0.25">
      <c r="A138" s="2">
        <v>43.98</v>
      </c>
      <c r="G138">
        <f t="shared" si="2"/>
        <v>1</v>
      </c>
    </row>
    <row r="139" spans="1:7" x14ac:dyDescent="0.25">
      <c r="A139" s="2">
        <v>218.78</v>
      </c>
      <c r="G139">
        <f t="shared" si="2"/>
        <v>1</v>
      </c>
    </row>
    <row r="140" spans="1:7" x14ac:dyDescent="0.25">
      <c r="A140" s="2">
        <v>125.04</v>
      </c>
      <c r="G140">
        <f t="shared" si="2"/>
        <v>1</v>
      </c>
    </row>
    <row r="141" spans="1:7" x14ac:dyDescent="0.25">
      <c r="A141" s="2">
        <v>133.5</v>
      </c>
      <c r="G141">
        <f t="shared" si="2"/>
        <v>1</v>
      </c>
    </row>
    <row r="142" spans="1:7" x14ac:dyDescent="0.25">
      <c r="A142" s="2">
        <v>101.87</v>
      </c>
      <c r="G142">
        <f t="shared" si="2"/>
        <v>1</v>
      </c>
    </row>
    <row r="143" spans="1:7" x14ac:dyDescent="0.25">
      <c r="A143" s="2">
        <v>147.80000000000001</v>
      </c>
      <c r="G143">
        <f t="shared" si="2"/>
        <v>1</v>
      </c>
    </row>
    <row r="144" spans="1:7" x14ac:dyDescent="0.25">
      <c r="A144" s="2">
        <v>43.98</v>
      </c>
      <c r="G144">
        <f t="shared" si="2"/>
        <v>1</v>
      </c>
    </row>
    <row r="145" spans="1:7" x14ac:dyDescent="0.25">
      <c r="A145" s="2">
        <v>437.61</v>
      </c>
      <c r="G145">
        <f t="shared" si="2"/>
        <v>1</v>
      </c>
    </row>
    <row r="146" spans="1:7" x14ac:dyDescent="0.25">
      <c r="A146" s="2">
        <v>-229.88</v>
      </c>
      <c r="G146" t="str">
        <f t="shared" si="2"/>
        <v/>
      </c>
    </row>
    <row r="147" spans="1:7" x14ac:dyDescent="0.25">
      <c r="A147" s="2">
        <v>30.72</v>
      </c>
      <c r="G147">
        <f t="shared" si="2"/>
        <v>1</v>
      </c>
    </row>
    <row r="148" spans="1:7" x14ac:dyDescent="0.25">
      <c r="A148" s="2">
        <v>125.04</v>
      </c>
      <c r="G148">
        <f t="shared" si="2"/>
        <v>1</v>
      </c>
    </row>
    <row r="149" spans="1:7" x14ac:dyDescent="0.25">
      <c r="A149" s="2">
        <v>133.5</v>
      </c>
      <c r="G149">
        <f t="shared" si="2"/>
        <v>1</v>
      </c>
    </row>
    <row r="150" spans="1:7" x14ac:dyDescent="0.25">
      <c r="A150" s="2">
        <v>101.87</v>
      </c>
      <c r="G150">
        <f t="shared" si="2"/>
        <v>1</v>
      </c>
    </row>
    <row r="151" spans="1:7" x14ac:dyDescent="0.25">
      <c r="A151" s="2">
        <v>147.80000000000001</v>
      </c>
      <c r="G151">
        <f t="shared" si="2"/>
        <v>1</v>
      </c>
    </row>
    <row r="152" spans="1:7" x14ac:dyDescent="0.25">
      <c r="A152" s="2">
        <v>43.98</v>
      </c>
      <c r="G152">
        <f t="shared" si="2"/>
        <v>1</v>
      </c>
    </row>
    <row r="153" spans="1:7" x14ac:dyDescent="0.25">
      <c r="A153" s="2">
        <v>437.61</v>
      </c>
      <c r="G153">
        <f t="shared" si="2"/>
        <v>1</v>
      </c>
    </row>
    <row r="154" spans="1:7" x14ac:dyDescent="0.25">
      <c r="A154" s="2">
        <v>-229.88</v>
      </c>
      <c r="G154" t="str">
        <f t="shared" si="2"/>
        <v/>
      </c>
    </row>
    <row r="155" spans="1:7" x14ac:dyDescent="0.25">
      <c r="A155" s="2">
        <v>30.72</v>
      </c>
      <c r="G155">
        <f t="shared" si="2"/>
        <v>1</v>
      </c>
    </row>
    <row r="156" spans="1:7" x14ac:dyDescent="0.25">
      <c r="A156" s="2">
        <v>133.5</v>
      </c>
      <c r="G156">
        <f t="shared" si="2"/>
        <v>1</v>
      </c>
    </row>
    <row r="157" spans="1:7" x14ac:dyDescent="0.25">
      <c r="A157" s="2">
        <v>101.87</v>
      </c>
      <c r="G157">
        <f t="shared" si="2"/>
        <v>1</v>
      </c>
    </row>
    <row r="158" spans="1:7" x14ac:dyDescent="0.25">
      <c r="A158" s="2">
        <v>147.80000000000001</v>
      </c>
      <c r="G158">
        <f t="shared" si="2"/>
        <v>1</v>
      </c>
    </row>
    <row r="159" spans="1:7" x14ac:dyDescent="0.25">
      <c r="A159" s="2">
        <v>43.98</v>
      </c>
      <c r="G159">
        <f t="shared" si="2"/>
        <v>1</v>
      </c>
    </row>
    <row r="160" spans="1:7" x14ac:dyDescent="0.25">
      <c r="A160" s="2">
        <v>437.61</v>
      </c>
      <c r="G160">
        <f t="shared" si="2"/>
        <v>1</v>
      </c>
    </row>
    <row r="161" spans="1:7" x14ac:dyDescent="0.25">
      <c r="A161" s="2">
        <v>-229.88</v>
      </c>
      <c r="G161" t="str">
        <f t="shared" si="2"/>
        <v/>
      </c>
    </row>
    <row r="162" spans="1:7" x14ac:dyDescent="0.25">
      <c r="A162" s="2">
        <v>30.72</v>
      </c>
      <c r="G162">
        <f t="shared" si="2"/>
        <v>1</v>
      </c>
    </row>
    <row r="163" spans="1:7" x14ac:dyDescent="0.25">
      <c r="A163" s="2">
        <v>101.87</v>
      </c>
      <c r="G163">
        <f t="shared" si="2"/>
        <v>1</v>
      </c>
    </row>
    <row r="164" spans="1:7" x14ac:dyDescent="0.25">
      <c r="A164" s="2">
        <v>147.80000000000001</v>
      </c>
      <c r="G164">
        <f t="shared" si="2"/>
        <v>1</v>
      </c>
    </row>
    <row r="165" spans="1:7" x14ac:dyDescent="0.25">
      <c r="A165" s="2">
        <v>43.98</v>
      </c>
      <c r="G165">
        <f t="shared" si="2"/>
        <v>1</v>
      </c>
    </row>
    <row r="166" spans="1:7" x14ac:dyDescent="0.25">
      <c r="A166" s="2">
        <v>437.61</v>
      </c>
      <c r="G166">
        <f t="shared" si="2"/>
        <v>1</v>
      </c>
    </row>
    <row r="167" spans="1:7" x14ac:dyDescent="0.25">
      <c r="A167" s="2">
        <v>-229.88</v>
      </c>
      <c r="G167" t="str">
        <f t="shared" si="2"/>
        <v/>
      </c>
    </row>
    <row r="168" spans="1:7" x14ac:dyDescent="0.25">
      <c r="A168" s="2">
        <v>30.72</v>
      </c>
      <c r="G168">
        <f t="shared" si="2"/>
        <v>1</v>
      </c>
    </row>
    <row r="169" spans="1:7" x14ac:dyDescent="0.25">
      <c r="A169" s="2">
        <v>124.33</v>
      </c>
      <c r="G169">
        <f t="shared" si="2"/>
        <v>1</v>
      </c>
    </row>
    <row r="170" spans="1:7" x14ac:dyDescent="0.25">
      <c r="A170" s="2">
        <v>-52.61</v>
      </c>
      <c r="G170" t="str">
        <f t="shared" si="2"/>
        <v/>
      </c>
    </row>
    <row r="171" spans="1:7" x14ac:dyDescent="0.25">
      <c r="A171" s="2">
        <v>279.14999999999998</v>
      </c>
      <c r="G171">
        <f t="shared" si="2"/>
        <v>1</v>
      </c>
    </row>
    <row r="172" spans="1:7" x14ac:dyDescent="0.25">
      <c r="A172" s="2">
        <v>-333.74</v>
      </c>
      <c r="G172" t="str">
        <f t="shared" si="2"/>
        <v/>
      </c>
    </row>
    <row r="173" spans="1:7" x14ac:dyDescent="0.25">
      <c r="A173" s="2">
        <v>-53.43</v>
      </c>
      <c r="G173" t="str">
        <f t="shared" si="2"/>
        <v/>
      </c>
    </row>
    <row r="174" spans="1:7" x14ac:dyDescent="0.25">
      <c r="A174" s="2">
        <v>43.98</v>
      </c>
      <c r="G174">
        <f t="shared" si="2"/>
        <v>1</v>
      </c>
    </row>
    <row r="175" spans="1:7" x14ac:dyDescent="0.25">
      <c r="A175" s="2">
        <v>437.61</v>
      </c>
      <c r="G175">
        <f t="shared" si="2"/>
        <v>1</v>
      </c>
    </row>
    <row r="176" spans="1:7" x14ac:dyDescent="0.25">
      <c r="A176" s="2">
        <v>-229.88</v>
      </c>
      <c r="G176" t="str">
        <f t="shared" si="2"/>
        <v/>
      </c>
    </row>
    <row r="177" spans="1:7" x14ac:dyDescent="0.25">
      <c r="A177" s="2">
        <v>30.72</v>
      </c>
      <c r="G177">
        <f t="shared" si="2"/>
        <v>1</v>
      </c>
    </row>
    <row r="178" spans="1:7" x14ac:dyDescent="0.25">
      <c r="A178" s="2">
        <v>437.61</v>
      </c>
      <c r="G178">
        <f t="shared" si="2"/>
        <v>1</v>
      </c>
    </row>
    <row r="179" spans="1:7" x14ac:dyDescent="0.25">
      <c r="A179" s="2">
        <v>-229.88</v>
      </c>
      <c r="G179" t="str">
        <f t="shared" si="2"/>
        <v/>
      </c>
    </row>
    <row r="180" spans="1:7" x14ac:dyDescent="0.25">
      <c r="A180" s="2">
        <v>30.72</v>
      </c>
      <c r="G180">
        <f t="shared" si="2"/>
        <v>1</v>
      </c>
    </row>
    <row r="181" spans="1:7" x14ac:dyDescent="0.25">
      <c r="A181" s="2">
        <v>-229.88</v>
      </c>
      <c r="G181" t="str">
        <f t="shared" si="2"/>
        <v/>
      </c>
    </row>
    <row r="182" spans="1:7" x14ac:dyDescent="0.25">
      <c r="A182" s="2">
        <v>30.72</v>
      </c>
      <c r="G182">
        <f t="shared" si="2"/>
        <v>1</v>
      </c>
    </row>
    <row r="183" spans="1:7" x14ac:dyDescent="0.25">
      <c r="A183" s="2">
        <v>30.72</v>
      </c>
      <c r="G183">
        <f t="shared" si="2"/>
        <v>1</v>
      </c>
    </row>
    <row r="184" spans="1:7" x14ac:dyDescent="0.25">
      <c r="G184" t="str">
        <f t="shared" si="2"/>
        <v/>
      </c>
    </row>
    <row r="185" spans="1:7" x14ac:dyDescent="0.25">
      <c r="G185" t="str">
        <f t="shared" si="2"/>
        <v/>
      </c>
    </row>
    <row r="186" spans="1:7" x14ac:dyDescent="0.25">
      <c r="G186" t="str">
        <f t="shared" si="2"/>
        <v/>
      </c>
    </row>
    <row r="187" spans="1:7" x14ac:dyDescent="0.25">
      <c r="G187" t="str">
        <f t="shared" si="2"/>
        <v/>
      </c>
    </row>
    <row r="188" spans="1:7" x14ac:dyDescent="0.25">
      <c r="G188" t="str">
        <f t="shared" si="2"/>
        <v/>
      </c>
    </row>
    <row r="189" spans="1:7" x14ac:dyDescent="0.25">
      <c r="G189" t="str">
        <f t="shared" si="2"/>
        <v/>
      </c>
    </row>
    <row r="190" spans="1:7" x14ac:dyDescent="0.25">
      <c r="G190" t="str">
        <f t="shared" si="2"/>
        <v/>
      </c>
    </row>
    <row r="191" spans="1:7" x14ac:dyDescent="0.25">
      <c r="G191" t="str">
        <f t="shared" si="2"/>
        <v/>
      </c>
    </row>
    <row r="192" spans="1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ref="G194:G257" si="3">IF(A194&gt;0,1,"")</f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ref="G258:G277" si="4">IF(A258&gt;0,1,"")</f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386E-40B5-4513-B8F4-835160279455}">
  <dimension ref="A1:K277"/>
  <sheetViews>
    <sheetView tabSelected="1" workbookViewId="0">
      <selection activeCell="C12" sqref="C12"/>
    </sheetView>
  </sheetViews>
  <sheetFormatPr defaultRowHeight="13.8" x14ac:dyDescent="0.25"/>
  <cols>
    <col min="5" max="5" width="9.109375" bestFit="1" customWidth="1"/>
  </cols>
  <sheetData>
    <row r="1" spans="1:11" x14ac:dyDescent="0.25">
      <c r="A1" s="2">
        <v>0</v>
      </c>
      <c r="C1">
        <f>COUNT(A1:A277)</f>
        <v>160</v>
      </c>
      <c r="E1">
        <f>COUNT(A1:A277)</f>
        <v>160</v>
      </c>
      <c r="G1" t="str">
        <f>IF(A1&gt;0,1,"")</f>
        <v/>
      </c>
      <c r="I1">
        <v>6.7</v>
      </c>
      <c r="K1">
        <v>0.46</v>
      </c>
    </row>
    <row r="2" spans="1:11" x14ac:dyDescent="0.25">
      <c r="A2" s="2">
        <v>0</v>
      </c>
      <c r="C2">
        <f>AVERAGE(A1:A160)</f>
        <v>45.711312500000012</v>
      </c>
      <c r="E2">
        <v>0.6</v>
      </c>
      <c r="G2" t="str">
        <f t="shared" ref="G2:G65" si="0">IF(A2&gt;0,1,"")</f>
        <v/>
      </c>
      <c r="I2">
        <f>(C9-I1)/C4</f>
        <v>1.6654514192932017</v>
      </c>
      <c r="K2">
        <f>(E7-K1)/SQRT(E2*(1-E2)/E1)</f>
        <v>1.6548204719201995</v>
      </c>
    </row>
    <row r="3" spans="1:11" x14ac:dyDescent="0.25">
      <c r="A3" s="2">
        <v>37.39</v>
      </c>
      <c r="C3">
        <f>_xlfn.STDEV.S(A1:A160)</f>
        <v>135.54882748610447</v>
      </c>
      <c r="E3">
        <v>0.95</v>
      </c>
      <c r="G3">
        <f t="shared" si="0"/>
        <v>1</v>
      </c>
      <c r="I3">
        <f>_xlfn.T.INV(1-C5,C6)</f>
        <v>-1.6544935026311094</v>
      </c>
      <c r="K3">
        <f>_xlfn.NORM.S.INV(E4)</f>
        <v>-1.6448536269514715</v>
      </c>
    </row>
    <row r="4" spans="1:11" x14ac:dyDescent="0.25">
      <c r="A4" s="2">
        <v>35</v>
      </c>
      <c r="C4">
        <f>C3/SQRT(C1)</f>
        <v>10.716075725533143</v>
      </c>
      <c r="E4">
        <f>1-E3</f>
        <v>5.0000000000000044E-2</v>
      </c>
      <c r="G4">
        <f t="shared" si="0"/>
        <v>1</v>
      </c>
      <c r="I4">
        <f>TDIST(I2,C6,1)</f>
        <v>4.8895914817078549E-2</v>
      </c>
      <c r="K4">
        <f>1-_xlfn.NORM.S.DIST(K2,1)</f>
        <v>4.898046001481926E-2</v>
      </c>
    </row>
    <row r="5" spans="1:11" x14ac:dyDescent="0.25">
      <c r="A5" s="2">
        <v>-52.39</v>
      </c>
      <c r="C5">
        <v>0.95</v>
      </c>
      <c r="E5">
        <f>_xlfn.NORM.S.INV(E4/2)</f>
        <v>-1.9599639845400536</v>
      </c>
      <c r="G5" t="str">
        <f t="shared" si="0"/>
        <v/>
      </c>
    </row>
    <row r="6" spans="1:11" x14ac:dyDescent="0.25">
      <c r="A6" s="2">
        <v>-19.7</v>
      </c>
      <c r="C6">
        <f>C1-1</f>
        <v>159</v>
      </c>
      <c r="E6">
        <f>E5*SQRT(E2*(1-E2)/E1)</f>
        <v>-7.5909078712899591E-2</v>
      </c>
      <c r="G6" t="str">
        <f t="shared" si="0"/>
        <v/>
      </c>
    </row>
    <row r="7" spans="1:11" x14ac:dyDescent="0.25">
      <c r="A7" s="2">
        <v>0</v>
      </c>
      <c r="C7">
        <f>TINV(1-C5,C6)</f>
        <v>1.9749962127674734</v>
      </c>
      <c r="E7">
        <f>E2+E6</f>
        <v>0.52409092128710033</v>
      </c>
      <c r="G7" t="str">
        <f t="shared" si="0"/>
        <v/>
      </c>
    </row>
    <row r="8" spans="1:11" x14ac:dyDescent="0.25">
      <c r="A8" s="2">
        <v>9.23</v>
      </c>
      <c r="C8">
        <f>C7*C4</f>
        <v>21.164208973657413</v>
      </c>
      <c r="E8">
        <f>E2-E6</f>
        <v>0.67590907871289962</v>
      </c>
      <c r="G8">
        <f t="shared" si="0"/>
        <v>1</v>
      </c>
    </row>
    <row r="9" spans="1:11" x14ac:dyDescent="0.25">
      <c r="A9" s="2">
        <v>-8.44</v>
      </c>
      <c r="C9">
        <f>C2-C8</f>
        <v>24.5471035263426</v>
      </c>
      <c r="G9" t="str">
        <f t="shared" si="0"/>
        <v/>
      </c>
    </row>
    <row r="10" spans="1:11" x14ac:dyDescent="0.25">
      <c r="A10" s="2">
        <v>36.479999999999997</v>
      </c>
      <c r="C10">
        <f>C2+C8</f>
        <v>66.875521473657429</v>
      </c>
      <c r="G10">
        <f t="shared" si="0"/>
        <v>1</v>
      </c>
    </row>
    <row r="11" spans="1:11" x14ac:dyDescent="0.25">
      <c r="A11" s="2">
        <v>0</v>
      </c>
      <c r="G11" t="str">
        <f t="shared" si="0"/>
        <v/>
      </c>
    </row>
    <row r="12" spans="1:11" x14ac:dyDescent="0.25">
      <c r="A12" s="2">
        <v>91.82</v>
      </c>
      <c r="G12">
        <f t="shared" si="0"/>
        <v>1</v>
      </c>
    </row>
    <row r="13" spans="1:11" x14ac:dyDescent="0.25">
      <c r="A13" s="2">
        <v>52.81</v>
      </c>
      <c r="G13">
        <f t="shared" si="0"/>
        <v>1</v>
      </c>
    </row>
    <row r="14" spans="1:11" x14ac:dyDescent="0.25">
      <c r="A14" s="2">
        <v>16.920000000000002</v>
      </c>
      <c r="G14">
        <f t="shared" si="0"/>
        <v>1</v>
      </c>
    </row>
    <row r="15" spans="1:11" x14ac:dyDescent="0.25">
      <c r="A15" s="2">
        <v>58.84</v>
      </c>
      <c r="G15">
        <f t="shared" si="0"/>
        <v>1</v>
      </c>
    </row>
    <row r="16" spans="1:11" x14ac:dyDescent="0.25">
      <c r="A16" s="2">
        <v>-78.459999999999994</v>
      </c>
      <c r="G16" t="str">
        <f t="shared" si="0"/>
        <v/>
      </c>
    </row>
    <row r="17" spans="1:7" x14ac:dyDescent="0.25">
      <c r="A17" s="2">
        <v>234.53</v>
      </c>
      <c r="G17">
        <f t="shared" si="0"/>
        <v>1</v>
      </c>
    </row>
    <row r="18" spans="1:7" x14ac:dyDescent="0.25">
      <c r="A18" s="2">
        <v>-27.63</v>
      </c>
      <c r="G18" t="str">
        <f t="shared" si="0"/>
        <v/>
      </c>
    </row>
    <row r="19" spans="1:7" x14ac:dyDescent="0.25">
      <c r="A19" s="2">
        <v>-73.59</v>
      </c>
      <c r="G19" t="str">
        <f t="shared" si="0"/>
        <v/>
      </c>
    </row>
    <row r="20" spans="1:7" x14ac:dyDescent="0.25">
      <c r="A20" s="2">
        <v>10.68</v>
      </c>
      <c r="G20">
        <f t="shared" si="0"/>
        <v>1</v>
      </c>
    </row>
    <row r="21" spans="1:7" x14ac:dyDescent="0.25">
      <c r="A21" s="2">
        <v>177.03</v>
      </c>
      <c r="G21">
        <f t="shared" si="0"/>
        <v>1</v>
      </c>
    </row>
    <row r="22" spans="1:7" x14ac:dyDescent="0.25">
      <c r="A22" s="2">
        <v>161.37</v>
      </c>
      <c r="G22">
        <f t="shared" si="0"/>
        <v>1</v>
      </c>
    </row>
    <row r="23" spans="1:7" x14ac:dyDescent="0.25">
      <c r="A23" s="2">
        <v>158.6</v>
      </c>
      <c r="G23">
        <f t="shared" si="0"/>
        <v>1</v>
      </c>
    </row>
    <row r="24" spans="1:7" x14ac:dyDescent="0.25">
      <c r="A24" s="2">
        <v>-89.19</v>
      </c>
      <c r="G24" t="str">
        <f t="shared" si="0"/>
        <v/>
      </c>
    </row>
    <row r="25" spans="1:7" x14ac:dyDescent="0.25">
      <c r="A25" s="2">
        <v>46.9</v>
      </c>
      <c r="G25">
        <f t="shared" si="0"/>
        <v>1</v>
      </c>
    </row>
    <row r="26" spans="1:7" x14ac:dyDescent="0.25">
      <c r="A26" s="2">
        <v>196.49</v>
      </c>
      <c r="G26">
        <f t="shared" si="0"/>
        <v>1</v>
      </c>
    </row>
    <row r="27" spans="1:7" x14ac:dyDescent="0.25">
      <c r="A27" s="2">
        <v>26.42</v>
      </c>
      <c r="G27">
        <f t="shared" si="0"/>
        <v>1</v>
      </c>
    </row>
    <row r="28" spans="1:7" x14ac:dyDescent="0.25">
      <c r="A28" s="2">
        <v>-80.459999999999994</v>
      </c>
      <c r="G28" t="str">
        <f t="shared" si="0"/>
        <v/>
      </c>
    </row>
    <row r="29" spans="1:7" x14ac:dyDescent="0.25">
      <c r="A29" s="2">
        <v>54.98</v>
      </c>
      <c r="G29">
        <f t="shared" si="0"/>
        <v>1</v>
      </c>
    </row>
    <row r="30" spans="1:7" x14ac:dyDescent="0.25">
      <c r="A30" s="2">
        <v>-54.13</v>
      </c>
      <c r="G30" t="str">
        <f t="shared" si="0"/>
        <v/>
      </c>
    </row>
    <row r="31" spans="1:7" x14ac:dyDescent="0.25">
      <c r="A31" s="2">
        <v>158.6</v>
      </c>
      <c r="G31">
        <f t="shared" si="0"/>
        <v>1</v>
      </c>
    </row>
    <row r="32" spans="1:7" x14ac:dyDescent="0.25">
      <c r="A32" s="2">
        <v>-89.19</v>
      </c>
      <c r="G32" t="str">
        <f t="shared" si="0"/>
        <v/>
      </c>
    </row>
    <row r="33" spans="1:7" x14ac:dyDescent="0.25">
      <c r="A33" s="2">
        <v>46.9</v>
      </c>
      <c r="G33">
        <f t="shared" si="0"/>
        <v>1</v>
      </c>
    </row>
    <row r="34" spans="1:7" x14ac:dyDescent="0.25">
      <c r="A34" s="2">
        <v>196.49</v>
      </c>
      <c r="G34">
        <f t="shared" si="0"/>
        <v>1</v>
      </c>
    </row>
    <row r="35" spans="1:7" x14ac:dyDescent="0.25">
      <c r="A35" s="2">
        <v>26.42</v>
      </c>
      <c r="G35">
        <f t="shared" si="0"/>
        <v>1</v>
      </c>
    </row>
    <row r="36" spans="1:7" x14ac:dyDescent="0.25">
      <c r="A36" s="2">
        <v>-80.459999999999994</v>
      </c>
      <c r="G36" t="str">
        <f t="shared" si="0"/>
        <v/>
      </c>
    </row>
    <row r="37" spans="1:7" x14ac:dyDescent="0.25">
      <c r="A37" s="2">
        <v>54.98</v>
      </c>
      <c r="G37">
        <f t="shared" si="0"/>
        <v>1</v>
      </c>
    </row>
    <row r="38" spans="1:7" x14ac:dyDescent="0.25">
      <c r="A38" s="2">
        <v>-54.13</v>
      </c>
      <c r="G38" t="str">
        <f t="shared" si="0"/>
        <v/>
      </c>
    </row>
    <row r="39" spans="1:7" x14ac:dyDescent="0.25">
      <c r="A39" s="2">
        <v>-89.19</v>
      </c>
      <c r="G39" t="str">
        <f t="shared" si="0"/>
        <v/>
      </c>
    </row>
    <row r="40" spans="1:7" x14ac:dyDescent="0.25">
      <c r="A40" s="2">
        <v>46.9</v>
      </c>
      <c r="G40">
        <f t="shared" si="0"/>
        <v>1</v>
      </c>
    </row>
    <row r="41" spans="1:7" x14ac:dyDescent="0.25">
      <c r="A41" s="2">
        <v>196.49</v>
      </c>
      <c r="G41">
        <f t="shared" si="0"/>
        <v>1</v>
      </c>
    </row>
    <row r="42" spans="1:7" x14ac:dyDescent="0.25">
      <c r="A42" s="2">
        <v>26.42</v>
      </c>
      <c r="G42">
        <f t="shared" si="0"/>
        <v>1</v>
      </c>
    </row>
    <row r="43" spans="1:7" x14ac:dyDescent="0.25">
      <c r="A43" s="2">
        <v>-80.459999999999994</v>
      </c>
      <c r="G43" t="str">
        <f t="shared" si="0"/>
        <v/>
      </c>
    </row>
    <row r="44" spans="1:7" x14ac:dyDescent="0.25">
      <c r="A44" s="2">
        <v>54.98</v>
      </c>
      <c r="G44">
        <f t="shared" si="0"/>
        <v>1</v>
      </c>
    </row>
    <row r="45" spans="1:7" x14ac:dyDescent="0.25">
      <c r="A45" s="2">
        <v>-54.13</v>
      </c>
      <c r="G45" t="str">
        <f t="shared" si="0"/>
        <v/>
      </c>
    </row>
    <row r="46" spans="1:7" x14ac:dyDescent="0.25">
      <c r="A46" s="2">
        <v>61.13</v>
      </c>
      <c r="G46">
        <f t="shared" si="0"/>
        <v>1</v>
      </c>
    </row>
    <row r="47" spans="1:7" x14ac:dyDescent="0.25">
      <c r="A47" s="2">
        <v>196.49</v>
      </c>
      <c r="G47">
        <f t="shared" si="0"/>
        <v>1</v>
      </c>
    </row>
    <row r="48" spans="1:7" x14ac:dyDescent="0.25">
      <c r="A48" s="2">
        <v>37.07</v>
      </c>
      <c r="G48">
        <f t="shared" si="0"/>
        <v>1</v>
      </c>
    </row>
    <row r="49" spans="1:7" x14ac:dyDescent="0.25">
      <c r="A49" s="2">
        <v>-80.459999999999994</v>
      </c>
      <c r="G49" t="str">
        <f t="shared" si="0"/>
        <v/>
      </c>
    </row>
    <row r="50" spans="1:7" x14ac:dyDescent="0.25">
      <c r="A50" s="2">
        <v>54.98</v>
      </c>
      <c r="G50">
        <f t="shared" si="0"/>
        <v>1</v>
      </c>
    </row>
    <row r="51" spans="1:7" x14ac:dyDescent="0.25">
      <c r="A51" s="2">
        <v>-32.79</v>
      </c>
      <c r="G51" t="str">
        <f t="shared" si="0"/>
        <v/>
      </c>
    </row>
    <row r="52" spans="1:7" x14ac:dyDescent="0.25">
      <c r="A52" s="2">
        <v>196.49</v>
      </c>
      <c r="G52">
        <f t="shared" si="0"/>
        <v>1</v>
      </c>
    </row>
    <row r="53" spans="1:7" x14ac:dyDescent="0.25">
      <c r="A53" s="2">
        <v>37.07</v>
      </c>
      <c r="G53">
        <f t="shared" si="0"/>
        <v>1</v>
      </c>
    </row>
    <row r="54" spans="1:7" x14ac:dyDescent="0.25">
      <c r="A54" s="2">
        <v>-80.459999999999994</v>
      </c>
      <c r="G54" t="str">
        <f t="shared" si="0"/>
        <v/>
      </c>
    </row>
    <row r="55" spans="1:7" x14ac:dyDescent="0.25">
      <c r="A55" s="2">
        <v>54.98</v>
      </c>
      <c r="G55">
        <f t="shared" si="0"/>
        <v>1</v>
      </c>
    </row>
    <row r="56" spans="1:7" x14ac:dyDescent="0.25">
      <c r="A56" s="2">
        <v>-32.79</v>
      </c>
      <c r="G56" t="str">
        <f t="shared" si="0"/>
        <v/>
      </c>
    </row>
    <row r="57" spans="1:7" x14ac:dyDescent="0.25">
      <c r="A57" s="2">
        <v>37.07</v>
      </c>
      <c r="G57">
        <f t="shared" si="0"/>
        <v>1</v>
      </c>
    </row>
    <row r="58" spans="1:7" x14ac:dyDescent="0.25">
      <c r="A58" s="2">
        <v>-80.459999999999994</v>
      </c>
      <c r="G58" t="str">
        <f t="shared" si="0"/>
        <v/>
      </c>
    </row>
    <row r="59" spans="1:7" x14ac:dyDescent="0.25">
      <c r="A59" s="2">
        <v>54.98</v>
      </c>
      <c r="G59">
        <f t="shared" si="0"/>
        <v>1</v>
      </c>
    </row>
    <row r="60" spans="1:7" x14ac:dyDescent="0.25">
      <c r="A60" s="2">
        <v>-32.79</v>
      </c>
      <c r="G60" t="str">
        <f t="shared" si="0"/>
        <v/>
      </c>
    </row>
    <row r="61" spans="1:7" x14ac:dyDescent="0.25">
      <c r="A61" s="2">
        <v>-80.459999999999994</v>
      </c>
      <c r="G61" t="str">
        <f t="shared" si="0"/>
        <v/>
      </c>
    </row>
    <row r="62" spans="1:7" x14ac:dyDescent="0.25">
      <c r="A62" s="2">
        <v>54.98</v>
      </c>
      <c r="G62">
        <f t="shared" si="0"/>
        <v>1</v>
      </c>
    </row>
    <row r="63" spans="1:7" x14ac:dyDescent="0.25">
      <c r="A63" s="2">
        <v>-32.79</v>
      </c>
      <c r="G63" t="str">
        <f t="shared" si="0"/>
        <v/>
      </c>
    </row>
    <row r="64" spans="1:7" x14ac:dyDescent="0.25">
      <c r="A64" s="2">
        <v>54.98</v>
      </c>
      <c r="G64">
        <f t="shared" si="0"/>
        <v>1</v>
      </c>
    </row>
    <row r="65" spans="1:7" x14ac:dyDescent="0.25">
      <c r="A65" s="2">
        <v>-32.79</v>
      </c>
      <c r="G65" t="str">
        <f t="shared" si="0"/>
        <v/>
      </c>
    </row>
    <row r="66" spans="1:7" x14ac:dyDescent="0.25">
      <c r="A66" s="2">
        <v>-32.79</v>
      </c>
      <c r="G66" t="str">
        <f t="shared" ref="G66:G129" si="1">IF(A66&gt;0,1,"")</f>
        <v/>
      </c>
    </row>
    <row r="67" spans="1:7" x14ac:dyDescent="0.25">
      <c r="A67" s="3">
        <v>368.99</v>
      </c>
      <c r="G67">
        <f t="shared" si="1"/>
        <v>1</v>
      </c>
    </row>
    <row r="68" spans="1:7" x14ac:dyDescent="0.25">
      <c r="A68" s="2">
        <v>-147.02000000000001</v>
      </c>
      <c r="G68" t="str">
        <f t="shared" si="1"/>
        <v/>
      </c>
    </row>
    <row r="69" spans="1:7" x14ac:dyDescent="0.25">
      <c r="A69" s="2">
        <v>6.85</v>
      </c>
      <c r="G69">
        <f t="shared" si="1"/>
        <v>1</v>
      </c>
    </row>
    <row r="70" spans="1:7" x14ac:dyDescent="0.25">
      <c r="A70" s="2">
        <v>-30.94</v>
      </c>
      <c r="G70" t="str">
        <f t="shared" si="1"/>
        <v/>
      </c>
    </row>
    <row r="71" spans="1:7" x14ac:dyDescent="0.25">
      <c r="A71" s="2">
        <v>110.7</v>
      </c>
      <c r="G71">
        <f t="shared" si="1"/>
        <v>1</v>
      </c>
    </row>
    <row r="72" spans="1:7" x14ac:dyDescent="0.25">
      <c r="A72" s="2">
        <v>246.01</v>
      </c>
      <c r="G72">
        <f t="shared" si="1"/>
        <v>1</v>
      </c>
    </row>
    <row r="73" spans="1:7" x14ac:dyDescent="0.25">
      <c r="A73" s="2">
        <v>130.09</v>
      </c>
      <c r="G73">
        <f t="shared" si="1"/>
        <v>1</v>
      </c>
    </row>
    <row r="74" spans="1:7" x14ac:dyDescent="0.25">
      <c r="A74" s="2">
        <v>122.74</v>
      </c>
      <c r="G74">
        <f t="shared" si="1"/>
        <v>1</v>
      </c>
    </row>
    <row r="75" spans="1:7" x14ac:dyDescent="0.25">
      <c r="A75" s="2">
        <v>149.5</v>
      </c>
      <c r="G75">
        <f t="shared" si="1"/>
        <v>1</v>
      </c>
    </row>
    <row r="76" spans="1:7" x14ac:dyDescent="0.25">
      <c r="A76" s="2">
        <v>279.20999999999998</v>
      </c>
      <c r="G76">
        <f t="shared" si="1"/>
        <v>1</v>
      </c>
    </row>
    <row r="77" spans="1:7" x14ac:dyDescent="0.25">
      <c r="A77" s="2">
        <v>176.36</v>
      </c>
      <c r="G77">
        <f t="shared" si="1"/>
        <v>1</v>
      </c>
    </row>
    <row r="78" spans="1:7" x14ac:dyDescent="0.25">
      <c r="A78" s="2">
        <v>-137.41999999999999</v>
      </c>
      <c r="G78" t="str">
        <f t="shared" si="1"/>
        <v/>
      </c>
    </row>
    <row r="79" spans="1:7" x14ac:dyDescent="0.25">
      <c r="A79" s="2">
        <v>189.67</v>
      </c>
      <c r="G79">
        <f t="shared" si="1"/>
        <v>1</v>
      </c>
    </row>
    <row r="80" spans="1:7" x14ac:dyDescent="0.25">
      <c r="A80" s="2">
        <v>151.19</v>
      </c>
      <c r="G80">
        <f t="shared" si="1"/>
        <v>1</v>
      </c>
    </row>
    <row r="81" spans="1:7" x14ac:dyDescent="0.25">
      <c r="A81" s="2">
        <v>-75.55</v>
      </c>
      <c r="G81" t="str">
        <f t="shared" si="1"/>
        <v/>
      </c>
    </row>
    <row r="82" spans="1:7" x14ac:dyDescent="0.25">
      <c r="A82" s="2">
        <v>130.76</v>
      </c>
      <c r="G82">
        <f t="shared" si="1"/>
        <v>1</v>
      </c>
    </row>
    <row r="83" spans="1:7" x14ac:dyDescent="0.25">
      <c r="A83" s="2">
        <v>347.83</v>
      </c>
      <c r="G83">
        <f t="shared" si="1"/>
        <v>1</v>
      </c>
    </row>
    <row r="84" spans="1:7" x14ac:dyDescent="0.25">
      <c r="A84" s="2">
        <v>0</v>
      </c>
      <c r="G84" t="str">
        <f t="shared" si="1"/>
        <v/>
      </c>
    </row>
    <row r="85" spans="1:7" x14ac:dyDescent="0.25">
      <c r="A85" s="2">
        <v>141.49</v>
      </c>
      <c r="G85">
        <f t="shared" si="1"/>
        <v>1</v>
      </c>
    </row>
    <row r="86" spans="1:7" x14ac:dyDescent="0.25">
      <c r="A86" s="2">
        <v>-65.239999999999995</v>
      </c>
      <c r="G86" t="str">
        <f t="shared" si="1"/>
        <v/>
      </c>
    </row>
    <row r="87" spans="1:7" x14ac:dyDescent="0.25">
      <c r="A87" s="2">
        <v>-212.7</v>
      </c>
      <c r="G87" t="str">
        <f t="shared" si="1"/>
        <v/>
      </c>
    </row>
    <row r="88" spans="1:7" x14ac:dyDescent="0.25">
      <c r="A88" s="2">
        <v>0</v>
      </c>
      <c r="G88" t="str">
        <f t="shared" si="1"/>
        <v/>
      </c>
    </row>
    <row r="89" spans="1:7" x14ac:dyDescent="0.25">
      <c r="A89" s="2">
        <v>54.55</v>
      </c>
      <c r="G89">
        <f t="shared" si="1"/>
        <v>1</v>
      </c>
    </row>
    <row r="90" spans="1:7" x14ac:dyDescent="0.25">
      <c r="A90" s="2">
        <v>46.03</v>
      </c>
      <c r="G90">
        <f t="shared" si="1"/>
        <v>1</v>
      </c>
    </row>
    <row r="91" spans="1:7" x14ac:dyDescent="0.25">
      <c r="A91" s="2">
        <v>327.62</v>
      </c>
      <c r="G91">
        <f t="shared" si="1"/>
        <v>1</v>
      </c>
    </row>
    <row r="92" spans="1:7" x14ac:dyDescent="0.25">
      <c r="A92" s="2">
        <v>-65.78</v>
      </c>
      <c r="G92" t="str">
        <f t="shared" si="1"/>
        <v/>
      </c>
    </row>
    <row r="93" spans="1:7" x14ac:dyDescent="0.25">
      <c r="A93" s="2">
        <v>-40.020000000000003</v>
      </c>
      <c r="G93" t="str">
        <f t="shared" si="1"/>
        <v/>
      </c>
    </row>
    <row r="94" spans="1:7" x14ac:dyDescent="0.25">
      <c r="A94" s="2">
        <v>11.14</v>
      </c>
      <c r="G94">
        <f t="shared" si="1"/>
        <v>1</v>
      </c>
    </row>
    <row r="95" spans="1:7" x14ac:dyDescent="0.25">
      <c r="A95" s="2">
        <v>0</v>
      </c>
      <c r="G95" t="str">
        <f t="shared" si="1"/>
        <v/>
      </c>
    </row>
    <row r="96" spans="1:7" x14ac:dyDescent="0.25">
      <c r="A96" s="2">
        <v>121.64</v>
      </c>
      <c r="G96">
        <f t="shared" si="1"/>
        <v>1</v>
      </c>
    </row>
    <row r="97" spans="1:7" x14ac:dyDescent="0.25">
      <c r="A97" s="2">
        <v>81.61</v>
      </c>
      <c r="G97">
        <f t="shared" si="1"/>
        <v>1</v>
      </c>
    </row>
    <row r="98" spans="1:7" x14ac:dyDescent="0.25">
      <c r="A98" s="2">
        <v>33.79</v>
      </c>
      <c r="G98">
        <f t="shared" si="1"/>
        <v>1</v>
      </c>
    </row>
    <row r="99" spans="1:7" x14ac:dyDescent="0.25">
      <c r="A99" s="2">
        <v>157.94</v>
      </c>
      <c r="G99">
        <f t="shared" si="1"/>
        <v>1</v>
      </c>
    </row>
    <row r="100" spans="1:7" x14ac:dyDescent="0.25">
      <c r="A100" s="2">
        <v>260.16000000000003</v>
      </c>
      <c r="G100">
        <f t="shared" si="1"/>
        <v>1</v>
      </c>
    </row>
    <row r="101" spans="1:7" x14ac:dyDescent="0.25">
      <c r="A101" s="2">
        <v>-143.44999999999999</v>
      </c>
      <c r="G101" t="str">
        <f t="shared" si="1"/>
        <v/>
      </c>
    </row>
    <row r="102" spans="1:7" x14ac:dyDescent="0.25">
      <c r="A102" s="2">
        <v>-87.88</v>
      </c>
      <c r="G102" t="str">
        <f t="shared" si="1"/>
        <v/>
      </c>
    </row>
    <row r="103" spans="1:7" x14ac:dyDescent="0.25">
      <c r="A103" s="2">
        <v>118.11</v>
      </c>
      <c r="G103">
        <f t="shared" si="1"/>
        <v>1</v>
      </c>
    </row>
    <row r="104" spans="1:7" x14ac:dyDescent="0.25">
      <c r="A104" s="2">
        <v>-34.68</v>
      </c>
      <c r="G104" t="str">
        <f t="shared" si="1"/>
        <v/>
      </c>
    </row>
    <row r="105" spans="1:7" x14ac:dyDescent="0.25">
      <c r="A105" s="2">
        <v>-27.07</v>
      </c>
      <c r="G105" t="str">
        <f t="shared" si="1"/>
        <v/>
      </c>
    </row>
    <row r="106" spans="1:7" x14ac:dyDescent="0.25">
      <c r="A106" s="2">
        <v>255.25</v>
      </c>
      <c r="G106">
        <f t="shared" si="1"/>
        <v>1</v>
      </c>
    </row>
    <row r="107" spans="1:7" x14ac:dyDescent="0.25">
      <c r="A107" s="2">
        <v>41.03</v>
      </c>
      <c r="G107">
        <f t="shared" si="1"/>
        <v>1</v>
      </c>
    </row>
    <row r="108" spans="1:7" x14ac:dyDescent="0.25">
      <c r="A108" s="2">
        <v>17.93</v>
      </c>
      <c r="G108">
        <f t="shared" si="1"/>
        <v>1</v>
      </c>
    </row>
    <row r="109" spans="1:7" x14ac:dyDescent="0.25">
      <c r="A109" s="2">
        <v>106</v>
      </c>
      <c r="G109">
        <f t="shared" si="1"/>
        <v>1</v>
      </c>
    </row>
    <row r="110" spans="1:7" x14ac:dyDescent="0.25">
      <c r="A110" s="2">
        <v>127.14</v>
      </c>
      <c r="G110">
        <f t="shared" si="1"/>
        <v>1</v>
      </c>
    </row>
    <row r="111" spans="1:7" x14ac:dyDescent="0.25">
      <c r="A111" s="2">
        <v>5.0199999999999996</v>
      </c>
      <c r="G111">
        <f t="shared" si="1"/>
        <v>1</v>
      </c>
    </row>
    <row r="112" spans="1:7" x14ac:dyDescent="0.25">
      <c r="A112" s="2">
        <v>148.59</v>
      </c>
      <c r="G112">
        <f t="shared" si="1"/>
        <v>1</v>
      </c>
    </row>
    <row r="113" spans="1:7" x14ac:dyDescent="0.25">
      <c r="A113" s="2">
        <v>91.34</v>
      </c>
      <c r="G113">
        <f t="shared" si="1"/>
        <v>1</v>
      </c>
    </row>
    <row r="114" spans="1:7" x14ac:dyDescent="0.25">
      <c r="A114" s="2">
        <v>-143.63</v>
      </c>
      <c r="G114" t="str">
        <f t="shared" si="1"/>
        <v/>
      </c>
    </row>
    <row r="115" spans="1:7" x14ac:dyDescent="0.25">
      <c r="A115" s="2">
        <v>89.82</v>
      </c>
      <c r="G115">
        <f t="shared" si="1"/>
        <v>1</v>
      </c>
    </row>
    <row r="116" spans="1:7" x14ac:dyDescent="0.25">
      <c r="A116" s="2">
        <v>-130.12</v>
      </c>
      <c r="G116" t="str">
        <f t="shared" si="1"/>
        <v/>
      </c>
    </row>
    <row r="117" spans="1:7" x14ac:dyDescent="0.25">
      <c r="A117" s="2">
        <v>4.66</v>
      </c>
      <c r="G117">
        <f t="shared" si="1"/>
        <v>1</v>
      </c>
    </row>
    <row r="118" spans="1:7" x14ac:dyDescent="0.25">
      <c r="A118" s="2">
        <v>91.34</v>
      </c>
      <c r="G118">
        <f t="shared" si="1"/>
        <v>1</v>
      </c>
    </row>
    <row r="119" spans="1:7" x14ac:dyDescent="0.25">
      <c r="A119" s="2">
        <v>-143.63</v>
      </c>
      <c r="G119" t="str">
        <f t="shared" si="1"/>
        <v/>
      </c>
    </row>
    <row r="120" spans="1:7" x14ac:dyDescent="0.25">
      <c r="A120" s="2">
        <v>89.82</v>
      </c>
      <c r="G120">
        <f t="shared" si="1"/>
        <v>1</v>
      </c>
    </row>
    <row r="121" spans="1:7" x14ac:dyDescent="0.25">
      <c r="A121" s="2">
        <v>-130.12</v>
      </c>
      <c r="G121" t="str">
        <f t="shared" si="1"/>
        <v/>
      </c>
    </row>
    <row r="122" spans="1:7" x14ac:dyDescent="0.25">
      <c r="A122" s="2">
        <v>4.66</v>
      </c>
      <c r="G122">
        <f t="shared" si="1"/>
        <v>1</v>
      </c>
    </row>
    <row r="123" spans="1:7" x14ac:dyDescent="0.25">
      <c r="A123" s="2">
        <v>-61.5</v>
      </c>
      <c r="G123" t="str">
        <f t="shared" si="1"/>
        <v/>
      </c>
    </row>
    <row r="124" spans="1:7" x14ac:dyDescent="0.25">
      <c r="A124" s="2">
        <v>180.48</v>
      </c>
      <c r="G124">
        <f t="shared" si="1"/>
        <v>1</v>
      </c>
    </row>
    <row r="125" spans="1:7" x14ac:dyDescent="0.25">
      <c r="A125" s="2">
        <v>-74.319999999999993</v>
      </c>
      <c r="G125" t="str">
        <f t="shared" si="1"/>
        <v/>
      </c>
    </row>
    <row r="126" spans="1:7" x14ac:dyDescent="0.25">
      <c r="A126" s="2">
        <v>-82.55</v>
      </c>
      <c r="G126" t="str">
        <f t="shared" si="1"/>
        <v/>
      </c>
    </row>
    <row r="127" spans="1:7" x14ac:dyDescent="0.25">
      <c r="A127" s="2">
        <v>-78.680000000000007</v>
      </c>
      <c r="G127" t="str">
        <f t="shared" si="1"/>
        <v/>
      </c>
    </row>
    <row r="128" spans="1:7" x14ac:dyDescent="0.25">
      <c r="A128" s="2">
        <v>-71.7</v>
      </c>
      <c r="G128" t="str">
        <f t="shared" si="1"/>
        <v/>
      </c>
    </row>
    <row r="129" spans="1:7" x14ac:dyDescent="0.25">
      <c r="A129" s="2">
        <v>25.29</v>
      </c>
      <c r="G129">
        <f t="shared" si="1"/>
        <v>1</v>
      </c>
    </row>
    <row r="130" spans="1:7" x14ac:dyDescent="0.25">
      <c r="A130" s="2">
        <v>93.99</v>
      </c>
      <c r="G130">
        <f t="shared" ref="G130:G193" si="2">IF(A130&gt;0,1,"")</f>
        <v>1</v>
      </c>
    </row>
    <row r="131" spans="1:7" x14ac:dyDescent="0.25">
      <c r="A131" s="2">
        <v>-61.96</v>
      </c>
      <c r="G131" t="str">
        <f t="shared" si="2"/>
        <v/>
      </c>
    </row>
    <row r="132" spans="1:7" x14ac:dyDescent="0.25">
      <c r="A132" s="2">
        <v>-66.66</v>
      </c>
      <c r="G132" t="str">
        <f t="shared" si="2"/>
        <v/>
      </c>
    </row>
    <row r="133" spans="1:7" x14ac:dyDescent="0.25">
      <c r="A133" s="2">
        <v>216.32</v>
      </c>
      <c r="G133">
        <f t="shared" si="2"/>
        <v>1</v>
      </c>
    </row>
    <row r="134" spans="1:7" x14ac:dyDescent="0.25">
      <c r="A134" s="2">
        <v>37.26</v>
      </c>
      <c r="G134">
        <f t="shared" si="2"/>
        <v>1</v>
      </c>
    </row>
    <row r="135" spans="1:7" x14ac:dyDescent="0.25">
      <c r="A135" s="2">
        <v>223.67</v>
      </c>
      <c r="G135">
        <f t="shared" si="2"/>
        <v>1</v>
      </c>
    </row>
    <row r="136" spans="1:7" x14ac:dyDescent="0.25">
      <c r="A136" s="2">
        <v>196.52</v>
      </c>
      <c r="G136">
        <f t="shared" si="2"/>
        <v>1</v>
      </c>
    </row>
    <row r="137" spans="1:7" x14ac:dyDescent="0.25">
      <c r="A137" s="2">
        <v>315.77</v>
      </c>
      <c r="G137">
        <f t="shared" si="2"/>
        <v>1</v>
      </c>
    </row>
    <row r="138" spans="1:7" x14ac:dyDescent="0.25">
      <c r="A138" s="2">
        <v>-47.61</v>
      </c>
      <c r="G138" t="str">
        <f t="shared" si="2"/>
        <v/>
      </c>
    </row>
    <row r="139" spans="1:7" x14ac:dyDescent="0.25">
      <c r="A139" s="2">
        <v>-196.59</v>
      </c>
      <c r="G139" t="str">
        <f t="shared" si="2"/>
        <v/>
      </c>
    </row>
    <row r="140" spans="1:7" x14ac:dyDescent="0.25">
      <c r="A140" s="2">
        <v>106.28</v>
      </c>
      <c r="G140">
        <f t="shared" si="2"/>
        <v>1</v>
      </c>
    </row>
    <row r="141" spans="1:7" x14ac:dyDescent="0.25">
      <c r="A141" s="2">
        <v>68.25</v>
      </c>
      <c r="G141">
        <f t="shared" si="2"/>
        <v>1</v>
      </c>
    </row>
    <row r="142" spans="1:7" x14ac:dyDescent="0.25">
      <c r="A142" s="2">
        <v>254.33</v>
      </c>
      <c r="G142">
        <f t="shared" si="2"/>
        <v>1</v>
      </c>
    </row>
    <row r="143" spans="1:7" x14ac:dyDescent="0.25">
      <c r="A143" s="2">
        <v>287.87</v>
      </c>
      <c r="G143">
        <f t="shared" si="2"/>
        <v>1</v>
      </c>
    </row>
    <row r="144" spans="1:7" x14ac:dyDescent="0.25">
      <c r="A144" s="2">
        <v>224.91</v>
      </c>
      <c r="G144">
        <f t="shared" si="2"/>
        <v>1</v>
      </c>
    </row>
    <row r="145" spans="1:7" x14ac:dyDescent="0.25">
      <c r="A145" s="2">
        <v>-114.39</v>
      </c>
      <c r="G145" t="str">
        <f t="shared" si="2"/>
        <v/>
      </c>
    </row>
    <row r="146" spans="1:7" x14ac:dyDescent="0.25">
      <c r="A146" s="2">
        <v>111.56</v>
      </c>
      <c r="G146">
        <f t="shared" si="2"/>
        <v>1</v>
      </c>
    </row>
    <row r="147" spans="1:7" x14ac:dyDescent="0.25">
      <c r="A147" s="2">
        <v>277.58999999999997</v>
      </c>
      <c r="G147">
        <f t="shared" si="2"/>
        <v>1</v>
      </c>
    </row>
    <row r="148" spans="1:7" x14ac:dyDescent="0.25">
      <c r="A148" s="2">
        <v>389.95</v>
      </c>
      <c r="G148">
        <f t="shared" si="2"/>
        <v>1</v>
      </c>
    </row>
    <row r="149" spans="1:7" x14ac:dyDescent="0.25">
      <c r="A149" s="2">
        <v>130.46</v>
      </c>
      <c r="G149">
        <f t="shared" si="2"/>
        <v>1</v>
      </c>
    </row>
    <row r="150" spans="1:7" x14ac:dyDescent="0.25">
      <c r="A150" s="2">
        <v>-112.85</v>
      </c>
      <c r="G150" t="str">
        <f t="shared" si="2"/>
        <v/>
      </c>
    </row>
    <row r="151" spans="1:7" x14ac:dyDescent="0.25">
      <c r="A151" s="2">
        <v>274.79000000000002</v>
      </c>
      <c r="G151">
        <f t="shared" si="2"/>
        <v>1</v>
      </c>
    </row>
    <row r="152" spans="1:7" x14ac:dyDescent="0.25">
      <c r="A152" s="2">
        <v>356.14</v>
      </c>
      <c r="G152">
        <f t="shared" si="2"/>
        <v>1</v>
      </c>
    </row>
    <row r="153" spans="1:7" x14ac:dyDescent="0.25">
      <c r="A153" s="2">
        <v>127.26</v>
      </c>
      <c r="G153">
        <f t="shared" si="2"/>
        <v>1</v>
      </c>
    </row>
    <row r="154" spans="1:7" x14ac:dyDescent="0.25">
      <c r="A154" s="2">
        <v>-346.44</v>
      </c>
      <c r="G154" t="str">
        <f t="shared" si="2"/>
        <v/>
      </c>
    </row>
    <row r="155" spans="1:7" x14ac:dyDescent="0.25">
      <c r="A155" s="2">
        <v>356.14</v>
      </c>
      <c r="G155">
        <f t="shared" si="2"/>
        <v>1</v>
      </c>
    </row>
    <row r="156" spans="1:7" x14ac:dyDescent="0.25">
      <c r="A156" s="2">
        <v>127.26</v>
      </c>
      <c r="G156">
        <f t="shared" si="2"/>
        <v>1</v>
      </c>
    </row>
    <row r="157" spans="1:7" x14ac:dyDescent="0.25">
      <c r="A157" s="2">
        <v>-346.44</v>
      </c>
      <c r="G157" t="str">
        <f t="shared" si="2"/>
        <v/>
      </c>
    </row>
    <row r="158" spans="1:7" x14ac:dyDescent="0.25">
      <c r="A158" s="2">
        <v>-26.07</v>
      </c>
      <c r="G158" t="str">
        <f t="shared" si="2"/>
        <v/>
      </c>
    </row>
    <row r="159" spans="1:7" x14ac:dyDescent="0.25">
      <c r="A159" s="2">
        <v>90.17</v>
      </c>
      <c r="G159">
        <f t="shared" si="2"/>
        <v>1</v>
      </c>
    </row>
    <row r="160" spans="1:7" x14ac:dyDescent="0.25">
      <c r="A160" s="2">
        <v>-295.77999999999997</v>
      </c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1:7" x14ac:dyDescent="0.25">
      <c r="G193" t="str">
        <f t="shared" si="2"/>
        <v/>
      </c>
    </row>
    <row r="194" spans="1:7" x14ac:dyDescent="0.25">
      <c r="G194" t="str">
        <f t="shared" ref="G194:G257" si="3">IF(A194&gt;0,1,"")</f>
        <v/>
      </c>
    </row>
    <row r="195" spans="1:7" x14ac:dyDescent="0.25">
      <c r="G195" t="str">
        <f t="shared" si="3"/>
        <v/>
      </c>
    </row>
    <row r="196" spans="1:7" x14ac:dyDescent="0.25">
      <c r="G196" t="str">
        <f t="shared" si="3"/>
        <v/>
      </c>
    </row>
    <row r="197" spans="1:7" x14ac:dyDescent="0.25">
      <c r="G197" t="str">
        <f t="shared" si="3"/>
        <v/>
      </c>
    </row>
    <row r="198" spans="1:7" x14ac:dyDescent="0.25">
      <c r="G198" t="str">
        <f t="shared" si="3"/>
        <v/>
      </c>
    </row>
    <row r="199" spans="1:7" x14ac:dyDescent="0.25">
      <c r="A199" s="2"/>
      <c r="G199" t="str">
        <f t="shared" si="3"/>
        <v/>
      </c>
    </row>
    <row r="200" spans="1:7" x14ac:dyDescent="0.25">
      <c r="A200" s="2"/>
      <c r="G200" t="str">
        <f t="shared" si="3"/>
        <v/>
      </c>
    </row>
    <row r="201" spans="1:7" x14ac:dyDescent="0.25">
      <c r="A201" s="2"/>
      <c r="G201" t="str">
        <f t="shared" si="3"/>
        <v/>
      </c>
    </row>
    <row r="202" spans="1:7" x14ac:dyDescent="0.25">
      <c r="A202" s="2"/>
      <c r="G202" t="str">
        <f t="shared" si="3"/>
        <v/>
      </c>
    </row>
    <row r="203" spans="1:7" x14ac:dyDescent="0.25">
      <c r="A203" s="2"/>
      <c r="G203" t="str">
        <f t="shared" si="3"/>
        <v/>
      </c>
    </row>
    <row r="204" spans="1:7" x14ac:dyDescent="0.25">
      <c r="A204" s="2"/>
      <c r="G204" t="str">
        <f t="shared" si="3"/>
        <v/>
      </c>
    </row>
    <row r="205" spans="1:7" x14ac:dyDescent="0.25">
      <c r="A205" s="2"/>
      <c r="G205" t="str">
        <f t="shared" si="3"/>
        <v/>
      </c>
    </row>
    <row r="206" spans="1:7" x14ac:dyDescent="0.25">
      <c r="A206" s="2"/>
      <c r="G206" t="str">
        <f t="shared" si="3"/>
        <v/>
      </c>
    </row>
    <row r="207" spans="1:7" x14ac:dyDescent="0.25">
      <c r="A207" s="2"/>
      <c r="G207" t="str">
        <f t="shared" si="3"/>
        <v/>
      </c>
    </row>
    <row r="208" spans="1:7" x14ac:dyDescent="0.25">
      <c r="A208" s="2"/>
      <c r="G208" t="str">
        <f t="shared" si="3"/>
        <v/>
      </c>
    </row>
    <row r="209" spans="1:7" x14ac:dyDescent="0.25">
      <c r="A209" s="2"/>
      <c r="G209" t="str">
        <f t="shared" si="3"/>
        <v/>
      </c>
    </row>
    <row r="210" spans="1:7" x14ac:dyDescent="0.25">
      <c r="A210" s="2"/>
      <c r="G210" t="str">
        <f t="shared" si="3"/>
        <v/>
      </c>
    </row>
    <row r="211" spans="1:7" x14ac:dyDescent="0.25">
      <c r="A211" s="2"/>
      <c r="G211" t="str">
        <f t="shared" si="3"/>
        <v/>
      </c>
    </row>
    <row r="212" spans="1:7" x14ac:dyDescent="0.25">
      <c r="A212" s="2"/>
      <c r="G212" t="str">
        <f t="shared" si="3"/>
        <v/>
      </c>
    </row>
    <row r="213" spans="1:7" x14ac:dyDescent="0.25">
      <c r="A213" s="2"/>
      <c r="G213" t="str">
        <f t="shared" si="3"/>
        <v/>
      </c>
    </row>
    <row r="214" spans="1:7" x14ac:dyDescent="0.25">
      <c r="A214" s="2"/>
      <c r="G214" t="str">
        <f t="shared" si="3"/>
        <v/>
      </c>
    </row>
    <row r="215" spans="1:7" x14ac:dyDescent="0.25">
      <c r="A215" s="2"/>
      <c r="G215" t="str">
        <f t="shared" si="3"/>
        <v/>
      </c>
    </row>
    <row r="216" spans="1:7" x14ac:dyDescent="0.25">
      <c r="A216" s="2"/>
      <c r="G216" t="str">
        <f t="shared" si="3"/>
        <v/>
      </c>
    </row>
    <row r="217" spans="1:7" x14ac:dyDescent="0.25">
      <c r="A217" s="2"/>
      <c r="G217" t="str">
        <f t="shared" si="3"/>
        <v/>
      </c>
    </row>
    <row r="218" spans="1:7" x14ac:dyDescent="0.25">
      <c r="A218" s="2"/>
      <c r="G218" t="str">
        <f t="shared" si="3"/>
        <v/>
      </c>
    </row>
    <row r="219" spans="1:7" x14ac:dyDescent="0.25">
      <c r="A219" s="2"/>
      <c r="G219" t="str">
        <f t="shared" si="3"/>
        <v/>
      </c>
    </row>
    <row r="220" spans="1:7" x14ac:dyDescent="0.25">
      <c r="A220" s="2"/>
      <c r="G220" t="str">
        <f t="shared" si="3"/>
        <v/>
      </c>
    </row>
    <row r="221" spans="1:7" x14ac:dyDescent="0.25">
      <c r="A221" s="2"/>
      <c r="G221" t="str">
        <f t="shared" si="3"/>
        <v/>
      </c>
    </row>
    <row r="222" spans="1:7" x14ac:dyDescent="0.25">
      <c r="A222" s="2"/>
      <c r="G222" t="str">
        <f t="shared" si="3"/>
        <v/>
      </c>
    </row>
    <row r="223" spans="1:7" x14ac:dyDescent="0.25">
      <c r="A223" s="2"/>
      <c r="G223" t="str">
        <f t="shared" si="3"/>
        <v/>
      </c>
    </row>
    <row r="224" spans="1:7" x14ac:dyDescent="0.25">
      <c r="A224" s="2"/>
      <c r="G224" t="str">
        <f t="shared" si="3"/>
        <v/>
      </c>
    </row>
    <row r="225" spans="1:7" x14ac:dyDescent="0.25">
      <c r="A225" s="2"/>
      <c r="G225" t="str">
        <f t="shared" si="3"/>
        <v/>
      </c>
    </row>
    <row r="226" spans="1:7" x14ac:dyDescent="0.25">
      <c r="A226" s="2"/>
      <c r="G226" t="str">
        <f t="shared" si="3"/>
        <v/>
      </c>
    </row>
    <row r="227" spans="1:7" x14ac:dyDescent="0.25">
      <c r="A227" s="2"/>
      <c r="G227" t="str">
        <f t="shared" si="3"/>
        <v/>
      </c>
    </row>
    <row r="228" spans="1:7" x14ac:dyDescent="0.25">
      <c r="A228" s="2"/>
      <c r="G228" t="str">
        <f t="shared" si="3"/>
        <v/>
      </c>
    </row>
    <row r="229" spans="1:7" x14ac:dyDescent="0.25">
      <c r="A229" s="2"/>
      <c r="G229" t="str">
        <f t="shared" si="3"/>
        <v/>
      </c>
    </row>
    <row r="230" spans="1:7" x14ac:dyDescent="0.25">
      <c r="A230" s="2"/>
      <c r="G230" t="str">
        <f t="shared" si="3"/>
        <v/>
      </c>
    </row>
    <row r="231" spans="1:7" x14ac:dyDescent="0.25">
      <c r="A231" s="2"/>
      <c r="G231" t="str">
        <f t="shared" si="3"/>
        <v/>
      </c>
    </row>
    <row r="232" spans="1:7" x14ac:dyDescent="0.25">
      <c r="A232" s="2"/>
      <c r="G232" t="str">
        <f t="shared" si="3"/>
        <v/>
      </c>
    </row>
    <row r="233" spans="1:7" x14ac:dyDescent="0.25">
      <c r="A233" s="2"/>
      <c r="G233" t="str">
        <f t="shared" si="3"/>
        <v/>
      </c>
    </row>
    <row r="234" spans="1:7" x14ac:dyDescent="0.25">
      <c r="A234" s="2"/>
      <c r="G234" t="str">
        <f t="shared" si="3"/>
        <v/>
      </c>
    </row>
    <row r="235" spans="1:7" x14ac:dyDescent="0.25">
      <c r="A235" s="2"/>
      <c r="G235" t="str">
        <f t="shared" si="3"/>
        <v/>
      </c>
    </row>
    <row r="236" spans="1:7" x14ac:dyDescent="0.25">
      <c r="A236" s="2"/>
      <c r="G236" t="str">
        <f t="shared" si="3"/>
        <v/>
      </c>
    </row>
    <row r="237" spans="1:7" x14ac:dyDescent="0.25">
      <c r="A237" s="2"/>
      <c r="G237" t="str">
        <f t="shared" si="3"/>
        <v/>
      </c>
    </row>
    <row r="238" spans="1:7" x14ac:dyDescent="0.25">
      <c r="A238" s="2"/>
      <c r="G238" t="str">
        <f t="shared" si="3"/>
        <v/>
      </c>
    </row>
    <row r="239" spans="1:7" x14ac:dyDescent="0.25">
      <c r="A239" s="2"/>
      <c r="G239" t="str">
        <f t="shared" si="3"/>
        <v/>
      </c>
    </row>
    <row r="240" spans="1:7" x14ac:dyDescent="0.25">
      <c r="A240" s="2"/>
      <c r="G240" t="str">
        <f t="shared" si="3"/>
        <v/>
      </c>
    </row>
    <row r="241" spans="1:7" x14ac:dyDescent="0.25">
      <c r="A241" s="2"/>
      <c r="G241" t="str">
        <f t="shared" si="3"/>
        <v/>
      </c>
    </row>
    <row r="242" spans="1:7" x14ac:dyDescent="0.25">
      <c r="A242" s="2"/>
      <c r="G242" t="str">
        <f t="shared" si="3"/>
        <v/>
      </c>
    </row>
    <row r="243" spans="1:7" x14ac:dyDescent="0.25">
      <c r="A243" s="2"/>
      <c r="G243" t="str">
        <f t="shared" si="3"/>
        <v/>
      </c>
    </row>
    <row r="244" spans="1:7" x14ac:dyDescent="0.25">
      <c r="A244" s="2"/>
      <c r="G244" t="str">
        <f t="shared" si="3"/>
        <v/>
      </c>
    </row>
    <row r="245" spans="1:7" x14ac:dyDescent="0.25">
      <c r="A245" s="2"/>
      <c r="G245" t="str">
        <f t="shared" si="3"/>
        <v/>
      </c>
    </row>
    <row r="246" spans="1:7" x14ac:dyDescent="0.25">
      <c r="A246" s="2"/>
      <c r="G246" t="str">
        <f t="shared" si="3"/>
        <v/>
      </c>
    </row>
    <row r="247" spans="1:7" x14ac:dyDescent="0.25">
      <c r="A247" s="2"/>
      <c r="G247" t="str">
        <f t="shared" si="3"/>
        <v/>
      </c>
    </row>
    <row r="248" spans="1:7" x14ac:dyDescent="0.25">
      <c r="A248" s="2"/>
      <c r="G248" t="str">
        <f t="shared" si="3"/>
        <v/>
      </c>
    </row>
    <row r="249" spans="1:7" x14ac:dyDescent="0.25">
      <c r="A249" s="2"/>
      <c r="G249" t="str">
        <f t="shared" si="3"/>
        <v/>
      </c>
    </row>
    <row r="250" spans="1:7" x14ac:dyDescent="0.25">
      <c r="A250" s="2"/>
      <c r="G250" t="str">
        <f t="shared" si="3"/>
        <v/>
      </c>
    </row>
    <row r="251" spans="1:7" x14ac:dyDescent="0.25">
      <c r="A251" s="2"/>
      <c r="G251" t="str">
        <f t="shared" si="3"/>
        <v/>
      </c>
    </row>
    <row r="252" spans="1:7" x14ac:dyDescent="0.25">
      <c r="A252" s="2"/>
      <c r="G252" t="str">
        <f t="shared" si="3"/>
        <v/>
      </c>
    </row>
    <row r="253" spans="1:7" x14ac:dyDescent="0.25">
      <c r="A253" s="2"/>
      <c r="G253" t="str">
        <f t="shared" si="3"/>
        <v/>
      </c>
    </row>
    <row r="254" spans="1:7" x14ac:dyDescent="0.25">
      <c r="A254" s="2"/>
      <c r="G254" t="str">
        <f t="shared" si="3"/>
        <v/>
      </c>
    </row>
    <row r="255" spans="1:7" x14ac:dyDescent="0.25">
      <c r="A255" s="2"/>
      <c r="G255" t="str">
        <f t="shared" si="3"/>
        <v/>
      </c>
    </row>
    <row r="256" spans="1:7" x14ac:dyDescent="0.25">
      <c r="A256" s="2"/>
      <c r="G256" t="str">
        <f t="shared" si="3"/>
        <v/>
      </c>
    </row>
    <row r="257" spans="1:7" x14ac:dyDescent="0.25">
      <c r="A257" s="2"/>
      <c r="G257" t="str">
        <f t="shared" si="3"/>
        <v/>
      </c>
    </row>
    <row r="258" spans="1:7" x14ac:dyDescent="0.25">
      <c r="A258" s="2"/>
      <c r="G258" t="str">
        <f t="shared" ref="G258:G277" si="4">IF(A258&gt;0,1,"")</f>
        <v/>
      </c>
    </row>
    <row r="259" spans="1:7" x14ac:dyDescent="0.25">
      <c r="A259" s="2"/>
      <c r="G259" t="str">
        <f t="shared" si="4"/>
        <v/>
      </c>
    </row>
    <row r="260" spans="1:7" x14ac:dyDescent="0.25">
      <c r="A260" s="2"/>
      <c r="G260" t="str">
        <f t="shared" si="4"/>
        <v/>
      </c>
    </row>
    <row r="261" spans="1:7" x14ac:dyDescent="0.25">
      <c r="A261" s="2"/>
      <c r="G261" t="str">
        <f t="shared" si="4"/>
        <v/>
      </c>
    </row>
    <row r="262" spans="1:7" x14ac:dyDescent="0.25">
      <c r="A262" s="2"/>
      <c r="G262" t="str">
        <f t="shared" si="4"/>
        <v/>
      </c>
    </row>
    <row r="263" spans="1:7" x14ac:dyDescent="0.25">
      <c r="A263" s="2"/>
      <c r="G263" t="str">
        <f t="shared" si="4"/>
        <v/>
      </c>
    </row>
    <row r="264" spans="1:7" x14ac:dyDescent="0.25">
      <c r="A264" s="2"/>
      <c r="G264" t="str">
        <f t="shared" si="4"/>
        <v/>
      </c>
    </row>
    <row r="265" spans="1:7" x14ac:dyDescent="0.25">
      <c r="A265" s="2"/>
      <c r="G265" t="str">
        <f t="shared" si="4"/>
        <v/>
      </c>
    </row>
    <row r="266" spans="1:7" x14ac:dyDescent="0.25">
      <c r="A266" s="2"/>
      <c r="G266" t="str">
        <f t="shared" si="4"/>
        <v/>
      </c>
    </row>
    <row r="267" spans="1:7" x14ac:dyDescent="0.25">
      <c r="A267" s="2"/>
      <c r="G267" t="str">
        <f t="shared" si="4"/>
        <v/>
      </c>
    </row>
    <row r="268" spans="1:7" x14ac:dyDescent="0.25">
      <c r="A268" s="2"/>
      <c r="G268" t="str">
        <f t="shared" si="4"/>
        <v/>
      </c>
    </row>
    <row r="269" spans="1:7" x14ac:dyDescent="0.25">
      <c r="A269" s="2"/>
      <c r="G269" t="str">
        <f t="shared" si="4"/>
        <v/>
      </c>
    </row>
    <row r="270" spans="1:7" x14ac:dyDescent="0.25">
      <c r="A270" s="2"/>
      <c r="G270" t="str">
        <f t="shared" si="4"/>
        <v/>
      </c>
    </row>
    <row r="271" spans="1:7" x14ac:dyDescent="0.25">
      <c r="A271" s="2"/>
      <c r="G271" t="str">
        <f t="shared" si="4"/>
        <v/>
      </c>
    </row>
    <row r="272" spans="1:7" x14ac:dyDescent="0.25">
      <c r="A272" s="2"/>
      <c r="G272" t="str">
        <f t="shared" si="4"/>
        <v/>
      </c>
    </row>
    <row r="273" spans="1:7" x14ac:dyDescent="0.25">
      <c r="A273" s="2"/>
      <c r="G273" t="str">
        <f t="shared" si="4"/>
        <v/>
      </c>
    </row>
    <row r="274" spans="1:7" x14ac:dyDescent="0.25">
      <c r="A274" s="2"/>
      <c r="G274" t="str">
        <f t="shared" si="4"/>
        <v/>
      </c>
    </row>
    <row r="275" spans="1:7" x14ac:dyDescent="0.25">
      <c r="A275" s="2"/>
      <c r="G275" t="str">
        <f t="shared" si="4"/>
        <v/>
      </c>
    </row>
    <row r="276" spans="1:7" x14ac:dyDescent="0.25">
      <c r="A276" s="2"/>
      <c r="G276" t="str">
        <f t="shared" si="4"/>
        <v/>
      </c>
    </row>
    <row r="277" spans="1:7" x14ac:dyDescent="0.25">
      <c r="A277" s="2"/>
      <c r="G277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7D2C-7DFE-4F00-8B2A-5D645CB7C413}">
  <dimension ref="A1:K160"/>
  <sheetViews>
    <sheetView workbookViewId="0">
      <selection activeCell="I6" sqref="I6"/>
    </sheetView>
  </sheetViews>
  <sheetFormatPr defaultRowHeight="13.8" x14ac:dyDescent="0.25"/>
  <sheetData>
    <row r="1" spans="1:11" x14ac:dyDescent="0.25">
      <c r="A1" s="2">
        <v>0</v>
      </c>
      <c r="C1">
        <f>COUNT(A1:A277)</f>
        <v>160</v>
      </c>
      <c r="E1">
        <f>COUNT(A1:A277)</f>
        <v>160</v>
      </c>
      <c r="G1" t="str">
        <f>IF(A1&gt;0,1,"")</f>
        <v/>
      </c>
      <c r="I1">
        <v>30</v>
      </c>
      <c r="K1">
        <v>0.51300000000000001</v>
      </c>
    </row>
    <row r="2" spans="1:11" x14ac:dyDescent="0.25">
      <c r="A2" s="2">
        <v>0</v>
      </c>
      <c r="C2">
        <f>AVERAGE(A1:A160)</f>
        <v>70.131562499999973</v>
      </c>
      <c r="E2">
        <v>0.65</v>
      </c>
      <c r="G2" t="str">
        <f t="shared" ref="G2:G65" si="0">IF(A2&gt;0,1,"")</f>
        <v/>
      </c>
      <c r="I2">
        <f>(C9-I1)/C4</f>
        <v>1.661889871350972</v>
      </c>
      <c r="K2">
        <f>(E7-K1)/SQRT(E2*(1-E2)/E1)</f>
        <v>1.6732406373021889</v>
      </c>
    </row>
    <row r="3" spans="1:11" x14ac:dyDescent="0.25">
      <c r="A3" s="2">
        <v>37.39</v>
      </c>
      <c r="C3">
        <f>_xlfn.STDEV.S(A1:A160)</f>
        <v>139.57780433715442</v>
      </c>
      <c r="E3">
        <v>0.95</v>
      </c>
      <c r="G3">
        <f t="shared" si="0"/>
        <v>1</v>
      </c>
      <c r="I3">
        <f>_xlfn.T.INV(1-C5,C6)</f>
        <v>-1.6544935026311094</v>
      </c>
      <c r="K3">
        <f>_xlfn.NORM.S.INV(E4)</f>
        <v>-1.6448536269514715</v>
      </c>
    </row>
    <row r="4" spans="1:11" x14ac:dyDescent="0.25">
      <c r="A4" s="2">
        <v>35</v>
      </c>
      <c r="C4">
        <f>C3/SQRT(C1)</f>
        <v>11.034594312768412</v>
      </c>
      <c r="E4">
        <f>1-E3</f>
        <v>5.0000000000000044E-2</v>
      </c>
      <c r="G4">
        <f t="shared" si="0"/>
        <v>1</v>
      </c>
      <c r="I4">
        <f>TDIST(I2,C6,1)</f>
        <v>4.9252587638513867E-2</v>
      </c>
      <c r="K4">
        <f>1-_xlfn.NORM.S.DIST(K2,1)</f>
        <v>4.7139966700391778E-2</v>
      </c>
    </row>
    <row r="5" spans="1:11" x14ac:dyDescent="0.25">
      <c r="A5" s="2">
        <v>-52.39</v>
      </c>
      <c r="C5">
        <v>0.95</v>
      </c>
      <c r="E5">
        <f>_xlfn.NORM.S.INV(E4/2)</f>
        <v>-1.9599639845400536</v>
      </c>
      <c r="G5" t="str">
        <f t="shared" si="0"/>
        <v/>
      </c>
    </row>
    <row r="6" spans="1:11" x14ac:dyDescent="0.25">
      <c r="A6" s="2">
        <v>-19.7</v>
      </c>
      <c r="C6">
        <f>C1-1</f>
        <v>159</v>
      </c>
      <c r="E6">
        <f>E5*SQRT(E2*(1-E2)/E1)</f>
        <v>-7.390584726985043E-2</v>
      </c>
      <c r="G6" t="str">
        <f t="shared" si="0"/>
        <v/>
      </c>
    </row>
    <row r="7" spans="1:11" x14ac:dyDescent="0.25">
      <c r="A7" s="2">
        <v>0</v>
      </c>
      <c r="C7">
        <f>TINV(1-C5,C6)</f>
        <v>1.9749962127674734</v>
      </c>
      <c r="E7">
        <f>E2+E6</f>
        <v>0.57609415273014963</v>
      </c>
      <c r="G7" t="str">
        <f t="shared" si="0"/>
        <v/>
      </c>
    </row>
    <row r="8" spans="1:11" x14ac:dyDescent="0.25">
      <c r="A8" s="2">
        <v>9.23</v>
      </c>
      <c r="C8">
        <f>C7*C4</f>
        <v>21.793281977143113</v>
      </c>
      <c r="E8">
        <f>E2-E6</f>
        <v>0.72390584726985041</v>
      </c>
      <c r="G8">
        <f t="shared" si="0"/>
        <v>1</v>
      </c>
    </row>
    <row r="9" spans="1:11" x14ac:dyDescent="0.25">
      <c r="A9" s="2">
        <v>-8.44</v>
      </c>
      <c r="C9">
        <f>C2-C8</f>
        <v>48.338280522856863</v>
      </c>
      <c r="G9" t="str">
        <f t="shared" si="0"/>
        <v/>
      </c>
    </row>
    <row r="10" spans="1:11" x14ac:dyDescent="0.25">
      <c r="A10" s="2">
        <v>36.479999999999997</v>
      </c>
      <c r="C10">
        <f>C2+C8</f>
        <v>91.924844477143083</v>
      </c>
      <c r="G10">
        <f t="shared" si="0"/>
        <v>1</v>
      </c>
    </row>
    <row r="11" spans="1:11" x14ac:dyDescent="0.25">
      <c r="A11" s="2">
        <v>0</v>
      </c>
      <c r="G11" t="str">
        <f t="shared" si="0"/>
        <v/>
      </c>
    </row>
    <row r="12" spans="1:11" x14ac:dyDescent="0.25">
      <c r="A12" s="2">
        <v>91.82</v>
      </c>
      <c r="G12">
        <f t="shared" si="0"/>
        <v>1</v>
      </c>
    </row>
    <row r="13" spans="1:11" x14ac:dyDescent="0.25">
      <c r="A13" s="2">
        <v>52.81</v>
      </c>
      <c r="G13">
        <f t="shared" si="0"/>
        <v>1</v>
      </c>
    </row>
    <row r="14" spans="1:11" x14ac:dyDescent="0.25">
      <c r="A14" s="2">
        <v>16.920000000000002</v>
      </c>
      <c r="G14">
        <f t="shared" si="0"/>
        <v>1</v>
      </c>
    </row>
    <row r="15" spans="1:11" x14ac:dyDescent="0.25">
      <c r="A15" s="2">
        <v>58.84</v>
      </c>
      <c r="G15">
        <f t="shared" si="0"/>
        <v>1</v>
      </c>
    </row>
    <row r="16" spans="1:11" x14ac:dyDescent="0.25">
      <c r="A16" s="2">
        <v>-78.459999999999994</v>
      </c>
      <c r="G16" t="str">
        <f t="shared" si="0"/>
        <v/>
      </c>
    </row>
    <row r="17" spans="1:7" x14ac:dyDescent="0.25">
      <c r="A17" s="2">
        <v>234.53</v>
      </c>
      <c r="G17">
        <f t="shared" si="0"/>
        <v>1</v>
      </c>
    </row>
    <row r="18" spans="1:7" x14ac:dyDescent="0.25">
      <c r="A18" s="2">
        <v>-27.63</v>
      </c>
      <c r="G18" t="str">
        <f t="shared" si="0"/>
        <v/>
      </c>
    </row>
    <row r="19" spans="1:7" x14ac:dyDescent="0.25">
      <c r="A19" s="2">
        <v>-73.59</v>
      </c>
      <c r="G19" t="str">
        <f t="shared" si="0"/>
        <v/>
      </c>
    </row>
    <row r="20" spans="1:7" x14ac:dyDescent="0.25">
      <c r="A20" s="2">
        <v>10.68</v>
      </c>
      <c r="G20">
        <f t="shared" si="0"/>
        <v>1</v>
      </c>
    </row>
    <row r="21" spans="1:7" x14ac:dyDescent="0.25">
      <c r="A21" s="2">
        <v>177.03</v>
      </c>
      <c r="G21">
        <f t="shared" si="0"/>
        <v>1</v>
      </c>
    </row>
    <row r="22" spans="1:7" x14ac:dyDescent="0.25">
      <c r="A22" s="2">
        <v>161.37</v>
      </c>
      <c r="G22">
        <f t="shared" si="0"/>
        <v>1</v>
      </c>
    </row>
    <row r="23" spans="1:7" x14ac:dyDescent="0.25">
      <c r="A23" s="2">
        <v>158.6</v>
      </c>
      <c r="G23">
        <f t="shared" si="0"/>
        <v>1</v>
      </c>
    </row>
    <row r="24" spans="1:7" x14ac:dyDescent="0.25">
      <c r="A24" s="2">
        <v>-89.19</v>
      </c>
      <c r="G24" t="str">
        <f t="shared" si="0"/>
        <v/>
      </c>
    </row>
    <row r="25" spans="1:7" x14ac:dyDescent="0.25">
      <c r="A25" s="2">
        <v>46.9</v>
      </c>
      <c r="G25">
        <f t="shared" si="0"/>
        <v>1</v>
      </c>
    </row>
    <row r="26" spans="1:7" x14ac:dyDescent="0.25">
      <c r="A26" s="2">
        <v>196.49</v>
      </c>
      <c r="G26">
        <f t="shared" si="0"/>
        <v>1</v>
      </c>
    </row>
    <row r="27" spans="1:7" x14ac:dyDescent="0.25">
      <c r="A27" s="2">
        <v>26.42</v>
      </c>
      <c r="G27">
        <f t="shared" si="0"/>
        <v>1</v>
      </c>
    </row>
    <row r="28" spans="1:7" x14ac:dyDescent="0.25">
      <c r="A28" s="2">
        <v>-80.459999999999994</v>
      </c>
      <c r="G28" t="str">
        <f t="shared" si="0"/>
        <v/>
      </c>
    </row>
    <row r="29" spans="1:7" x14ac:dyDescent="0.25">
      <c r="A29" s="2">
        <v>54.98</v>
      </c>
      <c r="G29">
        <f t="shared" si="0"/>
        <v>1</v>
      </c>
    </row>
    <row r="30" spans="1:7" x14ac:dyDescent="0.25">
      <c r="A30" s="2">
        <v>-54.13</v>
      </c>
      <c r="G30" t="str">
        <f t="shared" si="0"/>
        <v/>
      </c>
    </row>
    <row r="31" spans="1:7" x14ac:dyDescent="0.25">
      <c r="A31" s="2">
        <v>158.6</v>
      </c>
      <c r="G31">
        <f t="shared" si="0"/>
        <v>1</v>
      </c>
    </row>
    <row r="32" spans="1:7" x14ac:dyDescent="0.25">
      <c r="A32" s="2">
        <v>-89.19</v>
      </c>
      <c r="G32" t="str">
        <f t="shared" si="0"/>
        <v/>
      </c>
    </row>
    <row r="33" spans="1:7" x14ac:dyDescent="0.25">
      <c r="A33" s="2">
        <v>46.9</v>
      </c>
      <c r="G33">
        <f t="shared" si="0"/>
        <v>1</v>
      </c>
    </row>
    <row r="34" spans="1:7" x14ac:dyDescent="0.25">
      <c r="A34" s="2">
        <v>196.49</v>
      </c>
      <c r="G34">
        <f t="shared" si="0"/>
        <v>1</v>
      </c>
    </row>
    <row r="35" spans="1:7" x14ac:dyDescent="0.25">
      <c r="A35" s="2">
        <v>26.42</v>
      </c>
      <c r="G35">
        <f t="shared" si="0"/>
        <v>1</v>
      </c>
    </row>
    <row r="36" spans="1:7" x14ac:dyDescent="0.25">
      <c r="A36" s="2">
        <v>-80.459999999999994</v>
      </c>
      <c r="G36" t="str">
        <f t="shared" si="0"/>
        <v/>
      </c>
    </row>
    <row r="37" spans="1:7" x14ac:dyDescent="0.25">
      <c r="A37" s="2">
        <v>54.98</v>
      </c>
      <c r="G37">
        <f t="shared" si="0"/>
        <v>1</v>
      </c>
    </row>
    <row r="38" spans="1:7" x14ac:dyDescent="0.25">
      <c r="A38" s="2">
        <v>-54.13</v>
      </c>
      <c r="G38" t="str">
        <f t="shared" si="0"/>
        <v/>
      </c>
    </row>
    <row r="39" spans="1:7" x14ac:dyDescent="0.25">
      <c r="A39" s="2">
        <v>-89.19</v>
      </c>
      <c r="G39" t="str">
        <f t="shared" si="0"/>
        <v/>
      </c>
    </row>
    <row r="40" spans="1:7" x14ac:dyDescent="0.25">
      <c r="A40" s="2">
        <v>46.9</v>
      </c>
      <c r="G40">
        <f t="shared" si="0"/>
        <v>1</v>
      </c>
    </row>
    <row r="41" spans="1:7" x14ac:dyDescent="0.25">
      <c r="A41" s="2">
        <v>196.49</v>
      </c>
      <c r="G41">
        <f t="shared" si="0"/>
        <v>1</v>
      </c>
    </row>
    <row r="42" spans="1:7" x14ac:dyDescent="0.25">
      <c r="A42" s="2">
        <v>26.42</v>
      </c>
      <c r="G42">
        <f t="shared" si="0"/>
        <v>1</v>
      </c>
    </row>
    <row r="43" spans="1:7" x14ac:dyDescent="0.25">
      <c r="A43" s="2">
        <v>-80.459999999999994</v>
      </c>
      <c r="G43" t="str">
        <f t="shared" si="0"/>
        <v/>
      </c>
    </row>
    <row r="44" spans="1:7" x14ac:dyDescent="0.25">
      <c r="A44" s="2">
        <v>54.98</v>
      </c>
      <c r="G44">
        <f t="shared" si="0"/>
        <v>1</v>
      </c>
    </row>
    <row r="45" spans="1:7" x14ac:dyDescent="0.25">
      <c r="A45" s="2">
        <v>-54.13</v>
      </c>
      <c r="G45" t="str">
        <f t="shared" si="0"/>
        <v/>
      </c>
    </row>
    <row r="46" spans="1:7" x14ac:dyDescent="0.25">
      <c r="A46" s="2">
        <v>61.13</v>
      </c>
      <c r="G46">
        <f t="shared" si="0"/>
        <v>1</v>
      </c>
    </row>
    <row r="47" spans="1:7" x14ac:dyDescent="0.25">
      <c r="A47" s="2">
        <v>196.49</v>
      </c>
      <c r="G47">
        <f t="shared" si="0"/>
        <v>1</v>
      </c>
    </row>
    <row r="48" spans="1:7" x14ac:dyDescent="0.25">
      <c r="A48" s="2">
        <v>37.07</v>
      </c>
      <c r="G48">
        <f t="shared" si="0"/>
        <v>1</v>
      </c>
    </row>
    <row r="49" spans="1:7" x14ac:dyDescent="0.25">
      <c r="A49" s="2">
        <v>-80.459999999999994</v>
      </c>
      <c r="G49" t="str">
        <f t="shared" si="0"/>
        <v/>
      </c>
    </row>
    <row r="50" spans="1:7" x14ac:dyDescent="0.25">
      <c r="A50" s="2">
        <v>54.98</v>
      </c>
      <c r="G50">
        <f t="shared" si="0"/>
        <v>1</v>
      </c>
    </row>
    <row r="51" spans="1:7" x14ac:dyDescent="0.25">
      <c r="A51" s="2">
        <v>-32.79</v>
      </c>
      <c r="G51" t="str">
        <f t="shared" si="0"/>
        <v/>
      </c>
    </row>
    <row r="52" spans="1:7" x14ac:dyDescent="0.25">
      <c r="A52" s="2">
        <v>196.49</v>
      </c>
      <c r="G52">
        <f t="shared" si="0"/>
        <v>1</v>
      </c>
    </row>
    <row r="53" spans="1:7" x14ac:dyDescent="0.25">
      <c r="A53" s="2">
        <v>37.07</v>
      </c>
      <c r="G53">
        <f t="shared" si="0"/>
        <v>1</v>
      </c>
    </row>
    <row r="54" spans="1:7" x14ac:dyDescent="0.25">
      <c r="A54" s="2">
        <v>-80.459999999999994</v>
      </c>
      <c r="G54" t="str">
        <f t="shared" si="0"/>
        <v/>
      </c>
    </row>
    <row r="55" spans="1:7" x14ac:dyDescent="0.25">
      <c r="A55" s="2">
        <v>54.98</v>
      </c>
      <c r="G55">
        <f t="shared" si="0"/>
        <v>1</v>
      </c>
    </row>
    <row r="56" spans="1:7" x14ac:dyDescent="0.25">
      <c r="A56" s="2">
        <v>-32.79</v>
      </c>
      <c r="G56" t="str">
        <f t="shared" si="0"/>
        <v/>
      </c>
    </row>
    <row r="57" spans="1:7" x14ac:dyDescent="0.25">
      <c r="A57" s="2">
        <v>37.07</v>
      </c>
      <c r="G57">
        <f t="shared" si="0"/>
        <v>1</v>
      </c>
    </row>
    <row r="58" spans="1:7" x14ac:dyDescent="0.25">
      <c r="A58" s="2">
        <v>-80.459999999999994</v>
      </c>
      <c r="G58" t="str">
        <f t="shared" si="0"/>
        <v/>
      </c>
    </row>
    <row r="59" spans="1:7" x14ac:dyDescent="0.25">
      <c r="A59" s="2">
        <v>54.98</v>
      </c>
      <c r="G59">
        <f t="shared" si="0"/>
        <v>1</v>
      </c>
    </row>
    <row r="60" spans="1:7" x14ac:dyDescent="0.25">
      <c r="A60" s="2">
        <v>-32.79</v>
      </c>
      <c r="G60" t="str">
        <f t="shared" si="0"/>
        <v/>
      </c>
    </row>
    <row r="61" spans="1:7" x14ac:dyDescent="0.25">
      <c r="A61" s="2">
        <v>-80.459999999999994</v>
      </c>
      <c r="G61" t="str">
        <f t="shared" si="0"/>
        <v/>
      </c>
    </row>
    <row r="62" spans="1:7" x14ac:dyDescent="0.25">
      <c r="A62" s="2">
        <v>54.98</v>
      </c>
      <c r="G62">
        <f t="shared" si="0"/>
        <v>1</v>
      </c>
    </row>
    <row r="63" spans="1:7" x14ac:dyDescent="0.25">
      <c r="A63" s="2">
        <v>-32.79</v>
      </c>
      <c r="G63" t="str">
        <f t="shared" si="0"/>
        <v/>
      </c>
    </row>
    <row r="64" spans="1:7" x14ac:dyDescent="0.25">
      <c r="A64" s="2">
        <v>54.98</v>
      </c>
      <c r="G64">
        <f t="shared" si="0"/>
        <v>1</v>
      </c>
    </row>
    <row r="65" spans="1:7" x14ac:dyDescent="0.25">
      <c r="A65" s="2">
        <v>-32.79</v>
      </c>
      <c r="G65" t="str">
        <f t="shared" si="0"/>
        <v/>
      </c>
    </row>
    <row r="66" spans="1:7" x14ac:dyDescent="0.25">
      <c r="A66" s="2">
        <v>-32.79</v>
      </c>
      <c r="G66" t="str">
        <f t="shared" ref="G66:G129" si="1">IF(A66&gt;0,1,"")</f>
        <v/>
      </c>
    </row>
    <row r="67" spans="1:7" x14ac:dyDescent="0.25">
      <c r="A67" s="2">
        <v>216.32</v>
      </c>
      <c r="G67">
        <f t="shared" si="1"/>
        <v>1</v>
      </c>
    </row>
    <row r="68" spans="1:7" x14ac:dyDescent="0.25">
      <c r="A68" s="2">
        <v>37.26</v>
      </c>
      <c r="G68">
        <f t="shared" si="1"/>
        <v>1</v>
      </c>
    </row>
    <row r="69" spans="1:7" x14ac:dyDescent="0.25">
      <c r="A69" s="2">
        <v>223.67</v>
      </c>
      <c r="G69">
        <f t="shared" si="1"/>
        <v>1</v>
      </c>
    </row>
    <row r="70" spans="1:7" x14ac:dyDescent="0.25">
      <c r="A70" s="2">
        <v>196.52</v>
      </c>
      <c r="G70">
        <f t="shared" si="1"/>
        <v>1</v>
      </c>
    </row>
    <row r="71" spans="1:7" x14ac:dyDescent="0.25">
      <c r="A71" s="2">
        <v>315.77</v>
      </c>
      <c r="G71">
        <f t="shared" si="1"/>
        <v>1</v>
      </c>
    </row>
    <row r="72" spans="1:7" x14ac:dyDescent="0.25">
      <c r="A72" s="2">
        <v>-47.61</v>
      </c>
      <c r="G72" t="str">
        <f t="shared" si="1"/>
        <v/>
      </c>
    </row>
    <row r="73" spans="1:7" x14ac:dyDescent="0.25">
      <c r="A73" s="2">
        <v>-196.59</v>
      </c>
      <c r="G73" t="str">
        <f t="shared" si="1"/>
        <v/>
      </c>
    </row>
    <row r="74" spans="1:7" x14ac:dyDescent="0.25">
      <c r="A74" s="2">
        <v>106.28</v>
      </c>
      <c r="G74">
        <f t="shared" si="1"/>
        <v>1</v>
      </c>
    </row>
    <row r="75" spans="1:7" x14ac:dyDescent="0.25">
      <c r="A75" s="2">
        <v>68.25</v>
      </c>
      <c r="G75">
        <f t="shared" si="1"/>
        <v>1</v>
      </c>
    </row>
    <row r="76" spans="1:7" x14ac:dyDescent="0.25">
      <c r="A76" s="2">
        <v>254.33</v>
      </c>
      <c r="G76">
        <f t="shared" si="1"/>
        <v>1</v>
      </c>
    </row>
    <row r="77" spans="1:7" x14ac:dyDescent="0.25">
      <c r="A77" s="2">
        <v>287.87</v>
      </c>
      <c r="G77">
        <f t="shared" si="1"/>
        <v>1</v>
      </c>
    </row>
    <row r="78" spans="1:7" x14ac:dyDescent="0.25">
      <c r="A78" s="2">
        <v>224.91</v>
      </c>
      <c r="G78">
        <f t="shared" si="1"/>
        <v>1</v>
      </c>
    </row>
    <row r="79" spans="1:7" x14ac:dyDescent="0.25">
      <c r="A79" s="2">
        <v>-114.39</v>
      </c>
      <c r="G79" t="str">
        <f t="shared" si="1"/>
        <v/>
      </c>
    </row>
    <row r="80" spans="1:7" x14ac:dyDescent="0.25">
      <c r="A80" s="2">
        <v>111.56</v>
      </c>
      <c r="G80">
        <f t="shared" si="1"/>
        <v>1</v>
      </c>
    </row>
    <row r="81" spans="1:7" x14ac:dyDescent="0.25">
      <c r="A81" s="2">
        <v>277.58999999999997</v>
      </c>
      <c r="G81">
        <f t="shared" si="1"/>
        <v>1</v>
      </c>
    </row>
    <row r="82" spans="1:7" x14ac:dyDescent="0.25">
      <c r="A82" s="2">
        <v>389.95</v>
      </c>
      <c r="G82">
        <f t="shared" si="1"/>
        <v>1</v>
      </c>
    </row>
    <row r="83" spans="1:7" x14ac:dyDescent="0.25">
      <c r="A83" s="2">
        <v>130.46</v>
      </c>
      <c r="G83">
        <f t="shared" si="1"/>
        <v>1</v>
      </c>
    </row>
    <row r="84" spans="1:7" x14ac:dyDescent="0.25">
      <c r="A84" s="2">
        <v>-112.85</v>
      </c>
      <c r="G84" t="str">
        <f t="shared" si="1"/>
        <v/>
      </c>
    </row>
    <row r="85" spans="1:7" x14ac:dyDescent="0.25">
      <c r="A85" s="2">
        <v>274.79000000000002</v>
      </c>
      <c r="G85">
        <f t="shared" si="1"/>
        <v>1</v>
      </c>
    </row>
    <row r="86" spans="1:7" x14ac:dyDescent="0.25">
      <c r="A86" s="2">
        <v>356.14</v>
      </c>
      <c r="G86">
        <f t="shared" si="1"/>
        <v>1</v>
      </c>
    </row>
    <row r="87" spans="1:7" x14ac:dyDescent="0.25">
      <c r="A87" s="2">
        <v>127.26</v>
      </c>
      <c r="G87">
        <f t="shared" si="1"/>
        <v>1</v>
      </c>
    </row>
    <row r="88" spans="1:7" x14ac:dyDescent="0.25">
      <c r="A88" s="2">
        <v>-346.44</v>
      </c>
      <c r="G88" t="str">
        <f t="shared" si="1"/>
        <v/>
      </c>
    </row>
    <row r="89" spans="1:7" x14ac:dyDescent="0.25">
      <c r="A89" s="2">
        <v>356.14</v>
      </c>
      <c r="G89">
        <f t="shared" si="1"/>
        <v>1</v>
      </c>
    </row>
    <row r="90" spans="1:7" x14ac:dyDescent="0.25">
      <c r="A90" s="2">
        <v>127.26</v>
      </c>
      <c r="G90">
        <f t="shared" si="1"/>
        <v>1</v>
      </c>
    </row>
    <row r="91" spans="1:7" x14ac:dyDescent="0.25">
      <c r="A91" s="2">
        <v>-346.44</v>
      </c>
      <c r="G91" t="str">
        <f t="shared" si="1"/>
        <v/>
      </c>
    </row>
    <row r="92" spans="1:7" x14ac:dyDescent="0.25">
      <c r="A92" s="2">
        <v>-26.07</v>
      </c>
      <c r="G92" t="str">
        <f t="shared" si="1"/>
        <v/>
      </c>
    </row>
    <row r="93" spans="1:7" x14ac:dyDescent="0.25">
      <c r="A93" s="2">
        <v>90.17</v>
      </c>
      <c r="G93">
        <f t="shared" si="1"/>
        <v>1</v>
      </c>
    </row>
    <row r="94" spans="1:7" x14ac:dyDescent="0.25">
      <c r="A94" s="2">
        <v>-295.77999999999997</v>
      </c>
      <c r="G94" t="str">
        <f t="shared" si="1"/>
        <v/>
      </c>
    </row>
    <row r="95" spans="1:7" x14ac:dyDescent="0.25">
      <c r="A95" s="2">
        <v>433.09</v>
      </c>
      <c r="G95">
        <f t="shared" si="1"/>
        <v>1</v>
      </c>
    </row>
    <row r="96" spans="1:7" x14ac:dyDescent="0.25">
      <c r="A96" s="2">
        <v>118.53</v>
      </c>
      <c r="G96">
        <f t="shared" si="1"/>
        <v>1</v>
      </c>
    </row>
    <row r="97" spans="1:7" x14ac:dyDescent="0.25">
      <c r="A97" s="2">
        <v>106.35</v>
      </c>
      <c r="G97">
        <f t="shared" si="1"/>
        <v>1</v>
      </c>
    </row>
    <row r="98" spans="1:7" x14ac:dyDescent="0.25">
      <c r="A98" s="2">
        <v>-221.69</v>
      </c>
      <c r="G98" t="str">
        <f t="shared" si="1"/>
        <v/>
      </c>
    </row>
    <row r="99" spans="1:7" x14ac:dyDescent="0.25">
      <c r="A99" s="2">
        <v>214.93</v>
      </c>
      <c r="G99">
        <f t="shared" si="1"/>
        <v>1</v>
      </c>
    </row>
    <row r="100" spans="1:7" x14ac:dyDescent="0.25">
      <c r="A100" s="2">
        <v>41.79</v>
      </c>
      <c r="G100">
        <f t="shared" si="1"/>
        <v>1</v>
      </c>
    </row>
    <row r="101" spans="1:7" x14ac:dyDescent="0.25">
      <c r="A101" s="2">
        <v>238.37</v>
      </c>
      <c r="G101">
        <f t="shared" si="1"/>
        <v>1</v>
      </c>
    </row>
    <row r="102" spans="1:7" x14ac:dyDescent="0.25">
      <c r="A102" s="2">
        <v>108.44</v>
      </c>
      <c r="G102">
        <f t="shared" si="1"/>
        <v>1</v>
      </c>
    </row>
    <row r="103" spans="1:7" x14ac:dyDescent="0.25">
      <c r="A103" s="2">
        <v>116.76</v>
      </c>
      <c r="G103">
        <f t="shared" si="1"/>
        <v>1</v>
      </c>
    </row>
    <row r="104" spans="1:7" x14ac:dyDescent="0.25">
      <c r="A104" s="2">
        <v>298.12</v>
      </c>
      <c r="G104">
        <f t="shared" si="1"/>
        <v>1</v>
      </c>
    </row>
    <row r="105" spans="1:7" x14ac:dyDescent="0.25">
      <c r="A105" s="2">
        <v>189.96</v>
      </c>
      <c r="G105">
        <f t="shared" si="1"/>
        <v>1</v>
      </c>
    </row>
    <row r="106" spans="1:7" x14ac:dyDescent="0.25">
      <c r="A106" s="2">
        <v>71.900000000000006</v>
      </c>
      <c r="G106">
        <f t="shared" si="1"/>
        <v>1</v>
      </c>
    </row>
    <row r="107" spans="1:7" x14ac:dyDescent="0.25">
      <c r="A107" s="2">
        <v>187.54</v>
      </c>
      <c r="G107">
        <f t="shared" si="1"/>
        <v>1</v>
      </c>
    </row>
    <row r="108" spans="1:7" x14ac:dyDescent="0.25">
      <c r="A108" s="2">
        <v>-118.34</v>
      </c>
      <c r="G108" t="str">
        <f t="shared" si="1"/>
        <v/>
      </c>
    </row>
    <row r="109" spans="1:7" x14ac:dyDescent="0.25">
      <c r="A109" s="2">
        <v>155.41999999999999</v>
      </c>
      <c r="G109">
        <f t="shared" si="1"/>
        <v>1</v>
      </c>
    </row>
    <row r="110" spans="1:7" x14ac:dyDescent="0.25">
      <c r="A110" s="2">
        <v>-10.06</v>
      </c>
      <c r="G110" t="str">
        <f t="shared" si="1"/>
        <v/>
      </c>
    </row>
    <row r="111" spans="1:7" x14ac:dyDescent="0.25">
      <c r="A111" s="2">
        <v>201.42</v>
      </c>
      <c r="G111">
        <f t="shared" si="1"/>
        <v>1</v>
      </c>
    </row>
    <row r="112" spans="1:7" x14ac:dyDescent="0.25">
      <c r="A112" s="2">
        <v>264.70999999999998</v>
      </c>
      <c r="G112">
        <f t="shared" si="1"/>
        <v>1</v>
      </c>
    </row>
    <row r="113" spans="1:7" x14ac:dyDescent="0.25">
      <c r="A113" s="2">
        <v>38.909999999999997</v>
      </c>
      <c r="G113">
        <f t="shared" si="1"/>
        <v>1</v>
      </c>
    </row>
    <row r="114" spans="1:7" x14ac:dyDescent="0.25">
      <c r="A114" s="2">
        <v>-99.7</v>
      </c>
      <c r="G114" t="str">
        <f t="shared" si="1"/>
        <v/>
      </c>
    </row>
    <row r="115" spans="1:7" x14ac:dyDescent="0.25">
      <c r="A115" s="2">
        <v>189.96</v>
      </c>
      <c r="G115">
        <f t="shared" si="1"/>
        <v>1</v>
      </c>
    </row>
    <row r="116" spans="1:7" x14ac:dyDescent="0.25">
      <c r="A116" s="2">
        <v>187.54</v>
      </c>
      <c r="G116">
        <f t="shared" si="1"/>
        <v>1</v>
      </c>
    </row>
    <row r="117" spans="1:7" x14ac:dyDescent="0.25">
      <c r="A117" s="2">
        <v>-118.34</v>
      </c>
      <c r="G117" t="str">
        <f t="shared" si="1"/>
        <v/>
      </c>
    </row>
    <row r="118" spans="1:7" x14ac:dyDescent="0.25">
      <c r="A118" s="2">
        <v>155.41999999999999</v>
      </c>
      <c r="G118">
        <f t="shared" si="1"/>
        <v>1</v>
      </c>
    </row>
    <row r="119" spans="1:7" x14ac:dyDescent="0.25">
      <c r="A119" s="2">
        <v>-10.06</v>
      </c>
      <c r="G119" t="str">
        <f t="shared" si="1"/>
        <v/>
      </c>
    </row>
    <row r="120" spans="1:7" x14ac:dyDescent="0.25">
      <c r="A120" s="2">
        <v>201.42</v>
      </c>
      <c r="G120">
        <f t="shared" si="1"/>
        <v>1</v>
      </c>
    </row>
    <row r="121" spans="1:7" x14ac:dyDescent="0.25">
      <c r="A121" s="2">
        <v>264.70999999999998</v>
      </c>
      <c r="G121">
        <f t="shared" si="1"/>
        <v>1</v>
      </c>
    </row>
    <row r="122" spans="1:7" x14ac:dyDescent="0.25">
      <c r="A122" s="2">
        <v>38.909999999999997</v>
      </c>
      <c r="G122">
        <f t="shared" si="1"/>
        <v>1</v>
      </c>
    </row>
    <row r="123" spans="1:7" x14ac:dyDescent="0.25">
      <c r="A123" s="2">
        <v>-99.7</v>
      </c>
      <c r="G123" t="str">
        <f t="shared" si="1"/>
        <v/>
      </c>
    </row>
    <row r="124" spans="1:7" x14ac:dyDescent="0.25">
      <c r="A124" s="2">
        <v>189.96</v>
      </c>
      <c r="G124">
        <f t="shared" si="1"/>
        <v>1</v>
      </c>
    </row>
    <row r="125" spans="1:7" x14ac:dyDescent="0.25">
      <c r="A125" s="2">
        <v>-118.34</v>
      </c>
      <c r="G125" t="str">
        <f t="shared" si="1"/>
        <v/>
      </c>
    </row>
    <row r="126" spans="1:7" x14ac:dyDescent="0.25">
      <c r="A126" s="2">
        <v>155.41999999999999</v>
      </c>
      <c r="G126">
        <f t="shared" si="1"/>
        <v>1</v>
      </c>
    </row>
    <row r="127" spans="1:7" x14ac:dyDescent="0.25">
      <c r="A127" s="2">
        <v>-10.06</v>
      </c>
      <c r="G127" t="str">
        <f t="shared" si="1"/>
        <v/>
      </c>
    </row>
    <row r="128" spans="1:7" x14ac:dyDescent="0.25">
      <c r="A128" s="2">
        <v>201.42</v>
      </c>
      <c r="G128">
        <f t="shared" si="1"/>
        <v>1</v>
      </c>
    </row>
    <row r="129" spans="1:7" x14ac:dyDescent="0.25">
      <c r="A129" s="2">
        <v>264.70999999999998</v>
      </c>
      <c r="G129">
        <f t="shared" si="1"/>
        <v>1</v>
      </c>
    </row>
    <row r="130" spans="1:7" x14ac:dyDescent="0.25">
      <c r="A130" s="2">
        <v>38.909999999999997</v>
      </c>
      <c r="G130">
        <f t="shared" ref="G130:G160" si="2">IF(A130&gt;0,1,"")</f>
        <v>1</v>
      </c>
    </row>
    <row r="131" spans="1:7" x14ac:dyDescent="0.25">
      <c r="A131" s="2">
        <v>-99.7</v>
      </c>
      <c r="G131" t="str">
        <f t="shared" si="2"/>
        <v/>
      </c>
    </row>
    <row r="132" spans="1:7" x14ac:dyDescent="0.25">
      <c r="A132" s="2">
        <v>189.96</v>
      </c>
      <c r="G132">
        <f t="shared" si="2"/>
        <v>1</v>
      </c>
    </row>
    <row r="133" spans="1:7" x14ac:dyDescent="0.25">
      <c r="A133" s="2">
        <v>45.47</v>
      </c>
      <c r="G133">
        <f t="shared" si="2"/>
        <v>1</v>
      </c>
    </row>
    <row r="134" spans="1:7" x14ac:dyDescent="0.25">
      <c r="A134" s="2">
        <v>-48.2</v>
      </c>
      <c r="G134" t="str">
        <f t="shared" si="2"/>
        <v/>
      </c>
    </row>
    <row r="135" spans="1:7" x14ac:dyDescent="0.25">
      <c r="A135" s="2">
        <v>0</v>
      </c>
      <c r="G135" t="str">
        <f t="shared" si="2"/>
        <v/>
      </c>
    </row>
    <row r="136" spans="1:7" x14ac:dyDescent="0.25">
      <c r="A136" s="2">
        <v>0</v>
      </c>
      <c r="G136" t="str">
        <f t="shared" si="2"/>
        <v/>
      </c>
    </row>
    <row r="137" spans="1:7" x14ac:dyDescent="0.25">
      <c r="A137" s="2">
        <v>-27.79</v>
      </c>
      <c r="G137" t="str">
        <f t="shared" si="2"/>
        <v/>
      </c>
    </row>
    <row r="138" spans="1:7" x14ac:dyDescent="0.25">
      <c r="A138" s="2">
        <v>-1.75</v>
      </c>
      <c r="G138" t="str">
        <f t="shared" si="2"/>
        <v/>
      </c>
    </row>
    <row r="139" spans="1:7" x14ac:dyDescent="0.25">
      <c r="A139" s="2">
        <v>0</v>
      </c>
      <c r="G139" t="str">
        <f t="shared" si="2"/>
        <v/>
      </c>
    </row>
    <row r="140" spans="1:7" x14ac:dyDescent="0.25">
      <c r="A140" s="2">
        <v>-10.06</v>
      </c>
      <c r="G140" t="str">
        <f t="shared" si="2"/>
        <v/>
      </c>
    </row>
    <row r="141" spans="1:7" x14ac:dyDescent="0.25">
      <c r="A141" s="2">
        <v>201.42</v>
      </c>
      <c r="G141">
        <f t="shared" si="2"/>
        <v>1</v>
      </c>
    </row>
    <row r="142" spans="1:7" x14ac:dyDescent="0.25">
      <c r="A142" s="2">
        <v>264.70999999999998</v>
      </c>
      <c r="G142">
        <f t="shared" si="2"/>
        <v>1</v>
      </c>
    </row>
    <row r="143" spans="1:7" x14ac:dyDescent="0.25">
      <c r="A143" s="2">
        <v>38.909999999999997</v>
      </c>
      <c r="G143">
        <f t="shared" si="2"/>
        <v>1</v>
      </c>
    </row>
    <row r="144" spans="1:7" x14ac:dyDescent="0.25">
      <c r="A144" s="2">
        <v>-99.7</v>
      </c>
      <c r="G144" t="str">
        <f t="shared" si="2"/>
        <v/>
      </c>
    </row>
    <row r="145" spans="1:7" x14ac:dyDescent="0.25">
      <c r="A145" s="2">
        <v>189.96</v>
      </c>
      <c r="G145">
        <f t="shared" si="2"/>
        <v>1</v>
      </c>
    </row>
    <row r="146" spans="1:7" x14ac:dyDescent="0.25">
      <c r="A146" s="2">
        <v>143.47</v>
      </c>
      <c r="G146">
        <f t="shared" si="2"/>
        <v>1</v>
      </c>
    </row>
    <row r="147" spans="1:7" x14ac:dyDescent="0.25">
      <c r="A147" s="2">
        <v>229.66</v>
      </c>
      <c r="G147">
        <f t="shared" si="2"/>
        <v>1</v>
      </c>
    </row>
    <row r="148" spans="1:7" x14ac:dyDescent="0.25">
      <c r="A148" s="2">
        <v>31.78</v>
      </c>
      <c r="G148">
        <f t="shared" si="2"/>
        <v>1</v>
      </c>
    </row>
    <row r="149" spans="1:7" x14ac:dyDescent="0.25">
      <c r="A149" s="2">
        <v>78.58</v>
      </c>
      <c r="G149">
        <f t="shared" si="2"/>
        <v>1</v>
      </c>
    </row>
    <row r="150" spans="1:7" x14ac:dyDescent="0.25">
      <c r="A150" s="2">
        <v>281.39</v>
      </c>
      <c r="G150">
        <f t="shared" si="2"/>
        <v>1</v>
      </c>
    </row>
    <row r="151" spans="1:7" x14ac:dyDescent="0.25">
      <c r="A151" s="2">
        <v>229.66</v>
      </c>
      <c r="G151">
        <f t="shared" si="2"/>
        <v>1</v>
      </c>
    </row>
    <row r="152" spans="1:7" x14ac:dyDescent="0.25">
      <c r="A152" s="2">
        <v>31.78</v>
      </c>
      <c r="G152">
        <f t="shared" si="2"/>
        <v>1</v>
      </c>
    </row>
    <row r="153" spans="1:7" x14ac:dyDescent="0.25">
      <c r="A153" s="2">
        <v>78.58</v>
      </c>
      <c r="G153">
        <f t="shared" si="2"/>
        <v>1</v>
      </c>
    </row>
    <row r="154" spans="1:7" x14ac:dyDescent="0.25">
      <c r="A154" s="2">
        <v>281.39</v>
      </c>
      <c r="G154">
        <f t="shared" si="2"/>
        <v>1</v>
      </c>
    </row>
    <row r="155" spans="1:7" x14ac:dyDescent="0.25">
      <c r="A155" s="2">
        <v>31.78</v>
      </c>
      <c r="G155">
        <f t="shared" si="2"/>
        <v>1</v>
      </c>
    </row>
    <row r="156" spans="1:7" x14ac:dyDescent="0.25">
      <c r="A156" s="2">
        <v>78.58</v>
      </c>
      <c r="G156">
        <f t="shared" si="2"/>
        <v>1</v>
      </c>
    </row>
    <row r="157" spans="1:7" x14ac:dyDescent="0.25">
      <c r="A157" s="2">
        <v>281.39</v>
      </c>
      <c r="G157">
        <f t="shared" si="2"/>
        <v>1</v>
      </c>
    </row>
    <row r="158" spans="1:7" x14ac:dyDescent="0.25">
      <c r="A158" s="2">
        <v>78.58</v>
      </c>
      <c r="G158">
        <f t="shared" si="2"/>
        <v>1</v>
      </c>
    </row>
    <row r="159" spans="1:7" x14ac:dyDescent="0.25">
      <c r="A159" s="2">
        <v>281.39</v>
      </c>
      <c r="G159">
        <f t="shared" si="2"/>
        <v>1</v>
      </c>
    </row>
    <row r="160" spans="1:7" x14ac:dyDescent="0.25">
      <c r="A160" s="2">
        <v>281.39</v>
      </c>
      <c r="G160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策略模块</vt:lpstr>
      <vt:lpstr>模块相关度</vt:lpstr>
      <vt:lpstr>可用模块相关度</vt:lpstr>
      <vt:lpstr>可用组合</vt:lpstr>
      <vt:lpstr>测试集数据</vt:lpstr>
      <vt:lpstr>参数估计my(3_1)</vt:lpstr>
      <vt:lpstr>参数估计my(3_2)</vt:lpstr>
      <vt:lpstr>参数估计my(3_3)(test)</vt:lpstr>
      <vt:lpstr>参数估计my(3_4)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2018-12-13T06:09:35Z</dcterms:modified>
</cp:coreProperties>
</file>