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74555170-A59F-4708-A16D-8F93BB0FFA1E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3" l="1"/>
  <c r="I3" i="23"/>
  <c r="K2" i="23"/>
  <c r="K4" i="23" s="1"/>
  <c r="E4" i="23" l="1"/>
  <c r="E5" i="23" l="1"/>
  <c r="E6" i="23" s="1"/>
  <c r="E8" i="23" s="1"/>
  <c r="K3" i="23"/>
  <c r="E1" i="23"/>
  <c r="E7" i="23" l="1"/>
  <c r="C3" i="23"/>
  <c r="C2" i="23"/>
  <c r="C1" i="23"/>
  <c r="C6" i="23" s="1"/>
  <c r="C7" i="23" s="1"/>
  <c r="C4" i="23" l="1"/>
  <c r="C8" i="23" s="1"/>
  <c r="C10" i="23" l="1"/>
  <c r="C9" i="23"/>
  <c r="I4" i="23" s="1"/>
  <c r="O2" i="10" l="1"/>
  <c r="O3" i="10"/>
  <c r="O4" i="10"/>
  <c r="O5" i="10"/>
  <c r="O6" i="10"/>
  <c r="O7" i="10"/>
  <c r="O8" i="10"/>
  <c r="O12" i="22" l="1"/>
  <c r="P12" i="22"/>
  <c r="Q12" i="22"/>
  <c r="R12" i="22"/>
  <c r="S12" i="22"/>
  <c r="T12" i="22"/>
  <c r="U12" i="22"/>
  <c r="V12" i="22"/>
  <c r="W12" i="22"/>
  <c r="X12" i="22"/>
  <c r="N12" i="22"/>
  <c r="M2" i="22"/>
  <c r="M3" i="22"/>
  <c r="M4" i="22"/>
  <c r="M5" i="22"/>
  <c r="M6" i="22"/>
  <c r="M7" i="22"/>
  <c r="M8" i="22"/>
  <c r="M9" i="22"/>
  <c r="M10" i="22"/>
  <c r="M11" i="22"/>
  <c r="M1" i="2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0.98023188405797101</c:v>
                </c:pt>
                <c:pt idx="1">
                  <c:v>-0.59055056618508406</c:v>
                </c:pt>
                <c:pt idx="2">
                  <c:v>-0.56559409170385444</c:v>
                </c:pt>
                <c:pt idx="3">
                  <c:v>-5.384433823095533E-2</c:v>
                </c:pt>
                <c:pt idx="4">
                  <c:v>0.34060396374713242</c:v>
                </c:pt>
                <c:pt idx="5">
                  <c:v>-0.70694121262677267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0.22910144927536233</c:v>
                </c:pt>
                <c:pt idx="1">
                  <c:v>-0.42366263178445923</c:v>
                </c:pt>
                <c:pt idx="2">
                  <c:v>-0.419661264646781</c:v>
                </c:pt>
                <c:pt idx="3">
                  <c:v>0.26721543636041778</c:v>
                </c:pt>
                <c:pt idx="4">
                  <c:v>-0.60554322891203793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0.19823188405797101</c:v>
                </c:pt>
                <c:pt idx="1">
                  <c:v>-0.37159963555902642</c:v>
                </c:pt>
                <c:pt idx="2">
                  <c:v>-0.18664370155797383</c:v>
                </c:pt>
                <c:pt idx="3">
                  <c:v>-0.47506933380539335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-0.16707246376811594</c:v>
                </c:pt>
                <c:pt idx="1">
                  <c:v>0.32877782116360799</c:v>
                </c:pt>
                <c:pt idx="2">
                  <c:v>0.26856128813382396</c:v>
                </c:pt>
                <c:pt idx="3">
                  <c:v>0</c:v>
                </c:pt>
                <c:pt idx="4">
                  <c:v>0</c:v>
                </c:pt>
                <c:pt idx="5">
                  <c:v>-0.16485928787812265</c:v>
                </c:pt>
                <c:pt idx="6">
                  <c:v>0.30778189518263632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8.2521739130434785E-2</c:v>
                </c:pt>
                <c:pt idx="1">
                  <c:v>-0.41244305609787846</c:v>
                </c:pt>
                <c:pt idx="2">
                  <c:v>0.13679897700879459</c:v>
                </c:pt>
                <c:pt idx="3">
                  <c:v>0</c:v>
                </c:pt>
                <c:pt idx="4">
                  <c:v>-0.14121319243353012</c:v>
                </c:pt>
                <c:pt idx="5">
                  <c:v>1.0604996268165254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0.28791304347826085</c:v>
                </c:pt>
                <c:pt idx="1">
                  <c:v>0</c:v>
                </c:pt>
                <c:pt idx="2">
                  <c:v>0.28236645006393696</c:v>
                </c:pt>
                <c:pt idx="3">
                  <c:v>-0.11078656989437657</c:v>
                </c:pt>
                <c:pt idx="4">
                  <c:v>0.90839005678613061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0.52515942028985507</c:v>
                </c:pt>
                <c:pt idx="1">
                  <c:v>0.84677860210855149</c:v>
                </c:pt>
                <c:pt idx="2">
                  <c:v>-0.59370025313812991</c:v>
                </c:pt>
                <c:pt idx="3">
                  <c:v>0.71266300820204165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0.86475362318840576</c:v>
                </c:pt>
                <c:pt idx="1">
                  <c:v>-4.7897956527398151E-2</c:v>
                </c:pt>
                <c:pt idx="2">
                  <c:v>0.44137373104726113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-0.27710144927536229</c:v>
                </c:pt>
                <c:pt idx="1">
                  <c:v>0.41379669399973973</c:v>
                </c:pt>
                <c:pt idx="2">
                  <c:v>0.50238784936976433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0.66150724637681158</c:v>
                </c:pt>
                <c:pt idx="1">
                  <c:v>-0.93895613692568014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0.97063768115942028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0.26346143458826604</c:v>
                </c:pt>
                <c:pt idx="5">
                  <c:v>0.2919405722199187</c:v>
                </c:pt>
                <c:pt idx="6">
                  <c:v>0.27308585651349004</c:v>
                </c:pt>
                <c:pt idx="7">
                  <c:v>0.3037908994788705</c:v>
                </c:pt>
                <c:pt idx="8">
                  <c:v>0.32231077482988335</c:v>
                </c:pt>
                <c:pt idx="9">
                  <c:v>0.44882419675951829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0.35347060631338634</c:v>
                </c:pt>
                <c:pt idx="5">
                  <c:v>0.5237725881869526</c:v>
                </c:pt>
                <c:pt idx="6">
                  <c:v>0.19722415098904389</c:v>
                </c:pt>
                <c:pt idx="7">
                  <c:v>0.2558748767364496</c:v>
                </c:pt>
                <c:pt idx="8">
                  <c:v>1.2478237240614809E-2</c:v>
                </c:pt>
                <c:pt idx="9">
                  <c:v>0.78539122512152748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0.43880251769016676</c:v>
                </c:pt>
                <c:pt idx="1">
                  <c:v>0.53476282533094588</c:v>
                </c:pt>
                <c:pt idx="2">
                  <c:v>0.43288334985003624</c:v>
                </c:pt>
                <c:pt idx="3">
                  <c:v>0.33926206689697302</c:v>
                </c:pt>
                <c:pt idx="4">
                  <c:v>0.46399940107383231</c:v>
                </c:pt>
                <c:pt idx="5">
                  <c:v>0.57370190192167825</c:v>
                </c:pt>
                <c:pt idx="6">
                  <c:v>0.13764424797441796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0.98023188405797101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0.22910144927536233</c:v>
                </c:pt>
                <c:pt idx="1">
                  <c:v>-0.59055056618508406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0.19823188405797101</c:v>
                </c:pt>
                <c:pt idx="1">
                  <c:v>-0.42366263178445923</c:v>
                </c:pt>
                <c:pt idx="2">
                  <c:v>-0.56559409170385444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-0.16707246376811594</c:v>
                </c:pt>
                <c:pt idx="1">
                  <c:v>-0.37159963555902642</c:v>
                </c:pt>
                <c:pt idx="2">
                  <c:v>-0.419661264646781</c:v>
                </c:pt>
                <c:pt idx="3">
                  <c:v>-5.384433823095533E-2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8.2521739130434785E-2</c:v>
                </c:pt>
                <c:pt idx="1">
                  <c:v>0.32877782116360799</c:v>
                </c:pt>
                <c:pt idx="2">
                  <c:v>-0.18664370155797383</c:v>
                </c:pt>
                <c:pt idx="3">
                  <c:v>0.26721543636041778</c:v>
                </c:pt>
                <c:pt idx="4">
                  <c:v>0.34060396374713242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0.28791304347826085</c:v>
                </c:pt>
                <c:pt idx="1">
                  <c:v>-0.41244305609787846</c:v>
                </c:pt>
                <c:pt idx="2">
                  <c:v>0.26856128813382396</c:v>
                </c:pt>
                <c:pt idx="3">
                  <c:v>-0.47506933380539335</c:v>
                </c:pt>
                <c:pt idx="4">
                  <c:v>-0.60554322891203793</c:v>
                </c:pt>
                <c:pt idx="5">
                  <c:v>-0.70694121262677267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0.52515942028985507</c:v>
                </c:pt>
                <c:pt idx="1">
                  <c:v>0</c:v>
                </c:pt>
                <c:pt idx="2">
                  <c:v>0.13679897700879459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0.86475362318840576</c:v>
                </c:pt>
                <c:pt idx="1">
                  <c:v>0.84677860210855149</c:v>
                </c:pt>
                <c:pt idx="2">
                  <c:v>0.28236645006393696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-0.27710144927536229</c:v>
                </c:pt>
                <c:pt idx="1">
                  <c:v>-4.7897956527398151E-2</c:v>
                </c:pt>
                <c:pt idx="2">
                  <c:v>-0.59370025313812991</c:v>
                </c:pt>
                <c:pt idx="3">
                  <c:v>-0.11078656989437657</c:v>
                </c:pt>
                <c:pt idx="4">
                  <c:v>-0.14121319243353012</c:v>
                </c:pt>
                <c:pt idx="5">
                  <c:v>-0.16485928787812265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0.66150724637681158</c:v>
                </c:pt>
                <c:pt idx="1">
                  <c:v>0.41379669399973973</c:v>
                </c:pt>
                <c:pt idx="2">
                  <c:v>0.44137373104726113</c:v>
                </c:pt>
                <c:pt idx="3">
                  <c:v>0.71266300820204165</c:v>
                </c:pt>
                <c:pt idx="4">
                  <c:v>0.90839005678613061</c:v>
                </c:pt>
                <c:pt idx="5">
                  <c:v>1.0604996268165254</c:v>
                </c:pt>
                <c:pt idx="6">
                  <c:v>0.30778189518263632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0.97063768115942028</c:v>
                </c:pt>
                <c:pt idx="1">
                  <c:v>-0.93895613692568014</c:v>
                </c:pt>
                <c:pt idx="2">
                  <c:v>0.50238784936976433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0.39598945981554673</c:v>
                </c:pt>
                <c:pt idx="1">
                  <c:v>-0.11957568658076274</c:v>
                </c:pt>
                <c:pt idx="2">
                  <c:v>-1.4901223935906451E-2</c:v>
                </c:pt>
                <c:pt idx="3">
                  <c:v>4.2522275328966776E-2</c:v>
                </c:pt>
                <c:pt idx="4">
                  <c:v>7.1748228455384991E-2</c:v>
                </c:pt>
                <c:pt idx="5">
                  <c:v>3.1449854385271682E-2</c:v>
                </c:pt>
                <c:pt idx="6">
                  <c:v>6.1556379036527262E-2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0.98023188405797101</c:v>
                </c:pt>
                <c:pt idx="1">
                  <c:v>-0.18072455845486085</c:v>
                </c:pt>
                <c:pt idx="2">
                  <c:v>-0.26367494647678086</c:v>
                </c:pt>
                <c:pt idx="3">
                  <c:v>-0.25304442555121964</c:v>
                </c:pt>
                <c:pt idx="4">
                  <c:v>0.16649505176872384</c:v>
                </c:pt>
                <c:pt idx="5">
                  <c:v>-0.27392041663833294</c:v>
                </c:pt>
                <c:pt idx="6">
                  <c:v>9.4565485328378523E-2</c:v>
                </c:pt>
                <c:pt idx="7">
                  <c:v>0.24923733442011176</c:v>
                </c:pt>
                <c:pt idx="8">
                  <c:v>-0.14839541212743551</c:v>
                </c:pt>
                <c:pt idx="9">
                  <c:v>0.45060122584111467</c:v>
                </c:pt>
                <c:pt idx="10">
                  <c:v>4.8551763054864042E-2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7</xdr:col>
      <xdr:colOff>304800</xdr:colOff>
      <xdr:row>28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:B12"/>
    </sheetView>
  </sheetViews>
  <sheetFormatPr defaultRowHeight="13.8" x14ac:dyDescent="0.25"/>
  <sheetData>
    <row r="1" spans="1:23" x14ac:dyDescent="0.25">
      <c r="A1">
        <v>0.98023188405797101</v>
      </c>
      <c r="B1">
        <v>-0.59055056618508406</v>
      </c>
      <c r="C1">
        <v>-0.56559409170385444</v>
      </c>
      <c r="D1">
        <v>-5.384433823095533E-2</v>
      </c>
      <c r="E1">
        <v>0.34060396374713242</v>
      </c>
      <c r="F1">
        <v>-0.70694121262677267</v>
      </c>
      <c r="G1">
        <v>0</v>
      </c>
      <c r="H1">
        <v>0</v>
      </c>
      <c r="I1" s="2">
        <v>0</v>
      </c>
      <c r="J1" s="2">
        <v>0</v>
      </c>
      <c r="K1">
        <v>0</v>
      </c>
      <c r="M1" s="2">
        <f>_xlfn.STDEV.P(J1:K1)</f>
        <v>0</v>
      </c>
      <c r="N1" s="2">
        <f>_xlfn.STDEV.P(I1:K1)</f>
        <v>0</v>
      </c>
      <c r="O1" s="2">
        <f>_xlfn.STDEV.P(H1:K1)</f>
        <v>0</v>
      </c>
      <c r="P1" s="2">
        <f>_xlfn.STDEV.P(G1:K1)</f>
        <v>0</v>
      </c>
      <c r="Q1" s="2">
        <f>_xlfn.STDEV.P(F1:K1)</f>
        <v>0.26346143458826604</v>
      </c>
      <c r="R1" s="2">
        <f>_xlfn.STDEV.P(E1:K1)</f>
        <v>0.2919405722199187</v>
      </c>
      <c r="S1" s="2">
        <f>_xlfn.STDEV.P(D1:K1)</f>
        <v>0.27308585651349004</v>
      </c>
      <c r="T1" s="2">
        <f>_xlfn.STDEV.P(C1:K1)</f>
        <v>0.3037908994788705</v>
      </c>
      <c r="U1" s="2">
        <f>_xlfn.STDEV.P(B1:K1)</f>
        <v>0.32231077482988335</v>
      </c>
      <c r="V1" s="2">
        <f>_xlfn.STDEV.P(A1:K1)</f>
        <v>0.44882419675951829</v>
      </c>
      <c r="W1" s="2"/>
    </row>
    <row r="2" spans="1:23" x14ac:dyDescent="0.25">
      <c r="A2">
        <v>0.22910144927536233</v>
      </c>
      <c r="B2">
        <v>-0.42366263178445923</v>
      </c>
      <c r="C2">
        <v>-0.419661264646781</v>
      </c>
      <c r="D2">
        <v>0.26721543636041778</v>
      </c>
      <c r="E2">
        <v>-0.60554322891203793</v>
      </c>
      <c r="F2">
        <v>0</v>
      </c>
      <c r="G2">
        <v>0</v>
      </c>
      <c r="H2" s="2">
        <v>0</v>
      </c>
      <c r="I2" s="2">
        <v>0</v>
      </c>
      <c r="J2" s="2">
        <v>0</v>
      </c>
      <c r="M2" s="2">
        <f>_xlfn.STDEV.P(I2:J2)</f>
        <v>0</v>
      </c>
      <c r="N2" s="2">
        <f>_xlfn.STDEV.P(H2:J2)</f>
        <v>0</v>
      </c>
      <c r="O2" s="2">
        <f>_xlfn.STDEV.P(G2:J2)</f>
        <v>0</v>
      </c>
      <c r="P2" s="2">
        <f>_xlfn.STDEV.P(F2:J2)</f>
        <v>0</v>
      </c>
      <c r="Q2" s="2">
        <f>_xlfn.STDEV.P(E2:J2)</f>
        <v>0.22567263719367214</v>
      </c>
      <c r="R2" s="2">
        <f>_xlfn.STDEV.P(D2:J2)</f>
        <v>0.24545422888340845</v>
      </c>
      <c r="S2" s="2">
        <f>_xlfn.STDEV.P(C2:J2)</f>
        <v>0.26038045294371076</v>
      </c>
      <c r="T2" s="2">
        <f>_xlfn.STDEV.P(B2:J2)</f>
        <v>0.26636394699728411</v>
      </c>
      <c r="U2" s="2">
        <f>_xlfn.STDEV.P(A2:J2)</f>
        <v>0.2748535195825888</v>
      </c>
      <c r="V2" s="2"/>
      <c r="W2" s="2"/>
    </row>
    <row r="3" spans="1:23" x14ac:dyDescent="0.25">
      <c r="A3">
        <v>0.19823188405797101</v>
      </c>
      <c r="B3">
        <v>-0.37159963555902642</v>
      </c>
      <c r="C3">
        <v>-0.18664370155797383</v>
      </c>
      <c r="D3">
        <v>-0.47506933380539335</v>
      </c>
      <c r="E3">
        <v>0</v>
      </c>
      <c r="F3">
        <v>0</v>
      </c>
      <c r="G3">
        <v>0</v>
      </c>
      <c r="H3" s="2">
        <v>0</v>
      </c>
      <c r="I3" s="2">
        <v>0</v>
      </c>
      <c r="M3" s="2">
        <f>_xlfn.STDEV.P(H3:I3)</f>
        <v>0</v>
      </c>
      <c r="N3" s="2">
        <f>_xlfn.STDEV.P(G3:I3)</f>
        <v>0</v>
      </c>
      <c r="O3" s="2">
        <f>_xlfn.STDEV.P(F3:I3)</f>
        <v>0</v>
      </c>
      <c r="P3" s="2">
        <f>_xlfn.STDEV.P(E3:I3)</f>
        <v>0</v>
      </c>
      <c r="Q3" s="2">
        <f>_xlfn.STDEV.P(D3:I3)</f>
        <v>0.17704788740239971</v>
      </c>
      <c r="R3" s="2">
        <f>_xlfn.STDEV.P(C3:I3)</f>
        <v>0.16817283757510895</v>
      </c>
      <c r="S3" s="2">
        <f>_xlfn.STDEV.P(B3:I3)</f>
        <v>0.18205292771439682</v>
      </c>
      <c r="T3" s="2">
        <f>_xlfn.STDEV.P(A3:I3)</f>
        <v>0.20011787544045517</v>
      </c>
      <c r="U3" s="2"/>
      <c r="V3" s="2"/>
      <c r="W3" s="2"/>
    </row>
    <row r="4" spans="1:23" x14ac:dyDescent="0.25">
      <c r="A4">
        <v>-0.16707246376811594</v>
      </c>
      <c r="B4">
        <v>0.32877782116360799</v>
      </c>
      <c r="C4">
        <v>0.26856128813382396</v>
      </c>
      <c r="D4">
        <v>0</v>
      </c>
      <c r="E4">
        <v>0</v>
      </c>
      <c r="F4">
        <v>-0.16485928787812265</v>
      </c>
      <c r="G4">
        <v>0.30778189518263632</v>
      </c>
      <c r="H4" s="2">
        <v>0</v>
      </c>
      <c r="I4" s="2"/>
      <c r="M4" s="2">
        <f>_xlfn.STDEV.P(G4:H4)</f>
        <v>0.15389094759131816</v>
      </c>
      <c r="N4" s="2">
        <f>_xlfn.STDEV.P(F4:H4)</f>
        <v>0.19587353281786776</v>
      </c>
      <c r="O4" s="2">
        <f>_xlfn.STDEV.P(E4:H4)</f>
        <v>0.1708812174305715</v>
      </c>
      <c r="P4" s="2">
        <f>_xlfn.STDEV.P(D4:H4)</f>
        <v>0.15350759294976454</v>
      </c>
      <c r="Q4" s="2">
        <f>_xlfn.STDEV.P(C4:H4)</f>
        <v>0.1662395924487427</v>
      </c>
      <c r="R4" s="2">
        <f>_xlfn.STDEV.P(B4:H4)</f>
        <v>0.17882329082651177</v>
      </c>
      <c r="S4" s="2">
        <f>_xlfn.STDEV.P(A4:H4)</f>
        <v>0.1900569878941275</v>
      </c>
      <c r="T4" s="2"/>
      <c r="U4" s="2"/>
      <c r="V4" s="2"/>
      <c r="W4" s="2"/>
    </row>
    <row r="5" spans="1:23" x14ac:dyDescent="0.25">
      <c r="A5">
        <v>8.2521739130434785E-2</v>
      </c>
      <c r="B5">
        <v>-0.41244305609787846</v>
      </c>
      <c r="C5">
        <v>0.13679897700879459</v>
      </c>
      <c r="D5">
        <v>0</v>
      </c>
      <c r="E5">
        <v>-0.14121319243353012</v>
      </c>
      <c r="F5">
        <v>1.0604996268165254</v>
      </c>
      <c r="G5">
        <v>0</v>
      </c>
      <c r="M5" s="2">
        <f>_xlfn.STDEV.P(F5:G5)</f>
        <v>0.53024981340826272</v>
      </c>
      <c r="N5" s="2">
        <f>_xlfn.STDEV.P(E5:G5)</f>
        <v>0.53631606810258781</v>
      </c>
      <c r="O5" s="2">
        <f>_xlfn.STDEV.P(D5:G5)</f>
        <v>0.4830447021459579</v>
      </c>
      <c r="P5" s="2">
        <f>_xlfn.STDEV.P(C5:G5)</f>
        <v>0.43364762309391214</v>
      </c>
      <c r="Q5" s="2">
        <f>_xlfn.STDEV.P(B5:G5)</f>
        <v>0.45905300079642591</v>
      </c>
      <c r="R5" s="2">
        <f>_xlfn.STDEV.P(A5:G5)</f>
        <v>0.42508874419871379</v>
      </c>
      <c r="S5" s="2"/>
      <c r="T5" s="2"/>
      <c r="U5" s="2"/>
      <c r="V5" s="2"/>
      <c r="W5" s="2"/>
    </row>
    <row r="6" spans="1:23" x14ac:dyDescent="0.25">
      <c r="A6">
        <v>0.28791304347826085</v>
      </c>
      <c r="B6">
        <v>0</v>
      </c>
      <c r="C6">
        <v>0.28236645006393696</v>
      </c>
      <c r="D6">
        <v>-0.11078656989437657</v>
      </c>
      <c r="E6">
        <v>0.90839005678613061</v>
      </c>
      <c r="F6">
        <v>0</v>
      </c>
      <c r="M6" s="2">
        <f>_xlfn.STDEV.P(E6:F6)</f>
        <v>0.4541950283930653</v>
      </c>
      <c r="N6" s="2">
        <f>_xlfn.STDEV.P(D6:F6)</f>
        <v>0.45657750415561421</v>
      </c>
      <c r="O6" s="2">
        <f>_xlfn.STDEV.P(C6:F6)</f>
        <v>0.39547225101028299</v>
      </c>
      <c r="P6" s="2">
        <f>_xlfn.STDEV.P(B6:F6)</f>
        <v>0.36984049494693394</v>
      </c>
      <c r="Q6" s="2">
        <f>_xlfn.STDEV.P(A6:F6)</f>
        <v>0.33867886724332996</v>
      </c>
      <c r="R6" s="2"/>
      <c r="S6" s="2"/>
      <c r="T6" s="2"/>
      <c r="U6" s="2"/>
      <c r="V6" s="2"/>
      <c r="W6" s="2"/>
    </row>
    <row r="7" spans="1:23" x14ac:dyDescent="0.25">
      <c r="A7">
        <v>0.52515942028985507</v>
      </c>
      <c r="B7">
        <v>0.84677860210855149</v>
      </c>
      <c r="C7">
        <v>-0.59370025313812991</v>
      </c>
      <c r="D7">
        <v>0.71266300820204165</v>
      </c>
      <c r="E7">
        <v>0</v>
      </c>
      <c r="M7" s="2">
        <f>_xlfn.STDEV.P(D7:E7)</f>
        <v>0.35633150410102082</v>
      </c>
      <c r="N7" s="2">
        <f>_xlfn.STDEV.P(C7:E7)</f>
        <v>0.5340571676032021</v>
      </c>
      <c r="O7" s="2">
        <f>_xlfn.STDEV.P(B7:E7)</f>
        <v>0.57970649094745519</v>
      </c>
      <c r="P7" s="2">
        <f>_xlfn.STDEV.P(A7:E7)</f>
        <v>0.53078017029583979</v>
      </c>
      <c r="Q7" s="2"/>
      <c r="R7" s="2"/>
      <c r="S7" s="2"/>
      <c r="T7" s="2"/>
      <c r="U7" s="2"/>
      <c r="V7" s="2"/>
      <c r="W7" s="2"/>
    </row>
    <row r="8" spans="1:23" x14ac:dyDescent="0.25">
      <c r="A8">
        <v>0.86475362318840576</v>
      </c>
      <c r="B8">
        <v>-4.7897956527398151E-2</v>
      </c>
      <c r="C8">
        <v>0.44137373104726113</v>
      </c>
      <c r="D8">
        <v>0</v>
      </c>
      <c r="M8" s="2">
        <f>_xlfn.STDEV.P(C8:D8)</f>
        <v>0.22068686552363057</v>
      </c>
      <c r="N8" s="2">
        <f>_xlfn.STDEV.P(B8:D8)</f>
        <v>0.22022507904420457</v>
      </c>
      <c r="O8" s="2">
        <f>_xlfn.STDEV.P(A8:D8)</f>
        <v>0.3705126547100745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-0.27710144927536229</v>
      </c>
      <c r="B9">
        <v>0.41379669399973973</v>
      </c>
      <c r="C9">
        <v>0.50238784936976433</v>
      </c>
      <c r="M9" s="2">
        <f>_xlfn.STDEV.P(B9:C9)</f>
        <v>4.42955776850123E-2</v>
      </c>
      <c r="N9" s="2">
        <f>_xlfn.STDEV.P(A9:C9)</f>
        <v>0.34845567291711116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0.66150724637681158</v>
      </c>
      <c r="B10">
        <v>-0.93895613692568014</v>
      </c>
      <c r="M10" s="2">
        <f>_xlfn.STDEV.P(A10:B10)</f>
        <v>0.80023169165124586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0.97063768115942028</v>
      </c>
      <c r="M11" s="2">
        <f>_xlfn.STDEV.P(J1:K1)</f>
        <v>0</v>
      </c>
      <c r="N11" s="2">
        <f>_xlfn.STDEV.P(I1:J1)</f>
        <v>0</v>
      </c>
      <c r="O11" s="2">
        <f>_xlfn.STDEV.P(H1:I1)</f>
        <v>0</v>
      </c>
      <c r="P11" s="2">
        <f>_xlfn.STDEV.P(G1:H1)</f>
        <v>0</v>
      </c>
      <c r="Q11" s="2">
        <f>_xlfn.STDEV.P(F1:G1)</f>
        <v>0.35347060631338634</v>
      </c>
      <c r="R11" s="2">
        <f>_xlfn.STDEV.P(E1:F1)</f>
        <v>0.5237725881869526</v>
      </c>
      <c r="S11" s="2">
        <f>_xlfn.STDEV.P(D1:E1)</f>
        <v>0.19722415098904389</v>
      </c>
      <c r="T11" s="2">
        <f>_xlfn.STDEV.P(C1:D1)</f>
        <v>0.2558748767364496</v>
      </c>
      <c r="U11" s="2">
        <f>_xlfn.STDEV.P(B1:C1)</f>
        <v>1.2478237240614809E-2</v>
      </c>
      <c r="V11" s="2">
        <f>_xlfn.STDEV.P(A1:B1)</f>
        <v>0.78539122512152748</v>
      </c>
    </row>
    <row r="12" spans="1:23" x14ac:dyDescent="0.25">
      <c r="A12">
        <v>0.06</v>
      </c>
      <c r="B12">
        <v>0.55000000000000004</v>
      </c>
      <c r="M12">
        <v>0.13</v>
      </c>
    </row>
    <row r="13" spans="1:23" x14ac:dyDescent="0.25">
      <c r="A13">
        <f>_xlfn.STDEV.S(A1:A11)</f>
        <v>0.43880251769016676</v>
      </c>
      <c r="B13" s="2">
        <f t="shared" ref="B13:J13" si="0">_xlfn.STDEV.S(B1:B11)</f>
        <v>0.53476282533094588</v>
      </c>
      <c r="C13" s="2">
        <f t="shared" si="0"/>
        <v>0.43288334985003624</v>
      </c>
      <c r="D13" s="2">
        <f t="shared" si="0"/>
        <v>0.33926206689697302</v>
      </c>
      <c r="E13" s="2">
        <f t="shared" si="0"/>
        <v>0.46399940107383231</v>
      </c>
      <c r="F13" s="2">
        <f t="shared" si="0"/>
        <v>0.57370190192167825</v>
      </c>
      <c r="G13" s="2">
        <f t="shared" si="0"/>
        <v>0.13764424797441796</v>
      </c>
      <c r="H13" s="2">
        <f t="shared" si="0"/>
        <v>0</v>
      </c>
      <c r="I13" s="2">
        <f t="shared" si="0"/>
        <v>0</v>
      </c>
      <c r="J13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15</v>
      </c>
      <c r="C1" s="3">
        <v>20</v>
      </c>
      <c r="D1" s="3">
        <v>16780835.399999999</v>
      </c>
      <c r="E1" s="3">
        <v>188.9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-0.23296284820242022</v>
      </c>
      <c r="H2">
        <f>E2/E$1</f>
        <v>0.17098994176813126</v>
      </c>
      <c r="J2">
        <v>1314</v>
      </c>
      <c r="K2" s="3">
        <v>15</v>
      </c>
      <c r="L2" s="3">
        <v>20</v>
      </c>
      <c r="M2" s="3">
        <v>0</v>
      </c>
      <c r="N2" s="3">
        <v>0</v>
      </c>
      <c r="O2">
        <f>N2/E$1</f>
        <v>0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0.82080314309024216</v>
      </c>
      <c r="H3">
        <f>E3/E$1</f>
        <v>0.14462678665960826</v>
      </c>
      <c r="J3">
        <v>1415</v>
      </c>
      <c r="K3" s="3">
        <v>15</v>
      </c>
      <c r="L3" s="3">
        <v>20</v>
      </c>
      <c r="M3" s="3">
        <v>0</v>
      </c>
      <c r="N3" s="3">
        <v>0</v>
      </c>
      <c r="O3">
        <f t="shared" ref="O3:O6" si="2">N3/E$1</f>
        <v>0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2.2761644852317668</v>
      </c>
      <c r="H4">
        <f>E4/E$1</f>
        <v>0.21000529380624669</v>
      </c>
      <c r="J4">
        <v>1516</v>
      </c>
      <c r="K4" s="3">
        <v>15</v>
      </c>
      <c r="L4" s="3">
        <v>20</v>
      </c>
      <c r="M4" s="3">
        <v>0</v>
      </c>
      <c r="N4" s="3">
        <v>0</v>
      </c>
      <c r="O4">
        <f t="shared" si="2"/>
        <v>0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2.7038638392222123</v>
      </c>
      <c r="H5">
        <f>E5/E$1</f>
        <v>0.2594494441503441</v>
      </c>
      <c r="J5">
        <v>1617</v>
      </c>
      <c r="K5" s="3">
        <v>15</v>
      </c>
      <c r="L5" s="3">
        <v>20</v>
      </c>
      <c r="M5" s="3">
        <v>498008.37</v>
      </c>
      <c r="N5" s="3">
        <v>58.14</v>
      </c>
      <c r="O5">
        <f t="shared" si="2"/>
        <v>0.30778189518263632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-0.78494696038792033</v>
      </c>
      <c r="H6">
        <f>E6/E$1</f>
        <v>0.18284806776071993</v>
      </c>
      <c r="J6">
        <v>1718</v>
      </c>
      <c r="K6" s="3">
        <v>15</v>
      </c>
      <c r="L6" s="3">
        <v>20</v>
      </c>
      <c r="M6" s="3">
        <v>0</v>
      </c>
      <c r="N6" s="3">
        <v>0</v>
      </c>
      <c r="O6">
        <f t="shared" si="2"/>
        <v>0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8</v>
      </c>
      <c r="C1" s="3">
        <v>28</v>
      </c>
      <c r="D1" s="3">
        <v>18814950.039999999</v>
      </c>
      <c r="E1" s="3">
        <v>184.91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-0.74541284883475556</v>
      </c>
      <c r="H2">
        <f>E2/E$1</f>
        <v>5.543237250554324E-2</v>
      </c>
      <c r="J2" s="2">
        <v>1415</v>
      </c>
      <c r="K2" s="3">
        <v>8</v>
      </c>
      <c r="L2" s="3">
        <v>28</v>
      </c>
      <c r="M2" s="3">
        <v>0</v>
      </c>
      <c r="N2" s="3">
        <v>0</v>
      </c>
      <c r="O2" s="2">
        <f t="shared" ref="O2:O5" si="0">N2/E$1</f>
        <v>0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2.3383975283731342</v>
      </c>
      <c r="H3">
        <f t="shared" ref="H3:H5" si="3">E3/E$1</f>
        <v>0.2507706451787356</v>
      </c>
      <c r="J3" s="2">
        <v>1516</v>
      </c>
      <c r="K3" s="3">
        <v>8</v>
      </c>
      <c r="L3" s="3">
        <v>28</v>
      </c>
      <c r="M3" s="3">
        <v>0</v>
      </c>
      <c r="N3" s="3">
        <v>0</v>
      </c>
      <c r="O3" s="2">
        <f t="shared" si="0"/>
        <v>0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3.2178220080992568</v>
      </c>
      <c r="H4">
        <f t="shared" si="3"/>
        <v>0.35947217565302036</v>
      </c>
      <c r="J4" s="2">
        <v>1617</v>
      </c>
      <c r="K4" s="3">
        <v>8</v>
      </c>
      <c r="L4" s="3">
        <v>28</v>
      </c>
      <c r="M4" s="3">
        <v>0</v>
      </c>
      <c r="N4" s="3">
        <v>0</v>
      </c>
      <c r="O4" s="2">
        <f t="shared" si="0"/>
        <v>0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-0.22618010470146271</v>
      </c>
      <c r="H5">
        <f t="shared" si="3"/>
        <v>0.2593694229625223</v>
      </c>
      <c r="J5" s="2">
        <v>1718</v>
      </c>
      <c r="K5" s="3">
        <v>8</v>
      </c>
      <c r="L5" s="3">
        <v>28</v>
      </c>
      <c r="M5" s="3">
        <v>0</v>
      </c>
      <c r="N5" s="3">
        <v>0</v>
      </c>
      <c r="O5" s="2">
        <f t="shared" si="0"/>
        <v>0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J3" sqref="J3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4</v>
      </c>
      <c r="C1" s="3">
        <v>35</v>
      </c>
      <c r="D1" s="3">
        <v>20618317.010000002</v>
      </c>
      <c r="E1" s="3">
        <v>180.28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0.7251823338805089</v>
      </c>
      <c r="H2">
        <f>E2/E$1</f>
        <v>0.41463279343243842</v>
      </c>
      <c r="J2" s="2">
        <v>1516</v>
      </c>
      <c r="K2" s="3">
        <v>4</v>
      </c>
      <c r="L2" s="3">
        <v>35</v>
      </c>
      <c r="M2" s="3">
        <v>0</v>
      </c>
      <c r="N2" s="3">
        <v>0</v>
      </c>
      <c r="O2" s="2">
        <f t="shared" ref="O2:O4" si="0">N2/E$1</f>
        <v>0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3.3928714907269724</v>
      </c>
      <c r="H3">
        <f>E3/E$1</f>
        <v>0.56462169957843356</v>
      </c>
      <c r="J3" s="2">
        <v>1617</v>
      </c>
      <c r="K3" s="3">
        <v>4</v>
      </c>
      <c r="L3" s="3">
        <v>35</v>
      </c>
      <c r="M3" s="3">
        <v>0</v>
      </c>
      <c r="N3" s="3">
        <v>0</v>
      </c>
      <c r="O3" s="2">
        <f t="shared" si="0"/>
        <v>0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-0.26655065335034367</v>
      </c>
      <c r="H4">
        <f>E4/E$1</f>
        <v>0.35433769691590861</v>
      </c>
      <c r="J4" s="2">
        <v>1718</v>
      </c>
      <c r="K4" s="3">
        <v>4</v>
      </c>
      <c r="L4" s="3">
        <v>35</v>
      </c>
      <c r="M4" s="3">
        <v>0</v>
      </c>
      <c r="N4" s="3">
        <v>0</v>
      </c>
      <c r="O4" s="2">
        <f t="shared" si="0"/>
        <v>0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J2" sqref="J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4</v>
      </c>
      <c r="C1" s="3">
        <v>35</v>
      </c>
      <c r="D1" s="3">
        <v>20977970.559999999</v>
      </c>
      <c r="E1" s="3">
        <v>165.01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-0.11067716456934512</v>
      </c>
      <c r="H2">
        <f>E2/E$1</f>
        <v>0.22665293012544693</v>
      </c>
      <c r="J2" s="2">
        <v>1617</v>
      </c>
      <c r="K2" s="3">
        <v>4</v>
      </c>
      <c r="L2" s="3">
        <v>35</v>
      </c>
      <c r="M2" s="3">
        <v>0</v>
      </c>
      <c r="N2" s="3">
        <v>0</v>
      </c>
      <c r="O2" s="2">
        <f t="shared" ref="O2:O3" si="0">N2/E$1</f>
        <v>0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-0.3795487054968964</v>
      </c>
      <c r="H3">
        <f>E3/E$1</f>
        <v>6.2238652202896795E-2</v>
      </c>
      <c r="J3" s="2">
        <v>1718</v>
      </c>
      <c r="K3" s="3">
        <v>4</v>
      </c>
      <c r="L3" s="3">
        <v>35</v>
      </c>
      <c r="M3" s="3">
        <v>0</v>
      </c>
      <c r="N3" s="3">
        <v>0</v>
      </c>
      <c r="O3" s="2">
        <f t="shared" si="0"/>
        <v>0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2" sqref="B2: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3</v>
      </c>
      <c r="C1" s="3">
        <v>41</v>
      </c>
      <c r="D1" s="3">
        <v>30053414.920000002</v>
      </c>
      <c r="E1" s="3">
        <v>154.96</v>
      </c>
      <c r="F1" s="1">
        <v>1</v>
      </c>
    </row>
    <row r="2" spans="1:16" x14ac:dyDescent="0.25">
      <c r="A2">
        <v>1718</v>
      </c>
      <c r="B2" s="3">
        <v>3</v>
      </c>
      <c r="C2" s="3">
        <v>41</v>
      </c>
      <c r="D2" s="3">
        <v>0</v>
      </c>
      <c r="E2" s="3">
        <v>0</v>
      </c>
      <c r="F2" s="1">
        <v>2819</v>
      </c>
      <c r="G2">
        <f>(D2-D1)/$D$1</f>
        <v>-1</v>
      </c>
      <c r="H2">
        <f>E2/E$1</f>
        <v>0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X13"/>
  <sheetViews>
    <sheetView topLeftCell="C1" workbookViewId="0">
      <selection activeCell="X11" sqref="X11"/>
    </sheetView>
  </sheetViews>
  <sheetFormatPr defaultRowHeight="13.8" x14ac:dyDescent="0.25"/>
  <cols>
    <col min="1" max="16384" width="8.88671875" style="2"/>
  </cols>
  <sheetData>
    <row r="1" spans="1:24" x14ac:dyDescent="0.25">
      <c r="A1" s="2">
        <v>0.98023188405797101</v>
      </c>
      <c r="L1" s="2">
        <f>AVERAGE(A1:K1)</f>
        <v>0.98023188405797101</v>
      </c>
      <c r="M1" s="2">
        <f>AVERAGE(N1:X1)</f>
        <v>338.18</v>
      </c>
      <c r="N1" s="3">
        <v>338.18</v>
      </c>
    </row>
    <row r="2" spans="1:24" x14ac:dyDescent="0.25">
      <c r="A2" s="2">
        <v>0.22910144927536233</v>
      </c>
      <c r="B2" s="2">
        <v>-0.59055056618508406</v>
      </c>
      <c r="L2" s="2">
        <f t="shared" ref="L2:L11" si="0">AVERAGE(A2:K2)</f>
        <v>-0.18072455845486085</v>
      </c>
      <c r="M2" s="2">
        <f t="shared" ref="M2:M11" si="1">AVERAGE(N2:X2)</f>
        <v>-73.91</v>
      </c>
      <c r="N2" s="3">
        <v>79.040000000000006</v>
      </c>
      <c r="O2" s="3">
        <v>-226.86</v>
      </c>
    </row>
    <row r="3" spans="1:24" x14ac:dyDescent="0.25">
      <c r="A3" s="2">
        <v>0.19823188405797101</v>
      </c>
      <c r="B3" s="2">
        <v>-0.42366263178445923</v>
      </c>
      <c r="C3" s="2">
        <v>-0.56559409170385444</v>
      </c>
      <c r="L3" s="2">
        <f t="shared" si="0"/>
        <v>-0.26367494647678086</v>
      </c>
      <c r="M3" s="2">
        <f t="shared" si="1"/>
        <v>-103.69666666666666</v>
      </c>
      <c r="N3" s="3">
        <v>68.39</v>
      </c>
      <c r="O3" s="3">
        <v>-162.75</v>
      </c>
      <c r="P3" s="3">
        <v>-216.73</v>
      </c>
    </row>
    <row r="4" spans="1:24" x14ac:dyDescent="0.25">
      <c r="A4" s="2">
        <v>-0.16707246376811594</v>
      </c>
      <c r="B4" s="2">
        <v>-0.37159963555902642</v>
      </c>
      <c r="C4" s="2">
        <v>-0.419661264646781</v>
      </c>
      <c r="D4" s="2">
        <v>-5.384433823095533E-2</v>
      </c>
      <c r="L4" s="2">
        <f t="shared" si="0"/>
        <v>-0.25304442555121964</v>
      </c>
      <c r="M4" s="2">
        <f t="shared" si="1"/>
        <v>-94.862499999999997</v>
      </c>
      <c r="N4" s="3">
        <v>-57.64</v>
      </c>
      <c r="O4" s="3">
        <v>-142.75</v>
      </c>
      <c r="P4" s="3">
        <v>-160.81</v>
      </c>
      <c r="Q4" s="3">
        <v>-18.25</v>
      </c>
    </row>
    <row r="5" spans="1:24" x14ac:dyDescent="0.25">
      <c r="A5" s="2">
        <v>8.2521739130434785E-2</v>
      </c>
      <c r="B5" s="2">
        <v>0.32877782116360799</v>
      </c>
      <c r="C5" s="2">
        <v>-0.18664370155797383</v>
      </c>
      <c r="D5" s="2">
        <v>0.26721543636041778</v>
      </c>
      <c r="E5" s="2">
        <v>0.34060396374713242</v>
      </c>
      <c r="L5" s="2">
        <f t="shared" si="0"/>
        <v>0.16649505176872384</v>
      </c>
      <c r="M5" s="2">
        <f t="shared" si="1"/>
        <v>52.878</v>
      </c>
      <c r="N5" s="3">
        <v>28.47</v>
      </c>
      <c r="O5" s="3">
        <v>126.3</v>
      </c>
      <c r="P5" s="3">
        <v>-71.52</v>
      </c>
      <c r="Q5" s="3">
        <v>90.57</v>
      </c>
      <c r="R5" s="3">
        <v>90.57</v>
      </c>
    </row>
    <row r="6" spans="1:24" x14ac:dyDescent="0.25">
      <c r="A6" s="2">
        <v>0.28791304347826085</v>
      </c>
      <c r="B6" s="2">
        <v>-0.41244305609787846</v>
      </c>
      <c r="C6" s="2">
        <v>0.26856128813382396</v>
      </c>
      <c r="D6" s="2">
        <v>-0.47506933380539335</v>
      </c>
      <c r="E6" s="2">
        <v>-0.60554322891203793</v>
      </c>
      <c r="F6" s="2">
        <v>-0.70694121262677267</v>
      </c>
      <c r="L6" s="2">
        <f t="shared" si="0"/>
        <v>-0.27392041663833294</v>
      </c>
      <c r="M6" s="2">
        <f t="shared" si="1"/>
        <v>-73.209999999999994</v>
      </c>
      <c r="N6" s="3">
        <v>99.33</v>
      </c>
      <c r="O6" s="3">
        <v>-158.44</v>
      </c>
      <c r="P6" s="3">
        <v>102.91</v>
      </c>
      <c r="Q6" s="3">
        <v>-161.02000000000001</v>
      </c>
      <c r="R6" s="3">
        <v>-161.02000000000001</v>
      </c>
      <c r="S6" s="3">
        <v>-161.02000000000001</v>
      </c>
    </row>
    <row r="7" spans="1:24" x14ac:dyDescent="0.25">
      <c r="A7" s="2">
        <v>0.52515942028985507</v>
      </c>
      <c r="B7" s="2">
        <v>0</v>
      </c>
      <c r="C7" s="2">
        <v>0.13679897700879459</v>
      </c>
      <c r="D7" s="2">
        <v>0</v>
      </c>
      <c r="E7" s="2">
        <v>0</v>
      </c>
      <c r="F7" s="2">
        <v>0</v>
      </c>
      <c r="G7" s="2">
        <v>0</v>
      </c>
      <c r="L7" s="2">
        <f t="shared" si="0"/>
        <v>9.4565485328378523E-2</v>
      </c>
      <c r="M7" s="2">
        <f t="shared" si="1"/>
        <v>33.371428571428574</v>
      </c>
      <c r="N7" s="3">
        <v>181.18</v>
      </c>
      <c r="O7" s="3">
        <v>0</v>
      </c>
      <c r="P7" s="3">
        <v>52.42</v>
      </c>
      <c r="Q7" s="3">
        <v>0</v>
      </c>
      <c r="R7" s="3">
        <v>0</v>
      </c>
      <c r="S7" s="3">
        <v>0</v>
      </c>
      <c r="T7" s="3">
        <v>0</v>
      </c>
    </row>
    <row r="8" spans="1:24" x14ac:dyDescent="0.25">
      <c r="A8" s="2">
        <v>0.86475362318840576</v>
      </c>
      <c r="B8" s="2">
        <v>0.84677860210855149</v>
      </c>
      <c r="C8" s="2">
        <v>0.28236645006393696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L8" s="2">
        <f t="shared" si="0"/>
        <v>0.24923733442011176</v>
      </c>
      <c r="M8" s="2">
        <f t="shared" si="1"/>
        <v>91.478750000000005</v>
      </c>
      <c r="N8" s="3">
        <v>298.33999999999997</v>
      </c>
      <c r="O8" s="3">
        <v>325.29000000000002</v>
      </c>
      <c r="P8" s="3">
        <v>108.2</v>
      </c>
      <c r="Q8" s="3">
        <v>0</v>
      </c>
      <c r="R8" s="3">
        <v>0</v>
      </c>
      <c r="S8" s="3">
        <v>0</v>
      </c>
      <c r="T8" s="3">
        <v>0</v>
      </c>
      <c r="U8" s="3">
        <v>0</v>
      </c>
    </row>
    <row r="9" spans="1:24" x14ac:dyDescent="0.25">
      <c r="A9" s="2">
        <v>-0.27710144927536229</v>
      </c>
      <c r="B9" s="2">
        <v>-4.7897956527398151E-2</v>
      </c>
      <c r="C9" s="2">
        <v>-0.59370025313812991</v>
      </c>
      <c r="D9" s="2">
        <v>-0.11078656989437657</v>
      </c>
      <c r="E9" s="2">
        <v>-0.14121319243353012</v>
      </c>
      <c r="F9" s="2">
        <v>-0.16485928787812265</v>
      </c>
      <c r="G9" s="2">
        <v>0</v>
      </c>
      <c r="H9" s="2">
        <v>0</v>
      </c>
      <c r="I9" s="2">
        <v>0</v>
      </c>
      <c r="L9" s="2">
        <f t="shared" si="0"/>
        <v>-0.14839541212743551</v>
      </c>
      <c r="M9" s="2">
        <f t="shared" si="1"/>
        <v>-50.461111111111116</v>
      </c>
      <c r="N9" s="3">
        <v>-95.6</v>
      </c>
      <c r="O9" s="3">
        <v>-18.399999999999999</v>
      </c>
      <c r="P9" s="3">
        <v>-227.5</v>
      </c>
      <c r="Q9" s="3">
        <v>-37.549999999999997</v>
      </c>
      <c r="R9" s="3">
        <v>-37.549999999999997</v>
      </c>
      <c r="S9" s="3">
        <v>-37.549999999999997</v>
      </c>
      <c r="T9" s="3">
        <v>0</v>
      </c>
      <c r="U9" s="3">
        <v>0</v>
      </c>
      <c r="V9" s="3">
        <v>0</v>
      </c>
    </row>
    <row r="10" spans="1:24" x14ac:dyDescent="0.25">
      <c r="A10" s="2">
        <v>0.66150724637681158</v>
      </c>
      <c r="B10" s="2">
        <v>0.41379669399973973</v>
      </c>
      <c r="C10" s="2">
        <v>0.44137373104726113</v>
      </c>
      <c r="D10" s="2">
        <v>0.71266300820204165</v>
      </c>
      <c r="E10" s="2">
        <v>0.90839005678613061</v>
      </c>
      <c r="F10" s="2">
        <v>1.0604996268165254</v>
      </c>
      <c r="G10" s="2">
        <v>0.30778189518263632</v>
      </c>
      <c r="H10" s="2">
        <v>0</v>
      </c>
      <c r="I10" s="2">
        <v>0</v>
      </c>
      <c r="J10" s="2">
        <v>0</v>
      </c>
      <c r="L10" s="2">
        <f t="shared" si="0"/>
        <v>0.45060122584111467</v>
      </c>
      <c r="M10" s="2">
        <f t="shared" si="1"/>
        <v>133.91</v>
      </c>
      <c r="N10" s="3">
        <v>228.22</v>
      </c>
      <c r="O10" s="3">
        <v>158.96</v>
      </c>
      <c r="P10" s="3">
        <v>169.13</v>
      </c>
      <c r="Q10" s="3">
        <v>241.55</v>
      </c>
      <c r="R10" s="3">
        <v>241.55</v>
      </c>
      <c r="S10" s="3">
        <v>241.55</v>
      </c>
      <c r="T10" s="3">
        <v>58.14</v>
      </c>
      <c r="U10" s="3">
        <v>0</v>
      </c>
      <c r="V10" s="3">
        <v>0</v>
      </c>
      <c r="W10" s="3">
        <v>0</v>
      </c>
    </row>
    <row r="11" spans="1:24" x14ac:dyDescent="0.25">
      <c r="A11" s="2">
        <v>0.97063768115942028</v>
      </c>
      <c r="B11" s="2">
        <v>-0.93895613692568014</v>
      </c>
      <c r="C11" s="2">
        <v>0.50238784936976433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4.8551763054864042E-2</v>
      </c>
      <c r="M11" s="2">
        <f t="shared" si="1"/>
        <v>15.152727272727274</v>
      </c>
      <c r="N11" s="3">
        <v>334.87</v>
      </c>
      <c r="O11" s="3">
        <v>-360.7</v>
      </c>
      <c r="P11" s="3">
        <v>192.51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5">
      <c r="A12" s="2">
        <f>AVERAGE(A1:A11)</f>
        <v>0.39598945981554673</v>
      </c>
      <c r="B12" s="2">
        <f t="shared" ref="B12:K12" si="2">AVERAGE(B1:B11)</f>
        <v>-0.11957568658076274</v>
      </c>
      <c r="C12" s="2">
        <f t="shared" si="2"/>
        <v>-1.4901223935906451E-2</v>
      </c>
      <c r="D12" s="2">
        <f t="shared" si="2"/>
        <v>4.2522275328966776E-2</v>
      </c>
      <c r="E12" s="2">
        <f t="shared" si="2"/>
        <v>7.1748228455384991E-2</v>
      </c>
      <c r="F12" s="2">
        <f t="shared" si="2"/>
        <v>3.1449854385271682E-2</v>
      </c>
      <c r="G12" s="2">
        <f t="shared" si="2"/>
        <v>6.1556379036527262E-2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">
        <f t="shared" si="2"/>
        <v>0</v>
      </c>
      <c r="N12" s="2">
        <f>AVERAGE(N1:N11)</f>
        <v>136.61636363636362</v>
      </c>
      <c r="O12" s="2">
        <f t="shared" ref="O12:X12" si="3">AVERAGE(O1:O11)</f>
        <v>-45.934999999999988</v>
      </c>
      <c r="P12" s="2">
        <f t="shared" si="3"/>
        <v>-5.7099999999999982</v>
      </c>
      <c r="Q12" s="2">
        <f t="shared" si="3"/>
        <v>14.4125</v>
      </c>
      <c r="R12" s="2">
        <f t="shared" si="3"/>
        <v>19.078571428571429</v>
      </c>
      <c r="S12" s="2">
        <f t="shared" si="3"/>
        <v>7.1633333333333367</v>
      </c>
      <c r="T12" s="2">
        <f t="shared" si="3"/>
        <v>11.628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</row>
    <row r="13" spans="1:24" x14ac:dyDescent="0.25">
      <c r="I13" s="2">
        <v>2</v>
      </c>
      <c r="J13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824-011C-4639-BCAD-30536640816E}">
  <dimension ref="A1:K66"/>
  <sheetViews>
    <sheetView tabSelected="1" workbookViewId="0">
      <selection activeCell="I2" sqref="I2"/>
    </sheetView>
  </sheetViews>
  <sheetFormatPr defaultRowHeight="13.8" x14ac:dyDescent="0.25"/>
  <cols>
    <col min="1" max="1" width="9.109375" style="2" bestFit="1" customWidth="1"/>
    <col min="2" max="5" width="8.88671875" style="2"/>
    <col min="6" max="6" width="9.109375" style="2" bestFit="1" customWidth="1"/>
    <col min="7" max="16384" width="8.88671875" style="2"/>
  </cols>
  <sheetData>
    <row r="1" spans="1:11" x14ac:dyDescent="0.25">
      <c r="A1" s="3">
        <v>338.18</v>
      </c>
      <c r="C1" s="2">
        <f>COUNT(A1:A66)</f>
        <v>66</v>
      </c>
      <c r="E1" s="2">
        <f>COUNT(A1:A66)</f>
        <v>66</v>
      </c>
      <c r="I1" s="2">
        <v>-50</v>
      </c>
      <c r="K1" s="2">
        <v>0.66</v>
      </c>
    </row>
    <row r="2" spans="1:11" x14ac:dyDescent="0.25">
      <c r="A2" s="3">
        <v>79.040000000000006</v>
      </c>
      <c r="C2" s="2">
        <f>AVERAGE(A1:A66)</f>
        <v>20.33348484848484</v>
      </c>
      <c r="E2" s="2">
        <v>0.55000000000000004</v>
      </c>
      <c r="I2" s="2">
        <f>(C9-I1)/C4</f>
        <v>2.0343979482368746</v>
      </c>
      <c r="K2" s="2">
        <f>(E2-K1)/SQRT(E2*(1-E2)/E1)</f>
        <v>-1.7962924780409972</v>
      </c>
    </row>
    <row r="3" spans="1:11" x14ac:dyDescent="0.25">
      <c r="A3" s="3">
        <v>68.39</v>
      </c>
      <c r="C3" s="2">
        <f>_xlfn.STDEV.S(A1:A66)</f>
        <v>141.73058416470667</v>
      </c>
      <c r="E3" s="2">
        <v>0.95</v>
      </c>
      <c r="I3" s="2">
        <f>_xlfn.T.INV(1-C5,C6)</f>
        <v>-1.6686359758475535</v>
      </c>
      <c r="K3" s="2">
        <f>_xlfn.NORM.S.INV(E4)</f>
        <v>-1.6448536269514715</v>
      </c>
    </row>
    <row r="4" spans="1:11" x14ac:dyDescent="0.25">
      <c r="A4" s="3">
        <v>-57.64</v>
      </c>
      <c r="C4" s="2">
        <f>C3/SQRT(C1)</f>
        <v>17.44582892220555</v>
      </c>
      <c r="E4" s="2">
        <f>1-E3</f>
        <v>5.0000000000000044E-2</v>
      </c>
      <c r="I4" s="2">
        <f>_xlfn.T.DIST(I2,C6,1)</f>
        <v>0.97700230349519723</v>
      </c>
      <c r="K4" s="2">
        <f>_xlfn.NORM.S.DIST(K2,1)</f>
        <v>3.6224006764893575E-2</v>
      </c>
    </row>
    <row r="5" spans="1:11" x14ac:dyDescent="0.25">
      <c r="A5" s="3">
        <v>28.47</v>
      </c>
      <c r="C5" s="2">
        <v>0.95</v>
      </c>
      <c r="E5" s="2">
        <f>_xlfn.NORM.S.INV(E4/2)</f>
        <v>-1.9599639845400536</v>
      </c>
    </row>
    <row r="6" spans="1:11" x14ac:dyDescent="0.25">
      <c r="A6" s="3">
        <v>99.33</v>
      </c>
      <c r="C6" s="2">
        <f>C1-1</f>
        <v>65</v>
      </c>
      <c r="E6" s="2">
        <f>E5*SQRT(E2*(1-E2)/E1)</f>
        <v>-0.12002279190888271</v>
      </c>
    </row>
    <row r="7" spans="1:11" x14ac:dyDescent="0.25">
      <c r="A7" s="3">
        <v>181.18</v>
      </c>
      <c r="C7" s="2">
        <f>TINV(1-C5,C6)</f>
        <v>1.9971379083920051</v>
      </c>
      <c r="E7" s="2">
        <f>E2+E6</f>
        <v>0.42997720809111734</v>
      </c>
    </row>
    <row r="8" spans="1:11" x14ac:dyDescent="0.25">
      <c r="A8" s="3">
        <v>298.33999999999997</v>
      </c>
      <c r="C8" s="2">
        <f>C7*C4</f>
        <v>34.841726283858343</v>
      </c>
      <c r="E8" s="2">
        <f>E2-E6</f>
        <v>0.67002279190888281</v>
      </c>
    </row>
    <row r="9" spans="1:11" x14ac:dyDescent="0.25">
      <c r="A9" s="3">
        <v>-95.6</v>
      </c>
      <c r="C9" s="2">
        <f>C2-C8</f>
        <v>-14.508241435373503</v>
      </c>
    </row>
    <row r="10" spans="1:11" x14ac:dyDescent="0.25">
      <c r="A10" s="3">
        <v>228.22</v>
      </c>
      <c r="C10" s="2">
        <f>C2+C8</f>
        <v>55.175211132343179</v>
      </c>
    </row>
    <row r="11" spans="1:11" x14ac:dyDescent="0.25">
      <c r="A11" s="3">
        <v>334.87</v>
      </c>
    </row>
    <row r="12" spans="1:11" x14ac:dyDescent="0.25">
      <c r="A12" s="3">
        <v>-226.86</v>
      </c>
    </row>
    <row r="13" spans="1:11" x14ac:dyDescent="0.25">
      <c r="A13" s="3">
        <v>-162.75</v>
      </c>
    </row>
    <row r="14" spans="1:11" x14ac:dyDescent="0.25">
      <c r="A14" s="3">
        <v>-142.75</v>
      </c>
    </row>
    <row r="15" spans="1:11" x14ac:dyDescent="0.25">
      <c r="A15" s="3">
        <v>126.3</v>
      </c>
    </row>
    <row r="16" spans="1:11" x14ac:dyDescent="0.25">
      <c r="A16" s="3">
        <v>-158.44</v>
      </c>
    </row>
    <row r="17" spans="1:1" x14ac:dyDescent="0.25">
      <c r="A17" s="3">
        <v>0</v>
      </c>
    </row>
    <row r="18" spans="1:1" x14ac:dyDescent="0.25">
      <c r="A18" s="3">
        <v>325.29000000000002</v>
      </c>
    </row>
    <row r="19" spans="1:1" x14ac:dyDescent="0.25">
      <c r="A19" s="3">
        <v>-18.399999999999999</v>
      </c>
    </row>
    <row r="20" spans="1:1" x14ac:dyDescent="0.25">
      <c r="A20" s="3">
        <v>158.96</v>
      </c>
    </row>
    <row r="21" spans="1:1" x14ac:dyDescent="0.25">
      <c r="A21" s="3">
        <v>-360.7</v>
      </c>
    </row>
    <row r="22" spans="1:1" x14ac:dyDescent="0.25">
      <c r="A22" s="3">
        <v>-216.73</v>
      </c>
    </row>
    <row r="23" spans="1:1" x14ac:dyDescent="0.25">
      <c r="A23" s="3">
        <v>-160.81</v>
      </c>
    </row>
    <row r="24" spans="1:1" x14ac:dyDescent="0.25">
      <c r="A24" s="3">
        <v>-71.52</v>
      </c>
    </row>
    <row r="25" spans="1:1" x14ac:dyDescent="0.25">
      <c r="A25" s="3">
        <v>102.91</v>
      </c>
    </row>
    <row r="26" spans="1:1" x14ac:dyDescent="0.25">
      <c r="A26" s="3">
        <v>52.42</v>
      </c>
    </row>
    <row r="27" spans="1:1" x14ac:dyDescent="0.25">
      <c r="A27" s="3">
        <v>108.2</v>
      </c>
    </row>
    <row r="28" spans="1:1" x14ac:dyDescent="0.25">
      <c r="A28" s="3">
        <v>-227.5</v>
      </c>
    </row>
    <row r="29" spans="1:1" x14ac:dyDescent="0.25">
      <c r="A29" s="3">
        <v>169.13</v>
      </c>
    </row>
    <row r="30" spans="1:1" x14ac:dyDescent="0.25">
      <c r="A30" s="3">
        <v>192.51</v>
      </c>
    </row>
    <row r="31" spans="1:1" x14ac:dyDescent="0.25">
      <c r="A31" s="3">
        <v>-18.25</v>
      </c>
    </row>
    <row r="32" spans="1:1" x14ac:dyDescent="0.25">
      <c r="A32" s="3">
        <v>90.57</v>
      </c>
    </row>
    <row r="33" spans="1:1" x14ac:dyDescent="0.25">
      <c r="A33" s="3">
        <v>-161.02000000000001</v>
      </c>
    </row>
    <row r="34" spans="1:1" x14ac:dyDescent="0.25">
      <c r="A34" s="3">
        <v>0</v>
      </c>
    </row>
    <row r="35" spans="1:1" x14ac:dyDescent="0.25">
      <c r="A35" s="3">
        <v>0</v>
      </c>
    </row>
    <row r="36" spans="1:1" x14ac:dyDescent="0.25">
      <c r="A36" s="3">
        <v>-37.549999999999997</v>
      </c>
    </row>
    <row r="37" spans="1:1" x14ac:dyDescent="0.25">
      <c r="A37" s="3">
        <v>241.55</v>
      </c>
    </row>
    <row r="38" spans="1:1" x14ac:dyDescent="0.25">
      <c r="A38" s="3">
        <v>0</v>
      </c>
    </row>
    <row r="39" spans="1:1" x14ac:dyDescent="0.25">
      <c r="A39" s="3">
        <v>90.57</v>
      </c>
    </row>
    <row r="40" spans="1:1" x14ac:dyDescent="0.25">
      <c r="A40" s="3">
        <v>-161.02000000000001</v>
      </c>
    </row>
    <row r="41" spans="1:1" x14ac:dyDescent="0.25">
      <c r="A41" s="3">
        <v>0</v>
      </c>
    </row>
    <row r="42" spans="1:1" x14ac:dyDescent="0.25">
      <c r="A42" s="3">
        <v>0</v>
      </c>
    </row>
    <row r="43" spans="1:1" x14ac:dyDescent="0.25">
      <c r="A43" s="3">
        <v>-37.549999999999997</v>
      </c>
    </row>
    <row r="44" spans="1:1" x14ac:dyDescent="0.25">
      <c r="A44" s="3">
        <v>241.55</v>
      </c>
    </row>
    <row r="45" spans="1:1" x14ac:dyDescent="0.25">
      <c r="A45" s="3">
        <v>0</v>
      </c>
    </row>
    <row r="46" spans="1:1" x14ac:dyDescent="0.25">
      <c r="A46" s="3">
        <v>-161.02000000000001</v>
      </c>
    </row>
    <row r="47" spans="1:1" x14ac:dyDescent="0.25">
      <c r="A47" s="3">
        <v>0</v>
      </c>
    </row>
    <row r="48" spans="1:1" x14ac:dyDescent="0.25">
      <c r="A48" s="3">
        <v>0</v>
      </c>
    </row>
    <row r="49" spans="1:1" x14ac:dyDescent="0.25">
      <c r="A49" s="3">
        <v>-37.549999999999997</v>
      </c>
    </row>
    <row r="50" spans="1:1" x14ac:dyDescent="0.25">
      <c r="A50" s="3">
        <v>241.55</v>
      </c>
    </row>
    <row r="51" spans="1:1" x14ac:dyDescent="0.25">
      <c r="A51" s="3">
        <v>0</v>
      </c>
    </row>
    <row r="52" spans="1:1" x14ac:dyDescent="0.25">
      <c r="A52" s="3">
        <v>0</v>
      </c>
    </row>
    <row r="53" spans="1:1" x14ac:dyDescent="0.25">
      <c r="A53" s="3">
        <v>0</v>
      </c>
    </row>
    <row r="54" spans="1:1" x14ac:dyDescent="0.25">
      <c r="A54" s="3">
        <v>0</v>
      </c>
    </row>
    <row r="55" spans="1:1" x14ac:dyDescent="0.25">
      <c r="A55" s="3">
        <v>58.14</v>
      </c>
    </row>
    <row r="56" spans="1:1" x14ac:dyDescent="0.25">
      <c r="A56" s="3">
        <v>0</v>
      </c>
    </row>
    <row r="57" spans="1:1" x14ac:dyDescent="0.25">
      <c r="A57" s="3">
        <v>0</v>
      </c>
    </row>
    <row r="58" spans="1:1" x14ac:dyDescent="0.25">
      <c r="A58" s="3">
        <v>0</v>
      </c>
    </row>
    <row r="59" spans="1:1" x14ac:dyDescent="0.25">
      <c r="A59" s="3">
        <v>0</v>
      </c>
    </row>
    <row r="60" spans="1:1" x14ac:dyDescent="0.25">
      <c r="A60" s="3">
        <v>0</v>
      </c>
    </row>
    <row r="61" spans="1:1" x14ac:dyDescent="0.25">
      <c r="A61" s="3">
        <v>0</v>
      </c>
    </row>
    <row r="62" spans="1:1" x14ac:dyDescent="0.25">
      <c r="A62" s="3">
        <v>0</v>
      </c>
    </row>
    <row r="63" spans="1:1" x14ac:dyDescent="0.25">
      <c r="A63" s="3">
        <v>0</v>
      </c>
    </row>
    <row r="64" spans="1:1" x14ac:dyDescent="0.25">
      <c r="A64" s="3">
        <v>0</v>
      </c>
    </row>
    <row r="65" spans="1:1" x14ac:dyDescent="0.25">
      <c r="A65" s="3">
        <v>0</v>
      </c>
    </row>
    <row r="66" spans="1:1" x14ac:dyDescent="0.25">
      <c r="A66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N2" sqref="N2:N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6</v>
      </c>
      <c r="C1" s="3">
        <v>2</v>
      </c>
      <c r="D1" s="3">
        <v>3983431.82</v>
      </c>
      <c r="E1" s="3">
        <v>345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-0.44149712094231347</v>
      </c>
      <c r="H2">
        <f t="shared" ref="H2:H12" si="0">E2/E$1</f>
        <v>4.7275362318840573E-2</v>
      </c>
      <c r="J2">
        <v>708</v>
      </c>
      <c r="K2" s="3">
        <v>6</v>
      </c>
      <c r="L2" s="3">
        <v>2</v>
      </c>
      <c r="M2" s="3">
        <v>4195235.93</v>
      </c>
      <c r="N2" s="3">
        <v>338.18</v>
      </c>
      <c r="O2">
        <f>N2/E$1</f>
        <v>0.98023188405797101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17.783897182404896</v>
      </c>
      <c r="H3">
        <f t="shared" si="0"/>
        <v>0.4349855072463768</v>
      </c>
      <c r="J3">
        <v>809</v>
      </c>
      <c r="K3" s="3">
        <v>6</v>
      </c>
      <c r="L3" s="3">
        <v>2</v>
      </c>
      <c r="M3" s="3">
        <v>947238.95</v>
      </c>
      <c r="N3" s="3">
        <v>79.040000000000006</v>
      </c>
      <c r="O3">
        <f t="shared" ref="O3:O12" si="2">N3/E$1</f>
        <v>0.22910144927536233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7.4374809658471834</v>
      </c>
      <c r="H4">
        <f t="shared" si="0"/>
        <v>0.38640579710144929</v>
      </c>
      <c r="J4">
        <v>910</v>
      </c>
      <c r="K4" s="3">
        <v>6</v>
      </c>
      <c r="L4" s="3">
        <v>2</v>
      </c>
      <c r="M4" s="3">
        <v>736323.2</v>
      </c>
      <c r="N4" s="3">
        <v>68.39</v>
      </c>
      <c r="O4">
        <f t="shared" si="2"/>
        <v>0.19823188405797101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4.5980600667090119</v>
      </c>
      <c r="H5">
        <f t="shared" si="0"/>
        <v>0.29747826086956519</v>
      </c>
      <c r="J5">
        <v>1011</v>
      </c>
      <c r="K5" s="3">
        <v>6</v>
      </c>
      <c r="L5" s="3">
        <v>2</v>
      </c>
      <c r="M5" s="3">
        <v>-593645.5</v>
      </c>
      <c r="N5" s="3">
        <v>-57.64</v>
      </c>
      <c r="O5">
        <f t="shared" si="2"/>
        <v>-0.16707246376811594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6.8555406930499441</v>
      </c>
      <c r="H6">
        <f t="shared" si="0"/>
        <v>0.29191304347826086</v>
      </c>
      <c r="J6">
        <v>1112</v>
      </c>
      <c r="K6" s="3">
        <v>6</v>
      </c>
      <c r="L6" s="3">
        <v>2</v>
      </c>
      <c r="M6" s="3">
        <v>300677.37</v>
      </c>
      <c r="N6" s="3">
        <v>28.47</v>
      </c>
      <c r="O6">
        <f t="shared" si="2"/>
        <v>8.2521739130434785E-2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5.5632878310441329</v>
      </c>
      <c r="H7">
        <f t="shared" si="0"/>
        <v>0.24713043478260871</v>
      </c>
      <c r="J7">
        <v>1213</v>
      </c>
      <c r="K7" s="3">
        <v>6</v>
      </c>
      <c r="L7" s="3">
        <v>2</v>
      </c>
      <c r="M7" s="3">
        <v>1006755.6</v>
      </c>
      <c r="N7" s="3">
        <v>99.33</v>
      </c>
      <c r="O7">
        <f t="shared" si="2"/>
        <v>0.28791304347826085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3.5957893663660099</v>
      </c>
      <c r="H8">
        <f t="shared" si="0"/>
        <v>0.18379710144927536</v>
      </c>
      <c r="J8">
        <v>1314</v>
      </c>
      <c r="K8" s="3">
        <v>6</v>
      </c>
      <c r="L8" s="3">
        <v>2</v>
      </c>
      <c r="M8" s="3">
        <v>1911650.38</v>
      </c>
      <c r="N8" s="3">
        <v>181.18</v>
      </c>
      <c r="O8">
        <f t="shared" si="2"/>
        <v>0.52515942028985507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1.8594781095060919</v>
      </c>
      <c r="H9">
        <f t="shared" si="0"/>
        <v>0.13823188405797102</v>
      </c>
      <c r="J9">
        <v>1415</v>
      </c>
      <c r="K9" s="3">
        <v>6</v>
      </c>
      <c r="L9" s="3">
        <v>2</v>
      </c>
      <c r="M9" s="3">
        <v>3299370.96</v>
      </c>
      <c r="N9" s="3">
        <v>298.33999999999997</v>
      </c>
      <c r="O9">
        <f t="shared" si="2"/>
        <v>0.86475362318840576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8.7867716134275433</v>
      </c>
      <c r="H10">
        <f t="shared" si="0"/>
        <v>0.13286956521739132</v>
      </c>
      <c r="J10">
        <v>1516</v>
      </c>
      <c r="K10" s="3">
        <v>6</v>
      </c>
      <c r="L10" s="3">
        <v>2</v>
      </c>
      <c r="M10" s="3">
        <v>-972603.56</v>
      </c>
      <c r="N10" s="3">
        <v>-95.6</v>
      </c>
      <c r="O10">
        <f t="shared" si="2"/>
        <v>-0.27710144927536229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16.632215281646268</v>
      </c>
      <c r="H11">
        <f t="shared" si="0"/>
        <v>0.15057971014492755</v>
      </c>
      <c r="J11">
        <v>1617</v>
      </c>
      <c r="K11" s="3">
        <v>6</v>
      </c>
      <c r="L11" s="3">
        <v>2</v>
      </c>
      <c r="M11" s="3">
        <v>2093318.35</v>
      </c>
      <c r="N11" s="3">
        <v>228.22</v>
      </c>
      <c r="O11">
        <f t="shared" si="2"/>
        <v>0.66150724637681158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-0.49580885257877727</v>
      </c>
      <c r="H12">
        <f t="shared" si="0"/>
        <v>0.13600000000000001</v>
      </c>
      <c r="J12">
        <v>1718</v>
      </c>
      <c r="K12" s="3">
        <v>6</v>
      </c>
      <c r="L12" s="3">
        <v>2</v>
      </c>
      <c r="M12" s="3">
        <v>972072.14</v>
      </c>
      <c r="N12" s="3">
        <v>334.87</v>
      </c>
      <c r="O12">
        <f t="shared" si="2"/>
        <v>0.97063768115942028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N2" sqref="N2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44</v>
      </c>
      <c r="C1" s="3">
        <v>5</v>
      </c>
      <c r="D1" s="3">
        <v>10160578.199999999</v>
      </c>
      <c r="E1" s="3">
        <v>384.15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3.6548124790772255E-2</v>
      </c>
      <c r="H2">
        <f t="shared" ref="H2:H11" si="0">E2/E$1</f>
        <v>0.11256019783938567</v>
      </c>
      <c r="J2">
        <v>809</v>
      </c>
      <c r="K2" s="3">
        <v>44</v>
      </c>
      <c r="L2" s="3">
        <v>5</v>
      </c>
      <c r="M2" s="3">
        <v>-2849156.58</v>
      </c>
      <c r="N2" s="3">
        <v>-226.86</v>
      </c>
      <c r="O2">
        <f>N2/E$1</f>
        <v>-0.59055056618508406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2.657471818877394</v>
      </c>
      <c r="H3">
        <f t="shared" si="0"/>
        <v>0.18906677079265913</v>
      </c>
      <c r="J3">
        <v>910</v>
      </c>
      <c r="K3" s="3">
        <v>44</v>
      </c>
      <c r="L3" s="3">
        <v>5</v>
      </c>
      <c r="M3" s="3">
        <v>-1748268.68</v>
      </c>
      <c r="N3" s="3">
        <v>-162.75</v>
      </c>
      <c r="O3">
        <f t="shared" ref="O3:O11" si="2">N3/E$1</f>
        <v>-0.42366263178445923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1.9912298022567265</v>
      </c>
      <c r="H4">
        <f t="shared" si="0"/>
        <v>0.17084472211375765</v>
      </c>
      <c r="J4">
        <v>1011</v>
      </c>
      <c r="K4" s="3">
        <v>44</v>
      </c>
      <c r="L4" s="3">
        <v>5</v>
      </c>
      <c r="M4" s="3">
        <v>-1477443.68</v>
      </c>
      <c r="N4" s="3">
        <v>-142.75</v>
      </c>
      <c r="O4">
        <f t="shared" si="2"/>
        <v>-0.37159963555902642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2.1850809474602535</v>
      </c>
      <c r="H5">
        <f t="shared" si="0"/>
        <v>0.17688402967590786</v>
      </c>
      <c r="J5">
        <v>1112</v>
      </c>
      <c r="K5" s="3">
        <v>44</v>
      </c>
      <c r="L5" s="3">
        <v>5</v>
      </c>
      <c r="M5" s="3">
        <v>1331112.73</v>
      </c>
      <c r="N5" s="3">
        <v>126.3</v>
      </c>
      <c r="O5">
        <f t="shared" si="2"/>
        <v>0.32877782116360799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2.1656173474458371</v>
      </c>
      <c r="H6">
        <f t="shared" si="0"/>
        <v>0.15975530391774048</v>
      </c>
      <c r="J6">
        <v>1213</v>
      </c>
      <c r="K6" s="3">
        <v>44</v>
      </c>
      <c r="L6" s="3">
        <v>5</v>
      </c>
      <c r="M6" s="3">
        <v>-1557416.4</v>
      </c>
      <c r="N6" s="3">
        <v>-158.44</v>
      </c>
      <c r="O6">
        <f t="shared" si="2"/>
        <v>-0.41244305609787846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1.3085326758274445</v>
      </c>
      <c r="H7">
        <f t="shared" si="0"/>
        <v>0.11927632435246649</v>
      </c>
      <c r="J7">
        <v>1314</v>
      </c>
      <c r="K7" s="3">
        <v>44</v>
      </c>
      <c r="L7" s="3">
        <v>5</v>
      </c>
      <c r="M7" s="3">
        <v>0</v>
      </c>
      <c r="N7" s="3">
        <v>0</v>
      </c>
      <c r="O7">
        <f t="shared" si="2"/>
        <v>0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1.4548765335027891</v>
      </c>
      <c r="H8">
        <f t="shared" si="0"/>
        <v>9.5874007549134457E-2</v>
      </c>
      <c r="J8">
        <v>1415</v>
      </c>
      <c r="K8" s="3">
        <v>44</v>
      </c>
      <c r="L8" s="3">
        <v>5</v>
      </c>
      <c r="M8" s="3">
        <v>3100891.25</v>
      </c>
      <c r="N8" s="3">
        <v>325.29000000000002</v>
      </c>
      <c r="O8">
        <f t="shared" si="2"/>
        <v>0.84677860210855149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3.720377280300839</v>
      </c>
      <c r="H9">
        <f t="shared" si="0"/>
        <v>9.9153976311336739E-2</v>
      </c>
      <c r="J9">
        <v>1516</v>
      </c>
      <c r="K9" s="3">
        <v>44</v>
      </c>
      <c r="L9" s="3">
        <v>5</v>
      </c>
      <c r="M9" s="3">
        <v>-177357.67</v>
      </c>
      <c r="N9" s="3">
        <v>-18.399999999999999</v>
      </c>
      <c r="O9">
        <f t="shared" si="2"/>
        <v>-4.7897956527398151E-2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4.5430674388195769</v>
      </c>
      <c r="H10">
        <f t="shared" si="0"/>
        <v>0.10883769360926722</v>
      </c>
      <c r="J10">
        <v>1617</v>
      </c>
      <c r="K10" s="3">
        <v>44</v>
      </c>
      <c r="L10" s="3">
        <v>5</v>
      </c>
      <c r="M10" s="3">
        <v>1387917.78</v>
      </c>
      <c r="N10" s="3">
        <v>158.96</v>
      </c>
      <c r="O10">
        <f t="shared" si="2"/>
        <v>0.41379669399973973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-1.2498267480486491</v>
      </c>
      <c r="H11">
        <f t="shared" si="0"/>
        <v>9.2151503319016018E-2</v>
      </c>
      <c r="J11">
        <v>1718</v>
      </c>
      <c r="K11" s="3">
        <v>44</v>
      </c>
      <c r="L11" s="3">
        <v>5</v>
      </c>
      <c r="M11" s="3">
        <v>-1053639.46</v>
      </c>
      <c r="N11" s="3">
        <v>-360.7</v>
      </c>
      <c r="O11">
        <f t="shared" si="2"/>
        <v>-0.93895613692568014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32</v>
      </c>
      <c r="C1" s="3">
        <v>11</v>
      </c>
      <c r="D1" s="3">
        <v>15216897.689999999</v>
      </c>
      <c r="E1" s="3">
        <v>383.19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0.85195096951460159</v>
      </c>
      <c r="H2">
        <f t="shared" ref="H2:H10" si="0">E2/E$1</f>
        <v>0.28531537879380986</v>
      </c>
      <c r="J2">
        <v>910</v>
      </c>
      <c r="K2" s="3">
        <v>26</v>
      </c>
      <c r="L2" s="3">
        <v>8</v>
      </c>
      <c r="M2" s="3">
        <v>-2660405.65</v>
      </c>
      <c r="N2" s="3">
        <v>-216.73</v>
      </c>
      <c r="O2">
        <f>N2/E$1</f>
        <v>-0.56559409170385444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0.26178720072606343</v>
      </c>
      <c r="H3">
        <f t="shared" si="0"/>
        <v>0.13698165400976017</v>
      </c>
      <c r="J3">
        <v>1011</v>
      </c>
      <c r="K3" s="3">
        <v>26</v>
      </c>
      <c r="L3" s="3">
        <v>8</v>
      </c>
      <c r="M3" s="3">
        <v>-1734182.22</v>
      </c>
      <c r="N3" s="3">
        <v>-160.81</v>
      </c>
      <c r="O3">
        <f t="shared" ref="O3:O10" si="3">N3/E$1</f>
        <v>-0.419661264646781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1.685219194635986</v>
      </c>
      <c r="H4">
        <f t="shared" si="0"/>
        <v>0.16435710744017326</v>
      </c>
      <c r="J4">
        <v>1112</v>
      </c>
      <c r="K4" s="3">
        <v>26</v>
      </c>
      <c r="L4" s="3">
        <v>8</v>
      </c>
      <c r="M4" s="3">
        <v>-822396.88</v>
      </c>
      <c r="N4" s="3">
        <v>-71.52</v>
      </c>
      <c r="O4">
        <f t="shared" si="3"/>
        <v>-0.18664370155797383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0.83109820921717736</v>
      </c>
      <c r="H5">
        <f t="shared" si="0"/>
        <v>0.13805161930113</v>
      </c>
      <c r="J5">
        <v>1213</v>
      </c>
      <c r="K5" s="3">
        <v>26</v>
      </c>
      <c r="L5" s="3">
        <v>8</v>
      </c>
      <c r="M5" s="3">
        <v>1239903.33</v>
      </c>
      <c r="N5" s="3">
        <v>102.91</v>
      </c>
      <c r="O5">
        <f t="shared" si="3"/>
        <v>0.26856128813382396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0.82463432860210084</v>
      </c>
      <c r="H6">
        <f t="shared" si="0"/>
        <v>0.10404760040710874</v>
      </c>
      <c r="J6">
        <v>1314</v>
      </c>
      <c r="K6" s="3">
        <v>26</v>
      </c>
      <c r="L6" s="3">
        <v>8</v>
      </c>
      <c r="M6" s="3">
        <v>557625.98</v>
      </c>
      <c r="N6" s="3">
        <v>52.42</v>
      </c>
      <c r="O6">
        <f t="shared" si="3"/>
        <v>0.13679897700879459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0.8976537214268403</v>
      </c>
      <c r="H7">
        <f t="shared" si="0"/>
        <v>8.2517811007594144E-2</v>
      </c>
      <c r="J7">
        <v>1415</v>
      </c>
      <c r="K7" s="3">
        <v>26</v>
      </c>
      <c r="L7" s="3">
        <v>8</v>
      </c>
      <c r="M7" s="3">
        <v>1246340.73</v>
      </c>
      <c r="N7" s="3">
        <v>108.2</v>
      </c>
      <c r="O7">
        <f t="shared" si="3"/>
        <v>0.28236645006393696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2.4320160839564671</v>
      </c>
      <c r="H8">
        <f t="shared" si="0"/>
        <v>9.0111954904877473E-2</v>
      </c>
      <c r="J8">
        <v>1516</v>
      </c>
      <c r="K8" s="3">
        <v>26</v>
      </c>
      <c r="L8" s="3">
        <v>8</v>
      </c>
      <c r="M8" s="3">
        <v>-2637806.13</v>
      </c>
      <c r="N8" s="3">
        <v>-227.5</v>
      </c>
      <c r="O8">
        <f t="shared" si="3"/>
        <v>-0.59370025313812991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4.6605155528255384</v>
      </c>
      <c r="H9">
        <f t="shared" si="0"/>
        <v>0.1195229520603356</v>
      </c>
      <c r="J9">
        <v>1617</v>
      </c>
      <c r="K9" s="3">
        <v>26</v>
      </c>
      <c r="L9" s="3">
        <v>8</v>
      </c>
      <c r="M9" s="3">
        <v>2048866.65</v>
      </c>
      <c r="N9" s="3">
        <v>169.13</v>
      </c>
      <c r="O9">
        <f t="shared" si="3"/>
        <v>0.44137373104726113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0.2079865774532916</v>
      </c>
      <c r="H10">
        <f t="shared" si="0"/>
        <v>0.10790991414180955</v>
      </c>
      <c r="J10">
        <v>1718</v>
      </c>
      <c r="K10" s="3">
        <v>26</v>
      </c>
      <c r="L10" s="3">
        <v>8</v>
      </c>
      <c r="M10" s="3">
        <v>2167537.77</v>
      </c>
      <c r="N10" s="3">
        <v>192.51</v>
      </c>
      <c r="O10">
        <f t="shared" si="3"/>
        <v>0.50238784936976433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32</v>
      </c>
      <c r="C1" s="3">
        <v>11</v>
      </c>
      <c r="D1" s="3">
        <v>17925839.039999999</v>
      </c>
      <c r="E1" s="3">
        <v>338.94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-3.5066826668326483</v>
      </c>
      <c r="H2">
        <f t="shared" ref="H2:H9" si="0">E2/E$1</f>
        <v>-0.50106213489113116</v>
      </c>
      <c r="J2">
        <v>1011</v>
      </c>
      <c r="K2" s="3">
        <v>32</v>
      </c>
      <c r="L2" s="3">
        <v>11</v>
      </c>
      <c r="M2" s="3">
        <v>-188874.33</v>
      </c>
      <c r="N2" s="3">
        <v>-18.25</v>
      </c>
      <c r="O2">
        <f>N2/E$1</f>
        <v>-5.384433823095533E-2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1.4305499454043966</v>
      </c>
      <c r="H3">
        <f t="shared" si="0"/>
        <v>-9.7273853779429986E-2</v>
      </c>
      <c r="J3">
        <v>1112</v>
      </c>
      <c r="K3" s="3">
        <v>32</v>
      </c>
      <c r="L3" s="3">
        <v>11</v>
      </c>
      <c r="M3" s="3">
        <v>907565.2</v>
      </c>
      <c r="N3" s="3">
        <v>90.57</v>
      </c>
      <c r="O3">
        <f>N3/E$1</f>
        <v>0.26721543636041778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0.70550317850003408</v>
      </c>
      <c r="H4">
        <f t="shared" si="0"/>
        <v>-1.9619991738950848E-2</v>
      </c>
      <c r="J4">
        <v>1213</v>
      </c>
      <c r="K4" s="3">
        <v>32</v>
      </c>
      <c r="L4" s="3">
        <v>11</v>
      </c>
      <c r="M4" s="3">
        <v>-1588003.98</v>
      </c>
      <c r="N4" s="3">
        <v>-161.02000000000001</v>
      </c>
      <c r="O4">
        <f t="shared" ref="O4:O9" si="3">N4/E$1</f>
        <v>-0.47506933380539335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0.70001611539629227</v>
      </c>
      <c r="H5">
        <f t="shared" si="0"/>
        <v>1.0444326429456542E-2</v>
      </c>
      <c r="J5">
        <v>1314</v>
      </c>
      <c r="K5" s="3">
        <v>31</v>
      </c>
      <c r="L5" s="3">
        <v>11</v>
      </c>
      <c r="M5" s="3">
        <v>0</v>
      </c>
      <c r="N5" s="3">
        <v>0</v>
      </c>
      <c r="O5">
        <f t="shared" si="3"/>
        <v>0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0.76200086420055235</v>
      </c>
      <c r="H6">
        <f t="shared" si="0"/>
        <v>2.2658877677465036E-2</v>
      </c>
      <c r="J6">
        <v>1415</v>
      </c>
      <c r="K6" s="3">
        <v>32</v>
      </c>
      <c r="L6" s="3">
        <v>11</v>
      </c>
      <c r="M6" s="3">
        <v>0</v>
      </c>
      <c r="N6" s="3">
        <v>0</v>
      </c>
      <c r="O6">
        <f t="shared" si="3"/>
        <v>0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2.064491366201624</v>
      </c>
      <c r="H7">
        <f t="shared" si="0"/>
        <v>5.0303888593851424E-2</v>
      </c>
      <c r="J7">
        <v>1516</v>
      </c>
      <c r="K7" s="3">
        <v>32</v>
      </c>
      <c r="L7" s="3">
        <v>11</v>
      </c>
      <c r="M7" s="3">
        <v>-368191.57</v>
      </c>
      <c r="N7" s="3">
        <v>-37.549999999999997</v>
      </c>
      <c r="O7">
        <f t="shared" si="3"/>
        <v>-0.11078656989437657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3.9562214182416309</v>
      </c>
      <c r="H8">
        <f t="shared" si="0"/>
        <v>9.6211718888298811E-2</v>
      </c>
      <c r="J8">
        <v>1617</v>
      </c>
      <c r="K8" s="3">
        <v>32</v>
      </c>
      <c r="L8" s="3">
        <v>11</v>
      </c>
      <c r="M8" s="3">
        <v>2197284.56</v>
      </c>
      <c r="N8" s="3">
        <v>241.55</v>
      </c>
      <c r="O8">
        <f t="shared" si="3"/>
        <v>0.71266300820204165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0.17655577866886832</v>
      </c>
      <c r="H9">
        <f t="shared" si="0"/>
        <v>8.6327963651383732E-2</v>
      </c>
      <c r="J9">
        <v>1718</v>
      </c>
      <c r="K9" s="3">
        <v>32</v>
      </c>
      <c r="L9" s="3">
        <v>11</v>
      </c>
      <c r="M9" s="3">
        <v>0</v>
      </c>
      <c r="N9" s="3">
        <v>0</v>
      </c>
      <c r="O9">
        <f t="shared" si="3"/>
        <v>0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32</v>
      </c>
      <c r="C1" s="3">
        <v>11</v>
      </c>
      <c r="D1" s="3">
        <v>17567254.260000002</v>
      </c>
      <c r="E1" s="3">
        <v>265.91000000000003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-0.91933359539136084</v>
      </c>
      <c r="H2">
        <f t="shared" ref="H2:H8" si="0">E2/E$1</f>
        <v>1.8013613628671352E-2</v>
      </c>
      <c r="J2" s="2">
        <v>1112</v>
      </c>
      <c r="K2" s="3">
        <v>32</v>
      </c>
      <c r="L2" s="3">
        <v>11</v>
      </c>
      <c r="M2" s="3">
        <v>907565.2</v>
      </c>
      <c r="N2" s="3">
        <v>90.57</v>
      </c>
      <c r="O2" s="2">
        <f>N2/E$1</f>
        <v>0.34060396374713242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0.65064728106235081</v>
      </c>
      <c r="H3">
        <f t="shared" si="0"/>
        <v>7.0023692226693246E-2</v>
      </c>
      <c r="J3" s="2">
        <v>1213</v>
      </c>
      <c r="K3" s="3">
        <v>32</v>
      </c>
      <c r="L3" s="3">
        <v>11</v>
      </c>
      <c r="M3" s="3">
        <v>-1588003.98</v>
      </c>
      <c r="N3" s="3">
        <v>-161.02000000000001</v>
      </c>
      <c r="O3" s="2">
        <f t="shared" ref="O3:O8" si="3">N3/E$1</f>
        <v>-0.60554322891203793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0.82858883434866382</v>
      </c>
      <c r="H4">
        <f t="shared" si="0"/>
        <v>8.1230491519687115E-2</v>
      </c>
      <c r="J4" s="2">
        <v>1314</v>
      </c>
      <c r="K4" s="3">
        <v>31</v>
      </c>
      <c r="L4" s="3">
        <v>11</v>
      </c>
      <c r="M4" s="3">
        <v>0</v>
      </c>
      <c r="N4" s="3">
        <v>0</v>
      </c>
      <c r="O4" s="2">
        <f t="shared" si="3"/>
        <v>0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0.49058276794133415</v>
      </c>
      <c r="H5">
        <f t="shared" si="0"/>
        <v>6.5849347523598209E-2</v>
      </c>
      <c r="J5" s="2">
        <v>1415</v>
      </c>
      <c r="K5" s="3">
        <v>32</v>
      </c>
      <c r="L5" s="3">
        <v>11</v>
      </c>
      <c r="M5" s="3">
        <v>0</v>
      </c>
      <c r="N5" s="3">
        <v>0</v>
      </c>
      <c r="O5" s="2">
        <f t="shared" si="3"/>
        <v>0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1.5853610471964561</v>
      </c>
      <c r="H6">
        <f t="shared" si="0"/>
        <v>8.8037305855364595E-2</v>
      </c>
      <c r="J6" s="2">
        <v>1516</v>
      </c>
      <c r="K6" s="3">
        <v>32</v>
      </c>
      <c r="L6" s="3">
        <v>11</v>
      </c>
      <c r="M6" s="3">
        <v>-368191.57</v>
      </c>
      <c r="N6" s="3">
        <v>-37.549999999999997</v>
      </c>
      <c r="O6" s="2">
        <f t="shared" si="3"/>
        <v>-0.14121319243353012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1.3709345048211308</v>
      </c>
      <c r="H7">
        <f t="shared" si="0"/>
        <v>9.6686848933849795E-2</v>
      </c>
      <c r="J7" s="2">
        <v>1617</v>
      </c>
      <c r="K7" s="3">
        <v>32</v>
      </c>
      <c r="L7" s="3">
        <v>11</v>
      </c>
      <c r="M7" s="3">
        <v>2197284.56</v>
      </c>
      <c r="N7" s="3">
        <v>241.55</v>
      </c>
      <c r="O7" s="2">
        <f t="shared" si="3"/>
        <v>0.90839005678613061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-1.251149949485618</v>
      </c>
      <c r="H8">
        <f t="shared" si="0"/>
        <v>6.2201496747019656E-2</v>
      </c>
      <c r="J8" s="2">
        <v>1718</v>
      </c>
      <c r="K8" s="3">
        <v>32</v>
      </c>
      <c r="L8" s="3">
        <v>11</v>
      </c>
      <c r="M8" s="3">
        <v>0</v>
      </c>
      <c r="N8" s="3">
        <v>0</v>
      </c>
      <c r="O8" s="2">
        <f t="shared" si="3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32</v>
      </c>
      <c r="C1" s="3">
        <v>11</v>
      </c>
      <c r="D1" s="3">
        <v>18081755.329999998</v>
      </c>
      <c r="E1" s="3">
        <v>227.77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-2.7391754338025457E-4</v>
      </c>
      <c r="H2">
        <f t="shared" ref="H2:H7" si="0">E2/E$1</f>
        <v>0.23940817491328972</v>
      </c>
      <c r="J2" s="2">
        <v>1213</v>
      </c>
      <c r="K2" s="3">
        <v>32</v>
      </c>
      <c r="L2" s="3">
        <v>11</v>
      </c>
      <c r="M2" s="3">
        <v>-1588003.98</v>
      </c>
      <c r="N2" s="3">
        <v>-161.02000000000001</v>
      </c>
      <c r="O2">
        <f>N2/E$1</f>
        <v>-0.70694121262677267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0.73529634304591585</v>
      </c>
      <c r="H3">
        <f t="shared" si="0"/>
        <v>0.16442024849629011</v>
      </c>
      <c r="J3" s="2">
        <v>1314</v>
      </c>
      <c r="K3" s="3">
        <v>31</v>
      </c>
      <c r="L3" s="3">
        <v>11</v>
      </c>
      <c r="M3" s="3">
        <v>0</v>
      </c>
      <c r="N3" s="3">
        <v>0</v>
      </c>
      <c r="O3">
        <f t="shared" ref="O3:O7" si="3">N3/E$1</f>
        <v>0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0.81753051792898046</v>
      </c>
      <c r="H4">
        <f t="shared" si="0"/>
        <v>0.13399481933529436</v>
      </c>
      <c r="J4" s="2">
        <v>1415</v>
      </c>
      <c r="K4" s="3">
        <v>32</v>
      </c>
      <c r="L4" s="3">
        <v>11</v>
      </c>
      <c r="M4" s="3">
        <v>0</v>
      </c>
      <c r="N4" s="3">
        <v>0</v>
      </c>
      <c r="O4">
        <f t="shared" si="3"/>
        <v>0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2.0905705004913373</v>
      </c>
      <c r="H5">
        <f t="shared" si="0"/>
        <v>0.16731790841638494</v>
      </c>
      <c r="J5" s="2">
        <v>1516</v>
      </c>
      <c r="K5" s="3">
        <v>32</v>
      </c>
      <c r="L5" s="3">
        <v>11</v>
      </c>
      <c r="M5" s="3">
        <v>-368191.57</v>
      </c>
      <c r="N5" s="3">
        <v>-37.549999999999997</v>
      </c>
      <c r="O5">
        <f t="shared" si="3"/>
        <v>-0.16485928787812265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2.5528601143835967</v>
      </c>
      <c r="H6">
        <f t="shared" si="0"/>
        <v>0.20099222900294156</v>
      </c>
      <c r="J6" s="2">
        <v>1617</v>
      </c>
      <c r="K6" s="3">
        <v>32</v>
      </c>
      <c r="L6" s="3">
        <v>11</v>
      </c>
      <c r="M6" s="3">
        <v>2197284.56</v>
      </c>
      <c r="N6" s="3">
        <v>241.55</v>
      </c>
      <c r="O6">
        <f t="shared" si="3"/>
        <v>1.0604996268165254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-0.70230805462403068</v>
      </c>
      <c r="H7">
        <f t="shared" si="0"/>
        <v>0.15120516310313034</v>
      </c>
      <c r="J7" s="2">
        <v>1718</v>
      </c>
      <c r="K7" s="3">
        <v>32</v>
      </c>
      <c r="L7" s="3">
        <v>11</v>
      </c>
      <c r="M7" s="3">
        <v>0</v>
      </c>
      <c r="N7" s="3">
        <v>0</v>
      </c>
      <c r="O7">
        <f t="shared" si="3"/>
        <v>0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2018-12-10T07:57:04Z</dcterms:modified>
</cp:coreProperties>
</file>