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D86E9F65-77FC-462F-9F2F-04DA74B6A8F1}" xr6:coauthVersionLast="40" xr6:coauthVersionMax="40" xr10:uidLastSave="{00000000-0000-0000-0000-000000000000}"/>
  <bookViews>
    <workbookView minimized="1"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3" l="1"/>
  <c r="K3" i="23"/>
  <c r="I3" i="23"/>
  <c r="K2" i="23"/>
  <c r="K4" i="23" s="1"/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F12" i="22"/>
  <c r="G12" i="22"/>
  <c r="H12" i="22"/>
  <c r="I12" i="22"/>
  <c r="J12" i="22"/>
  <c r="K12" i="22"/>
  <c r="E12" i="22"/>
  <c r="C9" i="23" l="1"/>
  <c r="I4" i="23" s="1"/>
  <c r="C10" i="23"/>
  <c r="O6" i="12"/>
  <c r="O5" i="12"/>
  <c r="O4" i="12"/>
  <c r="O3" i="12"/>
  <c r="O2" i="12"/>
  <c r="P12" i="22" l="1"/>
  <c r="Q12" i="22"/>
  <c r="R12" i="22"/>
  <c r="S12" i="22"/>
  <c r="T12" i="22"/>
  <c r="U12" i="22"/>
  <c r="V12" i="22"/>
  <c r="M5" i="22"/>
  <c r="M6" i="22"/>
  <c r="M7" i="22"/>
  <c r="M8" i="22"/>
  <c r="M9" i="22"/>
  <c r="M10" i="22"/>
  <c r="M11" i="22"/>
  <c r="L11" i="22" l="1"/>
  <c r="L10" i="22"/>
  <c r="L9" i="22"/>
  <c r="L8" i="22"/>
  <c r="L7" i="22"/>
  <c r="L6" i="22"/>
  <c r="L5" i="22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R11" i="19" l="1"/>
  <c r="Q11" i="19"/>
  <c r="P11" i="19"/>
  <c r="O11" i="19"/>
  <c r="N11" i="19"/>
  <c r="M11" i="19"/>
  <c r="M1" i="19"/>
  <c r="M6" i="19"/>
  <c r="N5" i="19"/>
  <c r="M5" i="19"/>
  <c r="O4" i="19"/>
  <c r="N4" i="19"/>
  <c r="M4" i="19"/>
  <c r="P3" i="19"/>
  <c r="O3" i="19"/>
  <c r="N3" i="19"/>
  <c r="M3" i="19"/>
  <c r="Q2" i="19"/>
  <c r="P2" i="19"/>
  <c r="O2" i="19"/>
  <c r="N2" i="19"/>
  <c r="M2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1" l="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  <c r="E13" i="19"/>
  <c r="F13" i="19"/>
  <c r="H13" i="19"/>
  <c r="I13" i="19"/>
  <c r="G13" i="19"/>
  <c r="J13" i="1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4">
                  <c:v>0.69976238968092319</c:v>
                </c:pt>
                <c:pt idx="5">
                  <c:v>0.48483136545957856</c:v>
                </c:pt>
                <c:pt idx="6">
                  <c:v>0.1165225138275363</c:v>
                </c:pt>
                <c:pt idx="7">
                  <c:v>-0.74673539518900345</c:v>
                </c:pt>
                <c:pt idx="8">
                  <c:v>-0.77261495487752474</c:v>
                </c:pt>
                <c:pt idx="9">
                  <c:v>0.73057522328659352</c:v>
                </c:pt>
                <c:pt idx="10">
                  <c:v>1.252357182473655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4">
                  <c:v>-0.60768839103869654</c:v>
                </c:pt>
                <c:pt idx="5">
                  <c:v>8.8667306931811768E-2</c:v>
                </c:pt>
                <c:pt idx="6">
                  <c:v>0.17090463640075726</c:v>
                </c:pt>
                <c:pt idx="7">
                  <c:v>0.33578178694158073</c:v>
                </c:pt>
                <c:pt idx="8">
                  <c:v>1.0164374731413837</c:v>
                </c:pt>
                <c:pt idx="9">
                  <c:v>0.84913693368503862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4">
                  <c:v>1.0072131704005431</c:v>
                </c:pt>
                <c:pt idx="5">
                  <c:v>0.13004914976554996</c:v>
                </c:pt>
                <c:pt idx="6">
                  <c:v>-0.17172129626192509</c:v>
                </c:pt>
                <c:pt idx="7">
                  <c:v>-0.73410652920962194</c:v>
                </c:pt>
                <c:pt idx="8">
                  <c:v>1.9784593897722389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4">
                  <c:v>-0.37860658520027157</c:v>
                </c:pt>
                <c:pt idx="5">
                  <c:v>-0.13067058358284842</c:v>
                </c:pt>
                <c:pt idx="6">
                  <c:v>-1.414826088570474</c:v>
                </c:pt>
                <c:pt idx="7">
                  <c:v>0.3409364261168385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4">
                  <c:v>0.2788951120162933</c:v>
                </c:pt>
                <c:pt idx="5">
                  <c:v>-1.0766058414778825</c:v>
                </c:pt>
                <c:pt idx="6">
                  <c:v>0.98040016333197233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4">
                  <c:v>-0.77885268160217247</c:v>
                </c:pt>
                <c:pt idx="5">
                  <c:v>0.74603129766679854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4">
                  <c:v>0.57153767820773926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2">
                  <c:v>0.17</c:v>
                </c:pt>
                <c:pt idx="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0.26089097959353114</c:v>
                </c:pt>
                <c:pt idx="1">
                  <c:v>0.85844493007289824</c:v>
                </c:pt>
                <c:pt idx="2">
                  <c:v>0.89484065728371165</c:v>
                </c:pt>
                <c:pt idx="3">
                  <c:v>0.8003698547815109</c:v>
                </c:pt>
                <c:pt idx="4">
                  <c:v>0.74345034354038753</c:v>
                </c:pt>
                <c:pt idx="5">
                  <c:v>0.71215092844356975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0.26089097959353114</c:v>
                </c:pt>
                <c:pt idx="1">
                  <c:v>0.75159508908205919</c:v>
                </c:pt>
                <c:pt idx="2">
                  <c:v>1.2939779844260646E-2</c:v>
                </c:pt>
                <c:pt idx="3">
                  <c:v>0.43162895450826988</c:v>
                </c:pt>
                <c:pt idx="4">
                  <c:v>0.18415442581602118</c:v>
                </c:pt>
                <c:pt idx="5">
                  <c:v>0.10746551211067265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4">
                  <c:v>0.699780329438073</c:v>
                </c:pt>
                <c:pt idx="5">
                  <c:v>0.62972512459141539</c:v>
                </c:pt>
                <c:pt idx="6">
                  <c:v>0.86816976147474767</c:v>
                </c:pt>
                <c:pt idx="7">
                  <c:v>0.6228588566618688</c:v>
                </c:pt>
                <c:pt idx="8">
                  <c:v>1.3961020024857653</c:v>
                </c:pt>
                <c:pt idx="9">
                  <c:v>8.3835789411816131E-2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4">
                  <c:v>0.69976238968092319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4">
                  <c:v>-0.60768839103869654</c:v>
                </c:pt>
                <c:pt idx="5">
                  <c:v>0.48483136545957856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4">
                  <c:v>1.0072131704005431</c:v>
                </c:pt>
                <c:pt idx="5">
                  <c:v>8.8667306931811768E-2</c:v>
                </c:pt>
                <c:pt idx="6">
                  <c:v>0.1165225138275363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4">
                  <c:v>-0.37860658520027157</c:v>
                </c:pt>
                <c:pt idx="5">
                  <c:v>0.13004914976554996</c:v>
                </c:pt>
                <c:pt idx="6">
                  <c:v>0.17090463640075726</c:v>
                </c:pt>
                <c:pt idx="7">
                  <c:v>-0.74673539518900345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4">
                  <c:v>0.2788951120162933</c:v>
                </c:pt>
                <c:pt idx="5">
                  <c:v>-0.13067058358284842</c:v>
                </c:pt>
                <c:pt idx="6">
                  <c:v>-0.17172129626192509</c:v>
                </c:pt>
                <c:pt idx="7">
                  <c:v>0.33578178694158073</c:v>
                </c:pt>
                <c:pt idx="8">
                  <c:v>-0.77261495487752474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4">
                  <c:v>-0.77885268160217247</c:v>
                </c:pt>
                <c:pt idx="5">
                  <c:v>-1.0766058414778825</c:v>
                </c:pt>
                <c:pt idx="6">
                  <c:v>-1.414826088570474</c:v>
                </c:pt>
                <c:pt idx="7">
                  <c:v>-0.73410652920962194</c:v>
                </c:pt>
                <c:pt idx="8">
                  <c:v>1.0164374731413837</c:v>
                </c:pt>
                <c:pt idx="9">
                  <c:v>0.73057522328659352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4">
                  <c:v>0.57153767820773926</c:v>
                </c:pt>
                <c:pt idx="5">
                  <c:v>0.74603129766679854</c:v>
                </c:pt>
                <c:pt idx="6">
                  <c:v>0.98040016333197233</c:v>
                </c:pt>
                <c:pt idx="7">
                  <c:v>0.3409364261168385</c:v>
                </c:pt>
                <c:pt idx="8">
                  <c:v>1.9784593897722389</c:v>
                </c:pt>
                <c:pt idx="9">
                  <c:v>0.84913693368503862</c:v>
                </c:pt>
                <c:pt idx="10">
                  <c:v>1.252357182473655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'综合(4)'!$C$12:$K$12</c:f>
              <c:numCache>
                <c:formatCode>General</c:formatCode>
                <c:ptCount val="9"/>
                <c:pt idx="2">
                  <c:v>0.11318009892347977</c:v>
                </c:pt>
                <c:pt idx="3">
                  <c:v>4.0383782460501304E-2</c:v>
                </c:pt>
                <c:pt idx="4">
                  <c:v>-6.3744014254426634E-2</c:v>
                </c:pt>
                <c:pt idx="5">
                  <c:v>-0.20103092783505153</c:v>
                </c:pt>
                <c:pt idx="6">
                  <c:v>0.74076063601203257</c:v>
                </c:pt>
                <c:pt idx="7">
                  <c:v>0.78985607848581607</c:v>
                </c:pt>
                <c:pt idx="8">
                  <c:v>1.252357182473655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4">
                  <c:v>0.69976238968092319</c:v>
                </c:pt>
                <c:pt idx="5">
                  <c:v>-6.1428512789558992E-2</c:v>
                </c:pt>
                <c:pt idx="6">
                  <c:v>0.40413433038663044</c:v>
                </c:pt>
                <c:pt idx="7">
                  <c:v>-0.20609704855574196</c:v>
                </c:pt>
                <c:pt idx="8">
                  <c:v>-9.2065987152884846E-2</c:v>
                </c:pt>
                <c:pt idx="9">
                  <c:v>-0.37622974073869547</c:v>
                </c:pt>
                <c:pt idx="10">
                  <c:v>0.95983701017918288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B1:W13"/>
  <sheetViews>
    <sheetView workbookViewId="0">
      <selection activeCell="E10" sqref="E10"/>
    </sheetView>
  </sheetViews>
  <sheetFormatPr defaultRowHeight="13.8" x14ac:dyDescent="0.25"/>
  <sheetData>
    <row r="1" spans="2:23" x14ac:dyDescent="0.25">
      <c r="E1">
        <v>0.69976238968092319</v>
      </c>
      <c r="F1">
        <v>0.48483136545957856</v>
      </c>
      <c r="G1">
        <v>0.1165225138275363</v>
      </c>
      <c r="H1" s="2">
        <v>-0.74673539518900345</v>
      </c>
      <c r="I1">
        <v>-0.77261495487752474</v>
      </c>
      <c r="J1">
        <v>0.73057522328659352</v>
      </c>
      <c r="K1">
        <v>1.252357182473655</v>
      </c>
      <c r="M1" s="2">
        <f>_xlfn.STDEV.P(J1:K1)</f>
        <v>0.26089097959353114</v>
      </c>
      <c r="N1" s="2">
        <f>_xlfn.STDEV.P(I1:K1)</f>
        <v>0.85844493007289824</v>
      </c>
      <c r="O1" s="2">
        <f>_xlfn.STDEV.P(H1:K1)</f>
        <v>0.89484065728371165</v>
      </c>
      <c r="P1" s="2">
        <f>_xlfn.STDEV.P(G1:K1)</f>
        <v>0.8003698547815109</v>
      </c>
      <c r="Q1" s="2">
        <f>_xlfn.STDEV.P(F1:K1)</f>
        <v>0.74345034354038753</v>
      </c>
      <c r="R1" s="2">
        <f>_xlfn.STDEV.P(E1:K1)</f>
        <v>0.71215092844356975</v>
      </c>
      <c r="S1" s="2"/>
      <c r="T1" s="2"/>
      <c r="U1" s="2"/>
      <c r="V1" s="2"/>
      <c r="W1" s="2"/>
    </row>
    <row r="2" spans="2:23" x14ac:dyDescent="0.25">
      <c r="E2">
        <v>-0.60768839103869654</v>
      </c>
      <c r="F2">
        <v>8.8667306931811768E-2</v>
      </c>
      <c r="G2">
        <v>0.17090463640075726</v>
      </c>
      <c r="H2" s="2">
        <v>0.33578178694158073</v>
      </c>
      <c r="I2">
        <v>1.0164374731413837</v>
      </c>
      <c r="J2">
        <v>0.84913693368503862</v>
      </c>
      <c r="M2" s="2">
        <f>_xlfn.STDEV.P(I2:J2)</f>
        <v>8.3650269728172522E-2</v>
      </c>
      <c r="N2" s="2">
        <f>_xlfn.STDEV.P(H2:J2)</f>
        <v>0.2896003261866078</v>
      </c>
      <c r="O2" s="2">
        <f>_xlfn.STDEV.P(G2:J2)</f>
        <v>0.34972528881637338</v>
      </c>
      <c r="P2" s="2">
        <f>_xlfn.STDEV.P(F2:J2)</f>
        <v>0.37222705550857216</v>
      </c>
      <c r="Q2" s="2">
        <f>_xlfn.STDEV.P(E2:J2)</f>
        <v>0.53242640879022252</v>
      </c>
      <c r="R2" s="2"/>
      <c r="S2" s="2"/>
      <c r="T2" s="2"/>
      <c r="U2" s="2"/>
      <c r="V2" s="2"/>
      <c r="W2" s="2"/>
    </row>
    <row r="3" spans="2:23" x14ac:dyDescent="0.25">
      <c r="E3">
        <v>1.0072131704005431</v>
      </c>
      <c r="F3">
        <v>0.13004914976554996</v>
      </c>
      <c r="G3">
        <v>-0.17172129626192509</v>
      </c>
      <c r="H3" s="2">
        <v>-0.73410652920962194</v>
      </c>
      <c r="I3">
        <v>1.9784593897722389</v>
      </c>
      <c r="M3" s="2">
        <f>_xlfn.STDEV.P(H3:I3)</f>
        <v>1.3562829594909303</v>
      </c>
      <c r="N3" s="2">
        <f>_xlfn.STDEV.P(G3:I3)</f>
        <v>1.1689296147261243</v>
      </c>
      <c r="O3" s="2">
        <f>_xlfn.STDEV.P(F3:I3)</f>
        <v>1.0171043104266684</v>
      </c>
      <c r="P3" s="2">
        <f>_xlfn.STDEV.P(E3:I3)</f>
        <v>0.95261399450756845</v>
      </c>
      <c r="Q3" s="2"/>
      <c r="R3" s="2"/>
      <c r="S3" s="2"/>
      <c r="T3" s="2"/>
      <c r="U3" s="2"/>
      <c r="V3" s="2"/>
      <c r="W3" s="2"/>
    </row>
    <row r="4" spans="2:23" x14ac:dyDescent="0.25">
      <c r="E4">
        <v>-0.37860658520027157</v>
      </c>
      <c r="F4">
        <v>-0.13067058358284842</v>
      </c>
      <c r="G4">
        <v>-1.414826088570474</v>
      </c>
      <c r="H4" s="2">
        <v>0.3409364261168385</v>
      </c>
      <c r="M4" s="2">
        <f>_xlfn.STDEV.P(G4:H4)</f>
        <v>0.8778812573436563</v>
      </c>
      <c r="N4" s="2">
        <f>_xlfn.STDEV.P(F4:H4)</f>
        <v>0.74193220269547389</v>
      </c>
      <c r="O4" s="2">
        <f>_xlfn.STDEV.P(E4:H4)</f>
        <v>0.64260873621547199</v>
      </c>
      <c r="P4" s="2"/>
      <c r="Q4" s="2"/>
      <c r="R4" s="2"/>
      <c r="S4" s="2"/>
      <c r="T4" s="2"/>
      <c r="U4" s="2"/>
      <c r="V4" s="2"/>
      <c r="W4" s="2"/>
    </row>
    <row r="5" spans="2:23" x14ac:dyDescent="0.25">
      <c r="E5">
        <v>0.2788951120162933</v>
      </c>
      <c r="F5">
        <v>-1.0766058414778825</v>
      </c>
      <c r="G5">
        <v>0.98040016333197233</v>
      </c>
      <c r="M5" s="2">
        <f>_xlfn.STDEV.P(F5:G5)</f>
        <v>1.0285030024049275</v>
      </c>
      <c r="N5" s="2">
        <f>_xlfn.STDEV.P(E5:G5)</f>
        <v>0.85379973424482702</v>
      </c>
      <c r="O5" s="2"/>
      <c r="P5" s="2"/>
      <c r="Q5" s="2"/>
      <c r="R5" s="2"/>
      <c r="S5" s="2"/>
      <c r="T5" s="2"/>
      <c r="U5" s="2"/>
      <c r="V5" s="2"/>
      <c r="W5" s="2"/>
    </row>
    <row r="6" spans="2:23" x14ac:dyDescent="0.25">
      <c r="E6">
        <v>-0.77885268160217247</v>
      </c>
      <c r="F6">
        <v>0.74603129766679854</v>
      </c>
      <c r="M6" s="2">
        <f>_xlfn.STDEV.P(E6:F6)</f>
        <v>0.76244198963448551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25">
      <c r="E7">
        <v>0.57153767820773926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25"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x14ac:dyDescent="0.25"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x14ac:dyDescent="0.25"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5">
      <c r="C11">
        <v>0.17</v>
      </c>
      <c r="D11">
        <v>0.64</v>
      </c>
      <c r="M11" s="2">
        <f>_xlfn.STDEV.P(J1:K1)</f>
        <v>0.26089097959353114</v>
      </c>
      <c r="N11" s="2">
        <f>_xlfn.STDEV.P(I1:J1)</f>
        <v>0.75159508908205919</v>
      </c>
      <c r="O11" s="2">
        <f>_xlfn.STDEV.P(H1:I1)</f>
        <v>1.2939779844260646E-2</v>
      </c>
      <c r="P11" s="2">
        <f>_xlfn.STDEV.P(G1:H1)</f>
        <v>0.43162895450826988</v>
      </c>
      <c r="Q11" s="2">
        <f>_xlfn.STDEV.P(F1:G1)</f>
        <v>0.18415442581602118</v>
      </c>
      <c r="R11" s="2">
        <f>_xlfn.STDEV.P(E1:F1)</f>
        <v>0.10746551211067265</v>
      </c>
      <c r="S11" s="2"/>
      <c r="T11" s="2"/>
      <c r="U11" s="2"/>
      <c r="V11" s="2"/>
    </row>
    <row r="13" spans="2:23" x14ac:dyDescent="0.25">
      <c r="B13" s="2"/>
      <c r="C13" s="2"/>
      <c r="D13" s="2"/>
      <c r="E13" s="2">
        <f t="shared" ref="E13:J13" si="0">_xlfn.STDEV.S(E1:E11)</f>
        <v>0.699780329438073</v>
      </c>
      <c r="F13" s="2">
        <f t="shared" si="0"/>
        <v>0.62972512459141539</v>
      </c>
      <c r="G13" s="2">
        <f t="shared" si="0"/>
        <v>0.86816976147474767</v>
      </c>
      <c r="H13" s="2">
        <f t="shared" si="0"/>
        <v>0.6228588566618688</v>
      </c>
      <c r="I13" s="2">
        <f t="shared" si="0"/>
        <v>1.3961020024857653</v>
      </c>
      <c r="J13" s="2">
        <f t="shared" si="0"/>
        <v>8.3835789411816131E-2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8</v>
      </c>
      <c r="C1" s="3">
        <v>2</v>
      </c>
      <c r="D1" s="3">
        <v>7836905.9299999997</v>
      </c>
      <c r="E1" s="3">
        <v>269.39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0.6424242302982448</v>
      </c>
      <c r="H2">
        <f>E2/E$1</f>
        <v>0.11990051598054864</v>
      </c>
      <c r="J2" s="2">
        <v>1314</v>
      </c>
      <c r="K2" s="3">
        <v>8</v>
      </c>
      <c r="L2" s="3">
        <v>2</v>
      </c>
      <c r="M2" s="3">
        <v>323616.59999999998</v>
      </c>
      <c r="N2" s="3">
        <v>31.39</v>
      </c>
      <c r="O2" s="2">
        <f t="shared" ref="O2:O6" si="0">N2/E$1</f>
        <v>0.1165225138275363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1.7575510747517675</v>
      </c>
      <c r="H3">
        <f>E3/E$1</f>
        <v>0.10141430639593156</v>
      </c>
      <c r="J3" s="2">
        <v>1415</v>
      </c>
      <c r="K3" s="3">
        <v>8</v>
      </c>
      <c r="L3" s="3">
        <v>2</v>
      </c>
      <c r="M3" s="3">
        <v>475565.88</v>
      </c>
      <c r="N3" s="3">
        <v>46.04</v>
      </c>
      <c r="O3" s="2">
        <f t="shared" si="0"/>
        <v>0.17090463640075726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4.8738547982035056</v>
      </c>
      <c r="H4">
        <f>E4/E$1</f>
        <v>0.14725862132967074</v>
      </c>
      <c r="J4" s="2">
        <v>1516</v>
      </c>
      <c r="K4" s="3">
        <v>8</v>
      </c>
      <c r="L4" s="3">
        <v>2</v>
      </c>
      <c r="M4" s="3">
        <v>-667533.25</v>
      </c>
      <c r="N4" s="3">
        <v>-46.26</v>
      </c>
      <c r="O4" s="2">
        <f t="shared" si="0"/>
        <v>-0.17172129626192509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5.7896693459481146</v>
      </c>
      <c r="H5">
        <f>E5/E$1</f>
        <v>0.18192954452652288</v>
      </c>
      <c r="J5" s="2">
        <v>1617</v>
      </c>
      <c r="K5" s="3">
        <v>8</v>
      </c>
      <c r="L5" s="3">
        <v>2</v>
      </c>
      <c r="M5" s="3">
        <v>-4680075.63</v>
      </c>
      <c r="N5" s="3">
        <v>-381.14</v>
      </c>
      <c r="O5" s="2">
        <f t="shared" si="0"/>
        <v>-1.414826088570474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-1.6807737463808003</v>
      </c>
      <c r="H6">
        <f>E6/E$1</f>
        <v>0.1282155982033483</v>
      </c>
      <c r="J6" s="2">
        <v>1718</v>
      </c>
      <c r="K6" s="3">
        <v>8</v>
      </c>
      <c r="L6" s="3">
        <v>2</v>
      </c>
      <c r="M6" s="3">
        <v>3234495.97</v>
      </c>
      <c r="N6" s="3">
        <v>264.11</v>
      </c>
      <c r="O6" s="2">
        <f t="shared" si="0"/>
        <v>0.98040016333197233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9</v>
      </c>
      <c r="C1" s="3">
        <v>3</v>
      </c>
      <c r="D1" s="3">
        <v>10284145.98</v>
      </c>
      <c r="E1" s="3">
        <v>232.8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-0.53423020838916557</v>
      </c>
      <c r="H2">
        <f>E2/E$1</f>
        <v>4.4029209621993123E-2</v>
      </c>
      <c r="J2" s="2">
        <v>1415</v>
      </c>
      <c r="K2" s="3">
        <v>9</v>
      </c>
      <c r="L2" s="3">
        <v>3</v>
      </c>
      <c r="M2" s="3">
        <v>-1785216.65</v>
      </c>
      <c r="N2" s="3">
        <v>-173.84</v>
      </c>
      <c r="O2" s="2">
        <f t="shared" ref="O2:O5" si="0">N2/E$1</f>
        <v>-0.74673539518900345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4.2781221460257806</v>
      </c>
      <c r="H3">
        <f t="shared" ref="H3:H5" si="3">E3/E$1</f>
        <v>0.19918384879725085</v>
      </c>
      <c r="J3" s="2">
        <v>1516</v>
      </c>
      <c r="K3" s="3">
        <v>9</v>
      </c>
      <c r="L3" s="3">
        <v>3</v>
      </c>
      <c r="M3" s="3">
        <v>954254.82</v>
      </c>
      <c r="N3" s="3">
        <v>78.17</v>
      </c>
      <c r="O3" s="2">
        <f t="shared" si="0"/>
        <v>0.33578178694158073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5.8870382079115515</v>
      </c>
      <c r="H4">
        <f t="shared" si="3"/>
        <v>0.28552405498281785</v>
      </c>
      <c r="J4" s="2">
        <v>1617</v>
      </c>
      <c r="K4" s="3">
        <v>9</v>
      </c>
      <c r="L4" s="3">
        <v>3</v>
      </c>
      <c r="M4" s="3">
        <v>-2098535.17</v>
      </c>
      <c r="N4" s="3">
        <v>-170.9</v>
      </c>
      <c r="O4" s="2">
        <f t="shared" si="0"/>
        <v>-0.73410652920962194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-0.41379881015652303</v>
      </c>
      <c r="H5">
        <f t="shared" si="3"/>
        <v>0.20601374570446734</v>
      </c>
      <c r="J5" s="2">
        <v>1718</v>
      </c>
      <c r="K5" s="3">
        <v>9</v>
      </c>
      <c r="L5" s="3">
        <v>3</v>
      </c>
      <c r="M5" s="3">
        <v>1052989.77</v>
      </c>
      <c r="N5" s="3">
        <v>79.37</v>
      </c>
      <c r="O5" s="2">
        <f t="shared" si="0"/>
        <v>0.3409364261168385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17</v>
      </c>
      <c r="C1" s="3">
        <v>40</v>
      </c>
      <c r="D1" s="3">
        <v>10231779.529999999</v>
      </c>
      <c r="E1" s="3">
        <v>186.16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2.4764584357692856</v>
      </c>
      <c r="H2">
        <f>E2/E$1</f>
        <v>0.40153631284916202</v>
      </c>
      <c r="J2" s="2">
        <v>1516</v>
      </c>
      <c r="K2" s="3">
        <v>17</v>
      </c>
      <c r="L2" s="3">
        <v>14</v>
      </c>
      <c r="M2" s="3">
        <v>-1809897.75</v>
      </c>
      <c r="N2" s="3">
        <v>-143.83000000000001</v>
      </c>
      <c r="O2" s="2">
        <f t="shared" ref="O2:O4" si="0">N2/E$1</f>
        <v>-0.77261495487752474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6.8370609203304449</v>
      </c>
      <c r="H3">
        <f>E3/E$1</f>
        <v>0.54678770949720679</v>
      </c>
      <c r="J3" s="2">
        <v>1617</v>
      </c>
      <c r="K3" s="3">
        <v>17</v>
      </c>
      <c r="L3" s="3">
        <v>14</v>
      </c>
      <c r="M3" s="3">
        <v>3082207.25</v>
      </c>
      <c r="N3" s="3">
        <v>189.22</v>
      </c>
      <c r="O3" s="2">
        <f t="shared" si="0"/>
        <v>1.0164374731413837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-0.53713294484952656</v>
      </c>
      <c r="H4">
        <f>E4/E$1</f>
        <v>0.343145681134508</v>
      </c>
      <c r="J4" s="2">
        <v>1718</v>
      </c>
      <c r="K4" s="3">
        <v>17</v>
      </c>
      <c r="L4" s="3">
        <v>14</v>
      </c>
      <c r="M4" s="3">
        <v>4786356.62</v>
      </c>
      <c r="N4" s="3">
        <v>368.31</v>
      </c>
      <c r="O4" s="2">
        <f t="shared" si="0"/>
        <v>1.9784593897722389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4</v>
      </c>
      <c r="C1" s="3">
        <v>13</v>
      </c>
      <c r="D1" s="3">
        <v>20605241.52</v>
      </c>
      <c r="E1" s="3">
        <v>216.09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-9.4590168142809419E-2</v>
      </c>
      <c r="H2">
        <f>E2/E$1</f>
        <v>0.17307603313434217</v>
      </c>
      <c r="J2" s="2">
        <v>1617</v>
      </c>
      <c r="K2" s="3">
        <v>4</v>
      </c>
      <c r="L2" s="3">
        <v>13</v>
      </c>
      <c r="M2" s="3">
        <v>2571531.2799999998</v>
      </c>
      <c r="N2" s="3">
        <v>157.87</v>
      </c>
      <c r="O2" s="2">
        <f t="shared" ref="O2:O3" si="0">N2/E$1</f>
        <v>0.73057522328659352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-0.38641437724822175</v>
      </c>
      <c r="H3">
        <f>E3/E$1</f>
        <v>4.7526493590633531E-2</v>
      </c>
      <c r="J3" s="2">
        <v>1718</v>
      </c>
      <c r="K3" s="3">
        <v>4</v>
      </c>
      <c r="L3" s="3">
        <v>13</v>
      </c>
      <c r="M3" s="3">
        <v>2384503.6</v>
      </c>
      <c r="N3" s="3">
        <v>183.49</v>
      </c>
      <c r="O3" s="2">
        <f t="shared" si="0"/>
        <v>0.84913693368503862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28</v>
      </c>
      <c r="C1" s="3">
        <v>11</v>
      </c>
      <c r="D1" s="3">
        <v>30870103.27</v>
      </c>
      <c r="E1" s="3">
        <v>270.45</v>
      </c>
      <c r="F1" s="1">
        <v>1</v>
      </c>
    </row>
    <row r="2" spans="1:16" x14ac:dyDescent="0.25">
      <c r="A2">
        <v>1718</v>
      </c>
      <c r="B2" s="3">
        <v>28</v>
      </c>
      <c r="C2" s="3">
        <v>11</v>
      </c>
      <c r="D2" s="3">
        <v>4401574.42</v>
      </c>
      <c r="E2" s="3">
        <v>338.7</v>
      </c>
      <c r="F2" s="1">
        <v>2819</v>
      </c>
      <c r="G2">
        <f>(D2-D1)/$D$1</f>
        <v>-0.85741627161067813</v>
      </c>
      <c r="H2">
        <f>E2/E$1</f>
        <v>1.252357182473655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E4:V13"/>
  <sheetViews>
    <sheetView workbookViewId="0">
      <selection activeCell="V11" sqref="V11"/>
    </sheetView>
  </sheetViews>
  <sheetFormatPr defaultRowHeight="13.8" x14ac:dyDescent="0.25"/>
  <cols>
    <col min="1" max="16384" width="8.88671875" style="2"/>
  </cols>
  <sheetData>
    <row r="4" spans="5:22" x14ac:dyDescent="0.25">
      <c r="O4" s="3"/>
    </row>
    <row r="5" spans="5:22" x14ac:dyDescent="0.25">
      <c r="E5" s="2">
        <v>0.69976238968092319</v>
      </c>
      <c r="L5" s="2">
        <f t="shared" ref="L5:L11" si="0">AVERAGE(A5:K5)</f>
        <v>0.69976238968092319</v>
      </c>
      <c r="M5" s="2">
        <f t="shared" ref="M5:M11" si="1">AVERAGE(N5:V5)</f>
        <v>164.92</v>
      </c>
      <c r="O5" s="3"/>
      <c r="P5" s="3">
        <v>164.92</v>
      </c>
    </row>
    <row r="6" spans="5:22" x14ac:dyDescent="0.25">
      <c r="E6" s="2">
        <v>-0.60768839103869654</v>
      </c>
      <c r="F6" s="2">
        <v>0.48483136545957856</v>
      </c>
      <c r="L6" s="2">
        <f t="shared" si="0"/>
        <v>-6.1428512789558992E-2</v>
      </c>
      <c r="M6" s="2">
        <f t="shared" si="1"/>
        <v>14.209999999999994</v>
      </c>
      <c r="O6" s="3"/>
      <c r="P6" s="3">
        <v>-143.22</v>
      </c>
      <c r="Q6" s="3">
        <v>171.64</v>
      </c>
    </row>
    <row r="7" spans="5:22" x14ac:dyDescent="0.25">
      <c r="E7" s="2">
        <v>1.0072131704005431</v>
      </c>
      <c r="F7" s="2">
        <v>8.8667306931811768E-2</v>
      </c>
      <c r="G7" s="2">
        <v>0.1165225138275363</v>
      </c>
      <c r="L7" s="2">
        <f t="shared" si="0"/>
        <v>0.40413433038663044</v>
      </c>
      <c r="M7" s="2">
        <f t="shared" si="1"/>
        <v>100.05333333333333</v>
      </c>
      <c r="O7" s="3"/>
      <c r="P7" s="3">
        <v>237.38</v>
      </c>
      <c r="Q7" s="3">
        <v>31.39</v>
      </c>
      <c r="R7" s="3">
        <v>31.39</v>
      </c>
    </row>
    <row r="8" spans="5:22" x14ac:dyDescent="0.25">
      <c r="E8" s="2">
        <v>-0.37860658520027157</v>
      </c>
      <c r="F8" s="2">
        <v>0.13004914976554996</v>
      </c>
      <c r="G8" s="2">
        <v>0.17090463640075726</v>
      </c>
      <c r="H8" s="2">
        <v>-0.74673539518900345</v>
      </c>
      <c r="L8" s="2">
        <f t="shared" si="0"/>
        <v>-0.20609704855574196</v>
      </c>
      <c r="M8" s="2">
        <f t="shared" si="1"/>
        <v>-42.747500000000002</v>
      </c>
      <c r="O8" s="3"/>
      <c r="P8" s="3">
        <v>-89.23</v>
      </c>
      <c r="Q8" s="3">
        <v>46.04</v>
      </c>
      <c r="R8" s="3">
        <v>46.04</v>
      </c>
      <c r="S8" s="3">
        <v>-173.84</v>
      </c>
    </row>
    <row r="9" spans="5:22" x14ac:dyDescent="0.25">
      <c r="E9" s="2">
        <v>0.2788951120162933</v>
      </c>
      <c r="F9" s="2">
        <v>-0.13067058358284842</v>
      </c>
      <c r="G9" s="2">
        <v>-0.17172129626192509</v>
      </c>
      <c r="H9" s="2">
        <v>0.33578178694158073</v>
      </c>
      <c r="I9" s="2">
        <v>-0.77261495487752474</v>
      </c>
      <c r="L9" s="2">
        <f t="shared" si="0"/>
        <v>-9.2065987152884846E-2</v>
      </c>
      <c r="M9" s="2">
        <f t="shared" si="1"/>
        <v>-18.490000000000002</v>
      </c>
      <c r="O9" s="3"/>
      <c r="P9" s="3">
        <v>65.73</v>
      </c>
      <c r="Q9" s="3">
        <v>-46.26</v>
      </c>
      <c r="R9" s="3">
        <v>-46.26</v>
      </c>
      <c r="S9" s="3">
        <v>78.17</v>
      </c>
      <c r="T9" s="3">
        <v>-143.83000000000001</v>
      </c>
    </row>
    <row r="10" spans="5:22" x14ac:dyDescent="0.25">
      <c r="E10" s="2">
        <v>-0.77885268160217247</v>
      </c>
      <c r="F10" s="2">
        <v>-1.0766058414778825</v>
      </c>
      <c r="G10" s="2">
        <v>-1.414826088570474</v>
      </c>
      <c r="H10" s="2">
        <v>-0.73410652920962194</v>
      </c>
      <c r="I10" s="2">
        <v>1.0164374731413837</v>
      </c>
      <c r="J10" s="2">
        <v>0.73057522328659352</v>
      </c>
      <c r="L10" s="2">
        <f t="shared" si="0"/>
        <v>-0.37622974073869547</v>
      </c>
      <c r="M10" s="2">
        <f t="shared" si="1"/>
        <v>-128.27500000000001</v>
      </c>
      <c r="O10" s="3"/>
      <c r="P10" s="3">
        <v>-183.56</v>
      </c>
      <c r="Q10" s="3">
        <v>-381.14</v>
      </c>
      <c r="R10" s="3">
        <v>-381.14</v>
      </c>
      <c r="S10" s="3">
        <v>-170.9</v>
      </c>
      <c r="T10" s="3">
        <v>189.22</v>
      </c>
      <c r="U10" s="3">
        <v>157.87</v>
      </c>
    </row>
    <row r="11" spans="5:22" x14ac:dyDescent="0.25">
      <c r="E11" s="2">
        <v>0.57153767820773926</v>
      </c>
      <c r="F11" s="2">
        <v>0.74603129766679854</v>
      </c>
      <c r="G11" s="2">
        <v>0.98040016333197233</v>
      </c>
      <c r="H11" s="2">
        <v>0.3409364261168385</v>
      </c>
      <c r="I11" s="2">
        <v>1.9784593897722389</v>
      </c>
      <c r="J11" s="2">
        <v>0.84913693368503862</v>
      </c>
      <c r="K11" s="2">
        <v>1.252357182473655</v>
      </c>
      <c r="L11" s="2">
        <f t="shared" si="0"/>
        <v>0.95983701017918288</v>
      </c>
      <c r="M11" s="2">
        <f t="shared" si="1"/>
        <v>233.2557142857143</v>
      </c>
      <c r="O11" s="3"/>
      <c r="P11" s="3">
        <v>134.69999999999999</v>
      </c>
      <c r="Q11" s="3">
        <v>264.11</v>
      </c>
      <c r="R11" s="3">
        <v>264.11</v>
      </c>
      <c r="S11" s="3">
        <v>79.37</v>
      </c>
      <c r="T11" s="3">
        <v>368.31</v>
      </c>
      <c r="U11" s="3">
        <v>183.49</v>
      </c>
      <c r="V11" s="3">
        <v>338.7</v>
      </c>
    </row>
    <row r="12" spans="5:22" x14ac:dyDescent="0.25">
      <c r="E12" s="2">
        <f>AVERAGE(E1:E11)</f>
        <v>0.11318009892347977</v>
      </c>
      <c r="F12" s="2">
        <f t="shared" ref="F12:K12" si="2">AVERAGE(F1:F11)</f>
        <v>4.0383782460501304E-2</v>
      </c>
      <c r="G12" s="2">
        <f t="shared" si="2"/>
        <v>-6.3744014254426634E-2</v>
      </c>
      <c r="H12" s="2">
        <f t="shared" si="2"/>
        <v>-0.20103092783505153</v>
      </c>
      <c r="I12" s="2">
        <f t="shared" si="2"/>
        <v>0.74076063601203257</v>
      </c>
      <c r="J12" s="2">
        <f t="shared" si="2"/>
        <v>0.78985607848581607</v>
      </c>
      <c r="K12" s="2">
        <f t="shared" si="2"/>
        <v>1.252357182473655</v>
      </c>
      <c r="P12" s="2">
        <f t="shared" ref="P12:V12" si="3">AVERAGE(P1:P11)</f>
        <v>26.674285714285709</v>
      </c>
      <c r="Q12" s="2">
        <f t="shared" si="3"/>
        <v>14.296666666666667</v>
      </c>
      <c r="R12" s="2">
        <f t="shared" si="3"/>
        <v>-17.17199999999999</v>
      </c>
      <c r="S12" s="2">
        <f t="shared" si="3"/>
        <v>-46.8</v>
      </c>
      <c r="T12" s="2">
        <f t="shared" si="3"/>
        <v>137.9</v>
      </c>
      <c r="U12" s="2">
        <f t="shared" si="3"/>
        <v>170.68</v>
      </c>
      <c r="V12" s="2">
        <f t="shared" si="3"/>
        <v>338.7</v>
      </c>
    </row>
    <row r="13" spans="5:22" x14ac:dyDescent="0.25">
      <c r="H13" s="2">
        <v>1</v>
      </c>
      <c r="I13" s="2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22EC-776B-41B1-9E1B-0BB43F1C5386}">
  <dimension ref="A1:K66"/>
  <sheetViews>
    <sheetView tabSelected="1" workbookViewId="0">
      <selection activeCell="I7" sqref="I7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11" x14ac:dyDescent="0.25">
      <c r="A1" s="3">
        <v>164.92</v>
      </c>
      <c r="C1" s="2">
        <f>COUNT(A1:A66)</f>
        <v>28</v>
      </c>
      <c r="E1" s="2">
        <f>COUNT(A1:A66)</f>
        <v>28</v>
      </c>
      <c r="I1" s="2">
        <v>26</v>
      </c>
      <c r="K1" s="2">
        <v>0.66</v>
      </c>
    </row>
    <row r="2" spans="1:11" x14ac:dyDescent="0.25">
      <c r="A2" s="3">
        <v>-143.22</v>
      </c>
      <c r="C2" s="2">
        <f>AVERAGE(A1:A66)</f>
        <v>39.042857142857144</v>
      </c>
      <c r="E2" s="2">
        <v>0.64</v>
      </c>
      <c r="I2" s="2">
        <f>(C9-I1)/C4</f>
        <v>-1.6989488326294153</v>
      </c>
      <c r="K2" s="2">
        <f>(E2-K1)/SQRT(E2*(1-E2)/E1)</f>
        <v>-0.22047927592204941</v>
      </c>
    </row>
    <row r="3" spans="1:11" x14ac:dyDescent="0.25">
      <c r="A3" s="3">
        <v>237.38</v>
      </c>
      <c r="C3" s="2">
        <f>_xlfn.STDEV.S(A1:A66)</f>
        <v>195.57918682073591</v>
      </c>
      <c r="E3" s="2">
        <v>0.87</v>
      </c>
      <c r="I3" s="2">
        <f>_xlfn.T.INV(1-C5,C6)</f>
        <v>-1.7032884457221271</v>
      </c>
      <c r="K3" s="2">
        <f>_xlfn.NORM.S.INV(E4)</f>
        <v>-1.1263911290388013</v>
      </c>
    </row>
    <row r="4" spans="1:11" x14ac:dyDescent="0.25">
      <c r="A4" s="3">
        <v>-89.23</v>
      </c>
      <c r="C4" s="2">
        <f>C3/SQRT(C1)</f>
        <v>36.960992139136323</v>
      </c>
      <c r="E4" s="2">
        <f>1-E3</f>
        <v>0.13</v>
      </c>
      <c r="I4" s="2">
        <f>_xlfn.T.DIST(I2,C6,1)</f>
        <v>5.0412379787119516E-2</v>
      </c>
      <c r="K4" s="2">
        <f>_xlfn.NORM.S.DIST(K2,1)</f>
        <v>0.41274895535231598</v>
      </c>
    </row>
    <row r="5" spans="1:11" x14ac:dyDescent="0.25">
      <c r="A5" s="3">
        <v>65.73</v>
      </c>
      <c r="C5" s="2">
        <v>0.95</v>
      </c>
      <c r="E5" s="2">
        <f>_xlfn.NORM.S.INV(E4/2)</f>
        <v>-1.5141018876192833</v>
      </c>
    </row>
    <row r="6" spans="1:11" x14ac:dyDescent="0.25">
      <c r="A6" s="3">
        <v>-183.56</v>
      </c>
      <c r="C6" s="2">
        <f>C1-1</f>
        <v>27</v>
      </c>
      <c r="E6" s="2">
        <f>E5*SQRT(E2*(1-E2)/E1)</f>
        <v>-0.13734641328871167</v>
      </c>
    </row>
    <row r="7" spans="1:11" x14ac:dyDescent="0.25">
      <c r="A7" s="3">
        <v>134.69999999999999</v>
      </c>
      <c r="C7" s="2">
        <f>TINV(1-C5,C6)</f>
        <v>2.0518305164802841</v>
      </c>
      <c r="E7" s="2">
        <f>E2+E6</f>
        <v>0.50265358671128835</v>
      </c>
    </row>
    <row r="8" spans="1:11" x14ac:dyDescent="0.25">
      <c r="A8" s="3">
        <v>171.64</v>
      </c>
      <c r="C8" s="2">
        <f>C7*C4</f>
        <v>75.837691590467799</v>
      </c>
      <c r="E8" s="2">
        <f>E2-E6</f>
        <v>0.77734641328871168</v>
      </c>
    </row>
    <row r="9" spans="1:11" x14ac:dyDescent="0.25">
      <c r="A9" s="3">
        <v>31.39</v>
      </c>
      <c r="C9" s="2">
        <f>C2-C8</f>
        <v>-36.794834447610654</v>
      </c>
    </row>
    <row r="10" spans="1:11" x14ac:dyDescent="0.25">
      <c r="A10" s="3">
        <v>46.04</v>
      </c>
      <c r="C10" s="2">
        <f>C2+C8</f>
        <v>114.88054873332494</v>
      </c>
    </row>
    <row r="11" spans="1:11" x14ac:dyDescent="0.25">
      <c r="A11" s="3">
        <v>-46.26</v>
      </c>
    </row>
    <row r="12" spans="1:11" x14ac:dyDescent="0.25">
      <c r="A12" s="3">
        <v>-381.14</v>
      </c>
    </row>
    <row r="13" spans="1:11" x14ac:dyDescent="0.25">
      <c r="A13" s="3">
        <v>264.11</v>
      </c>
    </row>
    <row r="14" spans="1:11" x14ac:dyDescent="0.25">
      <c r="A14" s="3">
        <v>31.39</v>
      </c>
    </row>
    <row r="15" spans="1:11" x14ac:dyDescent="0.25">
      <c r="A15" s="3">
        <v>46.04</v>
      </c>
    </row>
    <row r="16" spans="1:11" x14ac:dyDescent="0.25">
      <c r="A16" s="3">
        <v>-46.26</v>
      </c>
    </row>
    <row r="17" spans="1:1" x14ac:dyDescent="0.25">
      <c r="A17" s="3">
        <v>-381.14</v>
      </c>
    </row>
    <row r="18" spans="1:1" x14ac:dyDescent="0.25">
      <c r="A18" s="3">
        <v>264.11</v>
      </c>
    </row>
    <row r="19" spans="1:1" x14ac:dyDescent="0.25">
      <c r="A19" s="3">
        <v>-173.84</v>
      </c>
    </row>
    <row r="20" spans="1:1" x14ac:dyDescent="0.25">
      <c r="A20" s="3">
        <v>78.17</v>
      </c>
    </row>
    <row r="21" spans="1:1" x14ac:dyDescent="0.25">
      <c r="A21" s="3">
        <v>-170.9</v>
      </c>
    </row>
    <row r="22" spans="1:1" x14ac:dyDescent="0.25">
      <c r="A22" s="3">
        <v>79.37</v>
      </c>
    </row>
    <row r="23" spans="1:1" x14ac:dyDescent="0.25">
      <c r="A23" s="3">
        <v>-143.83000000000001</v>
      </c>
    </row>
    <row r="24" spans="1:1" x14ac:dyDescent="0.25">
      <c r="A24" s="3">
        <v>189.22</v>
      </c>
    </row>
    <row r="25" spans="1:1" x14ac:dyDescent="0.25">
      <c r="A25" s="3">
        <v>368.31</v>
      </c>
    </row>
    <row r="26" spans="1:1" x14ac:dyDescent="0.25">
      <c r="A26" s="3">
        <v>157.87</v>
      </c>
    </row>
    <row r="27" spans="1:1" x14ac:dyDescent="0.25">
      <c r="A27" s="3">
        <v>183.49</v>
      </c>
    </row>
    <row r="28" spans="1:1" x14ac:dyDescent="0.25">
      <c r="A28" s="3">
        <v>338.7</v>
      </c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5308148.6500000004</v>
      </c>
      <c r="E1" s="3">
        <v>431.57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-0.58087870429174959</v>
      </c>
      <c r="H2">
        <f t="shared" ref="H2:H12" si="0">E2/E$1</f>
        <v>3.7792246912435989E-2</v>
      </c>
      <c r="J2">
        <v>708</v>
      </c>
      <c r="K2" s="3">
        <v>31</v>
      </c>
      <c r="L2" s="3">
        <v>2</v>
      </c>
      <c r="M2" s="3">
        <v>4339001.0999999996</v>
      </c>
      <c r="N2" s="3">
        <v>341.17</v>
      </c>
      <c r="O2">
        <f>N2/E$1</f>
        <v>0.79053224274161782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13.34569669973353</v>
      </c>
      <c r="H3">
        <f t="shared" si="0"/>
        <v>0.34773037977616605</v>
      </c>
      <c r="J3">
        <v>809</v>
      </c>
      <c r="K3" s="3">
        <v>31</v>
      </c>
      <c r="L3" s="3">
        <v>2</v>
      </c>
      <c r="M3" s="3">
        <v>1471199.52</v>
      </c>
      <c r="N3" s="3">
        <v>119.14</v>
      </c>
      <c r="O3">
        <f t="shared" ref="O3:O12" si="2">N3/E$1</f>
        <v>0.27606182079384572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5.5813618444916759</v>
      </c>
      <c r="H4">
        <f t="shared" si="0"/>
        <v>0.30889542831985545</v>
      </c>
      <c r="J4">
        <v>910</v>
      </c>
      <c r="K4" s="3">
        <v>31</v>
      </c>
      <c r="L4" s="3">
        <v>2</v>
      </c>
      <c r="M4" s="3">
        <v>-3136386.37</v>
      </c>
      <c r="N4" s="3">
        <v>-255.5</v>
      </c>
      <c r="O4">
        <f t="shared" si="2"/>
        <v>-0.59202446879996296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3.4505549839867427</v>
      </c>
      <c r="H5">
        <f t="shared" si="0"/>
        <v>0.23780614963968766</v>
      </c>
      <c r="J5">
        <v>1011</v>
      </c>
      <c r="K5" s="3">
        <v>31</v>
      </c>
      <c r="L5" s="3">
        <v>2</v>
      </c>
      <c r="M5" s="3">
        <v>2151753.5499999998</v>
      </c>
      <c r="N5" s="3">
        <v>178.5</v>
      </c>
      <c r="O5">
        <f t="shared" si="2"/>
        <v>0.41360613573696042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5.1446522583726049</v>
      </c>
      <c r="H6">
        <f t="shared" si="0"/>
        <v>0.23335727691915564</v>
      </c>
      <c r="J6">
        <v>1112</v>
      </c>
      <c r="K6" s="3">
        <v>31</v>
      </c>
      <c r="L6" s="3">
        <v>2</v>
      </c>
      <c r="M6" s="3">
        <v>3929553</v>
      </c>
      <c r="N6" s="3">
        <v>345.68</v>
      </c>
      <c r="O6">
        <f t="shared" si="2"/>
        <v>0.80098245939245083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4.1748977338831645</v>
      </c>
      <c r="H7">
        <f t="shared" si="0"/>
        <v>0.19755775424612462</v>
      </c>
      <c r="J7">
        <v>1213</v>
      </c>
      <c r="K7" s="3">
        <v>31</v>
      </c>
      <c r="L7" s="3">
        <v>2</v>
      </c>
      <c r="M7" s="3">
        <v>5168169.33</v>
      </c>
      <c r="N7" s="3">
        <v>444.54</v>
      </c>
      <c r="O7">
        <f t="shared" si="2"/>
        <v>1.0300530620756772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2.6984138396350299</v>
      </c>
      <c r="H8">
        <f t="shared" si="0"/>
        <v>0.14692865583798687</v>
      </c>
      <c r="J8">
        <v>1314</v>
      </c>
      <c r="K8" s="3">
        <v>31</v>
      </c>
      <c r="L8" s="3">
        <v>2</v>
      </c>
      <c r="M8" s="3">
        <v>-1231138.1299999999</v>
      </c>
      <c r="N8" s="3">
        <v>-114.02</v>
      </c>
      <c r="O8">
        <f t="shared" si="2"/>
        <v>-0.26419816020576037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1.395421409308123</v>
      </c>
      <c r="H9">
        <f t="shared" si="0"/>
        <v>0.11050351043863105</v>
      </c>
      <c r="J9">
        <v>1415</v>
      </c>
      <c r="K9" s="3">
        <v>31</v>
      </c>
      <c r="L9" s="3">
        <v>2</v>
      </c>
      <c r="M9" s="3">
        <v>675862.93</v>
      </c>
      <c r="N9" s="3">
        <v>56.78</v>
      </c>
      <c r="O9">
        <f t="shared" si="2"/>
        <v>0.13156614222489979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6.5939196408902401</v>
      </c>
      <c r="H10">
        <f t="shared" si="0"/>
        <v>0.10621683620270177</v>
      </c>
      <c r="J10">
        <v>1516</v>
      </c>
      <c r="K10" s="3">
        <v>31</v>
      </c>
      <c r="L10" s="3">
        <v>2</v>
      </c>
      <c r="M10" s="3">
        <v>-834900.6</v>
      </c>
      <c r="N10" s="3">
        <v>-68.83</v>
      </c>
      <c r="O10">
        <f t="shared" si="2"/>
        <v>-0.15948745278865537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12.481431843473336</v>
      </c>
      <c r="H11">
        <f t="shared" si="0"/>
        <v>0.12037444678731145</v>
      </c>
      <c r="J11">
        <v>1617</v>
      </c>
      <c r="K11" s="3">
        <v>31</v>
      </c>
      <c r="L11" s="3">
        <v>2</v>
      </c>
      <c r="M11" s="3">
        <v>-4748088</v>
      </c>
      <c r="N11" s="3">
        <v>-391.94</v>
      </c>
      <c r="O11">
        <f t="shared" si="2"/>
        <v>-0.90817248650276894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-0.37207337062800422</v>
      </c>
      <c r="H12">
        <f t="shared" si="0"/>
        <v>0.10871932710800103</v>
      </c>
      <c r="J12">
        <v>1718</v>
      </c>
      <c r="K12" s="3">
        <v>31</v>
      </c>
      <c r="L12" s="3">
        <v>2</v>
      </c>
      <c r="M12" s="3">
        <v>986983.72</v>
      </c>
      <c r="N12" s="3">
        <v>90.95</v>
      </c>
      <c r="O12">
        <f t="shared" si="2"/>
        <v>0.21074217392311792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11</v>
      </c>
      <c r="C1" s="3">
        <v>12</v>
      </c>
      <c r="D1" s="3">
        <v>7572886.2800000003</v>
      </c>
      <c r="E1" s="3">
        <v>335.97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0.3907416393951183</v>
      </c>
      <c r="H2">
        <f t="shared" ref="H2:H11" si="0">E2/E$1</f>
        <v>0.12870196743756881</v>
      </c>
      <c r="J2">
        <v>809</v>
      </c>
      <c r="K2" s="3">
        <v>11</v>
      </c>
      <c r="L2" s="3">
        <v>12</v>
      </c>
      <c r="M2" s="3">
        <v>3319122.09</v>
      </c>
      <c r="N2" s="3">
        <v>262.52</v>
      </c>
      <c r="O2">
        <f>N2/E$1</f>
        <v>0.78137928981754312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3.5655428104487523</v>
      </c>
      <c r="H3">
        <f t="shared" si="0"/>
        <v>0.21618001607286361</v>
      </c>
      <c r="J3">
        <v>910</v>
      </c>
      <c r="K3" s="3">
        <v>11</v>
      </c>
      <c r="L3" s="3">
        <v>12</v>
      </c>
      <c r="M3" s="3">
        <v>111119.38</v>
      </c>
      <c r="N3" s="3">
        <v>9.98</v>
      </c>
      <c r="O3">
        <f t="shared" ref="O3:O11" si="2">N3/E$1</f>
        <v>2.9705033187486976E-2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2.6716426699068303</v>
      </c>
      <c r="H4">
        <f t="shared" si="0"/>
        <v>0.19534482245438578</v>
      </c>
      <c r="J4">
        <v>1011</v>
      </c>
      <c r="K4" s="3">
        <v>11</v>
      </c>
      <c r="L4" s="3">
        <v>12</v>
      </c>
      <c r="M4" s="3">
        <v>-558386.4</v>
      </c>
      <c r="N4" s="3">
        <v>-50.51</v>
      </c>
      <c r="O4">
        <f t="shared" si="2"/>
        <v>-0.15034080423847365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2.9317336903149687</v>
      </c>
      <c r="H5">
        <f t="shared" si="0"/>
        <v>0.2022502009107956</v>
      </c>
      <c r="J5">
        <v>1112</v>
      </c>
      <c r="K5" s="3">
        <v>11</v>
      </c>
      <c r="L5" s="3">
        <v>12</v>
      </c>
      <c r="M5" s="3">
        <v>503936.68</v>
      </c>
      <c r="N5" s="3">
        <v>46.34</v>
      </c>
      <c r="O5">
        <f t="shared" si="2"/>
        <v>0.1379289817543233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2.905619283906637</v>
      </c>
      <c r="H6">
        <f t="shared" si="0"/>
        <v>0.18266511890942641</v>
      </c>
      <c r="J6">
        <v>1213</v>
      </c>
      <c r="K6" s="3">
        <v>11</v>
      </c>
      <c r="L6" s="3">
        <v>12</v>
      </c>
      <c r="M6" s="3">
        <v>-624668.53</v>
      </c>
      <c r="N6" s="3">
        <v>-59.89</v>
      </c>
      <c r="O6">
        <f t="shared" si="2"/>
        <v>-0.17825996368723396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1.7556646288368665</v>
      </c>
      <c r="H7">
        <f t="shared" si="0"/>
        <v>0.13638122451409351</v>
      </c>
      <c r="J7">
        <v>1314</v>
      </c>
      <c r="K7" s="3">
        <v>11</v>
      </c>
      <c r="L7" s="3">
        <v>12</v>
      </c>
      <c r="M7" s="3">
        <v>2584047.12</v>
      </c>
      <c r="N7" s="3">
        <v>222.75</v>
      </c>
      <c r="O7">
        <f t="shared" si="2"/>
        <v>0.66300562550227693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1.952014891474114</v>
      </c>
      <c r="H8">
        <f t="shared" si="0"/>
        <v>0.10962288299550554</v>
      </c>
      <c r="J8">
        <v>1415</v>
      </c>
      <c r="K8" s="3">
        <v>11</v>
      </c>
      <c r="L8" s="3">
        <v>12</v>
      </c>
      <c r="M8" s="3">
        <v>-1812682.81</v>
      </c>
      <c r="N8" s="3">
        <v>-165.31</v>
      </c>
      <c r="O8">
        <f t="shared" si="2"/>
        <v>-0.49203797958151024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4.9916482160616829</v>
      </c>
      <c r="H9">
        <f t="shared" si="0"/>
        <v>0.11337321784683156</v>
      </c>
      <c r="J9">
        <v>1516</v>
      </c>
      <c r="K9" s="3">
        <v>11</v>
      </c>
      <c r="L9" s="3">
        <v>12</v>
      </c>
      <c r="M9" s="3">
        <v>-818780.42</v>
      </c>
      <c r="N9" s="3">
        <v>-74.83</v>
      </c>
      <c r="O9">
        <f t="shared" si="2"/>
        <v>-0.2227282197815281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6.095455586321048</v>
      </c>
      <c r="H10">
        <f t="shared" si="0"/>
        <v>0.12444563502693692</v>
      </c>
      <c r="J10">
        <v>1617</v>
      </c>
      <c r="K10" s="3">
        <v>11</v>
      </c>
      <c r="L10" s="3">
        <v>12</v>
      </c>
      <c r="M10" s="3">
        <v>-1423400.74</v>
      </c>
      <c r="N10" s="3">
        <v>-132.29</v>
      </c>
      <c r="O10">
        <f t="shared" si="2"/>
        <v>-0.39375539482691901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-1.676898601202816</v>
      </c>
      <c r="H11">
        <f t="shared" si="0"/>
        <v>0.10536655058487364</v>
      </c>
      <c r="J11">
        <v>1718</v>
      </c>
      <c r="K11" s="3">
        <v>11</v>
      </c>
      <c r="L11" s="3">
        <v>12</v>
      </c>
      <c r="M11" s="3">
        <v>1528061.2</v>
      </c>
      <c r="N11" s="3">
        <v>112.27</v>
      </c>
      <c r="O11">
        <f t="shared" si="2"/>
        <v>0.33416674107807243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4</v>
      </c>
      <c r="C1" s="3">
        <v>7</v>
      </c>
      <c r="D1" s="3">
        <v>4038065.03</v>
      </c>
      <c r="E1" s="3">
        <v>576.54999999999995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5.9788248135270869</v>
      </c>
      <c r="H2">
        <f t="shared" ref="H2:H10" si="0">E2/E$1</f>
        <v>0.18962795941375424</v>
      </c>
      <c r="J2">
        <v>910</v>
      </c>
      <c r="K2" s="3">
        <v>4</v>
      </c>
      <c r="L2" s="3">
        <v>7</v>
      </c>
      <c r="M2" s="3">
        <v>3494276.31</v>
      </c>
      <c r="N2" s="3">
        <v>312.31</v>
      </c>
      <c r="O2">
        <f>N2/E$1</f>
        <v>0.54168762466394937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0.98650938516460718</v>
      </c>
      <c r="H3">
        <f t="shared" si="0"/>
        <v>9.104154019599342E-2</v>
      </c>
      <c r="J3">
        <v>1011</v>
      </c>
      <c r="K3" s="3">
        <v>4</v>
      </c>
      <c r="L3" s="3">
        <v>7</v>
      </c>
      <c r="M3" s="3">
        <v>347076.84</v>
      </c>
      <c r="N3" s="3">
        <v>33.04</v>
      </c>
      <c r="O3">
        <f t="shared" ref="O3:O10" si="3">N3/E$1</f>
        <v>5.7306391466481664E-2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6.3505188449132026</v>
      </c>
      <c r="H4">
        <f t="shared" si="0"/>
        <v>0.10923597259561184</v>
      </c>
      <c r="J4">
        <v>1112</v>
      </c>
      <c r="K4" s="3">
        <v>4</v>
      </c>
      <c r="L4" s="3">
        <v>7</v>
      </c>
      <c r="M4" s="3">
        <v>-54262.559999999998</v>
      </c>
      <c r="N4" s="3">
        <v>-5.15</v>
      </c>
      <c r="O4">
        <f t="shared" si="3"/>
        <v>-8.9324429797936009E-3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3.131880325364647</v>
      </c>
      <c r="H5">
        <f t="shared" si="0"/>
        <v>9.1752666724481832E-2</v>
      </c>
      <c r="J5">
        <v>1213</v>
      </c>
      <c r="K5" s="3">
        <v>4</v>
      </c>
      <c r="L5" s="3">
        <v>7</v>
      </c>
      <c r="M5" s="3">
        <v>-325269.90000000002</v>
      </c>
      <c r="N5" s="3">
        <v>-30.7</v>
      </c>
      <c r="O5">
        <f t="shared" si="3"/>
        <v>-5.3247766889255053E-2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3.1075220722733157</v>
      </c>
      <c r="H6">
        <f t="shared" si="0"/>
        <v>6.9152718758130255E-2</v>
      </c>
      <c r="J6">
        <v>1314</v>
      </c>
      <c r="K6" s="3">
        <v>4</v>
      </c>
      <c r="L6" s="3">
        <v>7</v>
      </c>
      <c r="M6" s="3">
        <v>505056.79</v>
      </c>
      <c r="N6" s="3">
        <v>48.56</v>
      </c>
      <c r="O6">
        <f t="shared" si="3"/>
        <v>8.4225132252189763E-2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3.382685701819911</v>
      </c>
      <c r="H7">
        <f t="shared" si="0"/>
        <v>5.484346544098518E-2</v>
      </c>
      <c r="J7">
        <v>1415</v>
      </c>
      <c r="K7" s="3">
        <v>4</v>
      </c>
      <c r="L7" s="3">
        <v>7</v>
      </c>
      <c r="M7" s="3">
        <v>832174.44</v>
      </c>
      <c r="N7" s="3">
        <v>79.709999999999994</v>
      </c>
      <c r="O7">
        <f t="shared" si="3"/>
        <v>0.13825340386783452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9.1647211362517389</v>
      </c>
      <c r="H8">
        <f t="shared" si="0"/>
        <v>5.9890729338305443E-2</v>
      </c>
      <c r="J8">
        <v>1516</v>
      </c>
      <c r="K8" s="3">
        <v>4</v>
      </c>
      <c r="L8" s="3">
        <v>7</v>
      </c>
      <c r="M8" s="3">
        <v>2841557.24</v>
      </c>
      <c r="N8" s="3">
        <v>227.35</v>
      </c>
      <c r="O8">
        <f t="shared" si="3"/>
        <v>0.39432833232156794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17.562517647220755</v>
      </c>
      <c r="H9">
        <f t="shared" si="0"/>
        <v>7.9438036596999398E-2</v>
      </c>
      <c r="J9">
        <v>1617</v>
      </c>
      <c r="K9" s="3">
        <v>4</v>
      </c>
      <c r="L9" s="3">
        <v>7</v>
      </c>
      <c r="M9" s="3">
        <v>-5593773.8200000003</v>
      </c>
      <c r="N9" s="3">
        <v>-491.51</v>
      </c>
      <c r="O9">
        <f t="shared" si="3"/>
        <v>-0.85250195126181605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0.78376906921679734</v>
      </c>
      <c r="H10">
        <f t="shared" si="0"/>
        <v>7.1719712080478712E-2</v>
      </c>
      <c r="J10">
        <v>1718</v>
      </c>
      <c r="K10" s="3">
        <v>4</v>
      </c>
      <c r="L10" s="3">
        <v>7</v>
      </c>
      <c r="M10" s="3">
        <v>610813.29</v>
      </c>
      <c r="N10" s="3">
        <v>51.15</v>
      </c>
      <c r="O10">
        <f t="shared" si="3"/>
        <v>8.8717370566299539E-2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13</v>
      </c>
      <c r="C1" s="3">
        <v>10</v>
      </c>
      <c r="D1" s="3">
        <v>8703578.8900000006</v>
      </c>
      <c r="E1" s="3">
        <v>446.32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-6.162748632246843</v>
      </c>
      <c r="H2">
        <f t="shared" ref="H2:H9" si="0">E2/E$1</f>
        <v>-0.38051174045527875</v>
      </c>
      <c r="J2">
        <v>1011</v>
      </c>
      <c r="K2" s="3">
        <v>13</v>
      </c>
      <c r="L2" s="3">
        <v>10</v>
      </c>
      <c r="M2" s="3">
        <v>730737.06</v>
      </c>
      <c r="N2" s="3">
        <v>71.27</v>
      </c>
      <c r="O2">
        <f>N2/E$1</f>
        <v>0.1596836350600466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2.9463521137797142</v>
      </c>
      <c r="H3">
        <f t="shared" si="0"/>
        <v>-7.3870765370138022E-2</v>
      </c>
      <c r="J3">
        <v>1112</v>
      </c>
      <c r="K3" s="3">
        <v>13</v>
      </c>
      <c r="L3" s="3">
        <v>10</v>
      </c>
      <c r="M3" s="3">
        <v>958372.72</v>
      </c>
      <c r="N3" s="3">
        <v>93.02</v>
      </c>
      <c r="O3">
        <f>N3/E$1</f>
        <v>0.2084154866463524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1.4530501279801691</v>
      </c>
      <c r="H4">
        <f t="shared" si="0"/>
        <v>-1.4899623588456713E-2</v>
      </c>
      <c r="J4">
        <v>1213</v>
      </c>
      <c r="K4" s="3">
        <v>13</v>
      </c>
      <c r="L4" s="3">
        <v>10</v>
      </c>
      <c r="M4" s="3">
        <v>-807158.67</v>
      </c>
      <c r="N4" s="3">
        <v>-76.17</v>
      </c>
      <c r="O4">
        <f t="shared" ref="O4:O9" si="3">N4/E$1</f>
        <v>-0.17066230507259367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1.441749005620836</v>
      </c>
      <c r="H5">
        <f t="shared" si="0"/>
        <v>7.9315289478401156E-3</v>
      </c>
      <c r="J5">
        <v>1314</v>
      </c>
      <c r="K5" s="3">
        <v>13</v>
      </c>
      <c r="L5" s="3">
        <v>10</v>
      </c>
      <c r="M5" s="3">
        <v>271631.3</v>
      </c>
      <c r="N5" s="3">
        <v>26.54</v>
      </c>
      <c r="O5">
        <f t="shared" si="3"/>
        <v>5.9464061659795661E-2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1.5694124236288733</v>
      </c>
      <c r="H6">
        <f t="shared" si="0"/>
        <v>1.7207384835992112E-2</v>
      </c>
      <c r="J6">
        <v>1415</v>
      </c>
      <c r="K6" s="3">
        <v>13</v>
      </c>
      <c r="L6" s="3">
        <v>10</v>
      </c>
      <c r="M6" s="3">
        <v>-1409740.1</v>
      </c>
      <c r="N6" s="3">
        <v>-134.75</v>
      </c>
      <c r="O6">
        <f t="shared" si="3"/>
        <v>-0.3019134253450439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4.2520140734887972</v>
      </c>
      <c r="H7">
        <f t="shared" si="0"/>
        <v>3.8201290553862705E-2</v>
      </c>
      <c r="J7">
        <v>1516</v>
      </c>
      <c r="K7" s="3">
        <v>13</v>
      </c>
      <c r="L7" s="3">
        <v>10</v>
      </c>
      <c r="M7" s="3">
        <v>3750449.98</v>
      </c>
      <c r="N7" s="3">
        <v>296.16000000000003</v>
      </c>
      <c r="O7">
        <f t="shared" si="3"/>
        <v>0.66355977773794594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8.1482099773326677</v>
      </c>
      <c r="H8">
        <f t="shared" si="0"/>
        <v>7.3064169205950893E-2</v>
      </c>
      <c r="J8">
        <v>1617</v>
      </c>
      <c r="K8" s="3">
        <v>13</v>
      </c>
      <c r="L8" s="3">
        <v>10</v>
      </c>
      <c r="M8" s="3">
        <v>-2916627.28</v>
      </c>
      <c r="N8" s="3">
        <v>-239.18</v>
      </c>
      <c r="O8">
        <f t="shared" si="3"/>
        <v>-0.53589352930632728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0.36363322605558629</v>
      </c>
      <c r="H9">
        <f t="shared" si="0"/>
        <v>6.5558343789209536E-2</v>
      </c>
      <c r="J9">
        <v>1718</v>
      </c>
      <c r="K9" s="3">
        <v>13</v>
      </c>
      <c r="L9" s="3">
        <v>10</v>
      </c>
      <c r="M9" s="3">
        <v>-877619.76</v>
      </c>
      <c r="N9" s="3">
        <v>-74.89</v>
      </c>
      <c r="O9">
        <f t="shared" si="3"/>
        <v>-0.16779440759992831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9</v>
      </c>
      <c r="C1" s="3">
        <v>2</v>
      </c>
      <c r="D1" s="3">
        <v>1229088.2</v>
      </c>
      <c r="E1" s="3">
        <v>235.68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0.1529581359580216</v>
      </c>
      <c r="H2">
        <f t="shared" ref="H2:H8" si="0">E2/E$1</f>
        <v>2.0324168363883233E-2</v>
      </c>
      <c r="J2" s="2">
        <v>1112</v>
      </c>
      <c r="K2" s="3">
        <v>9</v>
      </c>
      <c r="L2" s="3">
        <v>2</v>
      </c>
      <c r="M2" s="3">
        <v>1750901.05</v>
      </c>
      <c r="N2" s="3">
        <v>164.92</v>
      </c>
      <c r="O2" s="2">
        <f>N2/E$1</f>
        <v>0.69976238968092319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9.2996468601683766</v>
      </c>
      <c r="H3">
        <f t="shared" si="0"/>
        <v>7.9005431093007464E-2</v>
      </c>
      <c r="J3" s="2">
        <v>1213</v>
      </c>
      <c r="K3" s="3">
        <v>9</v>
      </c>
      <c r="L3" s="3">
        <v>2</v>
      </c>
      <c r="M3" s="3">
        <v>-1664753.1</v>
      </c>
      <c r="N3" s="3">
        <v>-143.22</v>
      </c>
      <c r="O3" s="2">
        <f t="shared" ref="O3:O8" si="3">N3/E$1</f>
        <v>-0.60768839103869654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11.842950514047731</v>
      </c>
      <c r="H4">
        <f t="shared" si="0"/>
        <v>9.1649694501018328E-2</v>
      </c>
      <c r="J4" s="2">
        <v>1314</v>
      </c>
      <c r="K4" s="3">
        <v>9</v>
      </c>
      <c r="L4" s="3">
        <v>2</v>
      </c>
      <c r="M4" s="3">
        <v>2516983.25</v>
      </c>
      <c r="N4" s="3">
        <v>237.38</v>
      </c>
      <c r="O4" s="2">
        <f t="shared" si="3"/>
        <v>1.0072131704005431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7.0118582376756979</v>
      </c>
      <c r="H5">
        <f t="shared" si="0"/>
        <v>7.4295655125594023E-2</v>
      </c>
      <c r="J5" s="2">
        <v>1415</v>
      </c>
      <c r="K5" s="3">
        <v>9</v>
      </c>
      <c r="L5" s="3">
        <v>2</v>
      </c>
      <c r="M5" s="3">
        <v>-930107.1</v>
      </c>
      <c r="N5" s="3">
        <v>-89.23</v>
      </c>
      <c r="O5" s="2">
        <f t="shared" si="3"/>
        <v>-0.37860658520027157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22.659432097712767</v>
      </c>
      <c r="H6">
        <f t="shared" si="0"/>
        <v>9.9329599456890696E-2</v>
      </c>
      <c r="J6" s="2">
        <v>1516</v>
      </c>
      <c r="K6" s="3">
        <v>9</v>
      </c>
      <c r="L6" s="3">
        <v>2</v>
      </c>
      <c r="M6" s="3">
        <v>802327.4</v>
      </c>
      <c r="N6" s="3">
        <v>65.73</v>
      </c>
      <c r="O6" s="2">
        <f t="shared" si="3"/>
        <v>0.2788951120162933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19.594651563655077</v>
      </c>
      <c r="H7">
        <f t="shared" si="0"/>
        <v>0.10908859470468432</v>
      </c>
      <c r="J7" s="2">
        <v>1617</v>
      </c>
      <c r="K7" s="3">
        <v>9</v>
      </c>
      <c r="L7" s="3">
        <v>2</v>
      </c>
      <c r="M7" s="3">
        <v>-2242977.5299999998</v>
      </c>
      <c r="N7" s="3">
        <v>-183.56</v>
      </c>
      <c r="O7" s="2">
        <f t="shared" si="3"/>
        <v>-0.77885268160217247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-17.882580989712544</v>
      </c>
      <c r="H8">
        <f t="shared" si="0"/>
        <v>7.0179904955872369E-2</v>
      </c>
      <c r="J8" s="2">
        <v>1718</v>
      </c>
      <c r="K8" s="3">
        <v>9</v>
      </c>
      <c r="L8" s="3">
        <v>2</v>
      </c>
      <c r="M8" s="3">
        <v>1649644.02</v>
      </c>
      <c r="N8" s="3">
        <v>134.69999999999999</v>
      </c>
      <c r="O8" s="2">
        <f t="shared" si="3"/>
        <v>0.57153767820773926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8</v>
      </c>
      <c r="C1" s="3">
        <v>2</v>
      </c>
      <c r="D1" s="3">
        <v>5658269.9299999997</v>
      </c>
      <c r="E1" s="3">
        <v>354.02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2.1947578753988504</v>
      </c>
      <c r="H2">
        <f t="shared" ref="H2:H7" si="0">E2/E$1</f>
        <v>0.15403084571493136</v>
      </c>
      <c r="J2">
        <v>1213</v>
      </c>
      <c r="K2" s="3">
        <v>8</v>
      </c>
      <c r="L2" s="3">
        <v>2</v>
      </c>
      <c r="M2" s="3">
        <v>1995127.8</v>
      </c>
      <c r="N2" s="3">
        <v>171.64</v>
      </c>
      <c r="O2">
        <f>N2/E$1</f>
        <v>0.48483136545957856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2.3497374169987677</v>
      </c>
      <c r="H3">
        <f t="shared" si="0"/>
        <v>0.10578498389921474</v>
      </c>
      <c r="J3">
        <v>1314</v>
      </c>
      <c r="K3" s="3">
        <v>8</v>
      </c>
      <c r="L3" s="3">
        <v>2</v>
      </c>
      <c r="M3" s="3">
        <v>323616.59999999998</v>
      </c>
      <c r="N3" s="3">
        <v>31.39</v>
      </c>
      <c r="O3">
        <f t="shared" ref="O3:O7" si="3">N3/E$1</f>
        <v>8.8667306931811768E-2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2.6125276776959989</v>
      </c>
      <c r="H4">
        <f t="shared" si="0"/>
        <v>8.6209818654313319E-2</v>
      </c>
      <c r="J4">
        <v>1415</v>
      </c>
      <c r="K4" s="3">
        <v>8</v>
      </c>
      <c r="L4" s="3">
        <v>2</v>
      </c>
      <c r="M4" s="3">
        <v>475565.88</v>
      </c>
      <c r="N4" s="3">
        <v>46.04</v>
      </c>
      <c r="O4">
        <f t="shared" si="3"/>
        <v>0.13004914976554996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6.68069653050292</v>
      </c>
      <c r="H5">
        <f t="shared" si="0"/>
        <v>0.10764928535111011</v>
      </c>
      <c r="J5">
        <v>1516</v>
      </c>
      <c r="K5" s="3">
        <v>8</v>
      </c>
      <c r="L5" s="3">
        <v>2</v>
      </c>
      <c r="M5" s="3">
        <v>-667533.25</v>
      </c>
      <c r="N5" s="3">
        <v>-46.26</v>
      </c>
      <c r="O5">
        <f t="shared" si="3"/>
        <v>-0.13067058358284842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8.1580045757908906</v>
      </c>
      <c r="H6">
        <f t="shared" si="0"/>
        <v>0.12931472798146998</v>
      </c>
      <c r="J6">
        <v>1617</v>
      </c>
      <c r="K6" s="3">
        <v>8</v>
      </c>
      <c r="L6" s="3">
        <v>2</v>
      </c>
      <c r="M6" s="3">
        <v>-4680075.63</v>
      </c>
      <c r="N6" s="3">
        <v>-381.14</v>
      </c>
      <c r="O6">
        <f t="shared" si="3"/>
        <v>-1.0766058414778825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-2.2443189467986371</v>
      </c>
      <c r="H7">
        <f t="shared" si="0"/>
        <v>9.7282639398904011E-2</v>
      </c>
      <c r="J7">
        <v>1718</v>
      </c>
      <c r="K7" s="3">
        <v>8</v>
      </c>
      <c r="L7" s="3">
        <v>2</v>
      </c>
      <c r="M7" s="3">
        <v>3234495.97</v>
      </c>
      <c r="N7" s="3">
        <v>264.11</v>
      </c>
      <c r="O7">
        <f t="shared" si="3"/>
        <v>0.74603129766679854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2018-12-10T07:57:09Z</dcterms:modified>
</cp:coreProperties>
</file>