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E4A395F7-3FD9-496A-8B58-093D0BE74674}" xr6:coauthVersionLast="40" xr6:coauthVersionMax="40" xr10:uidLastSave="{00000000-0000-0000-0000-000000000000}"/>
  <bookViews>
    <workbookView xWindow="0" yWindow="0" windowWidth="22260" windowHeight="12648" tabRatio="944" activeTab="3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G2" i="16"/>
  <c r="C3" i="23" l="1"/>
  <c r="C2" i="23"/>
  <c r="C1" i="23"/>
  <c r="C6" i="23" s="1"/>
  <c r="C7" i="23" s="1"/>
  <c r="C4" i="23" l="1"/>
  <c r="C8" i="23" s="1"/>
  <c r="X12" i="22"/>
  <c r="W12" i="22"/>
  <c r="V12" i="22"/>
  <c r="U12" i="22"/>
  <c r="T12" i="22"/>
  <c r="S12" i="22"/>
  <c r="R12" i="22"/>
  <c r="Q12" i="22"/>
  <c r="P12" i="22"/>
  <c r="O12" i="22"/>
  <c r="N12" i="22"/>
  <c r="M11" i="22"/>
  <c r="M10" i="22"/>
  <c r="M9" i="22"/>
  <c r="M8" i="22"/>
  <c r="M7" i="22"/>
  <c r="M6" i="22"/>
  <c r="M5" i="22"/>
  <c r="M4" i="22"/>
  <c r="M3" i="22"/>
  <c r="M2" i="22"/>
  <c r="M1" i="22"/>
  <c r="C10" i="23" l="1"/>
  <c r="C9" i="23"/>
  <c r="K12" i="22"/>
  <c r="J12" i="22"/>
  <c r="I12" i="22"/>
  <c r="H12" i="22"/>
  <c r="G12" i="22"/>
  <c r="F12" i="22"/>
  <c r="E12" i="22"/>
  <c r="D12" i="22"/>
  <c r="C12" i="22"/>
  <c r="B12" i="22"/>
  <c r="A12" i="22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A13" i="19"/>
  <c r="O3" i="15"/>
  <c r="O2" i="15"/>
  <c r="O5" i="13"/>
  <c r="O4" i="13"/>
  <c r="O3" i="13"/>
  <c r="O2" i="13"/>
  <c r="O7" i="11"/>
  <c r="O6" i="11"/>
  <c r="O5" i="11"/>
  <c r="O4" i="11"/>
  <c r="O3" i="11"/>
  <c r="O2" i="11"/>
  <c r="F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1.4426715522984677</c:v>
                </c:pt>
                <c:pt idx="1">
                  <c:v>0.2050828603211729</c:v>
                </c:pt>
                <c:pt idx="2">
                  <c:v>0.56801041887512493</c:v>
                </c:pt>
                <c:pt idx="3">
                  <c:v>-0.39719406591931261</c:v>
                </c:pt>
                <c:pt idx="4">
                  <c:v>0.2091536338546458</c:v>
                </c:pt>
                <c:pt idx="5">
                  <c:v>-5.1045260807793785E-2</c:v>
                </c:pt>
                <c:pt idx="6">
                  <c:v>0.78458930329213594</c:v>
                </c:pt>
                <c:pt idx="7">
                  <c:v>1.2689098845240068</c:v>
                </c:pt>
                <c:pt idx="8">
                  <c:v>0.1767716097452442</c:v>
                </c:pt>
                <c:pt idx="9">
                  <c:v>0.45819241982507286</c:v>
                </c:pt>
                <c:pt idx="10">
                  <c:v>1.8552779059800883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0.39483677548301133</c:v>
                </c:pt>
                <c:pt idx="1">
                  <c:v>0.53492683761658921</c:v>
                </c:pt>
                <c:pt idx="2">
                  <c:v>-0.35842141926886151</c:v>
                </c:pt>
                <c:pt idx="3">
                  <c:v>0.5216486540914278</c:v>
                </c:pt>
                <c:pt idx="4">
                  <c:v>-0.22171113155473782</c:v>
                </c:pt>
                <c:pt idx="5">
                  <c:v>1.0220215141059468</c:v>
                </c:pt>
                <c:pt idx="6">
                  <c:v>1.2559335010390462</c:v>
                </c:pt>
                <c:pt idx="7">
                  <c:v>0.17558981159180065</c:v>
                </c:pt>
                <c:pt idx="8">
                  <c:v>0.43708977639336966</c:v>
                </c:pt>
                <c:pt idx="9">
                  <c:v>1.6407580174927112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0.35426382411725515</c:v>
                </c:pt>
                <c:pt idx="1">
                  <c:v>-0.33754528081234492</c:v>
                </c:pt>
                <c:pt idx="2">
                  <c:v>0.47072720113880723</c:v>
                </c:pt>
                <c:pt idx="3">
                  <c:v>-3.3765187621668795E-2</c:v>
                </c:pt>
                <c:pt idx="4">
                  <c:v>0</c:v>
                </c:pt>
                <c:pt idx="5">
                  <c:v>1.3431601380150191</c:v>
                </c:pt>
                <c:pt idx="6">
                  <c:v>0.17379415946625834</c:v>
                </c:pt>
                <c:pt idx="7">
                  <c:v>0.43416763357091548</c:v>
                </c:pt>
                <c:pt idx="8">
                  <c:v>1.5651907887417955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-0.73847435043304466</c:v>
                </c:pt>
                <c:pt idx="1">
                  <c:v>0.44330984911149773</c:v>
                </c:pt>
                <c:pt idx="2">
                  <c:v>-3.046915225489899E-2</c:v>
                </c:pt>
                <c:pt idx="3">
                  <c:v>0.67604215613881991</c:v>
                </c:pt>
                <c:pt idx="4">
                  <c:v>0</c:v>
                </c:pt>
                <c:pt idx="5">
                  <c:v>0.19743251471483658</c:v>
                </c:pt>
                <c:pt idx="6">
                  <c:v>0.42972766050530459</c:v>
                </c:pt>
                <c:pt idx="7">
                  <c:v>1.5547267804851095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0.71595602931379088</c:v>
                </c:pt>
                <c:pt idx="1">
                  <c:v>-2.8694486437148808E-2</c:v>
                </c:pt>
                <c:pt idx="2">
                  <c:v>0.61004936850713265</c:v>
                </c:pt>
                <c:pt idx="3">
                  <c:v>0.88846747667315562</c:v>
                </c:pt>
                <c:pt idx="4">
                  <c:v>-0.1278288868445262</c:v>
                </c:pt>
                <c:pt idx="5">
                  <c:v>-0.50588593464582909</c:v>
                </c:pt>
                <c:pt idx="6">
                  <c:v>1.538827518320026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0.13920719520319788</c:v>
                </c:pt>
                <c:pt idx="1">
                  <c:v>0.57451724236287405</c:v>
                </c:pt>
                <c:pt idx="2">
                  <c:v>0.80173849834933508</c:v>
                </c:pt>
                <c:pt idx="3">
                  <c:v>0.13059676444921794</c:v>
                </c:pt>
                <c:pt idx="4">
                  <c:v>-8.049678012879485E-3</c:v>
                </c:pt>
                <c:pt idx="5">
                  <c:v>0.96387253907042825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0.79403730846102605</c:v>
                </c:pt>
                <c:pt idx="1">
                  <c:v>0.75504150146895233</c:v>
                </c:pt>
                <c:pt idx="2">
                  <c:v>0.11784838113699002</c:v>
                </c:pt>
                <c:pt idx="3">
                  <c:v>-0.33463113378532594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0.36122584943371089</c:v>
                </c:pt>
                <c:pt idx="1">
                  <c:v>0.1109843406828489</c:v>
                </c:pt>
                <c:pt idx="2">
                  <c:v>-0.30196565405700093</c:v>
                </c:pt>
                <c:pt idx="3">
                  <c:v>0.63757803584614359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0.38894070619586946</c:v>
                </c:pt>
                <c:pt idx="1">
                  <c:v>-0.28437776319917857</c:v>
                </c:pt>
                <c:pt idx="2">
                  <c:v>0.57533997637580636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0.99307128580946036</c:v>
                </c:pt>
                <c:pt idx="1">
                  <c:v>0.541829487435466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0.63277814790139908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0.69854274307750763</c:v>
                </c:pt>
                <c:pt idx="1">
                  <c:v>0.73397160968944231</c:v>
                </c:pt>
                <c:pt idx="2">
                  <c:v>0.66343260725289177</c:v>
                </c:pt>
                <c:pt idx="3">
                  <c:v>0.59663063861381604</c:v>
                </c:pt>
                <c:pt idx="4">
                  <c:v>0.65160189878145935</c:v>
                </c:pt>
                <c:pt idx="5">
                  <c:v>0.63212902743229715</c:v>
                </c:pt>
                <c:pt idx="6">
                  <c:v>0.68891345285482741</c:v>
                </c:pt>
                <c:pt idx="7">
                  <c:v>0.64958193007135856</c:v>
                </c:pt>
                <c:pt idx="8">
                  <c:v>0.62445279091194206</c:v>
                </c:pt>
                <c:pt idx="9">
                  <c:v>0.65324276767672884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0.69854274307750763</c:v>
                </c:pt>
                <c:pt idx="1">
                  <c:v>0.1407104050399143</c:v>
                </c:pt>
                <c:pt idx="2">
                  <c:v>0.54606913738938134</c:v>
                </c:pt>
                <c:pt idx="3">
                  <c:v>0.24216029061593544</c:v>
                </c:pt>
                <c:pt idx="4">
                  <c:v>0.41781728204996482</c:v>
                </c:pt>
                <c:pt idx="5">
                  <c:v>0.13009944733121981</c:v>
                </c:pt>
                <c:pt idx="6">
                  <c:v>0.30317384988697921</c:v>
                </c:pt>
                <c:pt idx="7">
                  <c:v>0.48260224239721877</c:v>
                </c:pt>
                <c:pt idx="8">
                  <c:v>0.18146377927697596</c:v>
                </c:pt>
                <c:pt idx="9">
                  <c:v>0.61879434598864724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0.54866318416719528</c:v>
                </c:pt>
                <c:pt idx="1">
                  <c:v>0.37915910693104926</c:v>
                </c:pt>
                <c:pt idx="2">
                  <c:v>0.42663589390562873</c:v>
                </c:pt>
                <c:pt idx="3">
                  <c:v>0.48808832489439302</c:v>
                </c:pt>
                <c:pt idx="4">
                  <c:v>0.13301533796250872</c:v>
                </c:pt>
                <c:pt idx="5">
                  <c:v>0.72186608319486534</c:v>
                </c:pt>
                <c:pt idx="6">
                  <c:v>0.56491722065574079</c:v>
                </c:pt>
                <c:pt idx="7">
                  <c:v>0.65817733021708713</c:v>
                </c:pt>
                <c:pt idx="8">
                  <c:v>0.73802498360534774</c:v>
                </c:pt>
                <c:pt idx="9">
                  <c:v>0.83620015330870945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1.4426715522984677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0.39483677548301133</c:v>
                </c:pt>
                <c:pt idx="1">
                  <c:v>0.2050828603211729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0.35426382411725515</c:v>
                </c:pt>
                <c:pt idx="1">
                  <c:v>0.53492683761658921</c:v>
                </c:pt>
                <c:pt idx="2">
                  <c:v>0.56801041887512493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-0.73847435043304466</c:v>
                </c:pt>
                <c:pt idx="1">
                  <c:v>-0.33754528081234492</c:v>
                </c:pt>
                <c:pt idx="2">
                  <c:v>-0.35842141926886151</c:v>
                </c:pt>
                <c:pt idx="3">
                  <c:v>-0.39719406591931261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0.71595602931379088</c:v>
                </c:pt>
                <c:pt idx="1">
                  <c:v>0.44330984911149773</c:v>
                </c:pt>
                <c:pt idx="2">
                  <c:v>0.47072720113880723</c:v>
                </c:pt>
                <c:pt idx="3">
                  <c:v>0.5216486540914278</c:v>
                </c:pt>
                <c:pt idx="4">
                  <c:v>0.2091536338546458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0.13920719520319788</c:v>
                </c:pt>
                <c:pt idx="1">
                  <c:v>-2.8694486437148808E-2</c:v>
                </c:pt>
                <c:pt idx="2">
                  <c:v>-3.046915225489899E-2</c:v>
                </c:pt>
                <c:pt idx="3">
                  <c:v>-3.3765187621668795E-2</c:v>
                </c:pt>
                <c:pt idx="4">
                  <c:v>-0.22171113155473782</c:v>
                </c:pt>
                <c:pt idx="5">
                  <c:v>-5.1045260807793785E-2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0.79403730846102605</c:v>
                </c:pt>
                <c:pt idx="1">
                  <c:v>0.57451724236287405</c:v>
                </c:pt>
                <c:pt idx="2">
                  <c:v>0.61004936850713265</c:v>
                </c:pt>
                <c:pt idx="3">
                  <c:v>0.67604215613881991</c:v>
                </c:pt>
                <c:pt idx="4">
                  <c:v>0</c:v>
                </c:pt>
                <c:pt idx="5">
                  <c:v>1.0220215141059468</c:v>
                </c:pt>
                <c:pt idx="6">
                  <c:v>0.78458930329213594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0.36122584943371089</c:v>
                </c:pt>
                <c:pt idx="1">
                  <c:v>0.75504150146895233</c:v>
                </c:pt>
                <c:pt idx="2">
                  <c:v>0.80173849834933508</c:v>
                </c:pt>
                <c:pt idx="3">
                  <c:v>0.88846747667315562</c:v>
                </c:pt>
                <c:pt idx="4">
                  <c:v>0</c:v>
                </c:pt>
                <c:pt idx="5">
                  <c:v>1.3431601380150191</c:v>
                </c:pt>
                <c:pt idx="6">
                  <c:v>1.2559335010390462</c:v>
                </c:pt>
                <c:pt idx="7">
                  <c:v>1.2689098845240068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0.38894070619586946</c:v>
                </c:pt>
                <c:pt idx="1">
                  <c:v>0.1109843406828489</c:v>
                </c:pt>
                <c:pt idx="2">
                  <c:v>0.11784838113699002</c:v>
                </c:pt>
                <c:pt idx="3">
                  <c:v>0.13059676444921794</c:v>
                </c:pt>
                <c:pt idx="4">
                  <c:v>-0.1278288868445262</c:v>
                </c:pt>
                <c:pt idx="5">
                  <c:v>0.19743251471483658</c:v>
                </c:pt>
                <c:pt idx="6">
                  <c:v>0.17379415946625834</c:v>
                </c:pt>
                <c:pt idx="7">
                  <c:v>0.17558981159180065</c:v>
                </c:pt>
                <c:pt idx="8">
                  <c:v>0.1767716097452442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0.99307128580946036</c:v>
                </c:pt>
                <c:pt idx="1">
                  <c:v>-0.28437776319917857</c:v>
                </c:pt>
                <c:pt idx="2">
                  <c:v>-0.30196565405700093</c:v>
                </c:pt>
                <c:pt idx="3">
                  <c:v>-0.33463113378532594</c:v>
                </c:pt>
                <c:pt idx="4">
                  <c:v>-8.049678012879485E-3</c:v>
                </c:pt>
                <c:pt idx="5">
                  <c:v>-0.50588593464582909</c:v>
                </c:pt>
                <c:pt idx="6">
                  <c:v>0.42972766050530459</c:v>
                </c:pt>
                <c:pt idx="7">
                  <c:v>0.43416763357091548</c:v>
                </c:pt>
                <c:pt idx="8">
                  <c:v>0.43708977639336966</c:v>
                </c:pt>
                <c:pt idx="9">
                  <c:v>0.45819241982507286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0.63277814790139908</c:v>
                </c:pt>
                <c:pt idx="1">
                  <c:v>0.541829487435466</c:v>
                </c:pt>
                <c:pt idx="2">
                  <c:v>0.57533997637580636</c:v>
                </c:pt>
                <c:pt idx="3">
                  <c:v>0.63757803584614359</c:v>
                </c:pt>
                <c:pt idx="4">
                  <c:v>0</c:v>
                </c:pt>
                <c:pt idx="5">
                  <c:v>0.96387253907042825</c:v>
                </c:pt>
                <c:pt idx="6">
                  <c:v>1.538827518320026</c:v>
                </c:pt>
                <c:pt idx="7">
                  <c:v>1.5547267804851095</c:v>
                </c:pt>
                <c:pt idx="8">
                  <c:v>1.5651907887417955</c:v>
                </c:pt>
                <c:pt idx="9">
                  <c:v>1.6407580174927112</c:v>
                </c:pt>
                <c:pt idx="10">
                  <c:v>1.8552779059800883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0.49804675670764947</c:v>
                </c:pt>
                <c:pt idx="1">
                  <c:v>0.25150745885507286</c:v>
                </c:pt>
                <c:pt idx="2">
                  <c:v>0.27253973542249277</c:v>
                </c:pt>
                <c:pt idx="3">
                  <c:v>0.26109283748405721</c:v>
                </c:pt>
                <c:pt idx="4">
                  <c:v>-2.1205151793928241E-2</c:v>
                </c:pt>
                <c:pt idx="5">
                  <c:v>0.49492591840876793</c:v>
                </c:pt>
                <c:pt idx="6">
                  <c:v>0.83657442852455421</c:v>
                </c:pt>
                <c:pt idx="7">
                  <c:v>0.8583485275429581</c:v>
                </c:pt>
                <c:pt idx="8">
                  <c:v>0.72635072496013642</c:v>
                </c:pt>
                <c:pt idx="9">
                  <c:v>1.049475218658892</c:v>
                </c:pt>
                <c:pt idx="10">
                  <c:v>1.8552779059800883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A-4D8A-BE79-DE81B32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56024"/>
        <c:axId val="552756352"/>
      </c:lineChart>
      <c:catAx>
        <c:axId val="55275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352"/>
        <c:crosses val="autoZero"/>
        <c:auto val="1"/>
        <c:lblAlgn val="ctr"/>
        <c:lblOffset val="100"/>
        <c:noMultiLvlLbl val="0"/>
      </c:catAx>
      <c:valAx>
        <c:axId val="552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1.4426715522984677</c:v>
                </c:pt>
                <c:pt idx="1">
                  <c:v>0.29995981790209214</c:v>
                </c:pt>
                <c:pt idx="2">
                  <c:v>0.48573369353632306</c:v>
                </c:pt>
                <c:pt idx="3">
                  <c:v>-0.4579087791083909</c:v>
                </c:pt>
                <c:pt idx="4">
                  <c:v>0.4721590735020339</c:v>
                </c:pt>
                <c:pt idx="5">
                  <c:v>-3.7746337245508389E-2</c:v>
                </c:pt>
                <c:pt idx="6">
                  <c:v>0.63732241326684791</c:v>
                </c:pt>
                <c:pt idx="7">
                  <c:v>0.83430960618790329</c:v>
                </c:pt>
                <c:pt idx="8">
                  <c:v>0.14934771123761553</c:v>
                </c:pt>
                <c:pt idx="9">
                  <c:v>0.13173386124039088</c:v>
                </c:pt>
                <c:pt idx="10">
                  <c:v>1.0460162906953612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C-4097-B7C2-9E04980E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55720"/>
        <c:axId val="561356048"/>
      </c:lineChart>
      <c:catAx>
        <c:axId val="56135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6048"/>
        <c:crosses val="autoZero"/>
        <c:auto val="1"/>
        <c:lblAlgn val="ctr"/>
        <c:lblOffset val="100"/>
        <c:noMultiLvlLbl val="0"/>
      </c:catAx>
      <c:valAx>
        <c:axId val="561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13</xdr:row>
      <xdr:rowOff>22860</xdr:rowOff>
    </xdr:from>
    <xdr:to>
      <xdr:col>15</xdr:col>
      <xdr:colOff>281940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B0806E-59BD-41B1-9BC9-501ADB6F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13</xdr:row>
      <xdr:rowOff>7620</xdr:rowOff>
    </xdr:from>
    <xdr:to>
      <xdr:col>23</xdr:col>
      <xdr:colOff>129540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040166-FBCA-40C2-9F40-54D6D0A2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K1" sqref="K1"/>
    </sheetView>
  </sheetViews>
  <sheetFormatPr defaultRowHeight="13.8" x14ac:dyDescent="0.25"/>
  <cols>
    <col min="1" max="1" width="9.109375" bestFit="1" customWidth="1"/>
  </cols>
  <sheetData>
    <row r="1" spans="1:23" x14ac:dyDescent="0.25">
      <c r="A1">
        <v>1.4426715522984677</v>
      </c>
      <c r="B1">
        <v>0.2050828603211729</v>
      </c>
      <c r="C1">
        <v>0.56801041887512493</v>
      </c>
      <c r="D1">
        <v>-0.39719406591931261</v>
      </c>
      <c r="E1">
        <v>0.2091536338546458</v>
      </c>
      <c r="F1">
        <v>-5.1045260807793785E-2</v>
      </c>
      <c r="G1">
        <v>0.78458930329213594</v>
      </c>
      <c r="H1">
        <v>1.2689098845240068</v>
      </c>
      <c r="I1">
        <v>0.1767716097452442</v>
      </c>
      <c r="J1">
        <v>0.45819241982507286</v>
      </c>
      <c r="K1">
        <v>1.8552779059800883</v>
      </c>
      <c r="M1" s="2">
        <f>_xlfn.STDEV.P(J1:K1)</f>
        <v>0.69854274307750763</v>
      </c>
      <c r="N1" s="2">
        <f>_xlfn.STDEV.P(I1:K1)</f>
        <v>0.73397160968944231</v>
      </c>
      <c r="O1" s="2">
        <f>_xlfn.STDEV.P(H1:K1)</f>
        <v>0.66343260725289177</v>
      </c>
      <c r="P1" s="2">
        <f>_xlfn.STDEV.P(G1:K1)</f>
        <v>0.59663063861381604</v>
      </c>
      <c r="Q1" s="2">
        <f>_xlfn.STDEV.P(F1:K1)</f>
        <v>0.65160189878145935</v>
      </c>
      <c r="R1" s="2">
        <f>_xlfn.STDEV.P(E1:K1)</f>
        <v>0.63212902743229715</v>
      </c>
      <c r="S1" s="2">
        <f>_xlfn.STDEV.P(D1:K1)</f>
        <v>0.68891345285482741</v>
      </c>
      <c r="T1" s="2">
        <f>_xlfn.STDEV.P(C1:K1)</f>
        <v>0.64958193007135856</v>
      </c>
      <c r="U1" s="2">
        <f>_xlfn.STDEV.P(B1:K1)</f>
        <v>0.62445279091194206</v>
      </c>
      <c r="V1" s="2">
        <f>_xlfn.STDEV.P(A1:K1)</f>
        <v>0.65324276767672884</v>
      </c>
      <c r="W1" s="2"/>
    </row>
    <row r="2" spans="1:23" x14ac:dyDescent="0.25">
      <c r="A2">
        <v>0.39483677548301133</v>
      </c>
      <c r="B2">
        <v>0.53492683761658921</v>
      </c>
      <c r="C2">
        <v>-0.35842141926886151</v>
      </c>
      <c r="D2">
        <v>0.5216486540914278</v>
      </c>
      <c r="E2">
        <v>-0.22171113155473782</v>
      </c>
      <c r="F2">
        <v>1.0220215141059468</v>
      </c>
      <c r="G2">
        <v>1.2559335010390462</v>
      </c>
      <c r="H2">
        <v>0.17558981159180065</v>
      </c>
      <c r="I2">
        <v>0.43708977639336966</v>
      </c>
      <c r="J2">
        <v>1.6407580174927112</v>
      </c>
      <c r="L2" s="2"/>
      <c r="M2" s="2">
        <f>_xlfn.STDEV.P(I2:J2)</f>
        <v>0.60183412054967089</v>
      </c>
      <c r="N2" s="2">
        <f>_xlfn.STDEV.P(H2:J2)</f>
        <v>0.63804539526808812</v>
      </c>
      <c r="O2" s="2">
        <f>_xlfn.STDEV.P(G2:J2)</f>
        <v>0.59422506147656229</v>
      </c>
      <c r="P2" s="2">
        <f>_xlfn.STDEV.P(F2:J2)</f>
        <v>0.53463244278842303</v>
      </c>
      <c r="Q2" s="2">
        <f>_xlfn.STDEV.P(E2:J2)</f>
        <v>0.64413505276143501</v>
      </c>
      <c r="R2" s="2">
        <f>_xlfn.STDEV.P(D2:J2)</f>
        <v>0.60030948621913194</v>
      </c>
      <c r="S2" s="2">
        <f>_xlfn.STDEV.P(C2:J2)</f>
        <v>0.65999413466009882</v>
      </c>
      <c r="T2" s="2">
        <f>_xlfn.STDEV.P(B2:J2)</f>
        <v>0.62229486235400899</v>
      </c>
      <c r="U2" s="2">
        <f>_xlfn.STDEV.P(A2:J2)</f>
        <v>0.59234770883378418</v>
      </c>
      <c r="V2" s="2"/>
      <c r="W2" s="2"/>
    </row>
    <row r="3" spans="1:23" x14ac:dyDescent="0.25">
      <c r="A3">
        <v>0.35426382411725515</v>
      </c>
      <c r="B3">
        <v>-0.33754528081234492</v>
      </c>
      <c r="C3">
        <v>0.47072720113880723</v>
      </c>
      <c r="D3">
        <v>-3.3765187621668795E-2</v>
      </c>
      <c r="E3">
        <v>0</v>
      </c>
      <c r="F3">
        <v>1.3431601380150191</v>
      </c>
      <c r="G3">
        <v>0.17379415946625834</v>
      </c>
      <c r="H3">
        <v>0.43416763357091548</v>
      </c>
      <c r="I3">
        <v>1.5651907887417955</v>
      </c>
      <c r="L3" s="2"/>
      <c r="M3" s="2">
        <f>_xlfn.STDEV.P(H3:I3)</f>
        <v>0.56551157758543991</v>
      </c>
      <c r="N3" s="2">
        <f>_xlfn.STDEV.P(G3:I3)</f>
        <v>0.60396765030268762</v>
      </c>
      <c r="O3" s="2">
        <f>_xlfn.STDEV.P(F3:I3)</f>
        <v>0.58768476234576461</v>
      </c>
      <c r="P3" s="2">
        <f>_xlfn.STDEV.P(E3:I3)</f>
        <v>0.63241066985667493</v>
      </c>
      <c r="Q3" s="2">
        <f>_xlfn.STDEV.P(D3:I3)</f>
        <v>0.63932140773658275</v>
      </c>
      <c r="R3" s="2">
        <f>_xlfn.STDEV.P(C3:I3)</f>
        <v>0.59314002410231137</v>
      </c>
      <c r="S3" s="2">
        <f>_xlfn.STDEV.P(B3:I3)</f>
        <v>0.62998818179363836</v>
      </c>
      <c r="T3" s="2">
        <f>_xlfn.STDEV.P(A3:I3)</f>
        <v>0.59475167416385866</v>
      </c>
      <c r="U3" s="2"/>
      <c r="V3" s="2"/>
      <c r="W3" s="2"/>
    </row>
    <row r="4" spans="1:23" x14ac:dyDescent="0.25">
      <c r="A4">
        <v>-0.73847435043304466</v>
      </c>
      <c r="B4">
        <v>0.44330984911149773</v>
      </c>
      <c r="C4">
        <v>-3.046915225489899E-2</v>
      </c>
      <c r="D4">
        <v>0.67604215613881991</v>
      </c>
      <c r="E4">
        <v>0</v>
      </c>
      <c r="F4">
        <v>0.19743251471483658</v>
      </c>
      <c r="G4">
        <v>0.42972766050530459</v>
      </c>
      <c r="H4">
        <v>1.5547267804851095</v>
      </c>
      <c r="L4" s="2"/>
      <c r="M4" s="2">
        <f>_xlfn.STDEV.P(G4:H4)</f>
        <v>0.56249955998990253</v>
      </c>
      <c r="N4" s="2">
        <f>_xlfn.STDEV.P(F4:H4)</f>
        <v>0.59271801226834253</v>
      </c>
      <c r="O4" s="2">
        <f>_xlfn.STDEV.P(E4:H4)</f>
        <v>0.60221739225930671</v>
      </c>
      <c r="P4" s="2">
        <f>_xlfn.STDEV.P(D4:H4)</f>
        <v>0.54116578924378389</v>
      </c>
      <c r="Q4" s="2">
        <f>_xlfn.STDEV.P(C4:H4)</f>
        <v>0.54258033982129272</v>
      </c>
      <c r="R4" s="2">
        <f>_xlfn.STDEV.P(B4:H4)</f>
        <v>0.50242687622549553</v>
      </c>
      <c r="S4" s="2">
        <f>_xlfn.STDEV.P(A4:H4)</f>
        <v>0.61634863720898136</v>
      </c>
      <c r="T4" s="2"/>
      <c r="U4" s="2"/>
      <c r="V4" s="2"/>
      <c r="W4" s="2"/>
    </row>
    <row r="5" spans="1:23" x14ac:dyDescent="0.25">
      <c r="A5">
        <v>0.71595602931379088</v>
      </c>
      <c r="B5">
        <v>-2.8694486437148808E-2</v>
      </c>
      <c r="C5">
        <v>0.61004936850713265</v>
      </c>
      <c r="D5">
        <v>0.88846747667315562</v>
      </c>
      <c r="E5">
        <v>-0.1278288868445262</v>
      </c>
      <c r="F5">
        <v>-0.50588593464582909</v>
      </c>
      <c r="G5">
        <v>1.538827518320026</v>
      </c>
      <c r="L5" s="2"/>
      <c r="M5" s="2">
        <f>_xlfn.STDEV.P(F5:G5)</f>
        <v>1.0223567264829274</v>
      </c>
      <c r="N5" s="2">
        <f>_xlfn.STDEV.P(E5:G5)</f>
        <v>0.88828948040651035</v>
      </c>
      <c r="O5" s="2">
        <f>_xlfn.STDEV.P(D5:G5)</f>
        <v>0.81015321571504628</v>
      </c>
      <c r="P5" s="2">
        <f>_xlfn.STDEV.P(C5:G5)</f>
        <v>0.72750238877967666</v>
      </c>
      <c r="Q5" s="2">
        <f>_xlfn.STDEV.P(B5:G5)</f>
        <v>0.69071897854889031</v>
      </c>
      <c r="R5" s="2">
        <f>_xlfn.STDEV.P(A5:G5)</f>
        <v>0.64921941405522265</v>
      </c>
      <c r="S5" s="2"/>
      <c r="T5" s="2"/>
      <c r="U5" s="2"/>
      <c r="V5" s="2"/>
      <c r="W5" s="2"/>
    </row>
    <row r="6" spans="1:23" x14ac:dyDescent="0.25">
      <c r="A6">
        <v>0.13920719520319788</v>
      </c>
      <c r="B6">
        <v>0.57451724236287405</v>
      </c>
      <c r="C6">
        <v>0.80173849834933508</v>
      </c>
      <c r="D6">
        <v>0.13059676444921794</v>
      </c>
      <c r="E6">
        <v>-8.049678012879485E-3</v>
      </c>
      <c r="F6">
        <v>0.96387253907042825</v>
      </c>
      <c r="L6" s="2"/>
      <c r="M6" s="2">
        <f>_xlfn.STDEV.P(E6:F6)</f>
        <v>0.48596110854165392</v>
      </c>
      <c r="N6" s="2">
        <f>_xlfn.STDEV.P(D6:F6)</f>
        <v>0.42923758619700819</v>
      </c>
      <c r="O6" s="2">
        <f>_xlfn.STDEV.P(C6:F6)</f>
        <v>0.41763319083236428</v>
      </c>
      <c r="P6" s="2">
        <f>_xlfn.STDEV.P(B6:F6)</f>
        <v>0.37578485158561814</v>
      </c>
      <c r="Q6" s="2">
        <f>_xlfn.STDEV.P(A6:F6)</f>
        <v>0.36744729733361853</v>
      </c>
      <c r="R6" s="2"/>
      <c r="S6" s="2"/>
      <c r="T6" s="2"/>
      <c r="U6" s="2"/>
      <c r="V6" s="2"/>
      <c r="W6" s="2"/>
    </row>
    <row r="7" spans="1:23" x14ac:dyDescent="0.25">
      <c r="A7">
        <v>0.79403730846102605</v>
      </c>
      <c r="B7">
        <v>0.75504150146895233</v>
      </c>
      <c r="C7">
        <v>0.11784838113699002</v>
      </c>
      <c r="D7">
        <v>-0.33463113378532594</v>
      </c>
      <c r="E7">
        <v>0</v>
      </c>
      <c r="L7" s="2"/>
      <c r="M7" s="2">
        <f>_xlfn.STDEV.P(D7:E7)</f>
        <v>0.16731556689266297</v>
      </c>
      <c r="N7" s="2">
        <f>_xlfn.STDEV.P(C7:E7)</f>
        <v>0.19166056455776079</v>
      </c>
      <c r="O7" s="2">
        <f>_xlfn.STDEV.P(B7:E7)</f>
        <v>0.3948174531999149</v>
      </c>
      <c r="P7" s="2">
        <f>_xlfn.STDEV.P(A7:E7)</f>
        <v>0.44078262124406414</v>
      </c>
      <c r="Q7" s="2"/>
      <c r="R7" s="2"/>
      <c r="S7" s="2"/>
      <c r="T7" s="2"/>
      <c r="U7" s="2"/>
      <c r="V7" s="2"/>
      <c r="W7" s="2"/>
    </row>
    <row r="8" spans="1:23" x14ac:dyDescent="0.25">
      <c r="A8">
        <v>0.36122584943371089</v>
      </c>
      <c r="B8">
        <v>0.1109843406828489</v>
      </c>
      <c r="C8">
        <v>-0.30196565405700093</v>
      </c>
      <c r="D8">
        <v>0.63757803584614359</v>
      </c>
      <c r="L8" s="2"/>
      <c r="M8" s="2">
        <f>_xlfn.STDEV.P(C8:D8)</f>
        <v>0.46977184495157226</v>
      </c>
      <c r="N8" s="2">
        <f>_xlfn.STDEV.P(B8:D8)</f>
        <v>0.3845012589458065</v>
      </c>
      <c r="O8" s="2">
        <f>_xlfn.STDEV.P(A8:D8)</f>
        <v>0.34545126981939339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0.38894070619586946</v>
      </c>
      <c r="B9">
        <v>-0.28437776319917857</v>
      </c>
      <c r="C9">
        <v>0.57533997637580636</v>
      </c>
      <c r="L9" s="2"/>
      <c r="M9" s="2">
        <f>_xlfn.STDEV.P(B9:C9)</f>
        <v>0.42985886978749244</v>
      </c>
      <c r="N9" s="2">
        <f>_xlfn.STDEV.P(A9:C9)</f>
        <v>0.36926609509675101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0.99307128580946036</v>
      </c>
      <c r="B10">
        <v>0.541829487435466</v>
      </c>
      <c r="L10" s="2"/>
      <c r="M10" s="2">
        <f>_xlfn.STDEV.P(A10:B10)</f>
        <v>0.22562089918699729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0.63277814790139908</v>
      </c>
      <c r="L11" s="2"/>
      <c r="M11" s="2">
        <f>_xlfn.STDEV.P(J1:K1)</f>
        <v>0.69854274307750763</v>
      </c>
      <c r="N11" s="2">
        <f>_xlfn.STDEV.P(I1:J1)</f>
        <v>0.1407104050399143</v>
      </c>
      <c r="O11" s="2">
        <f>_xlfn.STDEV.P(H1:I1)</f>
        <v>0.54606913738938134</v>
      </c>
      <c r="P11" s="2">
        <f>_xlfn.STDEV.P(G1:H1)</f>
        <v>0.24216029061593544</v>
      </c>
      <c r="Q11" s="2">
        <f>_xlfn.STDEV.P(F1:G1)</f>
        <v>0.41781728204996482</v>
      </c>
      <c r="R11" s="2">
        <f>_xlfn.STDEV.P(E1:F1)</f>
        <v>0.13009944733121981</v>
      </c>
      <c r="S11" s="2">
        <f>_xlfn.STDEV.P(D1:E1)</f>
        <v>0.30317384988697921</v>
      </c>
      <c r="T11" s="2">
        <f>_xlfn.STDEV.P(C1:D1)</f>
        <v>0.48260224239721877</v>
      </c>
      <c r="U11" s="2">
        <f>_xlfn.STDEV.P(B1:C1)</f>
        <v>0.18146377927697596</v>
      </c>
      <c r="V11" s="2">
        <f>_xlfn.STDEV.P(A1:B1)</f>
        <v>0.61879434598864724</v>
      </c>
    </row>
    <row r="12" spans="1:23" x14ac:dyDescent="0.25">
      <c r="A12">
        <v>0.107</v>
      </c>
      <c r="B12">
        <v>0.62</v>
      </c>
      <c r="M12">
        <v>0.13</v>
      </c>
    </row>
    <row r="13" spans="1:23" x14ac:dyDescent="0.25">
      <c r="A13">
        <f>_xlfn.STDEV.S(A1:A11)</f>
        <v>0.54866318416719528</v>
      </c>
      <c r="B13" s="2">
        <f t="shared" ref="B13:J13" si="0">_xlfn.STDEV.S(B1:B11)</f>
        <v>0.37915910693104926</v>
      </c>
      <c r="C13" s="2">
        <f t="shared" si="0"/>
        <v>0.42663589390562873</v>
      </c>
      <c r="D13" s="2">
        <f t="shared" si="0"/>
        <v>0.48808832489439302</v>
      </c>
      <c r="E13" s="2">
        <f t="shared" si="0"/>
        <v>0.13301533796250872</v>
      </c>
      <c r="F13" s="2">
        <f t="shared" si="0"/>
        <v>0.72186608319486534</v>
      </c>
      <c r="G13" s="2">
        <f t="shared" si="0"/>
        <v>0.56491722065574079</v>
      </c>
      <c r="H13" s="2">
        <f t="shared" si="0"/>
        <v>0.65817733021708713</v>
      </c>
      <c r="I13" s="2">
        <f t="shared" si="0"/>
        <v>0.73802498360534774</v>
      </c>
      <c r="J13" s="2">
        <f t="shared" si="0"/>
        <v>0.83620015330870945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O2" sqref="O2:O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3</v>
      </c>
      <c r="C1" s="3">
        <v>5</v>
      </c>
      <c r="D1" s="3">
        <v>16893123.399999999</v>
      </c>
      <c r="E1" s="3">
        <v>182.86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-0.23806131730500468</v>
      </c>
      <c r="H2">
        <f>E2/E$1</f>
        <v>0.17663786503335882</v>
      </c>
      <c r="J2">
        <v>1314</v>
      </c>
      <c r="K2" s="3">
        <v>3</v>
      </c>
      <c r="L2" s="3">
        <v>5</v>
      </c>
      <c r="M2" s="3">
        <v>1375537.74</v>
      </c>
      <c r="N2" s="3">
        <v>143.47</v>
      </c>
      <c r="O2">
        <f>N2/E$1</f>
        <v>0.78458930329213594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0.81534729332528288</v>
      </c>
      <c r="H3">
        <f>E3/E$1</f>
        <v>0.1494039155638193</v>
      </c>
      <c r="J3">
        <v>1415</v>
      </c>
      <c r="K3" s="3">
        <v>3</v>
      </c>
      <c r="L3" s="3">
        <v>5</v>
      </c>
      <c r="M3" s="3">
        <v>2393300.13</v>
      </c>
      <c r="N3" s="3">
        <v>229.66</v>
      </c>
      <c r="O3">
        <f t="shared" ref="O3:O6" si="2">N3/E$1</f>
        <v>1.2559335010390462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2.2610348995615586</v>
      </c>
      <c r="H4">
        <f>E4/E$1</f>
        <v>0.21694192278245653</v>
      </c>
      <c r="J4">
        <v>1516</v>
      </c>
      <c r="K4" s="3">
        <v>3</v>
      </c>
      <c r="L4" s="3">
        <v>5</v>
      </c>
      <c r="M4" s="3">
        <v>310556.03999999998</v>
      </c>
      <c r="N4" s="3">
        <v>31.78</v>
      </c>
      <c r="O4">
        <f t="shared" si="2"/>
        <v>0.17379415946625834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2.6858913509150124</v>
      </c>
      <c r="H5">
        <f>E5/E$1</f>
        <v>0.26801924969922342</v>
      </c>
      <c r="J5">
        <v>1617</v>
      </c>
      <c r="K5" s="3">
        <v>3</v>
      </c>
      <c r="L5" s="3">
        <v>5</v>
      </c>
      <c r="M5" s="3">
        <v>701794.98</v>
      </c>
      <c r="N5" s="3">
        <v>78.58</v>
      </c>
      <c r="O5">
        <f t="shared" si="2"/>
        <v>0.42972766050530459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-0.77972944541445843</v>
      </c>
      <c r="H6">
        <f>E6/E$1</f>
        <v>0.18888767363009951</v>
      </c>
      <c r="J6">
        <v>1718</v>
      </c>
      <c r="K6" s="3">
        <v>3</v>
      </c>
      <c r="L6" s="3">
        <v>5</v>
      </c>
      <c r="M6" s="3">
        <v>806527.44</v>
      </c>
      <c r="N6" s="3">
        <v>281.39</v>
      </c>
      <c r="O6">
        <f t="shared" si="2"/>
        <v>1.538827518320026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O2" sqref="O2:O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3</v>
      </c>
      <c r="C1" s="3">
        <v>5</v>
      </c>
      <c r="D1" s="3">
        <v>19150904.030000001</v>
      </c>
      <c r="E1" s="3">
        <v>180.99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-0.74987893404424311</v>
      </c>
      <c r="H2">
        <f>E2/E$1</f>
        <v>5.6632963147135201E-2</v>
      </c>
      <c r="J2" s="2">
        <v>1415</v>
      </c>
      <c r="K2" s="3">
        <v>3</v>
      </c>
      <c r="L2" s="3">
        <v>5</v>
      </c>
      <c r="M2" s="3">
        <v>2393300.13</v>
      </c>
      <c r="N2" s="3">
        <v>229.66</v>
      </c>
      <c r="O2" s="2">
        <f t="shared" ref="O2:O5" si="0">N2/E$1</f>
        <v>1.2689098845240068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2.2973762805702913</v>
      </c>
      <c r="H3">
        <f t="shared" ref="H3:H5" si="3">E3/E$1</f>
        <v>0.25620200011050331</v>
      </c>
      <c r="J3" s="2">
        <v>1516</v>
      </c>
      <c r="K3" s="3">
        <v>3</v>
      </c>
      <c r="L3" s="3">
        <v>5</v>
      </c>
      <c r="M3" s="3">
        <v>310556.03999999998</v>
      </c>
      <c r="N3" s="3">
        <v>31.78</v>
      </c>
      <c r="O3" s="2">
        <f t="shared" si="0"/>
        <v>0.17558981159180065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3.1613734905234128</v>
      </c>
      <c r="H4">
        <f t="shared" si="3"/>
        <v>0.36725785955025136</v>
      </c>
      <c r="J4" s="2">
        <v>1617</v>
      </c>
      <c r="K4" s="3">
        <v>3</v>
      </c>
      <c r="L4" s="3">
        <v>5</v>
      </c>
      <c r="M4" s="3">
        <v>701794.98</v>
      </c>
      <c r="N4" s="3">
        <v>78.58</v>
      </c>
      <c r="O4" s="2">
        <f t="shared" si="0"/>
        <v>0.43416763357091548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-0.22221234900105077</v>
      </c>
      <c r="H5">
        <f t="shared" si="3"/>
        <v>0.26498701585722967</v>
      </c>
      <c r="J5" s="2">
        <v>1718</v>
      </c>
      <c r="K5" s="3">
        <v>3</v>
      </c>
      <c r="L5" s="3">
        <v>5</v>
      </c>
      <c r="M5" s="3">
        <v>806527.44</v>
      </c>
      <c r="N5" s="3">
        <v>281.39</v>
      </c>
      <c r="O5" s="2">
        <f t="shared" si="0"/>
        <v>1.5547267804851095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O2" sqref="O2:O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3</v>
      </c>
      <c r="C1" s="3">
        <v>5</v>
      </c>
      <c r="D1" s="3">
        <v>21287619.329999998</v>
      </c>
      <c r="E1" s="3">
        <v>179.78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0.67094101546018203</v>
      </c>
      <c r="H2">
        <f>E2/E$1</f>
        <v>0.41578596061853373</v>
      </c>
      <c r="J2" s="2">
        <v>1516</v>
      </c>
      <c r="K2" s="3">
        <v>3</v>
      </c>
      <c r="L2" s="3">
        <v>5</v>
      </c>
      <c r="M2" s="3">
        <v>310556.03999999998</v>
      </c>
      <c r="N2" s="3">
        <v>31.78</v>
      </c>
      <c r="O2" s="2">
        <f t="shared" ref="O2:O4" si="0">N2/E$1</f>
        <v>0.1767716097452442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3.2861964922218481</v>
      </c>
      <c r="H3">
        <f>E3/E$1</f>
        <v>0.56619201245967299</v>
      </c>
      <c r="J3" s="2">
        <v>1617</v>
      </c>
      <c r="K3" s="3">
        <v>3</v>
      </c>
      <c r="L3" s="3">
        <v>5</v>
      </c>
      <c r="M3" s="3">
        <v>701794.98</v>
      </c>
      <c r="N3" s="3">
        <v>78.58</v>
      </c>
      <c r="O3" s="2">
        <f t="shared" si="0"/>
        <v>0.43708977639336966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-0.25817005578706981</v>
      </c>
      <c r="H4">
        <f>E4/E$1</f>
        <v>0.35532317276671488</v>
      </c>
      <c r="J4" s="2">
        <v>1718</v>
      </c>
      <c r="K4" s="3">
        <v>3</v>
      </c>
      <c r="L4" s="3">
        <v>5</v>
      </c>
      <c r="M4" s="3">
        <v>806527.44</v>
      </c>
      <c r="N4" s="3">
        <v>281.39</v>
      </c>
      <c r="O4" s="2">
        <f t="shared" si="0"/>
        <v>1.5651907887417955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O2" sqref="O2:O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3</v>
      </c>
      <c r="C1" s="3">
        <v>5</v>
      </c>
      <c r="D1" s="3">
        <v>22573094.41</v>
      </c>
      <c r="E1" s="3">
        <v>171.5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-0.17352101040541382</v>
      </c>
      <c r="H2">
        <f>E2/E$1</f>
        <v>0.21807580174927113</v>
      </c>
      <c r="J2" s="2">
        <v>1617</v>
      </c>
      <c r="K2" s="3">
        <v>3</v>
      </c>
      <c r="L2" s="3">
        <v>5</v>
      </c>
      <c r="M2" s="3">
        <v>701794.98</v>
      </c>
      <c r="N2" s="3">
        <v>78.58</v>
      </c>
      <c r="O2" s="2">
        <f t="shared" ref="O2:O3" si="0">N2/E$1</f>
        <v>0.45819241982507286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-0.35272796123480182</v>
      </c>
      <c r="H3">
        <f>E3/E$1</f>
        <v>5.9883381924198245E-2</v>
      </c>
      <c r="J3" s="2">
        <v>1718</v>
      </c>
      <c r="K3" s="3">
        <v>3</v>
      </c>
      <c r="L3" s="3">
        <v>5</v>
      </c>
      <c r="M3" s="3">
        <v>806527.44</v>
      </c>
      <c r="N3" s="3">
        <v>281.39</v>
      </c>
      <c r="O3" s="2">
        <f t="shared" si="0"/>
        <v>1.6407580174927112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G2" sqref="G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3</v>
      </c>
      <c r="C1" s="3">
        <v>5</v>
      </c>
      <c r="D1" s="3">
        <v>29415669.25</v>
      </c>
      <c r="E1" s="3">
        <v>151.66999999999999</v>
      </c>
      <c r="F1" s="1">
        <v>1</v>
      </c>
    </row>
    <row r="2" spans="1:16" x14ac:dyDescent="0.25">
      <c r="A2" s="2">
        <v>1718</v>
      </c>
      <c r="B2" s="3">
        <v>3</v>
      </c>
      <c r="C2" s="3">
        <v>5</v>
      </c>
      <c r="D2" s="3">
        <v>806527.44</v>
      </c>
      <c r="E2" s="3">
        <v>281.39</v>
      </c>
      <c r="F2">
        <f>(C2-D1)/$D$1</f>
        <v>-0.99999983002256532</v>
      </c>
      <c r="G2">
        <f>E2/E1</f>
        <v>1.8552779059800883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X13"/>
  <sheetViews>
    <sheetView workbookViewId="0">
      <selection activeCell="N13" sqref="N13"/>
    </sheetView>
  </sheetViews>
  <sheetFormatPr defaultRowHeight="13.8" x14ac:dyDescent="0.25"/>
  <cols>
    <col min="1" max="16384" width="8.88671875" style="2"/>
  </cols>
  <sheetData>
    <row r="1" spans="1:24" x14ac:dyDescent="0.25">
      <c r="A1" s="2">
        <v>1.4426715522984677</v>
      </c>
      <c r="L1" s="2">
        <f>AVERAGE(A1:K1)</f>
        <v>1.4426715522984677</v>
      </c>
      <c r="M1" s="2">
        <f>AVERAGE(N1:X1)</f>
        <v>433.09</v>
      </c>
      <c r="N1" s="3">
        <v>433.09</v>
      </c>
    </row>
    <row r="2" spans="1:24" x14ac:dyDescent="0.25">
      <c r="A2" s="2">
        <v>0.39483677548301133</v>
      </c>
      <c r="B2" s="2">
        <v>0.2050828603211729</v>
      </c>
      <c r="L2" s="2">
        <f t="shared" ref="L2:L11" si="0">AVERAGE(A2:K2)</f>
        <v>0.29995981790209214</v>
      </c>
      <c r="M2" s="2">
        <f t="shared" ref="M2:M11" si="1">AVERAGE(N2:X2)</f>
        <v>95.215000000000003</v>
      </c>
      <c r="N2" s="3">
        <v>118.53</v>
      </c>
      <c r="O2" s="3">
        <v>71.900000000000006</v>
      </c>
    </row>
    <row r="3" spans="1:24" x14ac:dyDescent="0.25">
      <c r="A3" s="2">
        <v>0.35426382411725515</v>
      </c>
      <c r="B3" s="2">
        <v>0.53492683761658921</v>
      </c>
      <c r="C3" s="2">
        <v>0.56801041887512493</v>
      </c>
      <c r="L3" s="2">
        <f t="shared" si="0"/>
        <v>0.48573369353632306</v>
      </c>
      <c r="M3" s="2">
        <f t="shared" si="1"/>
        <v>160.47666666666666</v>
      </c>
      <c r="N3" s="3">
        <v>106.35</v>
      </c>
      <c r="O3" s="3">
        <v>187.54</v>
      </c>
      <c r="P3" s="3">
        <v>187.54</v>
      </c>
    </row>
    <row r="4" spans="1:24" x14ac:dyDescent="0.25">
      <c r="A4" s="2">
        <v>-0.73847435043304466</v>
      </c>
      <c r="B4" s="2">
        <v>-0.33754528081234492</v>
      </c>
      <c r="C4" s="2">
        <v>-0.35842141926886151</v>
      </c>
      <c r="D4" s="2">
        <v>-0.39719406591931261</v>
      </c>
      <c r="L4" s="2">
        <f t="shared" si="0"/>
        <v>-0.4579087791083909</v>
      </c>
      <c r="M4" s="2">
        <f t="shared" si="1"/>
        <v>-144.17750000000001</v>
      </c>
      <c r="N4" s="3">
        <v>-221.69</v>
      </c>
      <c r="O4" s="3">
        <v>-118.34</v>
      </c>
      <c r="P4" s="3">
        <v>-118.34</v>
      </c>
      <c r="Q4" s="3">
        <v>-118.34</v>
      </c>
    </row>
    <row r="5" spans="1:24" x14ac:dyDescent="0.25">
      <c r="A5" s="2">
        <v>0.71595602931379088</v>
      </c>
      <c r="B5" s="2">
        <v>0.44330984911149773</v>
      </c>
      <c r="C5" s="2">
        <v>0.47072720113880723</v>
      </c>
      <c r="D5" s="2">
        <v>0.5216486540914278</v>
      </c>
      <c r="E5" s="2">
        <v>0.2091536338546458</v>
      </c>
      <c r="L5" s="2">
        <f t="shared" si="0"/>
        <v>0.4721590735020339</v>
      </c>
      <c r="M5" s="2">
        <f t="shared" si="1"/>
        <v>145.33199999999999</v>
      </c>
      <c r="N5" s="3">
        <v>214.93</v>
      </c>
      <c r="O5" s="3">
        <v>155.41999999999999</v>
      </c>
      <c r="P5" s="3">
        <v>155.41999999999999</v>
      </c>
      <c r="Q5" s="3">
        <v>155.41999999999999</v>
      </c>
      <c r="R5" s="3">
        <v>45.47</v>
      </c>
    </row>
    <row r="6" spans="1:24" x14ac:dyDescent="0.25">
      <c r="A6" s="2">
        <v>0.13920719520319788</v>
      </c>
      <c r="B6" s="2">
        <v>-2.8694486437148808E-2</v>
      </c>
      <c r="C6" s="2">
        <v>-3.046915225489899E-2</v>
      </c>
      <c r="D6" s="2">
        <v>-3.3765187621668795E-2</v>
      </c>
      <c r="E6" s="2">
        <v>-0.22171113155473782</v>
      </c>
      <c r="F6" s="2">
        <v>-5.1045260807793785E-2</v>
      </c>
      <c r="L6" s="2">
        <f t="shared" si="0"/>
        <v>-3.7746337245508389E-2</v>
      </c>
      <c r="M6" s="2">
        <f t="shared" si="1"/>
        <v>-7.7750000000000021</v>
      </c>
      <c r="N6" s="3">
        <v>41.79</v>
      </c>
      <c r="O6" s="3">
        <v>-10.06</v>
      </c>
      <c r="P6" s="3">
        <v>-10.06</v>
      </c>
      <c r="Q6" s="3">
        <v>-10.06</v>
      </c>
      <c r="R6" s="3">
        <v>-48.2</v>
      </c>
      <c r="S6" s="3">
        <v>-10.06</v>
      </c>
    </row>
    <row r="7" spans="1:24" x14ac:dyDescent="0.25">
      <c r="A7" s="2">
        <v>0.79403730846102605</v>
      </c>
      <c r="B7" s="2">
        <v>0.57451724236287405</v>
      </c>
      <c r="C7" s="2">
        <v>0.61004936850713265</v>
      </c>
      <c r="D7" s="2">
        <v>0.67604215613881991</v>
      </c>
      <c r="E7" s="2">
        <v>0</v>
      </c>
      <c r="F7" s="2">
        <v>1.0220215141059468</v>
      </c>
      <c r="G7" s="2">
        <v>0.78458930329213594</v>
      </c>
      <c r="L7" s="2">
        <f t="shared" si="0"/>
        <v>0.63732241326684791</v>
      </c>
      <c r="M7" s="2">
        <f t="shared" si="1"/>
        <v>169.64571428571429</v>
      </c>
      <c r="N7" s="3">
        <v>238.37</v>
      </c>
      <c r="O7" s="3">
        <v>201.42</v>
      </c>
      <c r="P7" s="3">
        <v>201.42</v>
      </c>
      <c r="Q7" s="3">
        <v>201.42</v>
      </c>
      <c r="R7" s="3">
        <v>0</v>
      </c>
      <c r="S7" s="3">
        <v>201.42</v>
      </c>
      <c r="T7" s="3">
        <v>143.47</v>
      </c>
    </row>
    <row r="8" spans="1:24" x14ac:dyDescent="0.25">
      <c r="A8" s="2">
        <v>0.36122584943371089</v>
      </c>
      <c r="B8" s="2">
        <v>0.75504150146895233</v>
      </c>
      <c r="C8" s="2">
        <v>0.80173849834933508</v>
      </c>
      <c r="D8" s="2">
        <v>0.88846747667315562</v>
      </c>
      <c r="E8" s="2">
        <v>0</v>
      </c>
      <c r="F8" s="2">
        <v>1.3431601380150191</v>
      </c>
      <c r="G8" s="2">
        <v>1.2559335010390462</v>
      </c>
      <c r="H8" s="2">
        <v>1.2689098845240068</v>
      </c>
      <c r="L8" s="2">
        <f t="shared" si="0"/>
        <v>0.83430960618790329</v>
      </c>
      <c r="M8" s="2">
        <f t="shared" si="1"/>
        <v>203.32500000000002</v>
      </c>
      <c r="N8" s="3">
        <v>108.44</v>
      </c>
      <c r="O8" s="3">
        <v>264.70999999999998</v>
      </c>
      <c r="P8" s="3">
        <v>264.70999999999998</v>
      </c>
      <c r="Q8" s="3">
        <v>264.70999999999998</v>
      </c>
      <c r="R8" s="3">
        <v>0</v>
      </c>
      <c r="S8" s="3">
        <v>264.70999999999998</v>
      </c>
      <c r="T8" s="3">
        <v>229.66</v>
      </c>
      <c r="U8" s="3">
        <v>229.66</v>
      </c>
    </row>
    <row r="9" spans="1:24" x14ac:dyDescent="0.25">
      <c r="A9" s="2">
        <v>0.38894070619586946</v>
      </c>
      <c r="B9" s="2">
        <v>0.1109843406828489</v>
      </c>
      <c r="C9" s="2">
        <v>0.11784838113699002</v>
      </c>
      <c r="D9" s="2">
        <v>0.13059676444921794</v>
      </c>
      <c r="E9" s="2">
        <v>-0.1278288868445262</v>
      </c>
      <c r="F9" s="2">
        <v>0.19743251471483658</v>
      </c>
      <c r="G9" s="2">
        <v>0.17379415946625834</v>
      </c>
      <c r="H9" s="2">
        <v>0.17558981159180065</v>
      </c>
      <c r="I9" s="2">
        <v>0.1767716097452442</v>
      </c>
      <c r="L9" s="2">
        <f t="shared" si="0"/>
        <v>0.14934771123761553</v>
      </c>
      <c r="M9" s="2">
        <f t="shared" si="1"/>
        <v>37.772222222222211</v>
      </c>
      <c r="N9" s="3">
        <v>116.76</v>
      </c>
      <c r="O9" s="3">
        <v>38.909999999999997</v>
      </c>
      <c r="P9" s="3">
        <v>38.909999999999997</v>
      </c>
      <c r="Q9" s="3">
        <v>38.909999999999997</v>
      </c>
      <c r="R9" s="3">
        <v>-27.79</v>
      </c>
      <c r="S9" s="3">
        <v>38.909999999999997</v>
      </c>
      <c r="T9" s="3">
        <v>31.78</v>
      </c>
      <c r="U9" s="3">
        <v>31.78</v>
      </c>
      <c r="V9" s="3">
        <v>31.78</v>
      </c>
    </row>
    <row r="10" spans="1:24" x14ac:dyDescent="0.25">
      <c r="A10" s="2">
        <v>0.99307128580946036</v>
      </c>
      <c r="B10" s="2">
        <v>-0.28437776319917857</v>
      </c>
      <c r="C10" s="2">
        <v>-0.30196565405700093</v>
      </c>
      <c r="D10" s="2">
        <v>-0.33463113378532594</v>
      </c>
      <c r="E10" s="2">
        <v>-8.049678012879485E-3</v>
      </c>
      <c r="F10" s="2">
        <v>-0.50588593464582909</v>
      </c>
      <c r="G10" s="2">
        <v>0.42972766050530459</v>
      </c>
      <c r="H10" s="2">
        <v>0.43416763357091548</v>
      </c>
      <c r="I10" s="2">
        <v>0.43708977639336966</v>
      </c>
      <c r="J10" s="2">
        <v>0.45819241982507286</v>
      </c>
      <c r="L10" s="2">
        <f t="shared" si="0"/>
        <v>0.13173386124039088</v>
      </c>
      <c r="M10" s="2">
        <f t="shared" si="1"/>
        <v>21.189</v>
      </c>
      <c r="N10" s="3">
        <v>298.12</v>
      </c>
      <c r="O10" s="3">
        <v>-99.7</v>
      </c>
      <c r="P10" s="3">
        <v>-99.7</v>
      </c>
      <c r="Q10" s="3">
        <v>-99.7</v>
      </c>
      <c r="R10" s="3">
        <v>-1.75</v>
      </c>
      <c r="S10" s="3">
        <v>-99.7</v>
      </c>
      <c r="T10" s="3">
        <v>78.58</v>
      </c>
      <c r="U10" s="3">
        <v>78.58</v>
      </c>
      <c r="V10" s="3">
        <v>78.58</v>
      </c>
      <c r="W10" s="3">
        <v>78.58</v>
      </c>
    </row>
    <row r="11" spans="1:24" x14ac:dyDescent="0.25">
      <c r="A11" s="2">
        <v>0.63277814790139908</v>
      </c>
      <c r="B11" s="2">
        <v>0.541829487435466</v>
      </c>
      <c r="C11" s="2">
        <v>0.57533997637580636</v>
      </c>
      <c r="D11" s="2">
        <v>0.63757803584614359</v>
      </c>
      <c r="E11" s="2">
        <v>0</v>
      </c>
      <c r="F11" s="2">
        <v>0.96387253907042825</v>
      </c>
      <c r="G11" s="2">
        <v>1.538827518320026</v>
      </c>
      <c r="H11" s="2">
        <v>1.5547267804851095</v>
      </c>
      <c r="I11" s="2">
        <v>1.5651907887417955</v>
      </c>
      <c r="J11" s="2">
        <v>1.6407580174927112</v>
      </c>
      <c r="K11" s="2">
        <v>1.8552779059800883</v>
      </c>
      <c r="L11" s="2">
        <f t="shared" si="0"/>
        <v>1.0460162906953612</v>
      </c>
      <c r="M11" s="2">
        <f t="shared" si="1"/>
        <v>214.24999999999997</v>
      </c>
      <c r="N11" s="3">
        <v>189.96</v>
      </c>
      <c r="O11" s="3">
        <v>189.96</v>
      </c>
      <c r="P11" s="3">
        <v>189.96</v>
      </c>
      <c r="Q11" s="3">
        <v>189.96</v>
      </c>
      <c r="R11" s="3">
        <v>0</v>
      </c>
      <c r="S11" s="3">
        <v>189.96</v>
      </c>
      <c r="T11" s="3">
        <v>281.39</v>
      </c>
      <c r="U11" s="3">
        <v>281.39</v>
      </c>
      <c r="V11" s="3">
        <v>281.39</v>
      </c>
      <c r="W11" s="3">
        <v>281.39</v>
      </c>
      <c r="X11" s="3">
        <v>281.39</v>
      </c>
    </row>
    <row r="12" spans="1:24" x14ac:dyDescent="0.25">
      <c r="A12" s="2">
        <f>AVERAGE(A1:A11)</f>
        <v>0.49804675670764947</v>
      </c>
      <c r="B12" s="2">
        <f t="shared" ref="B12:K12" si="2">AVERAGE(B1:B11)</f>
        <v>0.25150745885507286</v>
      </c>
      <c r="C12" s="2">
        <f t="shared" si="2"/>
        <v>0.27253973542249277</v>
      </c>
      <c r="D12" s="2">
        <f t="shared" si="2"/>
        <v>0.26109283748405721</v>
      </c>
      <c r="E12" s="2">
        <f t="shared" si="2"/>
        <v>-2.1205151793928241E-2</v>
      </c>
      <c r="F12" s="2">
        <f t="shared" si="2"/>
        <v>0.49492591840876793</v>
      </c>
      <c r="G12" s="2">
        <f t="shared" si="2"/>
        <v>0.83657442852455421</v>
      </c>
      <c r="H12" s="2">
        <f t="shared" si="2"/>
        <v>0.8583485275429581</v>
      </c>
      <c r="I12" s="2">
        <f t="shared" si="2"/>
        <v>0.72635072496013642</v>
      </c>
      <c r="J12" s="2">
        <f t="shared" si="2"/>
        <v>1.049475218658892</v>
      </c>
      <c r="K12" s="2">
        <f t="shared" si="2"/>
        <v>1.8552779059800883</v>
      </c>
      <c r="N12" s="2">
        <f>AVERAGE(N1:N11)</f>
        <v>149.51363636363638</v>
      </c>
      <c r="O12" s="2">
        <f t="shared" ref="O12:X12" si="3">AVERAGE(O1:O11)</f>
        <v>88.175999999999988</v>
      </c>
      <c r="P12" s="2">
        <f t="shared" si="3"/>
        <v>89.984444444444435</v>
      </c>
      <c r="Q12" s="2">
        <f t="shared" si="3"/>
        <v>77.789999999999992</v>
      </c>
      <c r="R12" s="2">
        <f t="shared" si="3"/>
        <v>-4.6100000000000003</v>
      </c>
      <c r="S12" s="2">
        <f t="shared" si="3"/>
        <v>97.539999999999978</v>
      </c>
      <c r="T12" s="2">
        <f t="shared" si="3"/>
        <v>152.97599999999997</v>
      </c>
      <c r="U12" s="2">
        <f t="shared" si="3"/>
        <v>155.35249999999999</v>
      </c>
      <c r="V12" s="2">
        <f t="shared" si="3"/>
        <v>130.58333333333334</v>
      </c>
      <c r="W12" s="2">
        <f t="shared" si="3"/>
        <v>179.98499999999999</v>
      </c>
      <c r="X12" s="2">
        <f t="shared" si="3"/>
        <v>281.39</v>
      </c>
    </row>
    <row r="13" spans="1:24" x14ac:dyDescent="0.25">
      <c r="A13" s="2">
        <v>1</v>
      </c>
      <c r="D13" s="2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C11A-287B-4B50-AF4E-00230CB6CDD6}">
  <dimension ref="A1:E66"/>
  <sheetViews>
    <sheetView workbookViewId="0">
      <selection activeCell="E10" sqref="E10"/>
    </sheetView>
  </sheetViews>
  <sheetFormatPr defaultRowHeight="13.8" x14ac:dyDescent="0.25"/>
  <cols>
    <col min="1" max="1" width="9.109375" style="2" bestFit="1" customWidth="1"/>
    <col min="2" max="4" width="8.88671875" style="2"/>
    <col min="5" max="5" width="10.5546875" style="2" bestFit="1" customWidth="1"/>
    <col min="6" max="16384" width="8.88671875" style="2"/>
  </cols>
  <sheetData>
    <row r="1" spans="1:5" x14ac:dyDescent="0.25">
      <c r="A1" s="3">
        <v>433.09</v>
      </c>
      <c r="C1" s="2">
        <f>COUNT(A1:A66)</f>
        <v>66</v>
      </c>
      <c r="E1" s="2">
        <f>COUNT(A1:A66)</f>
        <v>66</v>
      </c>
    </row>
    <row r="2" spans="1:5" x14ac:dyDescent="0.25">
      <c r="A2" s="3">
        <v>118.53</v>
      </c>
      <c r="C2" s="2">
        <f>AVERAGE(A1:A66)</f>
        <v>105.01454545454547</v>
      </c>
      <c r="E2" s="2">
        <v>0.76</v>
      </c>
    </row>
    <row r="3" spans="1:5" x14ac:dyDescent="0.25">
      <c r="A3" s="3">
        <v>106.35</v>
      </c>
      <c r="C3" s="2">
        <f>_xlfn.STDEV.S(A1:A66)</f>
        <v>134.01037629379888</v>
      </c>
      <c r="E3" s="2">
        <v>0.99999919999999998</v>
      </c>
    </row>
    <row r="4" spans="1:5" x14ac:dyDescent="0.25">
      <c r="A4" s="3">
        <v>-221.69</v>
      </c>
      <c r="C4" s="2">
        <f>C3/SQRT(C1)</f>
        <v>16.495537024705129</v>
      </c>
      <c r="E4" s="2">
        <f>1-E3</f>
        <v>8.0000000002300453E-7</v>
      </c>
    </row>
    <row r="5" spans="1:5" x14ac:dyDescent="0.25">
      <c r="A5" s="3">
        <v>214.93</v>
      </c>
      <c r="C5" s="2">
        <v>0.83</v>
      </c>
      <c r="E5" s="2">
        <f>_xlfn.NORM.S.INV(E4/2)</f>
        <v>-4.9353674447138127</v>
      </c>
    </row>
    <row r="6" spans="1:5" x14ac:dyDescent="0.25">
      <c r="A6" s="3">
        <v>41.79</v>
      </c>
      <c r="C6" s="2">
        <f>C1-1</f>
        <v>65</v>
      </c>
      <c r="E6" s="2">
        <f>E5*SQRT(E2*(1-E2)/E1)</f>
        <v>-0.25945374349617434</v>
      </c>
    </row>
    <row r="7" spans="1:5" x14ac:dyDescent="0.25">
      <c r="A7" s="3">
        <v>238.37</v>
      </c>
      <c r="C7" s="2">
        <f>TINV(1-C5,C6)</f>
        <v>1.3875925512331095</v>
      </c>
      <c r="E7" s="2">
        <f>E2+E6</f>
        <v>0.50054625650382567</v>
      </c>
    </row>
    <row r="8" spans="1:5" x14ac:dyDescent="0.25">
      <c r="A8" s="3">
        <v>108.44</v>
      </c>
      <c r="C8" s="2">
        <f>C7*C4</f>
        <v>22.889084304070806</v>
      </c>
      <c r="E8" s="2">
        <f>E2-E6</f>
        <v>1.0194537434961743</v>
      </c>
    </row>
    <row r="9" spans="1:5" x14ac:dyDescent="0.25">
      <c r="A9" s="3">
        <v>116.76</v>
      </c>
      <c r="C9" s="2">
        <f>C2-C8</f>
        <v>82.125461150474663</v>
      </c>
    </row>
    <row r="10" spans="1:5" x14ac:dyDescent="0.25">
      <c r="A10" s="3">
        <v>298.12</v>
      </c>
      <c r="C10" s="2">
        <f>C2+C8</f>
        <v>127.90362975861628</v>
      </c>
    </row>
    <row r="11" spans="1:5" x14ac:dyDescent="0.25">
      <c r="A11" s="3">
        <v>189.96</v>
      </c>
    </row>
    <row r="12" spans="1:5" x14ac:dyDescent="0.25">
      <c r="A12" s="3">
        <v>71.900000000000006</v>
      </c>
    </row>
    <row r="13" spans="1:5" x14ac:dyDescent="0.25">
      <c r="A13" s="3">
        <v>187.54</v>
      </c>
    </row>
    <row r="14" spans="1:5" x14ac:dyDescent="0.25">
      <c r="A14" s="3">
        <v>-118.34</v>
      </c>
    </row>
    <row r="15" spans="1:5" x14ac:dyDescent="0.25">
      <c r="A15" s="3">
        <v>155.41999999999999</v>
      </c>
    </row>
    <row r="16" spans="1:5" x14ac:dyDescent="0.25">
      <c r="A16" s="3">
        <v>-10.06</v>
      </c>
    </row>
    <row r="17" spans="1:1" x14ac:dyDescent="0.25">
      <c r="A17" s="3">
        <v>201.42</v>
      </c>
    </row>
    <row r="18" spans="1:1" x14ac:dyDescent="0.25">
      <c r="A18" s="3">
        <v>264.70999999999998</v>
      </c>
    </row>
    <row r="19" spans="1:1" x14ac:dyDescent="0.25">
      <c r="A19" s="3">
        <v>38.909999999999997</v>
      </c>
    </row>
    <row r="20" spans="1:1" x14ac:dyDescent="0.25">
      <c r="A20" s="3">
        <v>-99.7</v>
      </c>
    </row>
    <row r="21" spans="1:1" x14ac:dyDescent="0.25">
      <c r="A21" s="3">
        <v>189.96</v>
      </c>
    </row>
    <row r="22" spans="1:1" x14ac:dyDescent="0.25">
      <c r="A22" s="3">
        <v>187.54</v>
      </c>
    </row>
    <row r="23" spans="1:1" x14ac:dyDescent="0.25">
      <c r="A23" s="3">
        <v>-118.34</v>
      </c>
    </row>
    <row r="24" spans="1:1" x14ac:dyDescent="0.25">
      <c r="A24" s="3">
        <v>155.41999999999999</v>
      </c>
    </row>
    <row r="25" spans="1:1" x14ac:dyDescent="0.25">
      <c r="A25" s="3">
        <v>-10.06</v>
      </c>
    </row>
    <row r="26" spans="1:1" x14ac:dyDescent="0.25">
      <c r="A26" s="3">
        <v>201.42</v>
      </c>
    </row>
    <row r="27" spans="1:1" x14ac:dyDescent="0.25">
      <c r="A27" s="3">
        <v>264.70999999999998</v>
      </c>
    </row>
    <row r="28" spans="1:1" x14ac:dyDescent="0.25">
      <c r="A28" s="3">
        <v>38.909999999999997</v>
      </c>
    </row>
    <row r="29" spans="1:1" x14ac:dyDescent="0.25">
      <c r="A29" s="3">
        <v>-99.7</v>
      </c>
    </row>
    <row r="30" spans="1:1" x14ac:dyDescent="0.25">
      <c r="A30" s="3">
        <v>189.96</v>
      </c>
    </row>
    <row r="31" spans="1:1" x14ac:dyDescent="0.25">
      <c r="A31" s="3">
        <v>-118.34</v>
      </c>
    </row>
    <row r="32" spans="1:1" x14ac:dyDescent="0.25">
      <c r="A32" s="3">
        <v>155.41999999999999</v>
      </c>
    </row>
    <row r="33" spans="1:1" x14ac:dyDescent="0.25">
      <c r="A33" s="3">
        <v>-10.06</v>
      </c>
    </row>
    <row r="34" spans="1:1" x14ac:dyDescent="0.25">
      <c r="A34" s="3">
        <v>201.42</v>
      </c>
    </row>
    <row r="35" spans="1:1" x14ac:dyDescent="0.25">
      <c r="A35" s="3">
        <v>264.70999999999998</v>
      </c>
    </row>
    <row r="36" spans="1:1" x14ac:dyDescent="0.25">
      <c r="A36" s="3">
        <v>38.909999999999997</v>
      </c>
    </row>
    <row r="37" spans="1:1" x14ac:dyDescent="0.25">
      <c r="A37" s="3">
        <v>-99.7</v>
      </c>
    </row>
    <row r="38" spans="1:1" x14ac:dyDescent="0.25">
      <c r="A38" s="3">
        <v>189.96</v>
      </c>
    </row>
    <row r="39" spans="1:1" x14ac:dyDescent="0.25">
      <c r="A39" s="3">
        <v>45.47</v>
      </c>
    </row>
    <row r="40" spans="1:1" x14ac:dyDescent="0.25">
      <c r="A40" s="3">
        <v>-48.2</v>
      </c>
    </row>
    <row r="41" spans="1:1" x14ac:dyDescent="0.25">
      <c r="A41" s="3">
        <v>0</v>
      </c>
    </row>
    <row r="42" spans="1:1" x14ac:dyDescent="0.25">
      <c r="A42" s="3">
        <v>0</v>
      </c>
    </row>
    <row r="43" spans="1:1" x14ac:dyDescent="0.25">
      <c r="A43" s="3">
        <v>-27.79</v>
      </c>
    </row>
    <row r="44" spans="1:1" x14ac:dyDescent="0.25">
      <c r="A44" s="3">
        <v>-1.75</v>
      </c>
    </row>
    <row r="45" spans="1:1" x14ac:dyDescent="0.25">
      <c r="A45" s="3">
        <v>0</v>
      </c>
    </row>
    <row r="46" spans="1:1" x14ac:dyDescent="0.25">
      <c r="A46" s="3">
        <v>-10.06</v>
      </c>
    </row>
    <row r="47" spans="1:1" x14ac:dyDescent="0.25">
      <c r="A47" s="3">
        <v>201.42</v>
      </c>
    </row>
    <row r="48" spans="1:1" x14ac:dyDescent="0.25">
      <c r="A48" s="3">
        <v>264.70999999999998</v>
      </c>
    </row>
    <row r="49" spans="1:1" x14ac:dyDescent="0.25">
      <c r="A49" s="3">
        <v>38.909999999999997</v>
      </c>
    </row>
    <row r="50" spans="1:1" x14ac:dyDescent="0.25">
      <c r="A50" s="3">
        <v>-99.7</v>
      </c>
    </row>
    <row r="51" spans="1:1" x14ac:dyDescent="0.25">
      <c r="A51" s="3">
        <v>189.96</v>
      </c>
    </row>
    <row r="52" spans="1:1" x14ac:dyDescent="0.25">
      <c r="A52" s="3">
        <v>143.47</v>
      </c>
    </row>
    <row r="53" spans="1:1" x14ac:dyDescent="0.25">
      <c r="A53" s="3">
        <v>229.66</v>
      </c>
    </row>
    <row r="54" spans="1:1" x14ac:dyDescent="0.25">
      <c r="A54" s="3">
        <v>31.78</v>
      </c>
    </row>
    <row r="55" spans="1:1" x14ac:dyDescent="0.25">
      <c r="A55" s="3">
        <v>78.58</v>
      </c>
    </row>
    <row r="56" spans="1:1" x14ac:dyDescent="0.25">
      <c r="A56" s="3">
        <v>281.39</v>
      </c>
    </row>
    <row r="57" spans="1:1" x14ac:dyDescent="0.25">
      <c r="A57" s="3">
        <v>229.66</v>
      </c>
    </row>
    <row r="58" spans="1:1" x14ac:dyDescent="0.25">
      <c r="A58" s="3">
        <v>31.78</v>
      </c>
    </row>
    <row r="59" spans="1:1" x14ac:dyDescent="0.25">
      <c r="A59" s="3">
        <v>78.58</v>
      </c>
    </row>
    <row r="60" spans="1:1" x14ac:dyDescent="0.25">
      <c r="A60" s="3">
        <v>281.39</v>
      </c>
    </row>
    <row r="61" spans="1:1" x14ac:dyDescent="0.25">
      <c r="A61" s="3">
        <v>31.78</v>
      </c>
    </row>
    <row r="62" spans="1:1" x14ac:dyDescent="0.25">
      <c r="A62" s="3">
        <v>78.58</v>
      </c>
    </row>
    <row r="63" spans="1:1" x14ac:dyDescent="0.25">
      <c r="A63" s="3">
        <v>281.39</v>
      </c>
    </row>
    <row r="64" spans="1:1" x14ac:dyDescent="0.25">
      <c r="A64" s="3">
        <v>78.58</v>
      </c>
    </row>
    <row r="65" spans="1:1" x14ac:dyDescent="0.25">
      <c r="A65" s="3">
        <v>281.39</v>
      </c>
    </row>
    <row r="66" spans="1:1" x14ac:dyDescent="0.25">
      <c r="A66" s="3">
        <v>281.39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tabSelected="1"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4</v>
      </c>
      <c r="D1" s="3">
        <v>3800169.79</v>
      </c>
      <c r="E1" s="3">
        <v>300.2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-0.41456348980659624</v>
      </c>
      <c r="H2">
        <f t="shared" ref="H2:H12" si="0">E2/E$1</f>
        <v>5.4330446369087272E-2</v>
      </c>
      <c r="J2">
        <v>708</v>
      </c>
      <c r="K2" s="3">
        <v>2</v>
      </c>
      <c r="L2" s="3">
        <v>4</v>
      </c>
      <c r="M2" s="3">
        <v>5581794.3200000003</v>
      </c>
      <c r="N2" s="3">
        <v>433.09</v>
      </c>
      <c r="O2">
        <f>N2/E$1</f>
        <v>1.4426715522984677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18.641520204285399</v>
      </c>
      <c r="H3">
        <f t="shared" si="0"/>
        <v>0.49990006662225184</v>
      </c>
      <c r="J3">
        <v>809</v>
      </c>
      <c r="K3" s="3">
        <v>2</v>
      </c>
      <c r="L3" s="3">
        <v>4</v>
      </c>
      <c r="M3" s="3">
        <v>1608574.11</v>
      </c>
      <c r="N3" s="3">
        <v>118.53</v>
      </c>
      <c r="O3">
        <f t="shared" ref="O3:O12" si="2">N3/E$1</f>
        <v>0.39483677548301133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7.796151218811727</v>
      </c>
      <c r="H4">
        <f t="shared" si="0"/>
        <v>0.44407061958694205</v>
      </c>
      <c r="J4">
        <v>910</v>
      </c>
      <c r="K4" s="3">
        <v>2</v>
      </c>
      <c r="L4" s="3">
        <v>4</v>
      </c>
      <c r="M4" s="3">
        <v>1138244.23</v>
      </c>
      <c r="N4" s="3">
        <v>106.35</v>
      </c>
      <c r="O4">
        <f t="shared" si="2"/>
        <v>0.35426382411725515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4.8198001121418317</v>
      </c>
      <c r="H5">
        <f t="shared" si="0"/>
        <v>0.34187208527648233</v>
      </c>
      <c r="J5">
        <v>1011</v>
      </c>
      <c r="K5" s="3">
        <v>2</v>
      </c>
      <c r="L5" s="3">
        <v>4</v>
      </c>
      <c r="M5" s="3">
        <v>-2316334.77</v>
      </c>
      <c r="N5" s="3">
        <v>-221.69</v>
      </c>
      <c r="O5">
        <f t="shared" si="2"/>
        <v>-0.73847435043304466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7.1861470537083552</v>
      </c>
      <c r="H6">
        <f t="shared" si="0"/>
        <v>0.33547634910059959</v>
      </c>
      <c r="J6">
        <v>1112</v>
      </c>
      <c r="K6" s="3">
        <v>2</v>
      </c>
      <c r="L6" s="3">
        <v>4</v>
      </c>
      <c r="M6" s="3">
        <v>2289390.61</v>
      </c>
      <c r="N6" s="3">
        <v>214.93</v>
      </c>
      <c r="O6">
        <f t="shared" si="2"/>
        <v>0.71595602931379088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5.8315756912535166</v>
      </c>
      <c r="H7">
        <f t="shared" si="0"/>
        <v>0.28401065956029314</v>
      </c>
      <c r="J7">
        <v>1213</v>
      </c>
      <c r="K7" s="3">
        <v>2</v>
      </c>
      <c r="L7" s="3">
        <v>4</v>
      </c>
      <c r="M7" s="3">
        <v>432214.25</v>
      </c>
      <c r="N7" s="3">
        <v>41.79</v>
      </c>
      <c r="O7">
        <f t="shared" si="2"/>
        <v>0.13920719520319788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3.7691952127223245</v>
      </c>
      <c r="H8">
        <f t="shared" si="0"/>
        <v>0.21122584943371087</v>
      </c>
      <c r="J8">
        <v>1314</v>
      </c>
      <c r="K8" s="3">
        <v>2</v>
      </c>
      <c r="L8" s="3">
        <v>4</v>
      </c>
      <c r="M8" s="3">
        <v>2342155.14</v>
      </c>
      <c r="N8" s="3">
        <v>238.37</v>
      </c>
      <c r="O8">
        <f t="shared" si="2"/>
        <v>0.79403730846102605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1.9491508746507904</v>
      </c>
      <c r="H9">
        <f t="shared" si="0"/>
        <v>0.15886075949367087</v>
      </c>
      <c r="J9">
        <v>1415</v>
      </c>
      <c r="K9" s="3">
        <v>2</v>
      </c>
      <c r="L9" s="3">
        <v>4</v>
      </c>
      <c r="M9" s="3">
        <v>1149267.02</v>
      </c>
      <c r="N9" s="3">
        <v>108.44</v>
      </c>
      <c r="O9">
        <f t="shared" si="2"/>
        <v>0.36122584943371089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9.2105109966678658</v>
      </c>
      <c r="H10">
        <f t="shared" si="0"/>
        <v>0.15269820119920055</v>
      </c>
      <c r="J10">
        <v>1516</v>
      </c>
      <c r="K10" s="3">
        <v>2</v>
      </c>
      <c r="L10" s="3">
        <v>4</v>
      </c>
      <c r="M10" s="3">
        <v>1161292.92</v>
      </c>
      <c r="N10" s="3">
        <v>116.76</v>
      </c>
      <c r="O10">
        <f t="shared" si="2"/>
        <v>0.38894070619586946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17.434298794844111</v>
      </c>
      <c r="H11">
        <f t="shared" si="0"/>
        <v>0.17305129913391074</v>
      </c>
      <c r="J11">
        <v>1617</v>
      </c>
      <c r="K11" s="3">
        <v>2</v>
      </c>
      <c r="L11" s="3">
        <v>4</v>
      </c>
      <c r="M11" s="3">
        <v>3112850.2</v>
      </c>
      <c r="N11" s="3">
        <v>298.12</v>
      </c>
      <c r="O11">
        <f t="shared" si="2"/>
        <v>0.99307128580946036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-0.51971908339390027</v>
      </c>
      <c r="H12">
        <f t="shared" si="0"/>
        <v>0.1562958027981346</v>
      </c>
      <c r="J12">
        <v>1718</v>
      </c>
      <c r="K12" s="3">
        <v>2</v>
      </c>
      <c r="L12" s="3">
        <v>4</v>
      </c>
      <c r="M12" s="3">
        <v>547939.83999999997</v>
      </c>
      <c r="N12" s="3">
        <v>189.96</v>
      </c>
      <c r="O12">
        <f t="shared" si="2"/>
        <v>0.63277814790139908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</v>
      </c>
      <c r="C1" s="3">
        <v>5</v>
      </c>
      <c r="D1" s="3">
        <v>9012500.1600000001</v>
      </c>
      <c r="E1" s="3">
        <v>350.59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0.16859118923998989</v>
      </c>
      <c r="H2">
        <f t="shared" ref="H2:H11" si="0">E2/E$1</f>
        <v>0.12333494965629369</v>
      </c>
      <c r="J2">
        <v>809</v>
      </c>
      <c r="K2" s="3">
        <v>2</v>
      </c>
      <c r="L2" s="3">
        <v>5</v>
      </c>
      <c r="M2" s="3">
        <v>952602.53</v>
      </c>
      <c r="N2" s="3">
        <v>71.900000000000006</v>
      </c>
      <c r="O2">
        <f>N2/E$1</f>
        <v>0.2050828603211729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2.9959999723317616</v>
      </c>
      <c r="H3">
        <f t="shared" si="0"/>
        <v>0.20716506460537951</v>
      </c>
      <c r="J3">
        <v>910</v>
      </c>
      <c r="K3" s="3">
        <v>2</v>
      </c>
      <c r="L3" s="3">
        <v>5</v>
      </c>
      <c r="M3" s="3">
        <v>2068682.06</v>
      </c>
      <c r="N3" s="3">
        <v>187.54</v>
      </c>
      <c r="O3">
        <f t="shared" ref="O3:O11" si="2">N3/E$1</f>
        <v>0.53492683761658921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2.2448871856663581</v>
      </c>
      <c r="H4">
        <f t="shared" si="0"/>
        <v>0.18719872215408312</v>
      </c>
      <c r="J4">
        <v>1011</v>
      </c>
      <c r="K4" s="3">
        <v>2</v>
      </c>
      <c r="L4" s="3">
        <v>5</v>
      </c>
      <c r="M4" s="3">
        <v>-1212941.56</v>
      </c>
      <c r="N4" s="3">
        <v>-118.34</v>
      </c>
      <c r="O4">
        <f t="shared" si="2"/>
        <v>-0.33754528081234492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2.4634325043939858</v>
      </c>
      <c r="H5">
        <f t="shared" si="0"/>
        <v>0.19381613850936993</v>
      </c>
      <c r="J5">
        <v>1112</v>
      </c>
      <c r="K5" s="3">
        <v>2</v>
      </c>
      <c r="L5" s="3">
        <v>5</v>
      </c>
      <c r="M5" s="3">
        <v>1690371.18</v>
      </c>
      <c r="N5" s="3">
        <v>155.41999999999999</v>
      </c>
      <c r="O5">
        <f t="shared" si="2"/>
        <v>0.44330984911149773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2.4414894889721697</v>
      </c>
      <c r="H6">
        <f t="shared" si="0"/>
        <v>0.17504777660515133</v>
      </c>
      <c r="J6">
        <v>1213</v>
      </c>
      <c r="K6" s="3">
        <v>2</v>
      </c>
      <c r="L6" s="3">
        <v>5</v>
      </c>
      <c r="M6" s="3">
        <v>-104583.72</v>
      </c>
      <c r="N6" s="3">
        <v>-10.06</v>
      </c>
      <c r="O6">
        <f t="shared" si="2"/>
        <v>-2.8694486437148808E-2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1.4752231172221137</v>
      </c>
      <c r="H7">
        <f t="shared" si="0"/>
        <v>0.13069397301691435</v>
      </c>
      <c r="J7">
        <v>1314</v>
      </c>
      <c r="K7" s="3">
        <v>2</v>
      </c>
      <c r="L7" s="3">
        <v>5</v>
      </c>
      <c r="M7" s="3">
        <v>1932840.25</v>
      </c>
      <c r="N7" s="3">
        <v>201.42</v>
      </c>
      <c r="O7">
        <f t="shared" si="2"/>
        <v>0.57451724236287405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1.6402093234470474</v>
      </c>
      <c r="H8">
        <f t="shared" si="0"/>
        <v>0.10505148464017799</v>
      </c>
      <c r="J8">
        <v>1415</v>
      </c>
      <c r="K8" s="3">
        <v>2</v>
      </c>
      <c r="L8" s="3">
        <v>5</v>
      </c>
      <c r="M8" s="3">
        <v>3040032.68</v>
      </c>
      <c r="N8" s="3">
        <v>264.70999999999998</v>
      </c>
      <c r="O8">
        <f t="shared" si="2"/>
        <v>0.75504150146895233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4.1943060880899878</v>
      </c>
      <c r="H9">
        <f t="shared" si="0"/>
        <v>0.10864542628141136</v>
      </c>
      <c r="J9">
        <v>1516</v>
      </c>
      <c r="K9" s="3">
        <v>2</v>
      </c>
      <c r="L9" s="3">
        <v>5</v>
      </c>
      <c r="M9" s="3">
        <v>419278.52</v>
      </c>
      <c r="N9" s="3">
        <v>38.909999999999997</v>
      </c>
      <c r="O9">
        <f t="shared" si="2"/>
        <v>0.1109843406828489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5.1217965226643631</v>
      </c>
      <c r="H10">
        <f t="shared" si="0"/>
        <v>0.11925611112695743</v>
      </c>
      <c r="J10">
        <v>1617</v>
      </c>
      <c r="K10" s="3">
        <v>2</v>
      </c>
      <c r="L10" s="3">
        <v>5</v>
      </c>
      <c r="M10" s="3">
        <v>-887052.14</v>
      </c>
      <c r="N10" s="3">
        <v>-99.7</v>
      </c>
      <c r="O10">
        <f t="shared" si="2"/>
        <v>-0.28437776319917857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-1.4090387999504896</v>
      </c>
      <c r="H11">
        <f t="shared" si="0"/>
        <v>0.10097264611084172</v>
      </c>
      <c r="J11">
        <v>1718</v>
      </c>
      <c r="K11" s="3">
        <v>2</v>
      </c>
      <c r="L11" s="3">
        <v>5</v>
      </c>
      <c r="M11" s="3">
        <v>547939.83999999997</v>
      </c>
      <c r="N11" s="3">
        <v>189.96</v>
      </c>
      <c r="O11">
        <f t="shared" si="2"/>
        <v>0.541829487435466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O2" sqref="O2:O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</v>
      </c>
      <c r="C1" s="3">
        <v>5</v>
      </c>
      <c r="D1" s="3">
        <v>13111348.140000001</v>
      </c>
      <c r="E1" s="3">
        <v>330.17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1.1493555147106329</v>
      </c>
      <c r="H2">
        <f t="shared" ref="H2:H10" si="0">E2/E$1</f>
        <v>0.33113244692128296</v>
      </c>
      <c r="J2" s="2">
        <v>910</v>
      </c>
      <c r="K2" s="3">
        <v>2</v>
      </c>
      <c r="L2" s="3">
        <v>5</v>
      </c>
      <c r="M2" s="3">
        <v>2068682.06</v>
      </c>
      <c r="N2" s="3">
        <v>187.54</v>
      </c>
      <c r="O2">
        <f>N2/E$1</f>
        <v>0.56801041887512493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0.30382757039658626</v>
      </c>
      <c r="H3">
        <f t="shared" si="0"/>
        <v>0.1589787079383348</v>
      </c>
      <c r="J3" s="2">
        <v>1011</v>
      </c>
      <c r="K3" s="3">
        <v>2</v>
      </c>
      <c r="L3" s="3">
        <v>5</v>
      </c>
      <c r="M3" s="3">
        <v>-1212941.56</v>
      </c>
      <c r="N3" s="3">
        <v>-118.34</v>
      </c>
      <c r="O3">
        <f t="shared" ref="O3:O10" si="3">N3/E$1</f>
        <v>-0.35842141926886151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1.9558483076020279</v>
      </c>
      <c r="H4">
        <f t="shared" si="0"/>
        <v>0.19075021958385072</v>
      </c>
      <c r="J4" s="2">
        <v>1112</v>
      </c>
      <c r="K4" s="3">
        <v>2</v>
      </c>
      <c r="L4" s="3">
        <v>5</v>
      </c>
      <c r="M4" s="3">
        <v>1690371.18</v>
      </c>
      <c r="N4" s="3">
        <v>155.41999999999999</v>
      </c>
      <c r="O4">
        <f t="shared" si="3"/>
        <v>0.47072720113880723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0.96456415350740587</v>
      </c>
      <c r="H5">
        <f t="shared" si="0"/>
        <v>0.1602204924735742</v>
      </c>
      <c r="J5" s="2">
        <v>1213</v>
      </c>
      <c r="K5" s="3">
        <v>2</v>
      </c>
      <c r="L5" s="3">
        <v>5</v>
      </c>
      <c r="M5" s="3">
        <v>-104583.72</v>
      </c>
      <c r="N5" s="3">
        <v>-10.06</v>
      </c>
      <c r="O5">
        <f t="shared" si="3"/>
        <v>-3.046915225489899E-2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0.95706223921531897</v>
      </c>
      <c r="H6">
        <f t="shared" si="0"/>
        <v>0.1207559741951116</v>
      </c>
      <c r="J6" s="2">
        <v>1314</v>
      </c>
      <c r="K6" s="3">
        <v>2</v>
      </c>
      <c r="L6" s="3">
        <v>5</v>
      </c>
      <c r="M6" s="3">
        <v>1932840.25</v>
      </c>
      <c r="N6" s="3">
        <v>201.42</v>
      </c>
      <c r="O6">
        <f t="shared" si="3"/>
        <v>0.61004936850713265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1.0418078060430471</v>
      </c>
      <c r="H7">
        <f t="shared" si="0"/>
        <v>9.5768846351879336E-2</v>
      </c>
      <c r="J7" s="2">
        <v>1415</v>
      </c>
      <c r="K7" s="3">
        <v>2</v>
      </c>
      <c r="L7" s="3">
        <v>5</v>
      </c>
      <c r="M7" s="3">
        <v>3040032.68</v>
      </c>
      <c r="N7" s="3">
        <v>264.70999999999998</v>
      </c>
      <c r="O7">
        <f t="shared" si="3"/>
        <v>0.80173849834933508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2.8225732041312424</v>
      </c>
      <c r="H8">
        <f t="shared" si="0"/>
        <v>0.10458248780931036</v>
      </c>
      <c r="J8" s="2">
        <v>1516</v>
      </c>
      <c r="K8" s="3">
        <v>2</v>
      </c>
      <c r="L8" s="3">
        <v>5</v>
      </c>
      <c r="M8" s="3">
        <v>419278.52</v>
      </c>
      <c r="N8" s="3">
        <v>38.909999999999997</v>
      </c>
      <c r="O8">
        <f t="shared" si="3"/>
        <v>0.11784838113699002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5.4089470886401161</v>
      </c>
      <c r="H9">
        <f t="shared" si="0"/>
        <v>0.13871641881455007</v>
      </c>
      <c r="J9" s="2">
        <v>1617</v>
      </c>
      <c r="K9" s="3">
        <v>2</v>
      </c>
      <c r="L9" s="3">
        <v>5</v>
      </c>
      <c r="M9" s="3">
        <v>-887052.14</v>
      </c>
      <c r="N9" s="3">
        <v>-99.7</v>
      </c>
      <c r="O9">
        <f t="shared" si="3"/>
        <v>-0.30196565405700093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0.24138711261464518</v>
      </c>
      <c r="H10">
        <f t="shared" si="0"/>
        <v>0.12523851349304904</v>
      </c>
      <c r="J10" s="2">
        <v>1718</v>
      </c>
      <c r="K10" s="3">
        <v>2</v>
      </c>
      <c r="L10" s="3">
        <v>5</v>
      </c>
      <c r="M10" s="3">
        <v>547939.83999999997</v>
      </c>
      <c r="N10" s="3">
        <v>189.96</v>
      </c>
      <c r="O10">
        <f t="shared" si="3"/>
        <v>0.57533997637580636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O2" sqref="O2:O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</v>
      </c>
      <c r="C1" s="3">
        <v>5</v>
      </c>
      <c r="D1" s="3">
        <v>15757540.25</v>
      </c>
      <c r="E1" s="3">
        <v>297.94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-3.851611945589033</v>
      </c>
      <c r="H2">
        <f t="shared" ref="H2:H9" si="0">E2/E$1</f>
        <v>-0.57001409679801307</v>
      </c>
      <c r="J2" s="2">
        <v>1011</v>
      </c>
      <c r="K2" s="3">
        <v>2</v>
      </c>
      <c r="L2" s="3">
        <v>5</v>
      </c>
      <c r="M2" s="3">
        <v>-1212941.56</v>
      </c>
      <c r="N2" s="3">
        <v>-118.34</v>
      </c>
      <c r="O2">
        <f>N2/E$1</f>
        <v>-0.39719406591931261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1.627399178624976</v>
      </c>
      <c r="H3">
        <f t="shared" si="0"/>
        <v>-0.11065986440222864</v>
      </c>
      <c r="J3" s="2">
        <v>1112</v>
      </c>
      <c r="K3" s="3">
        <v>2</v>
      </c>
      <c r="L3" s="3">
        <v>5</v>
      </c>
      <c r="M3" s="3">
        <v>1690371.18</v>
      </c>
      <c r="N3" s="3">
        <v>155.41999999999999</v>
      </c>
      <c r="O3">
        <f>N3/E$1</f>
        <v>0.5216486540914278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0.80258315824387616</v>
      </c>
      <c r="H4">
        <f t="shared" si="0"/>
        <v>-2.2319930187286032E-2</v>
      </c>
      <c r="J4" s="2">
        <v>1213</v>
      </c>
      <c r="K4" s="3">
        <v>2</v>
      </c>
      <c r="L4" s="3">
        <v>5</v>
      </c>
      <c r="M4" s="3">
        <v>-104583.72</v>
      </c>
      <c r="N4" s="3">
        <v>-10.06</v>
      </c>
      <c r="O4">
        <f t="shared" ref="O4:O9" si="3">N4/E$1</f>
        <v>-3.3765187621668795E-2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0.79634105392813459</v>
      </c>
      <c r="H5">
        <f t="shared" si="0"/>
        <v>1.1881586896690608E-2</v>
      </c>
      <c r="J5" s="2">
        <v>1314</v>
      </c>
      <c r="K5" s="3">
        <v>2</v>
      </c>
      <c r="L5" s="3">
        <v>5</v>
      </c>
      <c r="M5" s="3">
        <v>1932840.25</v>
      </c>
      <c r="N5" s="3">
        <v>201.42</v>
      </c>
      <c r="O5">
        <f t="shared" si="3"/>
        <v>0.67604215613881991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0.86685514511060824</v>
      </c>
      <c r="H6">
        <f t="shared" si="0"/>
        <v>2.5777002080955895E-2</v>
      </c>
      <c r="J6" s="2">
        <v>1415</v>
      </c>
      <c r="K6" s="3">
        <v>2</v>
      </c>
      <c r="L6" s="3">
        <v>5</v>
      </c>
      <c r="M6" s="3">
        <v>3040032.68</v>
      </c>
      <c r="N6" s="3">
        <v>264.70999999999998</v>
      </c>
      <c r="O6">
        <f t="shared" si="3"/>
        <v>0.88846747667315562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2.3485734031363181</v>
      </c>
      <c r="H7">
        <f t="shared" si="0"/>
        <v>5.722628717191381E-2</v>
      </c>
      <c r="J7" s="2">
        <v>1516</v>
      </c>
      <c r="K7" s="3">
        <v>2</v>
      </c>
      <c r="L7" s="3">
        <v>5</v>
      </c>
      <c r="M7" s="3">
        <v>419278.52</v>
      </c>
      <c r="N7" s="3">
        <v>38.909999999999997</v>
      </c>
      <c r="O7">
        <f t="shared" si="3"/>
        <v>0.13059676444921794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4.5006128637367748</v>
      </c>
      <c r="H8">
        <f t="shared" si="0"/>
        <v>0.10945156742968383</v>
      </c>
      <c r="J8" s="2">
        <v>1617</v>
      </c>
      <c r="K8" s="3">
        <v>2</v>
      </c>
      <c r="L8" s="3">
        <v>5</v>
      </c>
      <c r="M8" s="3">
        <v>-887052.14</v>
      </c>
      <c r="N8" s="3">
        <v>-99.7</v>
      </c>
      <c r="O8">
        <f t="shared" si="3"/>
        <v>-0.33463113378532594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0.20085054010888526</v>
      </c>
      <c r="H9">
        <f t="shared" si="0"/>
        <v>9.8207692824058543E-2</v>
      </c>
      <c r="J9" s="2">
        <v>1718</v>
      </c>
      <c r="K9" s="3">
        <v>2</v>
      </c>
      <c r="L9" s="3">
        <v>5</v>
      </c>
      <c r="M9" s="3">
        <v>547939.83999999997</v>
      </c>
      <c r="N9" s="3">
        <v>189.96</v>
      </c>
      <c r="O9">
        <f t="shared" si="3"/>
        <v>0.63757803584614359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O2" sqref="O2:O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10</v>
      </c>
      <c r="C1" s="3">
        <v>12</v>
      </c>
      <c r="D1" s="3">
        <v>15645843.439999999</v>
      </c>
      <c r="E1" s="3">
        <v>217.4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-0.90942723890633537</v>
      </c>
      <c r="H2">
        <f t="shared" ref="H2:H8" si="0">E2/E$1</f>
        <v>2.203311867525299E-2</v>
      </c>
      <c r="J2" s="2">
        <v>1112</v>
      </c>
      <c r="K2" s="3">
        <v>10</v>
      </c>
      <c r="L2" s="3">
        <v>12</v>
      </c>
      <c r="M2" s="3">
        <v>476678.36</v>
      </c>
      <c r="N2" s="3">
        <v>45.47</v>
      </c>
      <c r="O2" s="2">
        <f>N2/E$1</f>
        <v>0.2091536338546458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0.73055097757005305</v>
      </c>
      <c r="H3">
        <f t="shared" si="0"/>
        <v>8.5648574057037727E-2</v>
      </c>
      <c r="J3" s="2">
        <v>1213</v>
      </c>
      <c r="K3" s="3">
        <v>10</v>
      </c>
      <c r="L3" s="3">
        <v>12</v>
      </c>
      <c r="M3" s="3">
        <v>-523967.08</v>
      </c>
      <c r="N3" s="3">
        <v>-48.2</v>
      </c>
      <c r="O3" s="2">
        <f t="shared" ref="O3:O8" si="3">N3/E$1</f>
        <v>-0.22171113155473782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0.93034490507467338</v>
      </c>
      <c r="H4">
        <f t="shared" si="0"/>
        <v>9.9356025758969652E-2</v>
      </c>
      <c r="J4" s="2">
        <v>1314</v>
      </c>
      <c r="K4" s="3">
        <v>10</v>
      </c>
      <c r="L4" s="3">
        <v>12</v>
      </c>
      <c r="M4" s="3">
        <v>0</v>
      </c>
      <c r="N4" s="3">
        <v>0</v>
      </c>
      <c r="O4" s="2">
        <f t="shared" si="3"/>
        <v>0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0.55082950644685702</v>
      </c>
      <c r="H5">
        <f t="shared" si="0"/>
        <v>8.0542778288868452E-2</v>
      </c>
      <c r="J5" s="2">
        <v>1415</v>
      </c>
      <c r="K5" s="3">
        <v>10</v>
      </c>
      <c r="L5" s="3">
        <v>12</v>
      </c>
      <c r="M5" s="3">
        <v>0</v>
      </c>
      <c r="N5" s="3">
        <v>0</v>
      </c>
      <c r="O5" s="2">
        <f t="shared" si="3"/>
        <v>0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1.7800536427967739</v>
      </c>
      <c r="H6">
        <f t="shared" si="0"/>
        <v>0.10768169273229071</v>
      </c>
      <c r="J6" s="2">
        <v>1516</v>
      </c>
      <c r="K6" s="3">
        <v>10</v>
      </c>
      <c r="L6" s="3">
        <v>12</v>
      </c>
      <c r="M6" s="3">
        <v>-259353.36</v>
      </c>
      <c r="N6" s="3">
        <v>-27.79</v>
      </c>
      <c r="O6" s="2">
        <f t="shared" si="3"/>
        <v>-0.1278288868445262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1.5392941334455794</v>
      </c>
      <c r="H7">
        <f t="shared" si="0"/>
        <v>0.11826126954921803</v>
      </c>
      <c r="J7" s="2">
        <v>1617</v>
      </c>
      <c r="K7" s="3">
        <v>10</v>
      </c>
      <c r="L7" s="3">
        <v>12</v>
      </c>
      <c r="M7" s="3">
        <v>-14998.45</v>
      </c>
      <c r="N7" s="3">
        <v>-1.75</v>
      </c>
      <c r="O7" s="2">
        <f t="shared" si="3"/>
        <v>-8.049678012879485E-3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-1.4047992595789396</v>
      </c>
      <c r="H8">
        <f t="shared" si="0"/>
        <v>7.6080956761729532E-2</v>
      </c>
      <c r="J8" s="2">
        <v>1718</v>
      </c>
      <c r="K8" s="3">
        <v>10</v>
      </c>
      <c r="L8" s="3">
        <v>12</v>
      </c>
      <c r="M8" s="3">
        <v>0</v>
      </c>
      <c r="N8" s="3">
        <v>0</v>
      </c>
      <c r="O8" s="2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O2" sqref="O2:O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2</v>
      </c>
      <c r="C1" s="3">
        <v>5</v>
      </c>
      <c r="D1" s="3">
        <v>15645227.68</v>
      </c>
      <c r="E1" s="3">
        <v>197.08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0.15541958159601563</v>
      </c>
      <c r="H2">
        <f t="shared" ref="H2:H7" si="0">E2/E$1</f>
        <v>0.27668966916988025</v>
      </c>
      <c r="J2" s="2">
        <v>1213</v>
      </c>
      <c r="K2" s="3">
        <v>2</v>
      </c>
      <c r="L2" s="3">
        <v>5</v>
      </c>
      <c r="M2" s="3">
        <v>-104583.72</v>
      </c>
      <c r="N2" s="3">
        <v>-10.06</v>
      </c>
      <c r="O2" s="2">
        <f t="shared" ref="O2:O7" si="1">N2/E$1</f>
        <v>-5.1045260807793785E-2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0.84980857050716929</v>
      </c>
      <c r="H3">
        <f t="shared" si="0"/>
        <v>0.19002435559163791</v>
      </c>
      <c r="J3" s="2">
        <v>1314</v>
      </c>
      <c r="K3" s="3">
        <v>2</v>
      </c>
      <c r="L3" s="3">
        <v>5</v>
      </c>
      <c r="M3" s="3">
        <v>1932840.25</v>
      </c>
      <c r="N3" s="3">
        <v>201.42</v>
      </c>
      <c r="O3" s="2">
        <f t="shared" si="1"/>
        <v>1.0220215141059468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0.94484957984325102</v>
      </c>
      <c r="H4">
        <f t="shared" si="0"/>
        <v>0.15486097016440023</v>
      </c>
      <c r="J4" s="2">
        <v>1415</v>
      </c>
      <c r="K4" s="3">
        <v>2</v>
      </c>
      <c r="L4" s="3">
        <v>5</v>
      </c>
      <c r="M4" s="3">
        <v>3040032.68</v>
      </c>
      <c r="N4" s="3">
        <v>264.70999999999998</v>
      </c>
      <c r="O4" s="2">
        <f t="shared" si="1"/>
        <v>1.3431601380150191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2.4161479182768915</v>
      </c>
      <c r="H5">
        <f t="shared" si="0"/>
        <v>0.193373249441851</v>
      </c>
      <c r="J5" s="2">
        <v>1516</v>
      </c>
      <c r="K5" s="3">
        <v>2</v>
      </c>
      <c r="L5" s="3">
        <v>5</v>
      </c>
      <c r="M5" s="3">
        <v>419278.52</v>
      </c>
      <c r="N5" s="3">
        <v>38.909999999999997</v>
      </c>
      <c r="O5" s="2">
        <f t="shared" si="1"/>
        <v>0.19743251471483658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2.9504327405224444</v>
      </c>
      <c r="H6">
        <f t="shared" si="0"/>
        <v>0.23229145524660036</v>
      </c>
      <c r="J6" s="2">
        <v>1617</v>
      </c>
      <c r="K6" s="3">
        <v>2</v>
      </c>
      <c r="L6" s="3">
        <v>5</v>
      </c>
      <c r="M6" s="3">
        <v>-887052.14</v>
      </c>
      <c r="N6" s="3">
        <v>-99.7</v>
      </c>
      <c r="O6" s="2">
        <f t="shared" si="1"/>
        <v>-0.50588593464582909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-0.81168281278729182</v>
      </c>
      <c r="H7">
        <f t="shared" si="0"/>
        <v>0.17475137000202962</v>
      </c>
      <c r="J7" s="2">
        <v>1718</v>
      </c>
      <c r="K7" s="3">
        <v>2</v>
      </c>
      <c r="L7" s="3">
        <v>5</v>
      </c>
      <c r="M7" s="3">
        <v>547939.83999999997</v>
      </c>
      <c r="N7" s="3">
        <v>189.96</v>
      </c>
      <c r="O7" s="2">
        <f t="shared" si="1"/>
        <v>0.96387253907042825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2018-12-13T16:57:58Z</dcterms:modified>
</cp:coreProperties>
</file>