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5512E2FD-BF29-4A5B-8229-8BCC10188140}" xr6:coauthVersionLast="40" xr6:coauthVersionMax="40" xr10:uidLastSave="{00000000-0000-0000-0000-000000000000}"/>
  <bookViews>
    <workbookView xWindow="0" yWindow="0" windowWidth="22260" windowHeight="12648" tabRatio="944" activeTab="5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7" i="23" l="1"/>
  <c r="E8" i="23"/>
  <c r="C3" i="23"/>
  <c r="C2" i="23"/>
  <c r="C1" i="23"/>
  <c r="C6" i="23" s="1"/>
  <c r="C7" i="23" s="1"/>
  <c r="C4" i="23" l="1"/>
  <c r="C8" i="23" s="1"/>
  <c r="V12" i="22"/>
  <c r="U12" i="22"/>
  <c r="T12" i="22"/>
  <c r="S12" i="22"/>
  <c r="R12" i="22"/>
  <c r="Q12" i="22"/>
  <c r="P12" i="22"/>
  <c r="O12" i="22"/>
  <c r="N12" i="22"/>
  <c r="M11" i="22"/>
  <c r="M10" i="22"/>
  <c r="M9" i="22"/>
  <c r="M8" i="22"/>
  <c r="M7" i="22"/>
  <c r="M6" i="22"/>
  <c r="M5" i="22"/>
  <c r="M4" i="22"/>
  <c r="M3" i="22"/>
  <c r="C9" i="23" l="1"/>
  <c r="C10" i="23"/>
  <c r="O9" i="9"/>
  <c r="O8" i="9"/>
  <c r="O7" i="9"/>
  <c r="O6" i="9"/>
  <c r="O5" i="9"/>
  <c r="O4" i="9"/>
  <c r="O3" i="9"/>
  <c r="O2" i="9"/>
  <c r="K12" i="22" l="1"/>
  <c r="J12" i="22"/>
  <c r="I12" i="22"/>
  <c r="H12" i="22"/>
  <c r="G12" i="22"/>
  <c r="F12" i="22"/>
  <c r="E12" i="22"/>
  <c r="D12" i="22"/>
  <c r="C12" i="22"/>
  <c r="L2" i="22" l="1"/>
  <c r="L3" i="22"/>
  <c r="L4" i="22"/>
  <c r="L5" i="22"/>
  <c r="L6" i="22"/>
  <c r="L7" i="22"/>
  <c r="L8" i="22"/>
  <c r="L9" i="22"/>
  <c r="L10" i="22"/>
  <c r="L11" i="22"/>
  <c r="L1" i="22"/>
  <c r="C13" i="19" l="1"/>
  <c r="D13" i="19"/>
  <c r="E13" i="19"/>
  <c r="F13" i="19"/>
  <c r="G13" i="19"/>
  <c r="H13" i="19"/>
  <c r="I13" i="19"/>
  <c r="J13" i="19"/>
  <c r="O3" i="15"/>
  <c r="O2" i="15"/>
  <c r="O5" i="13"/>
  <c r="O4" i="13"/>
  <c r="O3" i="13"/>
  <c r="O2" i="13"/>
  <c r="O7" i="11"/>
  <c r="O6" i="11"/>
  <c r="O5" i="11"/>
  <c r="O4" i="11"/>
  <c r="O3" i="11"/>
  <c r="O2" i="11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8"/>
  <c r="O4" i="8"/>
  <c r="O5" i="8"/>
  <c r="O6" i="8"/>
  <c r="O7" i="8"/>
  <c r="O8" i="8"/>
  <c r="O9" i="8"/>
  <c r="O10" i="8"/>
  <c r="O2" i="12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2">
                  <c:v>0.48134295520549153</c:v>
                </c:pt>
                <c:pt idx="3">
                  <c:v>0.37650176146457498</c:v>
                </c:pt>
                <c:pt idx="4">
                  <c:v>0.51528485409911995</c:v>
                </c:pt>
                <c:pt idx="5">
                  <c:v>0.4681310601534856</c:v>
                </c:pt>
                <c:pt idx="6">
                  <c:v>0.61346030492919523</c:v>
                </c:pt>
                <c:pt idx="7">
                  <c:v>0.24542410714285715</c:v>
                </c:pt>
                <c:pt idx="8">
                  <c:v>2.7660072056127931</c:v>
                </c:pt>
                <c:pt idx="9">
                  <c:v>-1.3232788395118582</c:v>
                </c:pt>
                <c:pt idx="10">
                  <c:v>0.21421100341677707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2">
                  <c:v>0.27510340579072429</c:v>
                </c:pt>
                <c:pt idx="3">
                  <c:v>0.40197524916443345</c:v>
                </c:pt>
                <c:pt idx="4">
                  <c:v>0.39319901188821987</c:v>
                </c:pt>
                <c:pt idx="5">
                  <c:v>0.67919672809153997</c:v>
                </c:pt>
                <c:pt idx="6">
                  <c:v>-0.25958454630680416</c:v>
                </c:pt>
                <c:pt idx="7">
                  <c:v>2.4420200892857147</c:v>
                </c:pt>
                <c:pt idx="8">
                  <c:v>-1.4530054990202894</c:v>
                </c:pt>
                <c:pt idx="9">
                  <c:v>0.17683628827999079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2">
                  <c:v>0.29371644812109482</c:v>
                </c:pt>
                <c:pt idx="3">
                  <c:v>0.30673572009274036</c:v>
                </c:pt>
                <c:pt idx="4">
                  <c:v>0.57048016056816431</c:v>
                </c:pt>
                <c:pt idx="5">
                  <c:v>0.20210468268921461</c:v>
                </c:pt>
                <c:pt idx="6">
                  <c:v>1.3773622144372626</c:v>
                </c:pt>
                <c:pt idx="7">
                  <c:v>-1.2828125000000001</c:v>
                </c:pt>
                <c:pt idx="8">
                  <c:v>0.19417230263573729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2">
                  <c:v>0.22412655108686089</c:v>
                </c:pt>
                <c:pt idx="3">
                  <c:v>0.44503327210863874</c:v>
                </c:pt>
                <c:pt idx="4">
                  <c:v>0.16975451597962019</c:v>
                </c:pt>
                <c:pt idx="5">
                  <c:v>2.0109829511511417</c:v>
                </c:pt>
                <c:pt idx="6">
                  <c:v>-1.6467163369023536</c:v>
                </c:pt>
                <c:pt idx="7">
                  <c:v>0.17142857142857143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2">
                  <c:v>0.32517820997975888</c:v>
                </c:pt>
                <c:pt idx="3">
                  <c:v>0.13242600343259761</c:v>
                </c:pt>
                <c:pt idx="4">
                  <c:v>1.6890921723019918</c:v>
                </c:pt>
                <c:pt idx="5">
                  <c:v>-1.0563852764119295</c:v>
                </c:pt>
                <c:pt idx="6">
                  <c:v>-0.26363053239255935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2">
                  <c:v>9.6761418639443805E-2</c:v>
                </c:pt>
                <c:pt idx="3">
                  <c:v>1.3176658336093463</c:v>
                </c:pt>
                <c:pt idx="4">
                  <c:v>-0.88729350007719632</c:v>
                </c:pt>
                <c:pt idx="5">
                  <c:v>0.1411699829971049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2">
                  <c:v>0.96279591657132801</c:v>
                </c:pt>
                <c:pt idx="3">
                  <c:v>-0.69218030170726563</c:v>
                </c:pt>
                <c:pt idx="4">
                  <c:v>0.11857341361741547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2">
                  <c:v>-0.50576432280207695</c:v>
                </c:pt>
                <c:pt idx="3">
                  <c:v>9.2499473066152776E-2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2">
                  <c:v>6.7587784915955296E-2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0.76874492146431761</c:v>
                </c:pt>
                <c:pt idx="1">
                  <c:v>1.6864755897532433</c:v>
                </c:pt>
                <c:pt idx="2">
                  <c:v>1.4665636191127553</c:v>
                </c:pt>
                <c:pt idx="3">
                  <c:v>1.3128931244145299</c:v>
                </c:pt>
                <c:pt idx="4">
                  <c:v>1.1985730808315258</c:v>
                </c:pt>
                <c:pt idx="5">
                  <c:v>1.1096808442455697</c:v>
                </c:pt>
                <c:pt idx="6">
                  <c:v>1.0388131994565715</c:v>
                </c:pt>
                <c:pt idx="7">
                  <c:v>0.97940296927149051</c:v>
                </c:pt>
                <c:pt idx="8">
                  <c:v>0.97940296927149051</c:v>
                </c:pt>
                <c:pt idx="9">
                  <c:v>0.97940296927149051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0.76874492146431761</c:v>
                </c:pt>
                <c:pt idx="1">
                  <c:v>2.044643022562326</c:v>
                </c:pt>
                <c:pt idx="2">
                  <c:v>1.260291549234968</c:v>
                </c:pt>
                <c:pt idx="3">
                  <c:v>0.18401809889316914</c:v>
                </c:pt>
                <c:pt idx="4">
                  <c:v>7.2664622387854316E-2</c:v>
                </c:pt>
                <c:pt idx="5">
                  <c:v>2.3576896972817174E-2</c:v>
                </c:pt>
                <c:pt idx="6">
                  <c:v>6.9391546317272707E-2</c:v>
                </c:pt>
                <c:pt idx="7">
                  <c:v>5.2420596870458733E-2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2">
                  <c:v>0.38702416841529919</c:v>
                </c:pt>
                <c:pt idx="3">
                  <c:v>0.55142513220438272</c:v>
                </c:pt>
                <c:pt idx="4">
                  <c:v>0.76222048504537565</c:v>
                </c:pt>
                <c:pt idx="5">
                  <c:v>0.99042736455468583</c:v>
                </c:pt>
                <c:pt idx="6">
                  <c:v>1.1308850631975402</c:v>
                </c:pt>
                <c:pt idx="7">
                  <c:v>1.5359795226630559</c:v>
                </c:pt>
                <c:pt idx="8">
                  <c:v>2.1263269457092253</c:v>
                </c:pt>
                <c:pt idx="9">
                  <c:v>1.0607415794221406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2">
                  <c:v>0.48134295520549153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2">
                  <c:v>0.27510340579072429</c:v>
                </c:pt>
                <c:pt idx="3">
                  <c:v>0.37650176146457498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2">
                  <c:v>0.29371644812109482</c:v>
                </c:pt>
                <c:pt idx="3">
                  <c:v>0.40197524916443345</c:v>
                </c:pt>
                <c:pt idx="4">
                  <c:v>0.51528485409911995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2">
                  <c:v>0.22412655108686089</c:v>
                </c:pt>
                <c:pt idx="3">
                  <c:v>0.30673572009274036</c:v>
                </c:pt>
                <c:pt idx="4">
                  <c:v>0.39319901188821987</c:v>
                </c:pt>
                <c:pt idx="5">
                  <c:v>0.4681310601534856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2">
                  <c:v>0.32517820997975888</c:v>
                </c:pt>
                <c:pt idx="3">
                  <c:v>0.44503327210863874</c:v>
                </c:pt>
                <c:pt idx="4">
                  <c:v>0.57048016056816431</c:v>
                </c:pt>
                <c:pt idx="5">
                  <c:v>0.67919672809153997</c:v>
                </c:pt>
                <c:pt idx="6">
                  <c:v>0.61346030492919523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2">
                  <c:v>9.6761418639443805E-2</c:v>
                </c:pt>
                <c:pt idx="3">
                  <c:v>0.13242600343259761</c:v>
                </c:pt>
                <c:pt idx="4">
                  <c:v>0.16975451597962019</c:v>
                </c:pt>
                <c:pt idx="5">
                  <c:v>0.20210468268921461</c:v>
                </c:pt>
                <c:pt idx="6">
                  <c:v>-0.25958454630680416</c:v>
                </c:pt>
                <c:pt idx="7">
                  <c:v>0.24542410714285715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2">
                  <c:v>0.96279591657132801</c:v>
                </c:pt>
                <c:pt idx="3">
                  <c:v>1.3176658336093463</c:v>
                </c:pt>
                <c:pt idx="4">
                  <c:v>1.6890921723019918</c:v>
                </c:pt>
                <c:pt idx="5">
                  <c:v>2.0109829511511417</c:v>
                </c:pt>
                <c:pt idx="6">
                  <c:v>1.3773622144372626</c:v>
                </c:pt>
                <c:pt idx="7">
                  <c:v>2.4420200892857147</c:v>
                </c:pt>
                <c:pt idx="8">
                  <c:v>2.7660072056127931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2">
                  <c:v>-0.50576432280207695</c:v>
                </c:pt>
                <c:pt idx="3">
                  <c:v>-0.69218030170726563</c:v>
                </c:pt>
                <c:pt idx="4">
                  <c:v>-0.88729350007719632</c:v>
                </c:pt>
                <c:pt idx="5">
                  <c:v>-1.0563852764119295</c:v>
                </c:pt>
                <c:pt idx="6">
                  <c:v>-1.6467163369023536</c:v>
                </c:pt>
                <c:pt idx="7">
                  <c:v>-1.2828125000000001</c:v>
                </c:pt>
                <c:pt idx="8">
                  <c:v>-1.4530054990202894</c:v>
                </c:pt>
                <c:pt idx="9">
                  <c:v>-1.3232788395118582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2">
                  <c:v>6.7587784915955296E-2</c:v>
                </c:pt>
                <c:pt idx="3">
                  <c:v>9.2499473066152776E-2</c:v>
                </c:pt>
                <c:pt idx="4">
                  <c:v>0.11857341361741547</c:v>
                </c:pt>
                <c:pt idx="5">
                  <c:v>0.1411699829971049</c:v>
                </c:pt>
                <c:pt idx="6">
                  <c:v>-0.26363053239255935</c:v>
                </c:pt>
                <c:pt idx="7">
                  <c:v>0.17142857142857143</c:v>
                </c:pt>
                <c:pt idx="8">
                  <c:v>0.19417230263573729</c:v>
                </c:pt>
                <c:pt idx="9">
                  <c:v>0.17683628827999079</c:v>
                </c:pt>
                <c:pt idx="10">
                  <c:v>0.21421100341677707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2">
                  <c:v>0.24676092972317562</c:v>
                </c:pt>
                <c:pt idx="3">
                  <c:v>0.29758212640390225</c:v>
                </c:pt>
                <c:pt idx="4">
                  <c:v>0.36701294691104785</c:v>
                </c:pt>
                <c:pt idx="5">
                  <c:v>0.40753335477842612</c:v>
                </c:pt>
                <c:pt idx="6">
                  <c:v>-3.5821779247051863E-2</c:v>
                </c:pt>
                <c:pt idx="7">
                  <c:v>0.39401506696428579</c:v>
                </c:pt>
                <c:pt idx="8">
                  <c:v>0.50239133640941369</c:v>
                </c:pt>
                <c:pt idx="9">
                  <c:v>-0.57322127561593372</c:v>
                </c:pt>
                <c:pt idx="10">
                  <c:v>0.21421100341677707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A-4D8A-BE79-DE81B32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56024"/>
        <c:axId val="552756352"/>
      </c:lineChart>
      <c:catAx>
        <c:axId val="55275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352"/>
        <c:crosses val="autoZero"/>
        <c:auto val="1"/>
        <c:lblAlgn val="ctr"/>
        <c:lblOffset val="100"/>
        <c:noMultiLvlLbl val="0"/>
      </c:catAx>
      <c:valAx>
        <c:axId val="552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0.48134295520549153</c:v>
                </c:pt>
                <c:pt idx="3">
                  <c:v>0.32580258362764963</c:v>
                </c:pt>
                <c:pt idx="4">
                  <c:v>0.40365885046154942</c:v>
                </c:pt>
                <c:pt idx="5">
                  <c:v>0.3480480858053267</c:v>
                </c:pt>
                <c:pt idx="6">
                  <c:v>0.52666973513545945</c:v>
                </c:pt>
                <c:pt idx="7">
                  <c:v>9.7814363596154863E-2</c:v>
                </c:pt>
                <c:pt idx="8">
                  <c:v>1.7951323404242252</c:v>
                </c:pt>
                <c:pt idx="9">
                  <c:v>-1.1059295720541211</c:v>
                </c:pt>
                <c:pt idx="10">
                  <c:v>0.10142758755168285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C-4097-B7C2-9E04980E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55720"/>
        <c:axId val="561356048"/>
      </c:lineChart>
      <c:catAx>
        <c:axId val="56135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6048"/>
        <c:crosses val="autoZero"/>
        <c:auto val="1"/>
        <c:lblAlgn val="ctr"/>
        <c:lblOffset val="100"/>
        <c:noMultiLvlLbl val="0"/>
      </c:catAx>
      <c:valAx>
        <c:axId val="561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13</xdr:row>
      <xdr:rowOff>22860</xdr:rowOff>
    </xdr:from>
    <xdr:to>
      <xdr:col>15</xdr:col>
      <xdr:colOff>281940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B0806E-59BD-41B1-9BC9-501ADB6F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13</xdr:row>
      <xdr:rowOff>7620</xdr:rowOff>
    </xdr:from>
    <xdr:to>
      <xdr:col>23</xdr:col>
      <xdr:colOff>129540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040166-FBCA-40C2-9F40-54D6D0A2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I13" sqref="I13"/>
    </sheetView>
  </sheetViews>
  <sheetFormatPr defaultRowHeight="13.8" x14ac:dyDescent="0.25"/>
  <cols>
    <col min="1" max="1" width="9.109375" bestFit="1" customWidth="1"/>
  </cols>
  <sheetData>
    <row r="1" spans="1:23" x14ac:dyDescent="0.25">
      <c r="C1">
        <v>0.48134295520549153</v>
      </c>
      <c r="D1">
        <v>0.37650176146457498</v>
      </c>
      <c r="E1">
        <v>0.51528485409911995</v>
      </c>
      <c r="F1">
        <v>0.4681310601534856</v>
      </c>
      <c r="G1">
        <v>0.61346030492919523</v>
      </c>
      <c r="H1">
        <v>0.24542410714285715</v>
      </c>
      <c r="I1">
        <v>2.7660072056127931</v>
      </c>
      <c r="J1">
        <v>-1.3232788395118582</v>
      </c>
      <c r="K1">
        <v>0.21421100341677707</v>
      </c>
      <c r="M1" s="2">
        <f>_xlfn.STDEV.P(J1:K1)</f>
        <v>0.76874492146431761</v>
      </c>
      <c r="N1" s="2">
        <f>_xlfn.STDEV.P(I1:K1)</f>
        <v>1.6864755897532433</v>
      </c>
      <c r="O1" s="2">
        <f>_xlfn.STDEV.P(H1:K1)</f>
        <v>1.4665636191127553</v>
      </c>
      <c r="P1" s="2">
        <f>_xlfn.STDEV.P(G1:K1)</f>
        <v>1.3128931244145299</v>
      </c>
      <c r="Q1" s="2">
        <f>_xlfn.STDEV.P(F1:K1)</f>
        <v>1.1985730808315258</v>
      </c>
      <c r="R1" s="2">
        <f>_xlfn.STDEV.P(E1:K1)</f>
        <v>1.1096808442455697</v>
      </c>
      <c r="S1" s="2">
        <f>_xlfn.STDEV.P(D1:K1)</f>
        <v>1.0388131994565715</v>
      </c>
      <c r="T1" s="2">
        <f>_xlfn.STDEV.P(C1:K1)</f>
        <v>0.97940296927149051</v>
      </c>
      <c r="U1" s="2">
        <f>_xlfn.STDEV.P(B1:K1)</f>
        <v>0.97940296927149051</v>
      </c>
      <c r="V1" s="2">
        <f>_xlfn.STDEV.P(A1:K1)</f>
        <v>0.97940296927149051</v>
      </c>
      <c r="W1" s="2"/>
    </row>
    <row r="2" spans="1:23" x14ac:dyDescent="0.25">
      <c r="C2">
        <v>0.27510340579072429</v>
      </c>
      <c r="D2">
        <v>0.40197524916443345</v>
      </c>
      <c r="E2">
        <v>0.39319901188821987</v>
      </c>
      <c r="F2">
        <v>0.67919672809153997</v>
      </c>
      <c r="G2">
        <v>-0.25958454630680416</v>
      </c>
      <c r="H2">
        <v>2.4420200892857147</v>
      </c>
      <c r="I2">
        <v>-1.4530054990202894</v>
      </c>
      <c r="J2">
        <v>0.17683628827999079</v>
      </c>
      <c r="L2" s="2"/>
      <c r="M2" s="2">
        <f>_xlfn.STDEV.P(I2:J2)</f>
        <v>0.8149208936501402</v>
      </c>
      <c r="N2" s="2">
        <f>_xlfn.STDEV.P(H2:J2)</f>
        <v>1.5971734142793721</v>
      </c>
      <c r="O2" s="2">
        <f>_xlfn.STDEV.P(G2:J2)</f>
        <v>1.4113834206156433</v>
      </c>
      <c r="P2" s="2">
        <f>_xlfn.STDEV.P(F2:J2)</f>
        <v>1.2752969754930124</v>
      </c>
      <c r="Q2" s="2">
        <f>_xlfn.STDEV.P(E2:J2)</f>
        <v>1.1645269925729769</v>
      </c>
      <c r="R2" s="2">
        <f>_xlfn.STDEV.P(D2:J2)</f>
        <v>1.0784384629750079</v>
      </c>
      <c r="S2" s="2">
        <f>_xlfn.STDEV.P(C2:J2)</f>
        <v>1.009015739357217</v>
      </c>
      <c r="T2" s="2">
        <f>_xlfn.STDEV.P(B2:J2)</f>
        <v>1.009015739357217</v>
      </c>
      <c r="U2" s="2">
        <f>_xlfn.STDEV.P(A2:J2)</f>
        <v>1.009015739357217</v>
      </c>
      <c r="V2" s="2"/>
      <c r="W2" s="2"/>
    </row>
    <row r="3" spans="1:23" x14ac:dyDescent="0.25">
      <c r="C3">
        <v>0.29371644812109482</v>
      </c>
      <c r="D3">
        <v>0.30673572009274036</v>
      </c>
      <c r="E3">
        <v>0.57048016056816431</v>
      </c>
      <c r="F3">
        <v>0.20210468268921461</v>
      </c>
      <c r="G3">
        <v>1.3773622144372626</v>
      </c>
      <c r="H3">
        <v>-1.2828125000000001</v>
      </c>
      <c r="I3">
        <v>0.19417230263573729</v>
      </c>
      <c r="L3" s="2"/>
      <c r="M3" s="2">
        <f>_xlfn.STDEV.P(H3:I3)</f>
        <v>0.73849240131786875</v>
      </c>
      <c r="N3" s="2">
        <f>_xlfn.STDEV.P(G3:I3)</f>
        <v>1.0882172978437512</v>
      </c>
      <c r="O3" s="2">
        <f>_xlfn.STDEV.P(F3:I3)</f>
        <v>0.94353802963787259</v>
      </c>
      <c r="P3" s="2">
        <f>_xlfn.STDEV.P(E3:I3)</f>
        <v>0.86272323824463615</v>
      </c>
      <c r="Q3" s="2">
        <f>_xlfn.STDEV.P(D3:I3)</f>
        <v>0.78834158886436079</v>
      </c>
      <c r="R3" s="2">
        <f>_xlfn.STDEV.P(C3:I3)</f>
        <v>0.73022459033197495</v>
      </c>
      <c r="S3" s="2">
        <f>_xlfn.STDEV.P(B3:I3)</f>
        <v>0.73022459033197495</v>
      </c>
      <c r="T3" s="2">
        <f>_xlfn.STDEV.P(A3:I3)</f>
        <v>0.73022459033197495</v>
      </c>
      <c r="U3" s="2"/>
      <c r="V3" s="2"/>
      <c r="W3" s="2"/>
    </row>
    <row r="4" spans="1:23" x14ac:dyDescent="0.25">
      <c r="C4">
        <v>0.22412655108686089</v>
      </c>
      <c r="D4">
        <v>0.44503327210863874</v>
      </c>
      <c r="E4">
        <v>0.16975451597962019</v>
      </c>
      <c r="F4">
        <v>2.0109829511511417</v>
      </c>
      <c r="G4">
        <v>-1.6467163369023536</v>
      </c>
      <c r="H4">
        <v>0.17142857142857143</v>
      </c>
      <c r="L4" s="2"/>
      <c r="M4" s="2">
        <f>_xlfn.STDEV.P(G4:H4)</f>
        <v>0.90907245416546256</v>
      </c>
      <c r="N4" s="2">
        <f>_xlfn.STDEV.P(F4:H4)</f>
        <v>1.4932580079764888</v>
      </c>
      <c r="O4" s="2">
        <f>_xlfn.STDEV.P(E4:H4)</f>
        <v>1.2932049967471511</v>
      </c>
      <c r="P4" s="2">
        <f>_xlfn.STDEV.P(D4:H4)</f>
        <v>1.1616594917219059</v>
      </c>
      <c r="Q4" s="2">
        <f>_xlfn.STDEV.P(C4:H4)</f>
        <v>1.0604475136094245</v>
      </c>
      <c r="R4" s="2">
        <f>_xlfn.STDEV.P(B4:H4)</f>
        <v>1.0604475136094245</v>
      </c>
      <c r="S4" s="2">
        <f>_xlfn.STDEV.P(A4:H4)</f>
        <v>1.0604475136094245</v>
      </c>
      <c r="T4" s="2"/>
      <c r="U4" s="2"/>
      <c r="V4" s="2"/>
      <c r="W4" s="2"/>
    </row>
    <row r="5" spans="1:23" x14ac:dyDescent="0.25">
      <c r="C5">
        <v>0.32517820997975888</v>
      </c>
      <c r="D5">
        <v>0.13242600343259761</v>
      </c>
      <c r="E5">
        <v>1.6890921723019918</v>
      </c>
      <c r="F5">
        <v>-1.0563852764119295</v>
      </c>
      <c r="G5">
        <v>-0.26363053239255935</v>
      </c>
      <c r="L5" s="2"/>
      <c r="M5" s="2">
        <f>_xlfn.STDEV.P(F5:G5)</f>
        <v>0.39637737200968504</v>
      </c>
      <c r="N5" s="2">
        <f>_xlfn.STDEV.P(E5:G5)</f>
        <v>1.1537009273055667</v>
      </c>
      <c r="O5" s="2">
        <f>_xlfn.STDEV.P(D5:G5)</f>
        <v>0.99914260327760052</v>
      </c>
      <c r="P5" s="2">
        <f>_xlfn.STDEV.P(C5:G5)</f>
        <v>0.89722690950997697</v>
      </c>
      <c r="Q5" s="2">
        <f>_xlfn.STDEV.P(B5:G5)</f>
        <v>0.89722690950997697</v>
      </c>
      <c r="R5" s="2">
        <f>_xlfn.STDEV.P(A5:G5)</f>
        <v>0.89722690950997697</v>
      </c>
      <c r="S5" s="2"/>
      <c r="T5" s="2"/>
      <c r="U5" s="2"/>
      <c r="V5" s="2"/>
      <c r="W5" s="2"/>
    </row>
    <row r="6" spans="1:23" x14ac:dyDescent="0.25">
      <c r="C6">
        <v>9.6761418639443805E-2</v>
      </c>
      <c r="D6">
        <v>1.3176658336093463</v>
      </c>
      <c r="E6">
        <v>-0.88729350007719632</v>
      </c>
      <c r="F6">
        <v>0.1411699829971049</v>
      </c>
      <c r="L6" s="2"/>
      <c r="M6" s="2">
        <f>_xlfn.STDEV.P(E6:F6)</f>
        <v>0.51423174153715068</v>
      </c>
      <c r="N6" s="2">
        <f>_xlfn.STDEV.P(D6:F6)</f>
        <v>0.90084684144892524</v>
      </c>
      <c r="O6" s="2">
        <f>_xlfn.STDEV.P(C6:F6)</f>
        <v>0.78121176225897071</v>
      </c>
      <c r="P6" s="2">
        <f>_xlfn.STDEV.P(B6:F6)</f>
        <v>0.78121176225897071</v>
      </c>
      <c r="Q6" s="2">
        <f>_xlfn.STDEV.P(A6:F6)</f>
        <v>0.78121176225897071</v>
      </c>
      <c r="R6" s="2"/>
      <c r="S6" s="2"/>
      <c r="T6" s="2"/>
      <c r="U6" s="2"/>
      <c r="V6" s="2"/>
      <c r="W6" s="2"/>
    </row>
    <row r="7" spans="1:23" x14ac:dyDescent="0.25">
      <c r="C7">
        <v>0.96279591657132801</v>
      </c>
      <c r="D7">
        <v>-0.69218030170726563</v>
      </c>
      <c r="E7">
        <v>0.11857341361741547</v>
      </c>
      <c r="L7" s="2"/>
      <c r="M7" s="2">
        <f>_xlfn.STDEV.P(D7:E7)</f>
        <v>0.40537685766234055</v>
      </c>
      <c r="N7" s="2">
        <f>_xlfn.STDEV.P(C7:E7)</f>
        <v>0.67568726366190857</v>
      </c>
      <c r="O7" s="2">
        <f>_xlfn.STDEV.P(B7:E7)</f>
        <v>0.67568726366190857</v>
      </c>
      <c r="P7" s="2">
        <f>_xlfn.STDEV.P(A7:E7)</f>
        <v>0.67568726366190857</v>
      </c>
      <c r="Q7" s="2"/>
      <c r="R7" s="2"/>
      <c r="S7" s="2"/>
      <c r="T7" s="2"/>
      <c r="U7" s="2"/>
      <c r="V7" s="2"/>
      <c r="W7" s="2"/>
    </row>
    <row r="8" spans="1:23" x14ac:dyDescent="0.25">
      <c r="C8">
        <v>-0.50576432280207695</v>
      </c>
      <c r="D8">
        <v>9.2499473066152776E-2</v>
      </c>
      <c r="L8" s="2"/>
      <c r="M8" s="2">
        <f>_xlfn.STDEV.P(C8:D8)</f>
        <v>0.29913189793411482</v>
      </c>
      <c r="N8" s="2">
        <f>_xlfn.STDEV.P(B8:D8)</f>
        <v>0.29913189793411482</v>
      </c>
      <c r="O8" s="2">
        <f>_xlfn.STDEV.P(A8:D8)</f>
        <v>0.29913189793411482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C9">
        <v>6.7587784915955296E-2</v>
      </c>
      <c r="L9" s="2"/>
      <c r="M9" s="2">
        <f>_xlfn.STDEV.P(B9:C9)</f>
        <v>0</v>
      </c>
      <c r="N9" s="2">
        <f>_xlfn.STDEV.P(A9:C9)</f>
        <v>0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L10" s="2"/>
      <c r="M10" s="2">
        <f>_xlfn.STDEV.P(A12:B12)</f>
        <v>0.27500000000000008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L11" s="2"/>
      <c r="M11" s="2">
        <f>_xlfn.STDEV.P(J1:K1)</f>
        <v>0.76874492146431761</v>
      </c>
      <c r="N11" s="2">
        <f>_xlfn.STDEV.P(I1:J1)</f>
        <v>2.044643022562326</v>
      </c>
      <c r="O11" s="2">
        <f>_xlfn.STDEV.P(H1:I1)</f>
        <v>1.260291549234968</v>
      </c>
      <c r="P11" s="2">
        <f>_xlfn.STDEV.P(G1:H1)</f>
        <v>0.18401809889316914</v>
      </c>
      <c r="Q11" s="2">
        <f>_xlfn.STDEV.P(F1:G1)</f>
        <v>7.2664622387854316E-2</v>
      </c>
      <c r="R11" s="2">
        <f>_xlfn.STDEV.P(E1:F1)</f>
        <v>2.3576896972817174E-2</v>
      </c>
      <c r="S11" s="2">
        <f>_xlfn.STDEV.P(D1:E1)</f>
        <v>6.9391546317272707E-2</v>
      </c>
      <c r="T11" s="2">
        <f>_xlfn.STDEV.P(C1:D1)</f>
        <v>5.2420596870458733E-2</v>
      </c>
      <c r="U11" s="2">
        <f>_xlfn.STDEV.P(B1:C1)</f>
        <v>0</v>
      </c>
      <c r="V11" s="2" t="e">
        <f>_xlfn.STDEV.P(A1:B1)</f>
        <v>#DIV/0!</v>
      </c>
    </row>
    <row r="12" spans="1:23" x14ac:dyDescent="0.25">
      <c r="A12">
        <v>0.25</v>
      </c>
      <c r="B12">
        <v>0.8</v>
      </c>
      <c r="M12">
        <v>0.13</v>
      </c>
    </row>
    <row r="13" spans="1:23" x14ac:dyDescent="0.25">
      <c r="B13" s="2"/>
      <c r="C13" s="2">
        <f t="shared" ref="C13:J13" si="0">_xlfn.STDEV.S(C1:C11)</f>
        <v>0.38702416841529919</v>
      </c>
      <c r="D13" s="2">
        <f t="shared" si="0"/>
        <v>0.55142513220438272</v>
      </c>
      <c r="E13" s="2">
        <f t="shared" si="0"/>
        <v>0.76222048504537565</v>
      </c>
      <c r="F13" s="2">
        <f t="shared" si="0"/>
        <v>0.99042736455468583</v>
      </c>
      <c r="G13" s="2">
        <f t="shared" si="0"/>
        <v>1.1308850631975402</v>
      </c>
      <c r="H13" s="2">
        <f t="shared" si="0"/>
        <v>1.5359795226630559</v>
      </c>
      <c r="I13" s="2">
        <f t="shared" si="0"/>
        <v>2.1263269457092253</v>
      </c>
      <c r="J13" s="2">
        <f t="shared" si="0"/>
        <v>1.0607415794221406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3</v>
      </c>
      <c r="C1" s="3">
        <v>4</v>
      </c>
      <c r="D1" s="3">
        <v>11495195.689999999</v>
      </c>
      <c r="E1" s="3">
        <v>202.67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0.11973075858093549</v>
      </c>
      <c r="H2">
        <f>E2/E$1</f>
        <v>0.15937237874377067</v>
      </c>
      <c r="J2">
        <v>1314</v>
      </c>
      <c r="K2" s="3">
        <v>3</v>
      </c>
      <c r="L2" s="3">
        <v>4</v>
      </c>
      <c r="M2" s="3">
        <v>1276177.1000000001</v>
      </c>
      <c r="N2" s="3">
        <v>124.33</v>
      </c>
      <c r="O2">
        <f>N2/E$1</f>
        <v>0.61346030492919523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1.1982190483266144</v>
      </c>
      <c r="H3">
        <f>E3/E$1</f>
        <v>0.13480041446686733</v>
      </c>
      <c r="J3">
        <v>1415</v>
      </c>
      <c r="K3" s="3">
        <v>3</v>
      </c>
      <c r="L3" s="3">
        <v>4</v>
      </c>
      <c r="M3" s="3">
        <v>-558835.18000000005</v>
      </c>
      <c r="N3" s="3">
        <v>-52.61</v>
      </c>
      <c r="O3">
        <f t="shared" ref="O3:O6" si="2">N3/E$1</f>
        <v>-0.25958454630680416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3.3227743659229527</v>
      </c>
      <c r="H4">
        <f>E4/E$1</f>
        <v>0.19573691222183848</v>
      </c>
      <c r="J4">
        <v>1516</v>
      </c>
      <c r="K4" s="3">
        <v>3</v>
      </c>
      <c r="L4" s="3">
        <v>4</v>
      </c>
      <c r="M4" s="3">
        <v>4562537.16</v>
      </c>
      <c r="N4" s="3">
        <v>279.14999999999998</v>
      </c>
      <c r="O4">
        <f t="shared" si="2"/>
        <v>1.3773622144372626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3.9471354167090307</v>
      </c>
      <c r="H5">
        <f>E5/E$1</f>
        <v>0.2418216805644644</v>
      </c>
      <c r="J5">
        <v>1617</v>
      </c>
      <c r="K5" s="3">
        <v>3</v>
      </c>
      <c r="L5" s="3">
        <v>4</v>
      </c>
      <c r="M5" s="3">
        <v>-4313108.3600000003</v>
      </c>
      <c r="N5" s="3">
        <v>-333.74</v>
      </c>
      <c r="O5">
        <f t="shared" si="2"/>
        <v>-1.6467163369023536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-1.1458757288889625</v>
      </c>
      <c r="H6">
        <f>E6/E$1</f>
        <v>0.17042482853900429</v>
      </c>
      <c r="J6">
        <v>1718</v>
      </c>
      <c r="K6" s="3">
        <v>3</v>
      </c>
      <c r="L6" s="3">
        <v>4</v>
      </c>
      <c r="M6" s="3">
        <v>-621415.21</v>
      </c>
      <c r="N6" s="3">
        <v>-53.43</v>
      </c>
      <c r="O6">
        <f t="shared" si="2"/>
        <v>-0.26363053239255935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2</v>
      </c>
      <c r="C1" s="3">
        <v>4</v>
      </c>
      <c r="D1" s="3">
        <v>12392359.66</v>
      </c>
      <c r="E1" s="3">
        <v>179.2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-0.6134679220567425</v>
      </c>
      <c r="H2">
        <f>E2/E$1</f>
        <v>5.7198660714285719E-2</v>
      </c>
      <c r="J2" s="2">
        <v>1415</v>
      </c>
      <c r="K2" s="3">
        <v>2</v>
      </c>
      <c r="L2" s="3">
        <v>4</v>
      </c>
      <c r="M2" s="3">
        <v>461359.31</v>
      </c>
      <c r="N2" s="3">
        <v>43.98</v>
      </c>
      <c r="O2" s="2">
        <f t="shared" ref="O2:O5" si="0">N2/E$1</f>
        <v>0.24542410714285715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3.550319219027573</v>
      </c>
      <c r="H3">
        <f t="shared" ref="H3:H5" si="3">E3/E$1</f>
        <v>0.25876116071428573</v>
      </c>
      <c r="J3" s="2">
        <v>1516</v>
      </c>
      <c r="K3" s="3">
        <v>2</v>
      </c>
      <c r="L3" s="3">
        <v>4</v>
      </c>
      <c r="M3" s="3">
        <v>6755931.04</v>
      </c>
      <c r="N3" s="3">
        <v>437.61</v>
      </c>
      <c r="O3" s="2">
        <f t="shared" si="0"/>
        <v>2.4420200892857147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4.8855231756564423</v>
      </c>
      <c r="H4">
        <f t="shared" si="3"/>
        <v>0.37092633928571428</v>
      </c>
      <c r="J4" s="2">
        <v>1617</v>
      </c>
      <c r="K4" s="3">
        <v>2</v>
      </c>
      <c r="L4" s="3">
        <v>4</v>
      </c>
      <c r="M4" s="3">
        <v>-2970798.19</v>
      </c>
      <c r="N4" s="3">
        <v>-229.88</v>
      </c>
      <c r="O4" s="2">
        <f t="shared" si="0"/>
        <v>-1.2828125000000001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-0.34340250660542804</v>
      </c>
      <c r="H5">
        <f t="shared" si="3"/>
        <v>0.26763392857142859</v>
      </c>
      <c r="J5" s="2">
        <v>1718</v>
      </c>
      <c r="K5" s="3">
        <v>2</v>
      </c>
      <c r="L5" s="3">
        <v>4</v>
      </c>
      <c r="M5" s="3">
        <v>357300.23</v>
      </c>
      <c r="N5" s="3">
        <v>30.72</v>
      </c>
      <c r="O5" s="2">
        <f t="shared" si="0"/>
        <v>0.17142857142857143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2</v>
      </c>
      <c r="C1" s="3">
        <v>4</v>
      </c>
      <c r="D1" s="3">
        <v>12908078.08</v>
      </c>
      <c r="E1" s="3">
        <v>158.21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1.7556663385166011</v>
      </c>
      <c r="H2">
        <f>E2/E$1</f>
        <v>0.4724732949876746</v>
      </c>
      <c r="J2" s="2">
        <v>1516</v>
      </c>
      <c r="K2" s="3">
        <v>2</v>
      </c>
      <c r="L2" s="3">
        <v>4</v>
      </c>
      <c r="M2" s="3">
        <v>6755931.04</v>
      </c>
      <c r="N2" s="3">
        <v>437.61</v>
      </c>
      <c r="O2" s="2">
        <f t="shared" ref="O2:O4" si="0">N2/E$1</f>
        <v>2.7660072056127931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5.4194977390468342</v>
      </c>
      <c r="H3">
        <f>E3/E$1</f>
        <v>0.64338537387017258</v>
      </c>
      <c r="J3" s="2">
        <v>1617</v>
      </c>
      <c r="K3" s="3">
        <v>2</v>
      </c>
      <c r="L3" s="3">
        <v>4</v>
      </c>
      <c r="M3" s="3">
        <v>-2970798.19</v>
      </c>
      <c r="N3" s="3">
        <v>-229.88</v>
      </c>
      <c r="O3" s="2">
        <f t="shared" si="0"/>
        <v>-1.4530054990202894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-0.42576639496125551</v>
      </c>
      <c r="H4">
        <f>E4/E$1</f>
        <v>0.40376714493394855</v>
      </c>
      <c r="J4" s="2">
        <v>1718</v>
      </c>
      <c r="K4" s="3">
        <v>2</v>
      </c>
      <c r="L4" s="3">
        <v>4</v>
      </c>
      <c r="M4" s="3">
        <v>357300.23</v>
      </c>
      <c r="N4" s="3">
        <v>30.72</v>
      </c>
      <c r="O4" s="2">
        <f t="shared" si="0"/>
        <v>0.19417230263573729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2</v>
      </c>
      <c r="C1" s="3">
        <v>4</v>
      </c>
      <c r="D1" s="3">
        <v>20272113.460000001</v>
      </c>
      <c r="E1" s="3">
        <v>173.72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-7.9711728290613029E-2</v>
      </c>
      <c r="H2">
        <f>E2/E$1</f>
        <v>0.21528897075754086</v>
      </c>
      <c r="J2" s="2">
        <v>1617</v>
      </c>
      <c r="K2" s="3">
        <v>2</v>
      </c>
      <c r="L2" s="3">
        <v>4</v>
      </c>
      <c r="M2" s="3">
        <v>-2970798.19</v>
      </c>
      <c r="N2" s="3">
        <v>-229.88</v>
      </c>
      <c r="O2" s="2">
        <f t="shared" ref="O2:O3" si="0">N2/E$1</f>
        <v>-1.3232788395118582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-0.39276425646051027</v>
      </c>
      <c r="H3">
        <f>E3/E$1</f>
        <v>5.9118121114437025E-2</v>
      </c>
      <c r="J3" s="2">
        <v>1718</v>
      </c>
      <c r="K3" s="3">
        <v>2</v>
      </c>
      <c r="L3" s="3">
        <v>4</v>
      </c>
      <c r="M3" s="3">
        <v>357300.23</v>
      </c>
      <c r="N3" s="3">
        <v>30.72</v>
      </c>
      <c r="O3" s="2">
        <f t="shared" si="0"/>
        <v>0.17683628827999079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</v>
      </c>
      <c r="C1" s="3">
        <v>4</v>
      </c>
      <c r="D1" s="3">
        <v>18961884.57</v>
      </c>
      <c r="E1" s="3">
        <v>143.41</v>
      </c>
      <c r="F1" s="1">
        <v>1</v>
      </c>
    </row>
    <row r="2" spans="1:16" x14ac:dyDescent="0.25">
      <c r="A2" s="2">
        <v>1718</v>
      </c>
      <c r="B2" s="3">
        <v>2</v>
      </c>
      <c r="C2" s="3">
        <v>4</v>
      </c>
      <c r="D2" s="3">
        <v>357300.23</v>
      </c>
      <c r="E2" s="3">
        <v>30.72</v>
      </c>
      <c r="F2" s="1">
        <v>2819</v>
      </c>
      <c r="G2">
        <f>(D2-D1)/$D$1</f>
        <v>-0.98115692410841415</v>
      </c>
      <c r="H2">
        <f>E2/E$1</f>
        <v>0.21421100341677707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C1:V13"/>
  <sheetViews>
    <sheetView workbookViewId="0">
      <selection activeCell="N12" sqref="N12"/>
    </sheetView>
  </sheetViews>
  <sheetFormatPr defaultRowHeight="13.8" x14ac:dyDescent="0.25"/>
  <cols>
    <col min="1" max="16384" width="8.88671875" style="2"/>
  </cols>
  <sheetData>
    <row r="1" spans="3:22" x14ac:dyDescent="0.25">
      <c r="L1" s="2" t="e">
        <f>AVERAGE(A1:K1)</f>
        <v>#DIV/0!</v>
      </c>
    </row>
    <row r="2" spans="3:22" x14ac:dyDescent="0.25">
      <c r="L2" s="2" t="e">
        <f t="shared" ref="L2:L11" si="0">AVERAGE(A2:K2)</f>
        <v>#DIV/0!</v>
      </c>
    </row>
    <row r="3" spans="3:22" x14ac:dyDescent="0.25">
      <c r="C3" s="2">
        <v>0.48134295520549153</v>
      </c>
      <c r="L3" s="2">
        <f t="shared" si="0"/>
        <v>0.48134295520549153</v>
      </c>
      <c r="M3" s="2">
        <f>AVERAGE(N3:V3)</f>
        <v>218.78</v>
      </c>
      <c r="N3" s="3">
        <v>218.78</v>
      </c>
    </row>
    <row r="4" spans="3:22" x14ac:dyDescent="0.25">
      <c r="C4" s="2">
        <v>0.27510340579072429</v>
      </c>
      <c r="D4" s="2">
        <v>0.37650176146457498</v>
      </c>
      <c r="L4" s="2">
        <f t="shared" si="0"/>
        <v>0.32580258362764963</v>
      </c>
      <c r="M4" s="2">
        <f t="shared" ref="M4:M11" si="1">AVERAGE(N4:V4)</f>
        <v>125.04</v>
      </c>
      <c r="N4" s="3">
        <v>125.04</v>
      </c>
      <c r="O4" s="3">
        <v>125.04</v>
      </c>
    </row>
    <row r="5" spans="3:22" x14ac:dyDescent="0.25">
      <c r="C5" s="2">
        <v>0.29371644812109482</v>
      </c>
      <c r="D5" s="2">
        <v>0.40197524916443345</v>
      </c>
      <c r="E5" s="2">
        <v>0.51528485409911995</v>
      </c>
      <c r="L5" s="2">
        <f t="shared" si="0"/>
        <v>0.40365885046154942</v>
      </c>
      <c r="M5" s="2">
        <f t="shared" si="1"/>
        <v>133.5</v>
      </c>
      <c r="N5" s="3">
        <v>133.5</v>
      </c>
      <c r="O5" s="3">
        <v>133.5</v>
      </c>
      <c r="P5" s="3">
        <v>133.5</v>
      </c>
    </row>
    <row r="6" spans="3:22" x14ac:dyDescent="0.25">
      <c r="C6" s="2">
        <v>0.22412655108686089</v>
      </c>
      <c r="D6" s="2">
        <v>0.30673572009274036</v>
      </c>
      <c r="E6" s="2">
        <v>0.39319901188821987</v>
      </c>
      <c r="F6" s="2">
        <v>0.4681310601534856</v>
      </c>
      <c r="L6" s="2">
        <f t="shared" si="0"/>
        <v>0.3480480858053267</v>
      </c>
      <c r="M6" s="2">
        <f t="shared" si="1"/>
        <v>101.87</v>
      </c>
      <c r="N6" s="3">
        <v>101.87</v>
      </c>
      <c r="O6" s="3">
        <v>101.87</v>
      </c>
      <c r="P6" s="3">
        <v>101.87</v>
      </c>
      <c r="Q6" s="3">
        <v>101.87</v>
      </c>
    </row>
    <row r="7" spans="3:22" x14ac:dyDescent="0.25">
      <c r="C7" s="2">
        <v>0.32517820997975888</v>
      </c>
      <c r="D7" s="2">
        <v>0.44503327210863874</v>
      </c>
      <c r="E7" s="2">
        <v>0.57048016056816431</v>
      </c>
      <c r="F7" s="2">
        <v>0.67919672809153997</v>
      </c>
      <c r="G7" s="2">
        <v>0.61346030492919523</v>
      </c>
      <c r="L7" s="2">
        <f t="shared" si="0"/>
        <v>0.52666973513545945</v>
      </c>
      <c r="M7" s="2">
        <f t="shared" si="1"/>
        <v>143.10600000000002</v>
      </c>
      <c r="N7" s="3">
        <v>147.80000000000001</v>
      </c>
      <c r="O7" s="3">
        <v>147.80000000000001</v>
      </c>
      <c r="P7" s="3">
        <v>147.80000000000001</v>
      </c>
      <c r="Q7" s="3">
        <v>147.80000000000001</v>
      </c>
      <c r="R7" s="3">
        <v>124.33</v>
      </c>
    </row>
    <row r="8" spans="3:22" x14ac:dyDescent="0.25">
      <c r="C8" s="2">
        <v>9.6761418639443805E-2</v>
      </c>
      <c r="D8" s="2">
        <v>0.13242600343259761</v>
      </c>
      <c r="E8" s="2">
        <v>0.16975451597962019</v>
      </c>
      <c r="F8" s="2">
        <v>0.20210468268921461</v>
      </c>
      <c r="G8" s="2">
        <v>-0.25958454630680416</v>
      </c>
      <c r="H8" s="2">
        <v>0.24542410714285715</v>
      </c>
      <c r="L8" s="2">
        <f t="shared" si="0"/>
        <v>9.7814363596154863E-2</v>
      </c>
      <c r="M8" s="2">
        <f t="shared" si="1"/>
        <v>27.881666666666664</v>
      </c>
      <c r="N8" s="3">
        <v>43.98</v>
      </c>
      <c r="O8" s="3">
        <v>43.98</v>
      </c>
      <c r="P8" s="3">
        <v>43.98</v>
      </c>
      <c r="Q8" s="3">
        <v>43.98</v>
      </c>
      <c r="R8" s="3">
        <v>-52.61</v>
      </c>
      <c r="S8" s="3">
        <v>43.98</v>
      </c>
    </row>
    <row r="9" spans="3:22" x14ac:dyDescent="0.25">
      <c r="C9" s="2">
        <v>0.96279591657132801</v>
      </c>
      <c r="D9" s="2">
        <v>1.3176658336093463</v>
      </c>
      <c r="E9" s="2">
        <v>1.6890921723019918</v>
      </c>
      <c r="F9" s="2">
        <v>2.0109829511511417</v>
      </c>
      <c r="G9" s="2">
        <v>1.3773622144372626</v>
      </c>
      <c r="H9" s="2">
        <v>2.4420200892857147</v>
      </c>
      <c r="I9" s="2">
        <v>2.7660072056127931</v>
      </c>
      <c r="L9" s="2">
        <f t="shared" si="0"/>
        <v>1.7951323404242252</v>
      </c>
      <c r="M9" s="2">
        <f t="shared" si="1"/>
        <v>414.97285714285721</v>
      </c>
      <c r="N9" s="3">
        <v>437.61</v>
      </c>
      <c r="O9" s="3">
        <v>437.61</v>
      </c>
      <c r="P9" s="3">
        <v>437.61</v>
      </c>
      <c r="Q9" s="3">
        <v>437.61</v>
      </c>
      <c r="R9" s="3">
        <v>279.14999999999998</v>
      </c>
      <c r="S9" s="3">
        <v>437.61</v>
      </c>
      <c r="T9" s="3">
        <v>437.61</v>
      </c>
    </row>
    <row r="10" spans="3:22" x14ac:dyDescent="0.25">
      <c r="C10" s="2">
        <v>-0.50576432280207695</v>
      </c>
      <c r="D10" s="2">
        <v>-0.69218030170726563</v>
      </c>
      <c r="E10" s="2">
        <v>-0.88729350007719632</v>
      </c>
      <c r="F10" s="2">
        <v>-1.0563852764119295</v>
      </c>
      <c r="G10" s="2">
        <v>-1.6467163369023536</v>
      </c>
      <c r="H10" s="2">
        <v>-1.2828125000000001</v>
      </c>
      <c r="I10" s="2">
        <v>-1.4530054990202894</v>
      </c>
      <c r="J10" s="2">
        <v>-1.3232788395118582</v>
      </c>
      <c r="L10" s="2">
        <f t="shared" si="0"/>
        <v>-1.1059295720541211</v>
      </c>
      <c r="M10" s="2">
        <f t="shared" si="1"/>
        <v>-242.86250000000001</v>
      </c>
      <c r="N10" s="3">
        <v>-229.88</v>
      </c>
      <c r="O10" s="3">
        <v>-229.88</v>
      </c>
      <c r="P10" s="3">
        <v>-229.88</v>
      </c>
      <c r="Q10" s="3">
        <v>-229.88</v>
      </c>
      <c r="R10" s="3">
        <v>-333.74</v>
      </c>
      <c r="S10" s="3">
        <v>-229.88</v>
      </c>
      <c r="T10" s="3">
        <v>-229.88</v>
      </c>
      <c r="U10" s="3">
        <v>-229.88</v>
      </c>
    </row>
    <row r="11" spans="3:22" x14ac:dyDescent="0.25">
      <c r="C11" s="2">
        <v>6.7587784915955296E-2</v>
      </c>
      <c r="D11" s="2">
        <v>9.2499473066152776E-2</v>
      </c>
      <c r="E11" s="2">
        <v>0.11857341361741547</v>
      </c>
      <c r="F11" s="2">
        <v>0.1411699829971049</v>
      </c>
      <c r="G11" s="2">
        <v>-0.26363053239255935</v>
      </c>
      <c r="H11" s="2">
        <v>0.17142857142857143</v>
      </c>
      <c r="I11" s="2">
        <v>0.19417230263573729</v>
      </c>
      <c r="J11" s="2">
        <v>0.17683628827999079</v>
      </c>
      <c r="K11" s="2">
        <v>0.21421100341677707</v>
      </c>
      <c r="L11" s="2">
        <f t="shared" si="0"/>
        <v>0.10142758755168285</v>
      </c>
      <c r="M11" s="2">
        <f t="shared" si="1"/>
        <v>21.369999999999997</v>
      </c>
      <c r="N11" s="3">
        <v>30.72</v>
      </c>
      <c r="O11" s="3">
        <v>30.72</v>
      </c>
      <c r="P11" s="3">
        <v>30.72</v>
      </c>
      <c r="Q11" s="3">
        <v>30.72</v>
      </c>
      <c r="R11" s="3">
        <v>-53.43</v>
      </c>
      <c r="S11" s="3">
        <v>30.72</v>
      </c>
      <c r="T11" s="3">
        <v>30.72</v>
      </c>
      <c r="U11" s="3">
        <v>30.72</v>
      </c>
      <c r="V11" s="3">
        <v>30.72</v>
      </c>
    </row>
    <row r="12" spans="3:22" x14ac:dyDescent="0.25">
      <c r="C12" s="2">
        <f t="shared" ref="C12:K12" si="2">AVERAGE(C1:C11)</f>
        <v>0.24676092972317562</v>
      </c>
      <c r="D12" s="2">
        <f t="shared" si="2"/>
        <v>0.29758212640390225</v>
      </c>
      <c r="E12" s="2">
        <f t="shared" si="2"/>
        <v>0.36701294691104785</v>
      </c>
      <c r="F12" s="2">
        <f t="shared" si="2"/>
        <v>0.40753335477842612</v>
      </c>
      <c r="G12" s="2">
        <f t="shared" si="2"/>
        <v>-3.5821779247051863E-2</v>
      </c>
      <c r="H12" s="2">
        <f t="shared" si="2"/>
        <v>0.39401506696428579</v>
      </c>
      <c r="I12" s="2">
        <f t="shared" si="2"/>
        <v>0.50239133640941369</v>
      </c>
      <c r="J12" s="2">
        <f t="shared" si="2"/>
        <v>-0.57322127561593372</v>
      </c>
      <c r="K12" s="2">
        <f t="shared" si="2"/>
        <v>0.21421100341677707</v>
      </c>
      <c r="N12" s="2">
        <f t="shared" ref="N12:V12" si="3">AVERAGE(N1:N11)</f>
        <v>112.15777777777777</v>
      </c>
      <c r="O12" s="2">
        <f t="shared" si="3"/>
        <v>98.830000000000013</v>
      </c>
      <c r="P12" s="2">
        <f t="shared" si="3"/>
        <v>95.085714285714289</v>
      </c>
      <c r="Q12" s="2">
        <f t="shared" si="3"/>
        <v>88.683333333333337</v>
      </c>
      <c r="R12" s="2">
        <f t="shared" si="3"/>
        <v>-7.2600000000000007</v>
      </c>
      <c r="S12" s="2">
        <f t="shared" si="3"/>
        <v>70.607500000000016</v>
      </c>
      <c r="T12" s="2">
        <f t="shared" si="3"/>
        <v>79.483333333333334</v>
      </c>
      <c r="U12" s="2">
        <f t="shared" si="3"/>
        <v>-99.58</v>
      </c>
      <c r="V12" s="2">
        <f t="shared" si="3"/>
        <v>30.72</v>
      </c>
    </row>
    <row r="13" spans="3:22" x14ac:dyDescent="0.25">
      <c r="F13" s="2">
        <v>2</v>
      </c>
      <c r="I13" s="2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0F3B-7FD9-49A7-8A25-7613CE9C40AE}">
  <dimension ref="A1:E66"/>
  <sheetViews>
    <sheetView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218.78</v>
      </c>
      <c r="C1" s="2">
        <f>COUNT(A1:A66)</f>
        <v>51</v>
      </c>
      <c r="E1" s="2">
        <f>COUNT(A1:A66)</f>
        <v>51</v>
      </c>
    </row>
    <row r="2" spans="1:5" x14ac:dyDescent="0.25">
      <c r="A2" s="3">
        <v>125.04</v>
      </c>
      <c r="C2" s="2">
        <f>AVERAGE(A1:A51)</f>
        <v>80.095490196078416</v>
      </c>
      <c r="E2" s="2">
        <v>0.8</v>
      </c>
    </row>
    <row r="3" spans="1:5" x14ac:dyDescent="0.25">
      <c r="A3" s="3">
        <v>133.5</v>
      </c>
      <c r="C3" s="2">
        <f>_xlfn.STDEV.S(A1:A66)</f>
        <v>189.54297666032076</v>
      </c>
      <c r="E3" s="2">
        <v>0.99999990999999999</v>
      </c>
    </row>
    <row r="4" spans="1:5" x14ac:dyDescent="0.25">
      <c r="A4" s="3">
        <v>101.87</v>
      </c>
      <c r="C4" s="2">
        <f>C3/SQRT(C1)</f>
        <v>26.541325528483306</v>
      </c>
      <c r="E4" s="2">
        <f>1-E3</f>
        <v>9.0000000008139125E-8</v>
      </c>
    </row>
    <row r="5" spans="1:5" x14ac:dyDescent="0.25">
      <c r="A5" s="3">
        <v>147.80000000000001</v>
      </c>
      <c r="C5" s="2">
        <v>0.996</v>
      </c>
      <c r="E5" s="2">
        <f>_xlfn.NORM.S.INV(E4/2)</f>
        <v>-5.3458373525275782</v>
      </c>
    </row>
    <row r="6" spans="1:5" x14ac:dyDescent="0.25">
      <c r="A6" s="3">
        <v>43.98</v>
      </c>
      <c r="C6" s="2">
        <f>C1-1</f>
        <v>50</v>
      </c>
      <c r="E6" s="2">
        <f>E5*SQRT(E2*(1-E2)/E1)</f>
        <v>-0.29942678308789561</v>
      </c>
    </row>
    <row r="7" spans="1:5" x14ac:dyDescent="0.25">
      <c r="A7" s="3">
        <v>218.78</v>
      </c>
      <c r="C7" s="2">
        <f>TINV(1-C5,C6)</f>
        <v>3.017696010081671</v>
      </c>
      <c r="E7" s="2">
        <f>E2+E6</f>
        <v>0.50057321691210444</v>
      </c>
    </row>
    <row r="8" spans="1:5" x14ac:dyDescent="0.25">
      <c r="A8" s="3">
        <v>125.04</v>
      </c>
      <c r="C8" s="2">
        <f>C7*C4</f>
        <v>80.093652149582866</v>
      </c>
      <c r="E8" s="2">
        <f>E2-E6</f>
        <v>1.0994267830878957</v>
      </c>
    </row>
    <row r="9" spans="1:5" x14ac:dyDescent="0.25">
      <c r="A9" s="3">
        <v>133.5</v>
      </c>
      <c r="C9" s="2">
        <f>C2-C8</f>
        <v>1.838046495549861E-3</v>
      </c>
    </row>
    <row r="10" spans="1:5" x14ac:dyDescent="0.25">
      <c r="A10" s="3">
        <v>101.87</v>
      </c>
      <c r="C10" s="2">
        <f>C2+C8</f>
        <v>160.18914234566128</v>
      </c>
    </row>
    <row r="11" spans="1:5" x14ac:dyDescent="0.25">
      <c r="A11" s="3">
        <v>147.80000000000001</v>
      </c>
    </row>
    <row r="12" spans="1:5" x14ac:dyDescent="0.25">
      <c r="A12" s="3">
        <v>43.98</v>
      </c>
    </row>
    <row r="13" spans="1:5" x14ac:dyDescent="0.25">
      <c r="A13" s="3">
        <v>437.61</v>
      </c>
    </row>
    <row r="14" spans="1:5" x14ac:dyDescent="0.25">
      <c r="A14" s="3">
        <v>-229.88</v>
      </c>
    </row>
    <row r="15" spans="1:5" x14ac:dyDescent="0.25">
      <c r="A15" s="3">
        <v>30.72</v>
      </c>
    </row>
    <row r="16" spans="1:5" x14ac:dyDescent="0.25">
      <c r="A16" s="3">
        <v>125.04</v>
      </c>
    </row>
    <row r="17" spans="1:1" x14ac:dyDescent="0.25">
      <c r="A17" s="3">
        <v>133.5</v>
      </c>
    </row>
    <row r="18" spans="1:1" x14ac:dyDescent="0.25">
      <c r="A18" s="3">
        <v>101.87</v>
      </c>
    </row>
    <row r="19" spans="1:1" x14ac:dyDescent="0.25">
      <c r="A19" s="3">
        <v>147.80000000000001</v>
      </c>
    </row>
    <row r="20" spans="1:1" x14ac:dyDescent="0.25">
      <c r="A20" s="3">
        <v>43.98</v>
      </c>
    </row>
    <row r="21" spans="1:1" x14ac:dyDescent="0.25">
      <c r="A21" s="3">
        <v>437.61</v>
      </c>
    </row>
    <row r="22" spans="1:1" x14ac:dyDescent="0.25">
      <c r="A22" s="3">
        <v>-229.88</v>
      </c>
    </row>
    <row r="23" spans="1:1" x14ac:dyDescent="0.25">
      <c r="A23" s="3">
        <v>30.72</v>
      </c>
    </row>
    <row r="24" spans="1:1" x14ac:dyDescent="0.25">
      <c r="A24" s="3">
        <v>133.5</v>
      </c>
    </row>
    <row r="25" spans="1:1" x14ac:dyDescent="0.25">
      <c r="A25" s="3">
        <v>101.87</v>
      </c>
    </row>
    <row r="26" spans="1:1" x14ac:dyDescent="0.25">
      <c r="A26" s="3">
        <v>147.80000000000001</v>
      </c>
    </row>
    <row r="27" spans="1:1" x14ac:dyDescent="0.25">
      <c r="A27" s="3">
        <v>43.98</v>
      </c>
    </row>
    <row r="28" spans="1:1" x14ac:dyDescent="0.25">
      <c r="A28" s="3">
        <v>437.61</v>
      </c>
    </row>
    <row r="29" spans="1:1" x14ac:dyDescent="0.25">
      <c r="A29" s="3">
        <v>-229.88</v>
      </c>
    </row>
    <row r="30" spans="1:1" x14ac:dyDescent="0.25">
      <c r="A30" s="3">
        <v>30.72</v>
      </c>
    </row>
    <row r="31" spans="1:1" x14ac:dyDescent="0.25">
      <c r="A31" s="3">
        <v>101.87</v>
      </c>
    </row>
    <row r="32" spans="1:1" x14ac:dyDescent="0.25">
      <c r="A32" s="3">
        <v>147.80000000000001</v>
      </c>
    </row>
    <row r="33" spans="1:1" x14ac:dyDescent="0.25">
      <c r="A33" s="3">
        <v>43.98</v>
      </c>
    </row>
    <row r="34" spans="1:1" x14ac:dyDescent="0.25">
      <c r="A34" s="3">
        <v>437.61</v>
      </c>
    </row>
    <row r="35" spans="1:1" x14ac:dyDescent="0.25">
      <c r="A35" s="3">
        <v>-229.88</v>
      </c>
    </row>
    <row r="36" spans="1:1" x14ac:dyDescent="0.25">
      <c r="A36" s="3">
        <v>30.72</v>
      </c>
    </row>
    <row r="37" spans="1:1" x14ac:dyDescent="0.25">
      <c r="A37" s="3">
        <v>124.33</v>
      </c>
    </row>
    <row r="38" spans="1:1" x14ac:dyDescent="0.25">
      <c r="A38" s="3">
        <v>-52.61</v>
      </c>
    </row>
    <row r="39" spans="1:1" x14ac:dyDescent="0.25">
      <c r="A39" s="3">
        <v>279.14999999999998</v>
      </c>
    </row>
    <row r="40" spans="1:1" x14ac:dyDescent="0.25">
      <c r="A40" s="3">
        <v>-333.74</v>
      </c>
    </row>
    <row r="41" spans="1:1" x14ac:dyDescent="0.25">
      <c r="A41" s="3">
        <v>-53.43</v>
      </c>
    </row>
    <row r="42" spans="1:1" x14ac:dyDescent="0.25">
      <c r="A42" s="3">
        <v>43.98</v>
      </c>
    </row>
    <row r="43" spans="1:1" x14ac:dyDescent="0.25">
      <c r="A43" s="3">
        <v>437.61</v>
      </c>
    </row>
    <row r="44" spans="1:1" x14ac:dyDescent="0.25">
      <c r="A44" s="3">
        <v>-229.88</v>
      </c>
    </row>
    <row r="45" spans="1:1" x14ac:dyDescent="0.25">
      <c r="A45" s="3">
        <v>30.72</v>
      </c>
    </row>
    <row r="46" spans="1:1" x14ac:dyDescent="0.25">
      <c r="A46" s="3">
        <v>437.61</v>
      </c>
    </row>
    <row r="47" spans="1:1" x14ac:dyDescent="0.25">
      <c r="A47" s="3">
        <v>-229.88</v>
      </c>
    </row>
    <row r="48" spans="1:1" x14ac:dyDescent="0.25">
      <c r="A48" s="3">
        <v>30.72</v>
      </c>
    </row>
    <row r="49" spans="1:1" x14ac:dyDescent="0.25">
      <c r="A49" s="3">
        <v>-229.88</v>
      </c>
    </row>
    <row r="50" spans="1:1" x14ac:dyDescent="0.25">
      <c r="A50" s="3">
        <v>30.72</v>
      </c>
    </row>
    <row r="51" spans="1:1" x14ac:dyDescent="0.25">
      <c r="A51" s="3">
        <v>30.72</v>
      </c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10</v>
      </c>
      <c r="D1" s="3">
        <v>3623252.65</v>
      </c>
      <c r="E1" s="3">
        <v>303.85000000000002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-0.38597764083605923</v>
      </c>
      <c r="H2">
        <f t="shared" ref="H2:H12" si="0">E2/E$1</f>
        <v>5.3677801546815854E-2</v>
      </c>
      <c r="J2">
        <v>708</v>
      </c>
      <c r="K2" s="3">
        <v>2</v>
      </c>
      <c r="L2" s="3">
        <v>10</v>
      </c>
      <c r="M2" s="3">
        <v>4975348.17</v>
      </c>
      <c r="N2" s="3">
        <v>400.1</v>
      </c>
      <c r="O2">
        <f>N2/E$1</f>
        <v>1.3167681421754154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19.551753289961717</v>
      </c>
      <c r="H3">
        <f t="shared" si="0"/>
        <v>0.49389501398716468</v>
      </c>
      <c r="J3">
        <v>809</v>
      </c>
      <c r="K3" s="3">
        <v>2</v>
      </c>
      <c r="L3" s="3">
        <v>10</v>
      </c>
      <c r="M3" s="3">
        <v>-2480045.1</v>
      </c>
      <c r="N3" s="3">
        <v>-199.5</v>
      </c>
      <c r="O3">
        <f t="shared" ref="O3:O12" si="2">N3/E$1</f>
        <v>-0.6565739674181339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8.1768237553072662</v>
      </c>
      <c r="H4">
        <f t="shared" si="0"/>
        <v>0.43873621852887934</v>
      </c>
      <c r="J4">
        <v>910</v>
      </c>
      <c r="K4" s="3">
        <v>2</v>
      </c>
      <c r="L4" s="3">
        <v>10</v>
      </c>
      <c r="M4" s="3">
        <v>-248896.77</v>
      </c>
      <c r="N4" s="3">
        <v>-17.97</v>
      </c>
      <c r="O4">
        <f t="shared" si="2"/>
        <v>-5.9141023531347696E-2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5.0551425885247063</v>
      </c>
      <c r="H5">
        <f t="shared" si="0"/>
        <v>0.33776534474247155</v>
      </c>
      <c r="J5">
        <v>1011</v>
      </c>
      <c r="K5" s="3">
        <v>2</v>
      </c>
      <c r="L5" s="3">
        <v>10</v>
      </c>
      <c r="M5" s="3">
        <v>-391435.75</v>
      </c>
      <c r="N5" s="3">
        <v>-35.6</v>
      </c>
      <c r="O5">
        <f t="shared" si="2"/>
        <v>-0.11716307388514069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7.5370341452727558</v>
      </c>
      <c r="H6">
        <f t="shared" si="0"/>
        <v>0.33144643738686846</v>
      </c>
      <c r="J6">
        <v>1112</v>
      </c>
      <c r="K6" s="3">
        <v>2</v>
      </c>
      <c r="L6" s="3">
        <v>10</v>
      </c>
      <c r="M6" s="3">
        <v>1240365.1299999999</v>
      </c>
      <c r="N6" s="3">
        <v>110.7</v>
      </c>
      <c r="O6">
        <f t="shared" si="2"/>
        <v>0.36432450222149088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6.1163214135784818</v>
      </c>
      <c r="H7">
        <f t="shared" si="0"/>
        <v>0.28059897975974984</v>
      </c>
      <c r="J7">
        <v>1213</v>
      </c>
      <c r="K7" s="3">
        <v>2</v>
      </c>
      <c r="L7" s="3">
        <v>10</v>
      </c>
      <c r="M7" s="3">
        <v>2762235</v>
      </c>
      <c r="N7" s="3">
        <v>236.42</v>
      </c>
      <c r="O7">
        <f t="shared" si="2"/>
        <v>0.77808129011025162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3.9532384748273079</v>
      </c>
      <c r="H8">
        <f t="shared" si="0"/>
        <v>0.20868849761395422</v>
      </c>
      <c r="J8">
        <v>1314</v>
      </c>
      <c r="K8" s="3">
        <v>2</v>
      </c>
      <c r="L8" s="3">
        <v>10</v>
      </c>
      <c r="M8" s="3">
        <v>1383944.25</v>
      </c>
      <c r="N8" s="3">
        <v>130.09</v>
      </c>
      <c r="O8">
        <f t="shared" si="2"/>
        <v>0.42813888431792002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2.0443245297840358</v>
      </c>
      <c r="H9">
        <f t="shared" si="0"/>
        <v>0.15695244363995389</v>
      </c>
      <c r="J9">
        <v>1415</v>
      </c>
      <c r="K9" s="3">
        <v>2</v>
      </c>
      <c r="L9" s="3">
        <v>10</v>
      </c>
      <c r="M9" s="3">
        <v>1404881.5</v>
      </c>
      <c r="N9" s="3">
        <v>122.74</v>
      </c>
      <c r="O9">
        <f t="shared" si="2"/>
        <v>0.4039493170972519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9.6602442669848081</v>
      </c>
      <c r="H10">
        <f t="shared" si="0"/>
        <v>0.15086391311502387</v>
      </c>
      <c r="J10">
        <v>1516</v>
      </c>
      <c r="K10" s="3">
        <v>2</v>
      </c>
      <c r="L10" s="3">
        <v>10</v>
      </c>
      <c r="M10" s="3">
        <v>830144.98</v>
      </c>
      <c r="N10" s="3">
        <v>65.06</v>
      </c>
      <c r="O10">
        <f t="shared" si="2"/>
        <v>0.21411880862267565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18.285585353811857</v>
      </c>
      <c r="H11">
        <f t="shared" si="0"/>
        <v>0.17097251933519828</v>
      </c>
      <c r="J11">
        <v>1617</v>
      </c>
      <c r="K11" s="3">
        <v>2</v>
      </c>
      <c r="L11" s="3">
        <v>10</v>
      </c>
      <c r="M11" s="3">
        <v>3378085.27</v>
      </c>
      <c r="N11" s="3">
        <v>267.56</v>
      </c>
      <c r="O11">
        <f t="shared" si="2"/>
        <v>0.88056606878393939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-0.54509606444364034</v>
      </c>
      <c r="H12">
        <f t="shared" si="0"/>
        <v>0.15441829850255059</v>
      </c>
      <c r="J12">
        <v>1718</v>
      </c>
      <c r="K12" s="3">
        <v>2</v>
      </c>
      <c r="L12" s="3">
        <v>10</v>
      </c>
      <c r="M12" s="3">
        <v>2004408.92</v>
      </c>
      <c r="N12" s="3">
        <v>176.36</v>
      </c>
      <c r="O12">
        <f t="shared" si="2"/>
        <v>0.58041796939279244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</v>
      </c>
      <c r="C1" s="3">
        <v>10</v>
      </c>
      <c r="D1" s="3">
        <v>6852035.0599999996</v>
      </c>
      <c r="E1" s="3">
        <v>310.17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0.53705113703840268</v>
      </c>
      <c r="H2">
        <f t="shared" ref="H2:H11" si="0">E2/E$1</f>
        <v>0.13940742173646709</v>
      </c>
      <c r="J2">
        <v>809</v>
      </c>
      <c r="K2" s="3">
        <v>2</v>
      </c>
      <c r="L2" s="3">
        <v>10</v>
      </c>
      <c r="M2" s="3">
        <v>1381138.03</v>
      </c>
      <c r="N2" s="3">
        <v>107.97</v>
      </c>
      <c r="O2">
        <f>N2/E$1</f>
        <v>0.34809942934519778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3.9406468287977496</v>
      </c>
      <c r="H3">
        <f t="shared" si="0"/>
        <v>0.23416191120998159</v>
      </c>
      <c r="J3">
        <v>910</v>
      </c>
      <c r="K3" s="3">
        <v>2</v>
      </c>
      <c r="L3" s="3">
        <v>10</v>
      </c>
      <c r="M3" s="3">
        <v>3011310.96</v>
      </c>
      <c r="N3" s="3">
        <v>254.3</v>
      </c>
      <c r="O3">
        <f t="shared" ref="O3:O11" si="2">N3/E$1</f>
        <v>0.81987297288583683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2.9527061585116883</v>
      </c>
      <c r="H4">
        <f t="shared" si="0"/>
        <v>0.21159364219621496</v>
      </c>
      <c r="J4">
        <v>1011</v>
      </c>
      <c r="K4" s="3">
        <v>2</v>
      </c>
      <c r="L4" s="3">
        <v>10</v>
      </c>
      <c r="M4" s="3">
        <v>332656.26</v>
      </c>
      <c r="N4" s="3">
        <v>29.52</v>
      </c>
      <c r="O4">
        <f t="shared" si="2"/>
        <v>9.5173614469484469E-2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3.2401594045550604</v>
      </c>
      <c r="H5">
        <f t="shared" si="0"/>
        <v>0.21907341135506336</v>
      </c>
      <c r="J5">
        <v>1112</v>
      </c>
      <c r="K5" s="3">
        <v>2</v>
      </c>
      <c r="L5" s="3">
        <v>10</v>
      </c>
      <c r="M5" s="3">
        <v>447420.31</v>
      </c>
      <c r="N5" s="3">
        <v>41.86</v>
      </c>
      <c r="O5">
        <f t="shared" si="2"/>
        <v>0.13495824870232453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3.211297697300457</v>
      </c>
      <c r="H6">
        <f t="shared" si="0"/>
        <v>0.1978592384821227</v>
      </c>
      <c r="J6">
        <v>1213</v>
      </c>
      <c r="K6" s="3">
        <v>2</v>
      </c>
      <c r="L6" s="3">
        <v>10</v>
      </c>
      <c r="M6" s="3">
        <v>218409.63</v>
      </c>
      <c r="N6" s="3">
        <v>20.99</v>
      </c>
      <c r="O6">
        <f t="shared" si="2"/>
        <v>6.7672566656994546E-2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1.9403649373621272</v>
      </c>
      <c r="H7">
        <f t="shared" si="0"/>
        <v>0.14772544088725537</v>
      </c>
      <c r="J7">
        <v>1314</v>
      </c>
      <c r="K7" s="3">
        <v>2</v>
      </c>
      <c r="L7" s="3">
        <v>10</v>
      </c>
      <c r="M7" s="3">
        <v>3777543.25</v>
      </c>
      <c r="N7" s="3">
        <v>333.45</v>
      </c>
      <c r="O7">
        <f t="shared" si="2"/>
        <v>1.0750556146629267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2.1573717385503288</v>
      </c>
      <c r="H8">
        <f t="shared" si="0"/>
        <v>0.11874133539671791</v>
      </c>
      <c r="J8">
        <v>1415</v>
      </c>
      <c r="K8" s="3">
        <v>2</v>
      </c>
      <c r="L8" s="3">
        <v>10</v>
      </c>
      <c r="M8" s="3">
        <v>-1482161.85</v>
      </c>
      <c r="N8" s="3">
        <v>-132.26</v>
      </c>
      <c r="O8">
        <f t="shared" si="2"/>
        <v>-0.42641132282296801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5.5167820886777532</v>
      </c>
      <c r="H9">
        <f t="shared" si="0"/>
        <v>0.12280362381919593</v>
      </c>
      <c r="J9">
        <v>1516</v>
      </c>
      <c r="K9" s="3">
        <v>2</v>
      </c>
      <c r="L9" s="3">
        <v>10</v>
      </c>
      <c r="M9" s="3">
        <v>-704525.21</v>
      </c>
      <c r="N9" s="3">
        <v>-60.82</v>
      </c>
      <c r="O9">
        <f t="shared" si="2"/>
        <v>-0.19608601734532674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6.7367127540646328</v>
      </c>
      <c r="H10">
        <f t="shared" si="0"/>
        <v>0.13479704678079762</v>
      </c>
      <c r="J10">
        <v>1617</v>
      </c>
      <c r="K10" s="3">
        <v>2</v>
      </c>
      <c r="L10" s="3">
        <v>10</v>
      </c>
      <c r="M10" s="3">
        <v>291766.45</v>
      </c>
      <c r="N10" s="3">
        <v>26.71</v>
      </c>
      <c r="O10">
        <f t="shared" si="2"/>
        <v>8.611406647967243E-2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-1.853312526687509</v>
      </c>
      <c r="H11">
        <f t="shared" si="0"/>
        <v>0.11413096044104845</v>
      </c>
      <c r="J11">
        <v>1718</v>
      </c>
      <c r="K11" s="3">
        <v>2</v>
      </c>
      <c r="L11" s="3">
        <v>10</v>
      </c>
      <c r="M11" s="3">
        <v>204216.09</v>
      </c>
      <c r="N11" s="3">
        <v>14.92</v>
      </c>
      <c r="O11">
        <f t="shared" si="2"/>
        <v>4.8102653383628333E-2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tabSelected="1"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</v>
      </c>
      <c r="C1" s="3">
        <v>4</v>
      </c>
      <c r="D1" s="3">
        <v>3158631.27</v>
      </c>
      <c r="E1" s="3">
        <v>454.52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7.9218861022673277</v>
      </c>
      <c r="H2">
        <f t="shared" ref="H2:H10" si="0">E2/E$1</f>
        <v>0.24053947021033178</v>
      </c>
      <c r="J2">
        <v>910</v>
      </c>
      <c r="K2" s="3">
        <v>2</v>
      </c>
      <c r="L2" s="3">
        <v>4</v>
      </c>
      <c r="M2" s="3">
        <v>2443049.5</v>
      </c>
      <c r="N2" s="3">
        <v>218.78</v>
      </c>
      <c r="O2">
        <f>N2/E$1</f>
        <v>0.48134295520549153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1.2611757148848846</v>
      </c>
      <c r="H3">
        <f t="shared" si="0"/>
        <v>0.11548446713015929</v>
      </c>
      <c r="J3">
        <v>1011</v>
      </c>
      <c r="K3" s="3">
        <v>2</v>
      </c>
      <c r="L3" s="3">
        <v>4</v>
      </c>
      <c r="M3" s="3">
        <v>1332738.22</v>
      </c>
      <c r="N3" s="3">
        <v>125.04</v>
      </c>
      <c r="O3">
        <f t="shared" ref="O3:O10" si="3">N3/E$1</f>
        <v>0.27510340579072429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8.1186456657854826</v>
      </c>
      <c r="H4">
        <f t="shared" si="0"/>
        <v>0.13856375957053596</v>
      </c>
      <c r="J4">
        <v>1112</v>
      </c>
      <c r="K4" s="3">
        <v>2</v>
      </c>
      <c r="L4" s="3">
        <v>4</v>
      </c>
      <c r="M4" s="3">
        <v>1388058</v>
      </c>
      <c r="N4" s="3">
        <v>133.5</v>
      </c>
      <c r="O4">
        <f t="shared" si="3"/>
        <v>0.29371644812109482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4.0038660226396106</v>
      </c>
      <c r="H5">
        <f t="shared" si="0"/>
        <v>0.11638651764498813</v>
      </c>
      <c r="J5">
        <v>1213</v>
      </c>
      <c r="K5" s="3">
        <v>2</v>
      </c>
      <c r="L5" s="3">
        <v>4</v>
      </c>
      <c r="M5" s="3">
        <v>1174439.71</v>
      </c>
      <c r="N5" s="3">
        <v>101.87</v>
      </c>
      <c r="O5">
        <f t="shared" si="3"/>
        <v>0.22412655108686089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3.9727258857916672</v>
      </c>
      <c r="H6">
        <f t="shared" si="0"/>
        <v>8.7718912259086512E-2</v>
      </c>
      <c r="J6">
        <v>1314</v>
      </c>
      <c r="K6" s="3">
        <v>2</v>
      </c>
      <c r="L6" s="3">
        <v>4</v>
      </c>
      <c r="M6" s="3">
        <v>1517094.46</v>
      </c>
      <c r="N6" s="3">
        <v>147.80000000000001</v>
      </c>
      <c r="O6">
        <f t="shared" si="3"/>
        <v>0.32517820997975888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4.3245012387913162</v>
      </c>
      <c r="H7">
        <f t="shared" si="0"/>
        <v>6.9567895802164922E-2</v>
      </c>
      <c r="J7">
        <v>1415</v>
      </c>
      <c r="K7" s="3">
        <v>2</v>
      </c>
      <c r="L7" s="3">
        <v>4</v>
      </c>
      <c r="M7" s="3">
        <v>461359.31</v>
      </c>
      <c r="N7" s="3">
        <v>43.98</v>
      </c>
      <c r="O7">
        <f t="shared" si="3"/>
        <v>9.6761418639443805E-2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11.716384967593893</v>
      </c>
      <c r="H8">
        <f t="shared" si="0"/>
        <v>7.5970254334242718E-2</v>
      </c>
      <c r="J8">
        <v>1516</v>
      </c>
      <c r="K8" s="3">
        <v>2</v>
      </c>
      <c r="L8" s="3">
        <v>4</v>
      </c>
      <c r="M8" s="3">
        <v>6755931.04</v>
      </c>
      <c r="N8" s="3">
        <v>437.61</v>
      </c>
      <c r="O8">
        <f t="shared" si="3"/>
        <v>0.96279591657132801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22.452316300281549</v>
      </c>
      <c r="H9">
        <f t="shared" si="0"/>
        <v>0.10076564287600105</v>
      </c>
      <c r="J9">
        <v>1617</v>
      </c>
      <c r="K9" s="3">
        <v>2</v>
      </c>
      <c r="L9" s="3">
        <v>4</v>
      </c>
      <c r="M9" s="3">
        <v>-2970798.19</v>
      </c>
      <c r="N9" s="3">
        <v>-229.88</v>
      </c>
      <c r="O9">
        <f t="shared" si="3"/>
        <v>-0.50576432280207695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1.0019879496728969</v>
      </c>
      <c r="H10">
        <f t="shared" si="0"/>
        <v>9.0975094605297901E-2</v>
      </c>
      <c r="J10">
        <v>1718</v>
      </c>
      <c r="K10" s="3">
        <v>2</v>
      </c>
      <c r="L10" s="3">
        <v>4</v>
      </c>
      <c r="M10" s="3">
        <v>357300.23</v>
      </c>
      <c r="N10" s="3">
        <v>30.72</v>
      </c>
      <c r="O10">
        <f t="shared" si="3"/>
        <v>6.7587784915955296E-2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</v>
      </c>
      <c r="C1" s="3">
        <v>4</v>
      </c>
      <c r="D1" s="3">
        <v>6426048.4299999997</v>
      </c>
      <c r="E1" s="3">
        <v>332.11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-7.9925383382147963</v>
      </c>
      <c r="H2">
        <f t="shared" ref="H2:H9" si="0">E2/E$1</f>
        <v>-0.51136671584715909</v>
      </c>
      <c r="J2" s="2">
        <v>1011</v>
      </c>
      <c r="K2" s="3">
        <v>2</v>
      </c>
      <c r="L2" s="3">
        <v>4</v>
      </c>
      <c r="M2" s="3">
        <v>1332738.22</v>
      </c>
      <c r="N2" s="3">
        <v>125.04</v>
      </c>
      <c r="O2" s="2">
        <f t="shared" ref="O2:O9" si="1">N2/E$1</f>
        <v>0.37650176146457498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2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3">(D3-D2)/$D$1</f>
        <v>3.9906029870988693</v>
      </c>
      <c r="H3">
        <f t="shared" si="0"/>
        <v>-9.9274336816115138E-2</v>
      </c>
      <c r="J3" s="2">
        <v>1112</v>
      </c>
      <c r="K3" s="3">
        <v>2</v>
      </c>
      <c r="L3" s="3">
        <v>4</v>
      </c>
      <c r="M3" s="3">
        <v>1388058</v>
      </c>
      <c r="N3" s="3">
        <v>133.5</v>
      </c>
      <c r="O3" s="2">
        <f t="shared" si="1"/>
        <v>0.40197524916443345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2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3"/>
        <v>1.9680425004204332</v>
      </c>
      <c r="H4">
        <f t="shared" si="0"/>
        <v>-2.0023486194333202E-2</v>
      </c>
      <c r="J4" s="2">
        <v>1213</v>
      </c>
      <c r="K4" s="3">
        <v>2</v>
      </c>
      <c r="L4" s="3">
        <v>4</v>
      </c>
      <c r="M4" s="3">
        <v>1174439.71</v>
      </c>
      <c r="N4" s="3">
        <v>101.87</v>
      </c>
      <c r="O4" s="2">
        <f t="shared" si="1"/>
        <v>0.30673572009274036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2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3"/>
        <v>1.952736016027816</v>
      </c>
      <c r="H5">
        <f t="shared" si="0"/>
        <v>1.0659118966607449E-2</v>
      </c>
      <c r="J5" s="2">
        <v>1314</v>
      </c>
      <c r="K5" s="3">
        <v>2</v>
      </c>
      <c r="L5" s="3">
        <v>4</v>
      </c>
      <c r="M5" s="3">
        <v>1517094.46</v>
      </c>
      <c r="N5" s="3">
        <v>147.80000000000001</v>
      </c>
      <c r="O5" s="2">
        <f t="shared" si="1"/>
        <v>0.44503327210863874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2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3"/>
        <v>2.1256461087704563</v>
      </c>
      <c r="H6">
        <f t="shared" si="0"/>
        <v>2.3124868266538194E-2</v>
      </c>
      <c r="J6" s="2">
        <v>1415</v>
      </c>
      <c r="K6" s="3">
        <v>2</v>
      </c>
      <c r="L6" s="3">
        <v>4</v>
      </c>
      <c r="M6" s="3">
        <v>461359.31</v>
      </c>
      <c r="N6" s="3">
        <v>43.98</v>
      </c>
      <c r="O6" s="2">
        <f t="shared" si="1"/>
        <v>0.13242600343259761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3"/>
        <v>5.759019766677981</v>
      </c>
      <c r="H7">
        <f t="shared" si="0"/>
        <v>5.1338411971937011E-2</v>
      </c>
      <c r="J7" s="2">
        <v>1516</v>
      </c>
      <c r="K7" s="3">
        <v>2</v>
      </c>
      <c r="L7" s="3">
        <v>4</v>
      </c>
      <c r="M7" s="3">
        <v>6755931.04</v>
      </c>
      <c r="N7" s="3">
        <v>437.61</v>
      </c>
      <c r="O7" s="2">
        <f t="shared" si="1"/>
        <v>1.3176658336093463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3"/>
        <v>11.036111713524699</v>
      </c>
      <c r="H8">
        <f t="shared" si="0"/>
        <v>9.8190358616121159E-2</v>
      </c>
      <c r="J8" s="2">
        <v>1617</v>
      </c>
      <c r="K8" s="3">
        <v>2</v>
      </c>
      <c r="L8" s="3">
        <v>4</v>
      </c>
      <c r="M8" s="3">
        <v>-2970798.19</v>
      </c>
      <c r="N8" s="3">
        <v>-229.88</v>
      </c>
      <c r="O8" s="2">
        <f t="shared" si="1"/>
        <v>-0.69218030170726563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3"/>
        <v>0.49251270115310958</v>
      </c>
      <c r="H9">
        <f t="shared" si="0"/>
        <v>8.8103339255066096E-2</v>
      </c>
      <c r="J9" s="2">
        <v>1718</v>
      </c>
      <c r="K9" s="3">
        <v>2</v>
      </c>
      <c r="L9" s="3">
        <v>4</v>
      </c>
      <c r="M9" s="3">
        <v>357300.23</v>
      </c>
      <c r="N9" s="3">
        <v>30.72</v>
      </c>
      <c r="O9" s="2">
        <f t="shared" si="1"/>
        <v>9.2499473066152776E-2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2</v>
      </c>
      <c r="C1" s="3">
        <v>4</v>
      </c>
      <c r="D1" s="3">
        <v>8225625.9400000004</v>
      </c>
      <c r="E1" s="3">
        <v>259.08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-0.82772286871094947</v>
      </c>
      <c r="H2">
        <f t="shared" ref="H2:H8" si="0">E2/E$1</f>
        <v>1.8488497761309248E-2</v>
      </c>
      <c r="J2" s="2">
        <v>1112</v>
      </c>
      <c r="K2" s="3">
        <v>2</v>
      </c>
      <c r="L2" s="3">
        <v>4</v>
      </c>
      <c r="M2" s="3">
        <v>1388058</v>
      </c>
      <c r="N2" s="3">
        <v>133.5</v>
      </c>
      <c r="O2" s="2">
        <f>N2/E$1</f>
        <v>0.51528485409911995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1.3895703869072364</v>
      </c>
      <c r="H3">
        <f t="shared" si="0"/>
        <v>7.1869692758993367E-2</v>
      </c>
      <c r="J3" s="2">
        <v>1213</v>
      </c>
      <c r="K3" s="3">
        <v>2</v>
      </c>
      <c r="L3" s="3">
        <v>4</v>
      </c>
      <c r="M3" s="3">
        <v>1174439.71</v>
      </c>
      <c r="N3" s="3">
        <v>101.87</v>
      </c>
      <c r="O3" s="2">
        <f t="shared" ref="O3:O8" si="3">N3/E$1</f>
        <v>0.39319901188821987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1.7695955099558052</v>
      </c>
      <c r="H4">
        <f t="shared" si="0"/>
        <v>8.3371931449745265E-2</v>
      </c>
      <c r="J4" s="2">
        <v>1314</v>
      </c>
      <c r="K4" s="3">
        <v>2</v>
      </c>
      <c r="L4" s="3">
        <v>4</v>
      </c>
      <c r="M4" s="3">
        <v>1517094.46</v>
      </c>
      <c r="N4" s="3">
        <v>147.80000000000001</v>
      </c>
      <c r="O4" s="2">
        <f t="shared" si="3"/>
        <v>0.57048016056816431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1.0477247911421552</v>
      </c>
      <c r="H5">
        <f t="shared" si="0"/>
        <v>6.7585301837270351E-2</v>
      </c>
      <c r="J5" s="2">
        <v>1415</v>
      </c>
      <c r="K5" s="3">
        <v>2</v>
      </c>
      <c r="L5" s="3">
        <v>4</v>
      </c>
      <c r="M5" s="3">
        <v>461359.31</v>
      </c>
      <c r="N5" s="3">
        <v>43.98</v>
      </c>
      <c r="O5" s="2">
        <f t="shared" si="3"/>
        <v>0.16975451597962019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3.3858141390270911</v>
      </c>
      <c r="H6">
        <f t="shared" si="0"/>
        <v>9.0358190520302611E-2</v>
      </c>
      <c r="J6" s="2">
        <v>1516</v>
      </c>
      <c r="K6" s="3">
        <v>2</v>
      </c>
      <c r="L6" s="3">
        <v>4</v>
      </c>
      <c r="M6" s="3">
        <v>6755931.04</v>
      </c>
      <c r="N6" s="3">
        <v>437.61</v>
      </c>
      <c r="O6" s="2">
        <f t="shared" si="3"/>
        <v>1.6890921723019918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2.9278689786858947</v>
      </c>
      <c r="H7">
        <f t="shared" si="0"/>
        <v>9.9235757295044011E-2</v>
      </c>
      <c r="J7" s="2">
        <v>1617</v>
      </c>
      <c r="K7" s="3">
        <v>2</v>
      </c>
      <c r="L7" s="3">
        <v>4</v>
      </c>
      <c r="M7" s="3">
        <v>-2970798.19</v>
      </c>
      <c r="N7" s="3">
        <v>-229.88</v>
      </c>
      <c r="O7" s="2">
        <f t="shared" si="3"/>
        <v>-0.88729350007719632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-2.6720482356385888</v>
      </c>
      <c r="H8">
        <f t="shared" si="0"/>
        <v>6.3841284545314195E-2</v>
      </c>
      <c r="J8" s="2">
        <v>1718</v>
      </c>
      <c r="K8" s="3">
        <v>2</v>
      </c>
      <c r="L8" s="3">
        <v>4</v>
      </c>
      <c r="M8" s="3">
        <v>357300.23</v>
      </c>
      <c r="N8" s="3">
        <v>30.72</v>
      </c>
      <c r="O8" s="2">
        <f t="shared" si="3"/>
        <v>0.11857341361741547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2</v>
      </c>
      <c r="C1" s="3">
        <v>4</v>
      </c>
      <c r="D1" s="3">
        <v>9636779.7599999998</v>
      </c>
      <c r="E1" s="3">
        <v>217.61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0.87581358816900079</v>
      </c>
      <c r="H2">
        <f t="shared" ref="H2:H7" si="0">E2/E$1</f>
        <v>0.25058591057396257</v>
      </c>
      <c r="J2" s="2">
        <v>1213</v>
      </c>
      <c r="K2" s="3">
        <v>2</v>
      </c>
      <c r="L2" s="3">
        <v>4</v>
      </c>
      <c r="M2" s="3">
        <v>1174439.71</v>
      </c>
      <c r="N2" s="3">
        <v>101.87</v>
      </c>
      <c r="O2" s="2">
        <f t="shared" ref="O2:O7" si="1">N2/E$1</f>
        <v>0.4681310601534856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1.3796567838134342</v>
      </c>
      <c r="H3">
        <f t="shared" si="0"/>
        <v>0.17209687054822848</v>
      </c>
      <c r="J3" s="2">
        <v>1314</v>
      </c>
      <c r="K3" s="3">
        <v>2</v>
      </c>
      <c r="L3" s="3">
        <v>4</v>
      </c>
      <c r="M3" s="3">
        <v>1517094.46</v>
      </c>
      <c r="N3" s="3">
        <v>147.80000000000001</v>
      </c>
      <c r="O3" s="2">
        <f t="shared" si="1"/>
        <v>0.67919672809153997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1.5339550314678978</v>
      </c>
      <c r="H4">
        <f t="shared" si="0"/>
        <v>0.14025090758696751</v>
      </c>
      <c r="J4" s="2">
        <v>1415</v>
      </c>
      <c r="K4" s="3">
        <v>2</v>
      </c>
      <c r="L4" s="3">
        <v>4</v>
      </c>
      <c r="M4" s="3">
        <v>461359.31</v>
      </c>
      <c r="N4" s="3">
        <v>43.98</v>
      </c>
      <c r="O4" s="2">
        <f t="shared" si="1"/>
        <v>0.20210468268921461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3.9225950194383192</v>
      </c>
      <c r="H5">
        <f t="shared" si="0"/>
        <v>0.1751298194016819</v>
      </c>
      <c r="J5" s="2">
        <v>1516</v>
      </c>
      <c r="K5" s="3">
        <v>2</v>
      </c>
      <c r="L5" s="3">
        <v>4</v>
      </c>
      <c r="M5" s="3">
        <v>6755931.04</v>
      </c>
      <c r="N5" s="3">
        <v>437.61</v>
      </c>
      <c r="O5" s="2">
        <f t="shared" si="1"/>
        <v>2.0109829511511417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4.7900017567694215</v>
      </c>
      <c r="H6">
        <f t="shared" si="0"/>
        <v>0.21037636138045127</v>
      </c>
      <c r="J6" s="2">
        <v>1617</v>
      </c>
      <c r="K6" s="3">
        <v>2</v>
      </c>
      <c r="L6" s="3">
        <v>4</v>
      </c>
      <c r="M6" s="3">
        <v>-2970798.19</v>
      </c>
      <c r="N6" s="3">
        <v>-229.88</v>
      </c>
      <c r="O6" s="2">
        <f t="shared" si="1"/>
        <v>-1.0563852764119295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-1.3177599495124288</v>
      </c>
      <c r="H7">
        <f t="shared" si="0"/>
        <v>0.15826478562566057</v>
      </c>
      <c r="J7" s="2">
        <v>1718</v>
      </c>
      <c r="K7" s="3">
        <v>2</v>
      </c>
      <c r="L7" s="3">
        <v>4</v>
      </c>
      <c r="M7" s="3">
        <v>357300.23</v>
      </c>
      <c r="N7" s="3">
        <v>30.72</v>
      </c>
      <c r="O7" s="2">
        <f t="shared" si="1"/>
        <v>0.1411699829971049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2018-12-13T16:57:48Z</dcterms:modified>
</cp:coreProperties>
</file>