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4DE1BE2-923A-49A9-BF6A-D4F5A2DACF04}" xr6:coauthVersionLast="40" xr6:coauthVersionMax="40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V12" i="22"/>
  <c r="U12" i="22"/>
  <c r="T12" i="22"/>
  <c r="S12" i="22"/>
  <c r="R12" i="22"/>
  <c r="Q12" i="22"/>
  <c r="P12" i="22"/>
  <c r="O12" i="22"/>
  <c r="N12" i="22"/>
  <c r="M11" i="22"/>
  <c r="M10" i="22"/>
  <c r="M9" i="22"/>
  <c r="M8" i="22"/>
  <c r="M7" i="22"/>
  <c r="M6" i="22"/>
  <c r="M5" i="22"/>
  <c r="M4" i="22"/>
  <c r="M3" i="22"/>
  <c r="C10" i="23" l="1"/>
  <c r="C9" i="23"/>
  <c r="O2" i="15"/>
  <c r="O3" i="15"/>
  <c r="K12" i="22" l="1"/>
  <c r="J12" i="22"/>
  <c r="I12" i="22"/>
  <c r="H12" i="22"/>
  <c r="G12" i="22"/>
  <c r="F12" i="22"/>
  <c r="E12" i="22"/>
  <c r="D12" i="22"/>
  <c r="C12" i="22"/>
  <c r="O7" i="11" l="1"/>
  <c r="O6" i="11"/>
  <c r="O5" i="11"/>
  <c r="O4" i="11"/>
  <c r="O3" i="11"/>
  <c r="O2" i="11"/>
  <c r="O5" i="13"/>
  <c r="O4" i="13"/>
  <c r="O3" i="13"/>
  <c r="O2" i="13"/>
  <c r="L2" i="22" l="1"/>
  <c r="L3" i="22"/>
  <c r="L4" i="22"/>
  <c r="L5" i="22"/>
  <c r="L6" i="22"/>
  <c r="L7" i="22"/>
  <c r="L8" i="22"/>
  <c r="L9" i="22"/>
  <c r="L10" i="22"/>
  <c r="L11" i="22"/>
  <c r="L1" i="22"/>
  <c r="C13" i="19" l="1"/>
  <c r="D13" i="19"/>
  <c r="E13" i="19"/>
  <c r="F13" i="19"/>
  <c r="G13" i="19"/>
  <c r="H13" i="19"/>
  <c r="I13" i="19"/>
  <c r="J13" i="19"/>
  <c r="G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2">
                  <c:v>0.54168762466394937</c:v>
                </c:pt>
                <c:pt idx="3">
                  <c:v>0.1596836350600466</c:v>
                </c:pt>
                <c:pt idx="4">
                  <c:v>-0.15868865647626712</c:v>
                </c:pt>
                <c:pt idx="5">
                  <c:v>-6.3618627534141998E-4</c:v>
                </c:pt>
                <c:pt idx="6">
                  <c:v>0.35280477576594804</c:v>
                </c:pt>
                <c:pt idx="7">
                  <c:v>0.72942603924878668</c:v>
                </c:pt>
                <c:pt idx="8">
                  <c:v>2.9793082706766918</c:v>
                </c:pt>
                <c:pt idx="9">
                  <c:v>-0.41845753510700345</c:v>
                </c:pt>
                <c:pt idx="10">
                  <c:v>6.5420560747663559E-2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2">
                  <c:v>5.7306391466481664E-2</c:v>
                </c:pt>
                <c:pt idx="3">
                  <c:v>0.20944613730059153</c:v>
                </c:pt>
                <c:pt idx="4">
                  <c:v>-0.20783051756503085</c:v>
                </c:pt>
                <c:pt idx="5">
                  <c:v>0.49524980914411737</c:v>
                </c:pt>
                <c:pt idx="6">
                  <c:v>0.31165819724702748</c:v>
                </c:pt>
                <c:pt idx="7">
                  <c:v>2.6129457691496096</c:v>
                </c:pt>
                <c:pt idx="8">
                  <c:v>-0.99031578947368415</c:v>
                </c:pt>
                <c:pt idx="9">
                  <c:v>0.33047691686482122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2">
                  <c:v>-8.9324429797936009E-3</c:v>
                </c:pt>
                <c:pt idx="3">
                  <c:v>-0.17066230507259367</c:v>
                </c:pt>
                <c:pt idx="4">
                  <c:v>0.23561946902654871</c:v>
                </c:pt>
                <c:pt idx="5">
                  <c:v>0.54911358045635761</c:v>
                </c:pt>
                <c:pt idx="6">
                  <c:v>0.70891509201243275</c:v>
                </c:pt>
                <c:pt idx="7">
                  <c:v>-0.86853766617429828</c:v>
                </c:pt>
                <c:pt idx="8">
                  <c:v>-0.10676691729323308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2">
                  <c:v>-5.3247766889255053E-2</c:v>
                </c:pt>
                <c:pt idx="3">
                  <c:v>5.9464061659795661E-2</c:v>
                </c:pt>
                <c:pt idx="4">
                  <c:v>6.4628586752480566E-2</c:v>
                </c:pt>
                <c:pt idx="5">
                  <c:v>1.707439138179659</c:v>
                </c:pt>
                <c:pt idx="6">
                  <c:v>0.60590063643988357</c:v>
                </c:pt>
                <c:pt idx="7">
                  <c:v>-9.3637898290778648E-2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2">
                  <c:v>8.4225132252189763E-2</c:v>
                </c:pt>
                <c:pt idx="3">
                  <c:v>-0.24614626277110593</c:v>
                </c:pt>
                <c:pt idx="4">
                  <c:v>0.8212657548940735</c:v>
                </c:pt>
                <c:pt idx="5">
                  <c:v>-5.2040037322928154E-2</c:v>
                </c:pt>
                <c:pt idx="6">
                  <c:v>-0.29147959938822832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2">
                  <c:v>0.13825340386783452</c:v>
                </c:pt>
                <c:pt idx="3">
                  <c:v>0.69889317081914326</c:v>
                </c:pt>
                <c:pt idx="4">
                  <c:v>-1.3956489675516226</c:v>
                </c:pt>
                <c:pt idx="5">
                  <c:v>0.24552548986343201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2">
                  <c:v>0.39432833232156794</c:v>
                </c:pt>
                <c:pt idx="3">
                  <c:v>-0.39680050188205773</c:v>
                </c:pt>
                <c:pt idx="4">
                  <c:v>-7.2204344328238135E-2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2">
                  <c:v>-0.82088283756829417</c:v>
                </c:pt>
                <c:pt idx="3">
                  <c:v>-0.20563721096970783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2">
                  <c:v>8.8717370566299539E-2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0.24193904792733351</c:v>
                </c:pt>
                <c:pt idx="1">
                  <c:v>1.5007291586527867</c:v>
                </c:pt>
                <c:pt idx="2">
                  <c:v>1.3012062216393354</c:v>
                </c:pt>
                <c:pt idx="3">
                  <c:v>1.1799661270363171</c:v>
                </c:pt>
                <c:pt idx="4">
                  <c:v>1.1121166009823464</c:v>
                </c:pt>
                <c:pt idx="5">
                  <c:v>1.0648848110955336</c:v>
                </c:pt>
                <c:pt idx="6">
                  <c:v>1.0027102705997879</c:v>
                </c:pt>
                <c:pt idx="7">
                  <c:v>0.94568271604157428</c:v>
                </c:pt>
                <c:pt idx="8">
                  <c:v>0.94568271604157428</c:v>
                </c:pt>
                <c:pt idx="9">
                  <c:v>0.94568271604157428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0.24193904792733351</c:v>
                </c:pt>
                <c:pt idx="1">
                  <c:v>1.6988829028918477</c:v>
                </c:pt>
                <c:pt idx="2">
                  <c:v>1.1249411157139526</c:v>
                </c:pt>
                <c:pt idx="3">
                  <c:v>0.18831063174141915</c:v>
                </c:pt>
                <c:pt idx="4">
                  <c:v>0.17672048102064472</c:v>
                </c:pt>
                <c:pt idx="5">
                  <c:v>7.9026235100462833E-2</c:v>
                </c:pt>
                <c:pt idx="6">
                  <c:v>0.15918614576815684</c:v>
                </c:pt>
                <c:pt idx="7">
                  <c:v>0.19100199480195146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2">
                  <c:v>0.37803946203827349</c:v>
                </c:pt>
                <c:pt idx="3">
                  <c:v>0.34833083323299863</c:v>
                </c:pt>
                <c:pt idx="4">
                  <c:v>0.66870529064573636</c:v>
                </c:pt>
                <c:pt idx="5">
                  <c:v>0.64497681818513619</c:v>
                </c:pt>
                <c:pt idx="6">
                  <c:v>0.38939229117333374</c:v>
                </c:pt>
                <c:pt idx="7">
                  <c:v>1.4951410338049786</c:v>
                </c:pt>
                <c:pt idx="8">
                  <c:v>2.0841638552930406</c:v>
                </c:pt>
                <c:pt idx="9">
                  <c:v>0.52957662965350794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2">
                  <c:v>0.54168762466394937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2">
                  <c:v>5.7306391466481664E-2</c:v>
                </c:pt>
                <c:pt idx="3">
                  <c:v>0.1596836350600466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2">
                  <c:v>-8.9324429797936009E-3</c:v>
                </c:pt>
                <c:pt idx="3">
                  <c:v>0.20944613730059153</c:v>
                </c:pt>
                <c:pt idx="4">
                  <c:v>-0.15868865647626712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2">
                  <c:v>-5.3247766889255053E-2</c:v>
                </c:pt>
                <c:pt idx="3">
                  <c:v>-0.17066230507259367</c:v>
                </c:pt>
                <c:pt idx="4">
                  <c:v>-0.20783051756503085</c:v>
                </c:pt>
                <c:pt idx="5">
                  <c:v>-6.3618627534141998E-4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2">
                  <c:v>8.4225132252189763E-2</c:v>
                </c:pt>
                <c:pt idx="3">
                  <c:v>5.9464061659795661E-2</c:v>
                </c:pt>
                <c:pt idx="4">
                  <c:v>0.23561946902654871</c:v>
                </c:pt>
                <c:pt idx="5">
                  <c:v>0.49524980914411737</c:v>
                </c:pt>
                <c:pt idx="6">
                  <c:v>0.35280477576594804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2">
                  <c:v>0.13825340386783452</c:v>
                </c:pt>
                <c:pt idx="3">
                  <c:v>-0.24614626277110593</c:v>
                </c:pt>
                <c:pt idx="4">
                  <c:v>6.4628586752480566E-2</c:v>
                </c:pt>
                <c:pt idx="5">
                  <c:v>0.54911358045635761</c:v>
                </c:pt>
                <c:pt idx="6">
                  <c:v>0.31165819724702748</c:v>
                </c:pt>
                <c:pt idx="7">
                  <c:v>0.72942603924878668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2">
                  <c:v>0.39432833232156794</c:v>
                </c:pt>
                <c:pt idx="3">
                  <c:v>0.69889317081914326</c:v>
                </c:pt>
                <c:pt idx="4">
                  <c:v>0.8212657548940735</c:v>
                </c:pt>
                <c:pt idx="5">
                  <c:v>1.707439138179659</c:v>
                </c:pt>
                <c:pt idx="6">
                  <c:v>0.70891509201243275</c:v>
                </c:pt>
                <c:pt idx="7">
                  <c:v>2.6129457691496096</c:v>
                </c:pt>
                <c:pt idx="8">
                  <c:v>2.9793082706766918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2">
                  <c:v>-0.82088283756829417</c:v>
                </c:pt>
                <c:pt idx="3">
                  <c:v>-0.39680050188205773</c:v>
                </c:pt>
                <c:pt idx="4">
                  <c:v>-1.3956489675516226</c:v>
                </c:pt>
                <c:pt idx="5">
                  <c:v>-5.2040037322928154E-2</c:v>
                </c:pt>
                <c:pt idx="6">
                  <c:v>0.60590063643988357</c:v>
                </c:pt>
                <c:pt idx="7">
                  <c:v>-0.86853766617429828</c:v>
                </c:pt>
                <c:pt idx="8">
                  <c:v>-0.99031578947368415</c:v>
                </c:pt>
                <c:pt idx="9">
                  <c:v>-0.41845753510700345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2">
                  <c:v>8.8717370566299539E-2</c:v>
                </c:pt>
                <c:pt idx="3">
                  <c:v>-0.20563721096970783</c:v>
                </c:pt>
                <c:pt idx="4">
                  <c:v>-7.2204344328238135E-2</c:v>
                </c:pt>
                <c:pt idx="5">
                  <c:v>0.24552548986343201</c:v>
                </c:pt>
                <c:pt idx="6">
                  <c:v>-0.29147959938822832</c:v>
                </c:pt>
                <c:pt idx="7">
                  <c:v>-9.3637898290778648E-2</c:v>
                </c:pt>
                <c:pt idx="8">
                  <c:v>-0.10676691729323308</c:v>
                </c:pt>
                <c:pt idx="9">
                  <c:v>0.33047691686482122</c:v>
                </c:pt>
                <c:pt idx="10">
                  <c:v>6.5420560747663559E-2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2">
                  <c:v>4.6828356411219983E-2</c:v>
                </c:pt>
                <c:pt idx="3">
                  <c:v>1.3530090518013994E-2</c:v>
                </c:pt>
                <c:pt idx="4">
                  <c:v>-0.10183695360686514</c:v>
                </c:pt>
                <c:pt idx="5">
                  <c:v>0.4907752990075494</c:v>
                </c:pt>
                <c:pt idx="6">
                  <c:v>0.33755982041541277</c:v>
                </c:pt>
                <c:pt idx="7">
                  <c:v>0.59504906098332977</c:v>
                </c:pt>
                <c:pt idx="8">
                  <c:v>0.62740852130325819</c:v>
                </c:pt>
                <c:pt idx="9">
                  <c:v>-4.3990309121091115E-2</c:v>
                </c:pt>
                <c:pt idx="10">
                  <c:v>6.5420560747663559E-2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F-4C3E-AE27-1096B40F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34704"/>
        <c:axId val="552735032"/>
      </c:lineChart>
      <c:catAx>
        <c:axId val="55273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35032"/>
        <c:crosses val="autoZero"/>
        <c:auto val="1"/>
        <c:lblAlgn val="ctr"/>
        <c:lblOffset val="100"/>
        <c:noMultiLvlLbl val="0"/>
      </c:catAx>
      <c:valAx>
        <c:axId val="5527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0.54168762466394937</c:v>
                </c:pt>
                <c:pt idx="3">
                  <c:v>0.10849501326326413</c:v>
                </c:pt>
                <c:pt idx="4">
                  <c:v>1.3941679281510272E-2</c:v>
                </c:pt>
                <c:pt idx="5">
                  <c:v>-0.10809419395055524</c:v>
                </c:pt>
                <c:pt idx="6">
                  <c:v>0.24547264956971993</c:v>
                </c:pt>
                <c:pt idx="7">
                  <c:v>0.25782225746689685</c:v>
                </c:pt>
                <c:pt idx="8">
                  <c:v>1.4175850754361683</c:v>
                </c:pt>
                <c:pt idx="9">
                  <c:v>-0.54209783733000061</c:v>
                </c:pt>
                <c:pt idx="10">
                  <c:v>-4.3984035808855198E-3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B04-BC66-56AA2F3D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6216"/>
        <c:axId val="561364576"/>
      </c:lineChart>
      <c:catAx>
        <c:axId val="56136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4576"/>
        <c:crosses val="autoZero"/>
        <c:auto val="1"/>
        <c:lblAlgn val="ctr"/>
        <c:lblOffset val="100"/>
        <c:noMultiLvlLbl val="0"/>
      </c:catAx>
      <c:valAx>
        <c:axId val="5613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15240</xdr:rowOff>
    </xdr:from>
    <xdr:to>
      <xdr:col>15</xdr:col>
      <xdr:colOff>243840</xdr:colOff>
      <xdr:row>28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BDC7CF-83C1-4CBA-8A68-31D1D78E7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487680</xdr:colOff>
      <xdr:row>12</xdr:row>
      <xdr:rowOff>160020</xdr:rowOff>
    </xdr:from>
    <xdr:to>
      <xdr:col>23</xdr:col>
      <xdr:colOff>182880</xdr:colOff>
      <xdr:row>28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C8600B-1FEC-423C-82C4-76892B79B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C12" sqref="C12"/>
    </sheetView>
  </sheetViews>
  <sheetFormatPr defaultRowHeight="13.8" x14ac:dyDescent="0.25"/>
  <cols>
    <col min="1" max="1" width="9.109375" bestFit="1" customWidth="1"/>
    <col min="3" max="3" width="8.88671875" customWidth="1"/>
  </cols>
  <sheetData>
    <row r="1" spans="1:23" x14ac:dyDescent="0.25">
      <c r="C1">
        <v>0.54168762466394937</v>
      </c>
      <c r="D1">
        <v>0.1596836350600466</v>
      </c>
      <c r="E1">
        <v>-0.15868865647626712</v>
      </c>
      <c r="F1">
        <v>-6.3618627534141998E-4</v>
      </c>
      <c r="G1">
        <v>0.35280477576594804</v>
      </c>
      <c r="H1">
        <v>0.72942603924878668</v>
      </c>
      <c r="I1">
        <v>2.9793082706766918</v>
      </c>
      <c r="J1">
        <v>-0.41845753510700345</v>
      </c>
      <c r="K1" s="2">
        <v>6.5420560747663559E-2</v>
      </c>
      <c r="M1" s="2">
        <f>_xlfn.STDEV.P(J1:K1)</f>
        <v>0.24193904792733351</v>
      </c>
      <c r="N1" s="2">
        <f>_xlfn.STDEV.P(I1:K1)</f>
        <v>1.5007291586527867</v>
      </c>
      <c r="O1" s="2">
        <f>_xlfn.STDEV.P(H1:K1)</f>
        <v>1.3012062216393354</v>
      </c>
      <c r="P1" s="2">
        <f>_xlfn.STDEV.P(G1:K1)</f>
        <v>1.1799661270363171</v>
      </c>
      <c r="Q1" s="2">
        <f>_xlfn.STDEV.P(F1:K1)</f>
        <v>1.1121166009823464</v>
      </c>
      <c r="R1" s="2">
        <f>_xlfn.STDEV.P(E1:K1)</f>
        <v>1.0648848110955336</v>
      </c>
      <c r="S1" s="2">
        <f>_xlfn.STDEV.P(D1:K1)</f>
        <v>1.0027102705997879</v>
      </c>
      <c r="T1" s="2">
        <f>_xlfn.STDEV.P(C1:K1)</f>
        <v>0.94568271604157428</v>
      </c>
      <c r="U1" s="2">
        <f>_xlfn.STDEV.P(B1:K1)</f>
        <v>0.94568271604157428</v>
      </c>
      <c r="V1" s="2">
        <f>_xlfn.STDEV.P(A1:K1)</f>
        <v>0.94568271604157428</v>
      </c>
      <c r="W1" s="2"/>
    </row>
    <row r="2" spans="1:23" x14ac:dyDescent="0.25">
      <c r="C2">
        <v>5.7306391466481664E-2</v>
      </c>
      <c r="D2">
        <v>0.20944613730059153</v>
      </c>
      <c r="E2">
        <v>-0.20783051756503085</v>
      </c>
      <c r="F2">
        <v>0.49524980914411737</v>
      </c>
      <c r="G2">
        <v>0.31165819724702748</v>
      </c>
      <c r="H2">
        <v>2.6129457691496096</v>
      </c>
      <c r="I2">
        <v>-0.99031578947368415</v>
      </c>
      <c r="J2">
        <v>0.33047691686482122</v>
      </c>
      <c r="L2" s="2"/>
      <c r="M2" s="2">
        <f>_xlfn.STDEV.P(I2:J2)</f>
        <v>0.66039635316925271</v>
      </c>
      <c r="N2" s="2">
        <f>_xlfn.STDEV.P(H2:J2)</f>
        <v>1.4883865721952301</v>
      </c>
      <c r="O2" s="2">
        <f>_xlfn.STDEV.P(G2:J2)</f>
        <v>1.2973305811723153</v>
      </c>
      <c r="P2" s="2">
        <f>_xlfn.STDEV.P(F2:J2)</f>
        <v>1.1607146678202642</v>
      </c>
      <c r="Q2" s="2">
        <f>_xlfn.STDEV.P(E2:J2)</f>
        <v>1.0967691305648382</v>
      </c>
      <c r="R2" s="2">
        <f>_xlfn.STDEV.P(D2:J2)</f>
        <v>1.0182180251364839</v>
      </c>
      <c r="S2" s="2">
        <f>_xlfn.STDEV.P(C2:J2)</f>
        <v>0.95896257216964609</v>
      </c>
      <c r="T2" s="2">
        <f>_xlfn.STDEV.P(B2:J2)</f>
        <v>0.95896257216964609</v>
      </c>
      <c r="U2" s="2">
        <f>_xlfn.STDEV.P(A2:J2)</f>
        <v>0.95896257216964609</v>
      </c>
      <c r="V2" s="2"/>
      <c r="W2" s="2"/>
    </row>
    <row r="3" spans="1:23" x14ac:dyDescent="0.25">
      <c r="C3">
        <v>-8.9324429797936009E-3</v>
      </c>
      <c r="D3">
        <v>-0.17066230507259367</v>
      </c>
      <c r="E3">
        <v>0.23561946902654871</v>
      </c>
      <c r="F3">
        <v>0.54911358045635761</v>
      </c>
      <c r="G3">
        <v>0.70891509201243275</v>
      </c>
      <c r="H3">
        <v>-0.86853766617429828</v>
      </c>
      <c r="I3">
        <v>-0.10676691729323308</v>
      </c>
      <c r="L3" s="2"/>
      <c r="M3" s="2">
        <f>_xlfn.STDEV.P(H3:I3)</f>
        <v>0.38088537444053261</v>
      </c>
      <c r="N3" s="2">
        <f>_xlfn.STDEV.P(G3:I3)</f>
        <v>0.64411774445245584</v>
      </c>
      <c r="O3" s="2">
        <f>_xlfn.STDEV.P(F3:I3)</f>
        <v>0.62246685785088096</v>
      </c>
      <c r="P3" s="2">
        <f>_xlfn.STDEV.P(E3:I3)</f>
        <v>0.56064671754518647</v>
      </c>
      <c r="Q3" s="2">
        <f>_xlfn.STDEV.P(D3:I3)</f>
        <v>0.52190968222438527</v>
      </c>
      <c r="R3" s="2">
        <f>_xlfn.STDEV.P(C3:I3)</f>
        <v>0.48376088603935291</v>
      </c>
      <c r="S3" s="2">
        <f>_xlfn.STDEV.P(B3:I3)</f>
        <v>0.48376088603935291</v>
      </c>
      <c r="T3" s="2">
        <f>_xlfn.STDEV.P(A3:I3)</f>
        <v>0.48376088603935291</v>
      </c>
      <c r="U3" s="2"/>
      <c r="V3" s="2"/>
      <c r="W3" s="2"/>
    </row>
    <row r="4" spans="1:23" x14ac:dyDescent="0.25">
      <c r="C4">
        <v>-5.3247766889255053E-2</v>
      </c>
      <c r="D4">
        <v>5.9464061659795661E-2</v>
      </c>
      <c r="E4">
        <v>6.4628586752480566E-2</v>
      </c>
      <c r="F4">
        <v>1.707439138179659</v>
      </c>
      <c r="G4">
        <v>0.60590063643988357</v>
      </c>
      <c r="H4">
        <v>-9.3637898290778648E-2</v>
      </c>
      <c r="L4" s="2"/>
      <c r="M4" s="2">
        <f>_xlfn.STDEV.P(G4:H4)</f>
        <v>0.34976926736533104</v>
      </c>
      <c r="N4" s="2">
        <f>_xlfn.STDEV.P(F4:H4)</f>
        <v>0.74136658526215138</v>
      </c>
      <c r="O4" s="2">
        <f>_xlfn.STDEV.P(E4:H4)</f>
        <v>0.70549051834656973</v>
      </c>
      <c r="P4" s="2">
        <f>_xlfn.STDEV.P(D4:H4)</f>
        <v>0.66336570936938755</v>
      </c>
      <c r="Q4" s="2">
        <f>_xlfn.STDEV.P(C4:H4)</f>
        <v>0.63604849479310421</v>
      </c>
      <c r="R4" s="2">
        <f>_xlfn.STDEV.P(B4:H4)</f>
        <v>0.63604849479310421</v>
      </c>
      <c r="S4" s="2">
        <f>_xlfn.STDEV.P(A4:H4)</f>
        <v>0.63604849479310421</v>
      </c>
      <c r="T4" s="2"/>
      <c r="U4" s="2"/>
      <c r="V4" s="2"/>
      <c r="W4" s="2"/>
    </row>
    <row r="5" spans="1:23" x14ac:dyDescent="0.25">
      <c r="C5">
        <v>8.4225132252189763E-2</v>
      </c>
      <c r="D5">
        <v>-0.24614626277110593</v>
      </c>
      <c r="E5">
        <v>0.8212657548940735</v>
      </c>
      <c r="F5">
        <v>-5.2040037322928154E-2</v>
      </c>
      <c r="G5">
        <v>-0.29147959938822832</v>
      </c>
      <c r="L5" s="2"/>
      <c r="M5" s="2">
        <f>_xlfn.STDEV.P(F5:G5)</f>
        <v>0.11971978103265007</v>
      </c>
      <c r="N5" s="2">
        <f>_xlfn.STDEV.P(E5:G5)</f>
        <v>0.47821386824988121</v>
      </c>
      <c r="O5" s="2">
        <f>_xlfn.STDEV.P(D5:G5)</f>
        <v>0.44981227248856709</v>
      </c>
      <c r="P5" s="2">
        <f>_xlfn.STDEV.P(C5:G5)</f>
        <v>0.40246210592261084</v>
      </c>
      <c r="Q5" s="2">
        <f>_xlfn.STDEV.P(B5:G5)</f>
        <v>0.40246210592261084</v>
      </c>
      <c r="R5" s="2">
        <f>_xlfn.STDEV.P(A5:G5)</f>
        <v>0.40246210592261084</v>
      </c>
      <c r="S5" s="2"/>
      <c r="T5" s="2"/>
      <c r="U5" s="2"/>
      <c r="V5" s="2"/>
      <c r="W5" s="2"/>
    </row>
    <row r="6" spans="1:23" x14ac:dyDescent="0.25">
      <c r="C6">
        <v>0.13825340386783452</v>
      </c>
      <c r="D6">
        <v>0.69889317081914326</v>
      </c>
      <c r="E6">
        <v>-1.3956489675516226</v>
      </c>
      <c r="F6">
        <v>0.24552548986343201</v>
      </c>
      <c r="L6" s="2"/>
      <c r="M6" s="2">
        <f>_xlfn.STDEV.P(E6:F6)</f>
        <v>0.82058722870752721</v>
      </c>
      <c r="N6" s="2">
        <f>_xlfn.STDEV.P(D6:F6)</f>
        <v>0.89975938902313324</v>
      </c>
      <c r="O6" s="2">
        <f>_xlfn.STDEV.P(C6:F6)</f>
        <v>0.78917612724381891</v>
      </c>
      <c r="P6" s="2">
        <f>_xlfn.STDEV.P(B6:F6)</f>
        <v>0.78917612724381891</v>
      </c>
      <c r="Q6" s="2">
        <f>_xlfn.STDEV.P(A6:F6)</f>
        <v>0.78917612724381891</v>
      </c>
      <c r="R6" s="2"/>
      <c r="S6" s="2"/>
      <c r="T6" s="2"/>
      <c r="U6" s="2"/>
      <c r="V6" s="2"/>
      <c r="W6" s="2"/>
    </row>
    <row r="7" spans="1:23" x14ac:dyDescent="0.25">
      <c r="C7">
        <v>0.39432833232156794</v>
      </c>
      <c r="D7">
        <v>-0.39680050188205773</v>
      </c>
      <c r="E7">
        <v>-7.2204344328238135E-2</v>
      </c>
      <c r="L7" s="2"/>
      <c r="M7" s="2">
        <f>_xlfn.STDEV.P(D7:E7)</f>
        <v>0.16229807877690977</v>
      </c>
      <c r="N7" s="2">
        <f>_xlfn.STDEV.P(C7:E7)</f>
        <v>0.32470503472624102</v>
      </c>
      <c r="O7" s="2">
        <f>_xlfn.STDEV.P(B7:E7)</f>
        <v>0.32470503472624102</v>
      </c>
      <c r="P7" s="2">
        <f>_xlfn.STDEV.P(A7:E7)</f>
        <v>0.32470503472624102</v>
      </c>
      <c r="Q7" s="2"/>
      <c r="R7" s="2"/>
      <c r="S7" s="2"/>
      <c r="T7" s="2"/>
      <c r="U7" s="2"/>
      <c r="V7" s="2"/>
      <c r="W7" s="2"/>
    </row>
    <row r="8" spans="1:23" x14ac:dyDescent="0.25">
      <c r="C8">
        <v>-0.82088283756829417</v>
      </c>
      <c r="D8">
        <v>-0.20563721096970783</v>
      </c>
      <c r="L8" s="2"/>
      <c r="M8" s="2">
        <f>_xlfn.STDEV.P(C8:D8)</f>
        <v>0.3076228132992932</v>
      </c>
      <c r="N8" s="2">
        <f>_xlfn.STDEV.P(B8:D8)</f>
        <v>0.3076228132992932</v>
      </c>
      <c r="O8" s="2">
        <f>_xlfn.STDEV.P(A8:D8)</f>
        <v>0.3076228132992932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C9">
        <v>8.8717370566299539E-2</v>
      </c>
      <c r="L9" s="2"/>
      <c r="M9" s="2">
        <f>_xlfn.STDEV.P(B9:C9)</f>
        <v>0</v>
      </c>
      <c r="N9" s="2">
        <f>_xlfn.STDEV.P(A9:C9)</f>
        <v>0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L10" s="2"/>
      <c r="M10" s="2" t="e">
        <f>_xlfn.STDEV.P(A10:B10)</f>
        <v>#DIV/0!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L11" s="2"/>
      <c r="M11" s="2">
        <f>_xlfn.STDEV.P(J1:K1)</f>
        <v>0.24193904792733351</v>
      </c>
      <c r="N11" s="2">
        <f>_xlfn.STDEV.P(I1:J1)</f>
        <v>1.6988829028918477</v>
      </c>
      <c r="O11" s="2">
        <f>_xlfn.STDEV.P(H1:I1)</f>
        <v>1.1249411157139526</v>
      </c>
      <c r="P11" s="2">
        <f>_xlfn.STDEV.P(G1:H1)</f>
        <v>0.18831063174141915</v>
      </c>
      <c r="Q11" s="2">
        <f>_xlfn.STDEV.P(F1:G1)</f>
        <v>0.17672048102064472</v>
      </c>
      <c r="R11" s="2">
        <f>_xlfn.STDEV.P(E1:F1)</f>
        <v>7.9026235100462833E-2</v>
      </c>
      <c r="S11" s="2">
        <f>_xlfn.STDEV.P(D1:E1)</f>
        <v>0.15918614576815684</v>
      </c>
      <c r="T11" s="2">
        <f>_xlfn.STDEV.P(C1:D1)</f>
        <v>0.19100199480195146</v>
      </c>
      <c r="U11" s="2">
        <f>_xlfn.STDEV.P(B1:C1)</f>
        <v>0</v>
      </c>
      <c r="V11" s="2" t="e">
        <f>_xlfn.STDEV.P(A1:B1)</f>
        <v>#DIV/0!</v>
      </c>
    </row>
    <row r="12" spans="1:23" x14ac:dyDescent="0.25">
      <c r="A12">
        <v>0.19</v>
      </c>
      <c r="B12">
        <v>0.56999999999999995</v>
      </c>
      <c r="M12">
        <v>0.13</v>
      </c>
    </row>
    <row r="13" spans="1:23" x14ac:dyDescent="0.25">
      <c r="B13" s="2"/>
      <c r="C13" s="2">
        <f t="shared" ref="C13:J13" si="0">_xlfn.STDEV.S(C1:C11)</f>
        <v>0.37803946203827349</v>
      </c>
      <c r="D13" s="2">
        <f t="shared" si="0"/>
        <v>0.34833083323299863</v>
      </c>
      <c r="E13" s="2">
        <f t="shared" si="0"/>
        <v>0.66870529064573636</v>
      </c>
      <c r="F13" s="2">
        <f t="shared" si="0"/>
        <v>0.64497681818513619</v>
      </c>
      <c r="G13" s="2">
        <f t="shared" si="0"/>
        <v>0.38939229117333374</v>
      </c>
      <c r="H13" s="2">
        <f t="shared" si="0"/>
        <v>1.4951410338049786</v>
      </c>
      <c r="I13" s="2">
        <f t="shared" si="0"/>
        <v>2.0841638552930406</v>
      </c>
      <c r="J13" s="2">
        <f t="shared" si="0"/>
        <v>0.52957662965350794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5</v>
      </c>
      <c r="C1" s="3">
        <v>19</v>
      </c>
      <c r="D1" s="3">
        <v>10777410.710000001</v>
      </c>
      <c r="E1" s="3">
        <v>202.69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0.19430580650108661</v>
      </c>
      <c r="H2">
        <f>E2/E$1</f>
        <v>0.15935665301692239</v>
      </c>
      <c r="J2">
        <v>1314</v>
      </c>
      <c r="K2" s="3">
        <v>5</v>
      </c>
      <c r="L2" s="3">
        <v>19</v>
      </c>
      <c r="M2" s="3">
        <v>736413.16</v>
      </c>
      <c r="N2" s="3">
        <v>71.510000000000005</v>
      </c>
      <c r="O2">
        <f>N2/E$1</f>
        <v>0.35280477576594804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1.2780214849954437</v>
      </c>
      <c r="H3">
        <f>E3/E$1</f>
        <v>0.13478711332576843</v>
      </c>
      <c r="J3">
        <v>1415</v>
      </c>
      <c r="K3" s="3">
        <v>5</v>
      </c>
      <c r="L3" s="3">
        <v>19</v>
      </c>
      <c r="M3" s="3">
        <v>652575.64</v>
      </c>
      <c r="N3" s="3">
        <v>63.17</v>
      </c>
      <c r="O3">
        <f t="shared" ref="O3:O6" si="2">N3/E$1</f>
        <v>0.31165819724702748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3.5440740450356283</v>
      </c>
      <c r="H4">
        <f>E4/E$1</f>
        <v>0.19571759830282698</v>
      </c>
      <c r="J4">
        <v>1516</v>
      </c>
      <c r="K4" s="3">
        <v>5</v>
      </c>
      <c r="L4" s="3">
        <v>19</v>
      </c>
      <c r="M4" s="3">
        <v>1780110.74</v>
      </c>
      <c r="N4" s="3">
        <v>143.69</v>
      </c>
      <c r="O4">
        <f t="shared" si="2"/>
        <v>0.70891509201243275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4.2100180879160352</v>
      </c>
      <c r="H5">
        <f>E5/E$1</f>
        <v>0.24179781933001135</v>
      </c>
      <c r="J5">
        <v>1617</v>
      </c>
      <c r="K5" s="3">
        <v>5</v>
      </c>
      <c r="L5" s="3">
        <v>19</v>
      </c>
      <c r="M5" s="3">
        <v>1611871.06</v>
      </c>
      <c r="N5" s="3">
        <v>122.81</v>
      </c>
      <c r="O5">
        <f t="shared" si="2"/>
        <v>0.60590063643988357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-1.2221920546999372</v>
      </c>
      <c r="H6">
        <f>E6/E$1</f>
        <v>0.17040801223543342</v>
      </c>
      <c r="J6">
        <v>1718</v>
      </c>
      <c r="K6" s="3">
        <v>5</v>
      </c>
      <c r="L6" s="3">
        <v>19</v>
      </c>
      <c r="M6" s="3">
        <v>-684464.61</v>
      </c>
      <c r="N6" s="3">
        <v>-59.08</v>
      </c>
      <c r="O6">
        <f t="shared" si="2"/>
        <v>-0.29147959938822832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7</v>
      </c>
      <c r="C1" s="3">
        <v>12</v>
      </c>
      <c r="D1" s="3">
        <v>13108699.57</v>
      </c>
      <c r="E1" s="3">
        <v>189.56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-0.63459041040483621</v>
      </c>
      <c r="H2">
        <f>E2/E$1</f>
        <v>5.4072589153829918E-2</v>
      </c>
      <c r="J2" s="2">
        <v>1415</v>
      </c>
      <c r="K2" s="3">
        <v>7</v>
      </c>
      <c r="L2" s="3">
        <v>12</v>
      </c>
      <c r="M2" s="3">
        <v>1446597.04</v>
      </c>
      <c r="N2" s="3">
        <v>138.27000000000001</v>
      </c>
      <c r="O2" s="2">
        <f t="shared" ref="O2:O5" si="0">N2/E$1</f>
        <v>0.72942603924878668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3.3563079567930019</v>
      </c>
      <c r="H3">
        <f t="shared" ref="H3:H5" si="3">E3/E$1</f>
        <v>0.24461911795737495</v>
      </c>
      <c r="J3" s="2">
        <v>1516</v>
      </c>
      <c r="K3" s="3">
        <v>7</v>
      </c>
      <c r="L3" s="3">
        <v>12</v>
      </c>
      <c r="M3" s="3">
        <v>6255877.0599999996</v>
      </c>
      <c r="N3" s="3">
        <v>495.31</v>
      </c>
      <c r="O3" s="2">
        <f t="shared" si="0"/>
        <v>2.6129457691496096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4.6185481631264507</v>
      </c>
      <c r="H4">
        <f t="shared" si="3"/>
        <v>0.35065414644439752</v>
      </c>
      <c r="J4" s="2">
        <v>1617</v>
      </c>
      <c r="K4" s="3">
        <v>7</v>
      </c>
      <c r="L4" s="3">
        <v>12</v>
      </c>
      <c r="M4" s="3">
        <v>-2154268.37</v>
      </c>
      <c r="N4" s="3">
        <v>-164.64</v>
      </c>
      <c r="O4" s="2">
        <f t="shared" si="0"/>
        <v>-0.86853766617429828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-0.32463688310769562</v>
      </c>
      <c r="H5">
        <f t="shared" si="3"/>
        <v>0.2530069634944081</v>
      </c>
      <c r="J5" s="2">
        <v>1718</v>
      </c>
      <c r="K5" s="3">
        <v>7</v>
      </c>
      <c r="L5" s="3">
        <v>12</v>
      </c>
      <c r="M5" s="3">
        <v>-206481.85</v>
      </c>
      <c r="N5" s="3">
        <v>-17.75</v>
      </c>
      <c r="O5" s="2">
        <f t="shared" si="0"/>
        <v>-9.3637898290778648E-2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7</v>
      </c>
      <c r="C1" s="3">
        <v>12</v>
      </c>
      <c r="D1" s="3">
        <v>13563812.359999999</v>
      </c>
      <c r="E1" s="3">
        <v>166.25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1.6224453211176684</v>
      </c>
      <c r="H2">
        <f>E2/E$1</f>
        <v>0.44962406015037593</v>
      </c>
      <c r="J2" s="2">
        <v>1516</v>
      </c>
      <c r="K2" s="3">
        <v>7</v>
      </c>
      <c r="L2" s="3">
        <v>12</v>
      </c>
      <c r="M2" s="3">
        <v>6255877.0599999996</v>
      </c>
      <c r="N2" s="3">
        <v>495.31</v>
      </c>
      <c r="O2" s="2">
        <f t="shared" ref="O2:O4" si="0">N2/E$1</f>
        <v>2.9793082706766918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5.1574954086138654</v>
      </c>
      <c r="H3">
        <f>E3/E$1</f>
        <v>0.61227067669172941</v>
      </c>
      <c r="J3" s="2">
        <v>1617</v>
      </c>
      <c r="K3" s="3">
        <v>7</v>
      </c>
      <c r="L3" s="3">
        <v>12</v>
      </c>
      <c r="M3" s="3">
        <v>-2154268.37</v>
      </c>
      <c r="N3" s="3">
        <v>-164.64</v>
      </c>
      <c r="O3" s="2">
        <f t="shared" si="0"/>
        <v>-0.99031578947368415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-0.4051829768898399</v>
      </c>
      <c r="H4">
        <f>E4/E$1</f>
        <v>0.38424060150375944</v>
      </c>
      <c r="J4" s="2">
        <v>1718</v>
      </c>
      <c r="K4" s="3">
        <v>7</v>
      </c>
      <c r="L4" s="3">
        <v>12</v>
      </c>
      <c r="M4" s="3">
        <v>-206481.85</v>
      </c>
      <c r="N4" s="3">
        <v>-17.75</v>
      </c>
      <c r="O4" s="2">
        <f t="shared" si="0"/>
        <v>-0.10676691729323308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7</v>
      </c>
      <c r="C1" s="3">
        <v>11</v>
      </c>
      <c r="D1" s="3">
        <v>21516815.98</v>
      </c>
      <c r="E1" s="3">
        <v>222.89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-0.13294846796379947</v>
      </c>
      <c r="H2">
        <f>E2/E$1</f>
        <v>0.1677957737000314</v>
      </c>
      <c r="J2" s="2">
        <v>1617</v>
      </c>
      <c r="K2" s="3">
        <v>7</v>
      </c>
      <c r="L2" s="3">
        <v>11</v>
      </c>
      <c r="M2" s="3">
        <v>-1102205.8500000001</v>
      </c>
      <c r="N2" s="3">
        <v>-93.27</v>
      </c>
      <c r="O2" s="2">
        <f t="shared" ref="O2:O3" si="0">N2/E$1</f>
        <v>-0.41845753510700345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-0.3700436708387001</v>
      </c>
      <c r="H3">
        <f>E3/E$1</f>
        <v>4.607653999730809E-2</v>
      </c>
      <c r="J3" s="2">
        <v>1718</v>
      </c>
      <c r="K3" s="3">
        <v>7</v>
      </c>
      <c r="L3" s="3">
        <v>11</v>
      </c>
      <c r="M3" s="3">
        <v>869827.03</v>
      </c>
      <c r="N3" s="3">
        <v>73.66</v>
      </c>
      <c r="O3" s="2">
        <f t="shared" si="0"/>
        <v>0.33047691686482122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22</v>
      </c>
      <c r="C1" s="3">
        <v>2</v>
      </c>
      <c r="D1" s="3">
        <v>23590252.59</v>
      </c>
      <c r="E1" s="3">
        <v>206.51</v>
      </c>
      <c r="F1" s="1">
        <v>1</v>
      </c>
    </row>
    <row r="2" spans="1:16" x14ac:dyDescent="0.25">
      <c r="A2">
        <v>1718</v>
      </c>
      <c r="B2" s="3">
        <v>22</v>
      </c>
      <c r="C2" s="3">
        <v>2</v>
      </c>
      <c r="D2" s="3">
        <v>172080.86</v>
      </c>
      <c r="E2" s="3">
        <v>13.51</v>
      </c>
      <c r="F2" s="1">
        <v>2819</v>
      </c>
      <c r="G2">
        <f>(D2-D1)/$D$1</f>
        <v>-0.9927054252876909</v>
      </c>
      <c r="H2">
        <f>E2/E$1</f>
        <v>6.5420560747663559E-2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C1:V13"/>
  <sheetViews>
    <sheetView topLeftCell="C1" workbookViewId="0">
      <selection activeCell="N3" sqref="N3:V11"/>
    </sheetView>
  </sheetViews>
  <sheetFormatPr defaultRowHeight="13.8" x14ac:dyDescent="0.25"/>
  <cols>
    <col min="1" max="16384" width="8.88671875" style="2"/>
  </cols>
  <sheetData>
    <row r="1" spans="3:22" x14ac:dyDescent="0.25">
      <c r="L1" s="2" t="e">
        <f>AVERAGE(A1:K1)</f>
        <v>#DIV/0!</v>
      </c>
    </row>
    <row r="2" spans="3:22" x14ac:dyDescent="0.25">
      <c r="L2" s="2" t="e">
        <f t="shared" ref="L2:L11" si="0">AVERAGE(A2:K2)</f>
        <v>#DIV/0!</v>
      </c>
    </row>
    <row r="3" spans="3:22" x14ac:dyDescent="0.25">
      <c r="C3" s="2">
        <v>0.54168762466394937</v>
      </c>
      <c r="L3" s="2">
        <f t="shared" si="0"/>
        <v>0.54168762466394937</v>
      </c>
      <c r="M3" s="2">
        <f>AVERAGE(N3:V3)</f>
        <v>312.31</v>
      </c>
      <c r="N3" s="3">
        <v>312.31</v>
      </c>
    </row>
    <row r="4" spans="3:22" x14ac:dyDescent="0.25">
      <c r="C4" s="2">
        <v>5.7306391466481664E-2</v>
      </c>
      <c r="D4" s="2">
        <v>0.1596836350600466</v>
      </c>
      <c r="L4" s="2">
        <f t="shared" si="0"/>
        <v>0.10849501326326413</v>
      </c>
      <c r="M4" s="2">
        <f t="shared" ref="M4:M11" si="1">AVERAGE(N4:V4)</f>
        <v>52.155000000000001</v>
      </c>
      <c r="N4" s="3">
        <v>33.04</v>
      </c>
      <c r="O4" s="3">
        <v>71.27</v>
      </c>
    </row>
    <row r="5" spans="3:22" x14ac:dyDescent="0.25">
      <c r="C5" s="2">
        <v>-8.9324429797936009E-3</v>
      </c>
      <c r="D5" s="2">
        <v>0.20944613730059153</v>
      </c>
      <c r="E5" s="2">
        <v>-0.15868865647626712</v>
      </c>
      <c r="L5" s="2">
        <f t="shared" si="0"/>
        <v>1.3941679281510272E-2</v>
      </c>
      <c r="M5" s="2">
        <f t="shared" si="1"/>
        <v>13.663333333333332</v>
      </c>
      <c r="N5" s="3">
        <v>-5.15</v>
      </c>
      <c r="O5" s="3">
        <v>93.48</v>
      </c>
      <c r="P5" s="3">
        <v>-47.34</v>
      </c>
    </row>
    <row r="6" spans="3:22" x14ac:dyDescent="0.25">
      <c r="C6" s="2">
        <v>-5.3247766889255053E-2</v>
      </c>
      <c r="D6" s="2">
        <v>-0.17066230507259367</v>
      </c>
      <c r="E6" s="2">
        <v>-0.20783051756503085</v>
      </c>
      <c r="F6" s="2">
        <v>-6.3618627534141998E-4</v>
      </c>
      <c r="L6" s="2">
        <f t="shared" si="0"/>
        <v>-0.10809419395055524</v>
      </c>
      <c r="M6" s="2">
        <f t="shared" si="1"/>
        <v>-42.255000000000003</v>
      </c>
      <c r="N6" s="3">
        <v>-30.7</v>
      </c>
      <c r="O6" s="3">
        <v>-76.17</v>
      </c>
      <c r="P6" s="3">
        <v>-62</v>
      </c>
      <c r="Q6" s="3">
        <v>-0.15</v>
      </c>
    </row>
    <row r="7" spans="3:22" x14ac:dyDescent="0.25">
      <c r="C7" s="2">
        <v>8.4225132252189763E-2</v>
      </c>
      <c r="D7" s="2">
        <v>5.9464061659795661E-2</v>
      </c>
      <c r="E7" s="2">
        <v>0.23561946902654871</v>
      </c>
      <c r="F7" s="2">
        <v>0.49524980914411737</v>
      </c>
      <c r="G7" s="2">
        <v>0.35280477576594804</v>
      </c>
      <c r="L7" s="2">
        <f t="shared" si="0"/>
        <v>0.24547264956971993</v>
      </c>
      <c r="M7" s="2">
        <f t="shared" si="1"/>
        <v>66.733999999999995</v>
      </c>
      <c r="N7" s="3">
        <v>48.56</v>
      </c>
      <c r="O7" s="3">
        <v>26.54</v>
      </c>
      <c r="P7" s="3">
        <v>70.290000000000006</v>
      </c>
      <c r="Q7" s="3">
        <v>116.77</v>
      </c>
      <c r="R7" s="3">
        <v>71.510000000000005</v>
      </c>
    </row>
    <row r="8" spans="3:22" x14ac:dyDescent="0.25">
      <c r="C8" s="2">
        <v>0.13825340386783452</v>
      </c>
      <c r="D8" s="2">
        <v>-0.24614626277110593</v>
      </c>
      <c r="E8" s="2">
        <v>6.4628586752480566E-2</v>
      </c>
      <c r="F8" s="2">
        <v>0.54911358045635761</v>
      </c>
      <c r="G8" s="2">
        <v>0.31165819724702748</v>
      </c>
      <c r="H8" s="2">
        <v>0.72942603924878668</v>
      </c>
      <c r="L8" s="2">
        <f t="shared" si="0"/>
        <v>0.25782225746689685</v>
      </c>
      <c r="M8" s="2">
        <f t="shared" si="1"/>
        <v>53.339999999999996</v>
      </c>
      <c r="N8" s="3">
        <v>79.709999999999994</v>
      </c>
      <c r="O8" s="3">
        <v>-109.86</v>
      </c>
      <c r="P8" s="3">
        <v>19.28</v>
      </c>
      <c r="Q8" s="3">
        <v>129.47</v>
      </c>
      <c r="R8" s="3">
        <v>63.17</v>
      </c>
      <c r="S8" s="3">
        <v>138.27000000000001</v>
      </c>
    </row>
    <row r="9" spans="3:22" x14ac:dyDescent="0.25">
      <c r="C9" s="2">
        <v>0.39432833232156794</v>
      </c>
      <c r="D9" s="2">
        <v>0.69889317081914326</v>
      </c>
      <c r="E9" s="2">
        <v>0.8212657548940735</v>
      </c>
      <c r="F9" s="2">
        <v>1.707439138179659</v>
      </c>
      <c r="G9" s="2">
        <v>0.70891509201243275</v>
      </c>
      <c r="H9" s="2">
        <v>2.6129457691496096</v>
      </c>
      <c r="I9" s="2">
        <v>2.9793082706766918</v>
      </c>
      <c r="L9" s="2">
        <f t="shared" si="0"/>
        <v>1.4175850754361683</v>
      </c>
      <c r="M9" s="2">
        <f t="shared" si="1"/>
        <v>331.59571428571428</v>
      </c>
      <c r="N9" s="3">
        <v>227.35</v>
      </c>
      <c r="O9" s="3">
        <v>311.93</v>
      </c>
      <c r="P9" s="3">
        <v>245</v>
      </c>
      <c r="Q9" s="3">
        <v>402.58</v>
      </c>
      <c r="R9" s="3">
        <v>143.69</v>
      </c>
      <c r="S9" s="3">
        <v>495.31</v>
      </c>
      <c r="T9" s="3">
        <v>495.31</v>
      </c>
    </row>
    <row r="10" spans="3:22" x14ac:dyDescent="0.25">
      <c r="C10" s="2">
        <v>-0.82088283756829417</v>
      </c>
      <c r="D10" s="2">
        <v>-0.39680050188205773</v>
      </c>
      <c r="E10" s="2">
        <v>-1.3956489675516226</v>
      </c>
      <c r="F10" s="2">
        <v>-5.2040037322928154E-2</v>
      </c>
      <c r="G10" s="2">
        <v>0.60590063643988357</v>
      </c>
      <c r="H10" s="2">
        <v>-0.86853766617429828</v>
      </c>
      <c r="I10" s="2">
        <v>-0.99031578947368415</v>
      </c>
      <c r="J10" s="2">
        <v>-0.41845753510700345</v>
      </c>
      <c r="L10" s="2">
        <f t="shared" si="0"/>
        <v>-0.54209783733000061</v>
      </c>
      <c r="M10" s="2">
        <f t="shared" si="1"/>
        <v>-172.34249999999997</v>
      </c>
      <c r="N10" s="3">
        <v>-473.28</v>
      </c>
      <c r="O10" s="3">
        <v>-177.1</v>
      </c>
      <c r="P10" s="3">
        <v>-416.35</v>
      </c>
      <c r="Q10" s="3">
        <v>-12.27</v>
      </c>
      <c r="R10" s="3">
        <v>122.81</v>
      </c>
      <c r="S10" s="3">
        <v>-164.64</v>
      </c>
      <c r="T10" s="3">
        <v>-164.64</v>
      </c>
      <c r="U10" s="3">
        <v>-93.27</v>
      </c>
    </row>
    <row r="11" spans="3:22" x14ac:dyDescent="0.25">
      <c r="C11" s="2">
        <v>8.8717370566299539E-2</v>
      </c>
      <c r="D11" s="2">
        <v>-0.20563721096970783</v>
      </c>
      <c r="E11" s="2">
        <v>-7.2204344328238135E-2</v>
      </c>
      <c r="F11" s="2">
        <v>0.24552548986343201</v>
      </c>
      <c r="G11" s="2">
        <v>-0.29147959938822832</v>
      </c>
      <c r="H11" s="2">
        <v>-9.3637898290778648E-2</v>
      </c>
      <c r="I11" s="2">
        <v>-0.10676691729323308</v>
      </c>
      <c r="J11" s="2">
        <v>0.33047691686482122</v>
      </c>
      <c r="K11" s="2">
        <v>6.5420560747663559E-2</v>
      </c>
      <c r="L11" s="2">
        <f t="shared" si="0"/>
        <v>-4.3984035808855198E-3</v>
      </c>
      <c r="M11" s="2">
        <f t="shared" si="1"/>
        <v>-1.2988888888888892</v>
      </c>
      <c r="N11" s="3">
        <v>51.15</v>
      </c>
      <c r="O11" s="3">
        <v>-91.78</v>
      </c>
      <c r="P11" s="3">
        <v>-21.54</v>
      </c>
      <c r="Q11" s="3">
        <v>57.89</v>
      </c>
      <c r="R11" s="3">
        <v>-59.08</v>
      </c>
      <c r="S11" s="3">
        <v>-17.75</v>
      </c>
      <c r="T11" s="3">
        <v>-17.75</v>
      </c>
      <c r="U11" s="3">
        <v>73.66</v>
      </c>
      <c r="V11" s="3">
        <v>13.51</v>
      </c>
    </row>
    <row r="12" spans="3:22" x14ac:dyDescent="0.25">
      <c r="C12" s="2">
        <f t="shared" ref="C12:K12" si="2">AVERAGE(C1:C11)</f>
        <v>4.6828356411219983E-2</v>
      </c>
      <c r="D12" s="2">
        <f t="shared" si="2"/>
        <v>1.3530090518013994E-2</v>
      </c>
      <c r="E12" s="2">
        <f t="shared" si="2"/>
        <v>-0.10183695360686514</v>
      </c>
      <c r="F12" s="2">
        <f t="shared" si="2"/>
        <v>0.4907752990075494</v>
      </c>
      <c r="G12" s="2">
        <f t="shared" si="2"/>
        <v>0.33755982041541277</v>
      </c>
      <c r="H12" s="2">
        <f t="shared" si="2"/>
        <v>0.59504906098332977</v>
      </c>
      <c r="I12" s="2">
        <f t="shared" si="2"/>
        <v>0.62740852130325819</v>
      </c>
      <c r="J12" s="2">
        <f t="shared" si="2"/>
        <v>-4.3990309121091115E-2</v>
      </c>
      <c r="K12" s="2">
        <f t="shared" si="2"/>
        <v>6.5420560747663559E-2</v>
      </c>
      <c r="N12" s="2">
        <f t="shared" ref="N12:V12" si="3">AVERAGE(N1:N11)</f>
        <v>26.998888888888892</v>
      </c>
      <c r="O12" s="2">
        <f t="shared" si="3"/>
        <v>6.0387500000000003</v>
      </c>
      <c r="P12" s="2">
        <f t="shared" si="3"/>
        <v>-30.38</v>
      </c>
      <c r="Q12" s="2">
        <f t="shared" si="3"/>
        <v>115.71499999999999</v>
      </c>
      <c r="R12" s="2">
        <f t="shared" si="3"/>
        <v>68.42</v>
      </c>
      <c r="S12" s="2">
        <f t="shared" si="3"/>
        <v>112.79750000000001</v>
      </c>
      <c r="T12" s="2">
        <f t="shared" si="3"/>
        <v>104.30666666666667</v>
      </c>
      <c r="U12" s="2">
        <f t="shared" si="3"/>
        <v>-9.8049999999999997</v>
      </c>
      <c r="V12" s="2">
        <f t="shared" si="3"/>
        <v>13.51</v>
      </c>
    </row>
    <row r="13" spans="3:22" x14ac:dyDescent="0.25">
      <c r="H13" s="2">
        <v>2</v>
      </c>
      <c r="I13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4627-2B0D-4974-AE03-B6533927EF9E}">
  <dimension ref="A1:E66"/>
  <sheetViews>
    <sheetView tabSelected="1"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3">
        <v>312.31</v>
      </c>
      <c r="C1" s="2">
        <f>COUNT(A1:A66)</f>
        <v>45</v>
      </c>
      <c r="E1" s="2">
        <f>COUNT(A1:A66)</f>
        <v>45</v>
      </c>
    </row>
    <row r="2" spans="1:5" x14ac:dyDescent="0.25">
      <c r="A2" s="3">
        <v>33.04</v>
      </c>
      <c r="C2" s="2">
        <f>AVERAGE(A1:A66)</f>
        <v>41.623111111111108</v>
      </c>
      <c r="E2" s="2">
        <v>0.56999999999999995</v>
      </c>
    </row>
    <row r="3" spans="1:5" x14ac:dyDescent="0.25">
      <c r="A3" s="3">
        <v>-5.15</v>
      </c>
      <c r="C3" s="2">
        <f>_xlfn.STDEV.S(A1:A66)</f>
        <v>187.48265503800883</v>
      </c>
      <c r="E3" s="2">
        <v>0.65</v>
      </c>
    </row>
    <row r="4" spans="1:5" x14ac:dyDescent="0.25">
      <c r="A4" s="3">
        <v>-30.7</v>
      </c>
      <c r="C4" s="2">
        <f>C3/SQRT(C1)</f>
        <v>27.948264084475408</v>
      </c>
      <c r="E4" s="2">
        <f>1-E3</f>
        <v>0.35</v>
      </c>
    </row>
    <row r="5" spans="1:5" x14ac:dyDescent="0.25">
      <c r="A5" s="3">
        <v>48.56</v>
      </c>
      <c r="C5" s="2">
        <v>0.95</v>
      </c>
      <c r="E5" s="2">
        <f>_xlfn.NORM.S.INV(E4/2)</f>
        <v>-0.93458929107347943</v>
      </c>
    </row>
    <row r="6" spans="1:5" x14ac:dyDescent="0.25">
      <c r="A6" s="3">
        <v>79.709999999999994</v>
      </c>
      <c r="C6" s="2">
        <f>C1-1</f>
        <v>44</v>
      </c>
      <c r="E6" s="2">
        <f>E5*SQRT(E2*(1-E2)/E1)</f>
        <v>-6.8974124898264086E-2</v>
      </c>
    </row>
    <row r="7" spans="1:5" x14ac:dyDescent="0.25">
      <c r="A7" s="3">
        <v>227.35</v>
      </c>
      <c r="C7" s="2">
        <f>TINV(1-C5,C6)</f>
        <v>2.0153675744437649</v>
      </c>
      <c r="E7" s="2">
        <f>E2+E6</f>
        <v>0.50102587510173591</v>
      </c>
    </row>
    <row r="8" spans="1:5" x14ac:dyDescent="0.25">
      <c r="A8" s="3">
        <v>-473.28</v>
      </c>
      <c r="C8" s="2">
        <f>C7*C4</f>
        <v>56.326025197842995</v>
      </c>
      <c r="E8" s="2">
        <f>E2-E6</f>
        <v>0.638974124898264</v>
      </c>
    </row>
    <row r="9" spans="1:5" x14ac:dyDescent="0.25">
      <c r="A9" s="3">
        <v>51.15</v>
      </c>
      <c r="C9" s="2">
        <f>C2-C8</f>
        <v>-14.702914086731887</v>
      </c>
    </row>
    <row r="10" spans="1:5" x14ac:dyDescent="0.25">
      <c r="A10" s="3">
        <v>71.27</v>
      </c>
      <c r="C10" s="2">
        <f>C2+C8</f>
        <v>97.94913630895411</v>
      </c>
    </row>
    <row r="11" spans="1:5" x14ac:dyDescent="0.25">
      <c r="A11" s="3">
        <v>93.48</v>
      </c>
    </row>
    <row r="12" spans="1:5" x14ac:dyDescent="0.25">
      <c r="A12" s="3">
        <v>-76.17</v>
      </c>
    </row>
    <row r="13" spans="1:5" x14ac:dyDescent="0.25">
      <c r="A13" s="3">
        <v>26.54</v>
      </c>
    </row>
    <row r="14" spans="1:5" x14ac:dyDescent="0.25">
      <c r="A14" s="3">
        <v>-109.86</v>
      </c>
    </row>
    <row r="15" spans="1:5" x14ac:dyDescent="0.25">
      <c r="A15" s="3">
        <v>311.93</v>
      </c>
    </row>
    <row r="16" spans="1:5" x14ac:dyDescent="0.25">
      <c r="A16" s="3">
        <v>-177.1</v>
      </c>
    </row>
    <row r="17" spans="1:1" x14ac:dyDescent="0.25">
      <c r="A17" s="3">
        <v>-91.78</v>
      </c>
    </row>
    <row r="18" spans="1:1" x14ac:dyDescent="0.25">
      <c r="A18" s="3">
        <v>-47.34</v>
      </c>
    </row>
    <row r="19" spans="1:1" x14ac:dyDescent="0.25">
      <c r="A19" s="3">
        <v>-62</v>
      </c>
    </row>
    <row r="20" spans="1:1" x14ac:dyDescent="0.25">
      <c r="A20" s="3">
        <v>70.290000000000006</v>
      </c>
    </row>
    <row r="21" spans="1:1" x14ac:dyDescent="0.25">
      <c r="A21" s="3">
        <v>19.28</v>
      </c>
    </row>
    <row r="22" spans="1:1" x14ac:dyDescent="0.25">
      <c r="A22" s="3">
        <v>245</v>
      </c>
    </row>
    <row r="23" spans="1:1" x14ac:dyDescent="0.25">
      <c r="A23" s="3">
        <v>-416.35</v>
      </c>
    </row>
    <row r="24" spans="1:1" x14ac:dyDescent="0.25">
      <c r="A24" s="3">
        <v>-21.54</v>
      </c>
    </row>
    <row r="25" spans="1:1" x14ac:dyDescent="0.25">
      <c r="A25" s="3">
        <v>-0.15</v>
      </c>
    </row>
    <row r="26" spans="1:1" x14ac:dyDescent="0.25">
      <c r="A26" s="3">
        <v>116.77</v>
      </c>
    </row>
    <row r="27" spans="1:1" x14ac:dyDescent="0.25">
      <c r="A27" s="3">
        <v>129.47</v>
      </c>
    </row>
    <row r="28" spans="1:1" x14ac:dyDescent="0.25">
      <c r="A28" s="3">
        <v>402.58</v>
      </c>
    </row>
    <row r="29" spans="1:1" x14ac:dyDescent="0.25">
      <c r="A29" s="3">
        <v>-12.27</v>
      </c>
    </row>
    <row r="30" spans="1:1" x14ac:dyDescent="0.25">
      <c r="A30" s="3">
        <v>57.89</v>
      </c>
    </row>
    <row r="31" spans="1:1" x14ac:dyDescent="0.25">
      <c r="A31" s="3">
        <v>71.510000000000005</v>
      </c>
    </row>
    <row r="32" spans="1:1" x14ac:dyDescent="0.25">
      <c r="A32" s="3">
        <v>63.17</v>
      </c>
    </row>
    <row r="33" spans="1:1" x14ac:dyDescent="0.25">
      <c r="A33" s="3">
        <v>143.69</v>
      </c>
    </row>
    <row r="34" spans="1:1" x14ac:dyDescent="0.25">
      <c r="A34" s="3">
        <v>122.81</v>
      </c>
    </row>
    <row r="35" spans="1:1" x14ac:dyDescent="0.25">
      <c r="A35" s="3">
        <v>-59.08</v>
      </c>
    </row>
    <row r="36" spans="1:1" x14ac:dyDescent="0.25">
      <c r="A36" s="3">
        <v>138.27000000000001</v>
      </c>
    </row>
    <row r="37" spans="1:1" x14ac:dyDescent="0.25">
      <c r="A37" s="3">
        <v>495.31</v>
      </c>
    </row>
    <row r="38" spans="1:1" x14ac:dyDescent="0.25">
      <c r="A38" s="3">
        <v>-164.64</v>
      </c>
    </row>
    <row r="39" spans="1:1" x14ac:dyDescent="0.25">
      <c r="A39" s="3">
        <v>-17.75</v>
      </c>
    </row>
    <row r="40" spans="1:1" x14ac:dyDescent="0.25">
      <c r="A40" s="3">
        <v>495.31</v>
      </c>
    </row>
    <row r="41" spans="1:1" x14ac:dyDescent="0.25">
      <c r="A41" s="3">
        <v>-164.64</v>
      </c>
    </row>
    <row r="42" spans="1:1" x14ac:dyDescent="0.25">
      <c r="A42" s="3">
        <v>-17.75</v>
      </c>
    </row>
    <row r="43" spans="1:1" x14ac:dyDescent="0.25">
      <c r="A43" s="3">
        <v>-93.27</v>
      </c>
    </row>
    <row r="44" spans="1:1" x14ac:dyDescent="0.25">
      <c r="A44" s="3">
        <v>73.66</v>
      </c>
    </row>
    <row r="45" spans="1:1" x14ac:dyDescent="0.25">
      <c r="A45" s="3">
        <v>13.51</v>
      </c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31</v>
      </c>
      <c r="C1" s="3">
        <v>2</v>
      </c>
      <c r="D1" s="3">
        <v>5863370.9000000004</v>
      </c>
      <c r="E1" s="3">
        <v>447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-0.62056670506721656</v>
      </c>
      <c r="H2">
        <f t="shared" ref="H2:H12" si="0">E2/E$1</f>
        <v>3.6487695749440711E-2</v>
      </c>
      <c r="J2">
        <v>708</v>
      </c>
      <c r="K2" s="3">
        <v>31</v>
      </c>
      <c r="L2" s="3">
        <v>2</v>
      </c>
      <c r="M2" s="3">
        <v>3806017.73</v>
      </c>
      <c r="N2" s="3">
        <v>299.26</v>
      </c>
      <c r="O2">
        <f>N2/E$1</f>
        <v>0.66948545861297537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12.081947932033431</v>
      </c>
      <c r="H3">
        <f t="shared" si="0"/>
        <v>0.33572706935123042</v>
      </c>
      <c r="J3">
        <v>809</v>
      </c>
      <c r="K3" s="3">
        <v>31</v>
      </c>
      <c r="L3" s="3">
        <v>2</v>
      </c>
      <c r="M3" s="3">
        <v>2361950.02</v>
      </c>
      <c r="N3" s="3">
        <v>182.4</v>
      </c>
      <c r="O3">
        <f t="shared" ref="O3:O12" si="2">N3/E$1</f>
        <v>0.40805369127516777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5.0528439775147094</v>
      </c>
      <c r="H4">
        <f t="shared" si="0"/>
        <v>0.29823266219239375</v>
      </c>
      <c r="J4">
        <v>910</v>
      </c>
      <c r="K4" s="3">
        <v>31</v>
      </c>
      <c r="L4" s="3">
        <v>2</v>
      </c>
      <c r="M4" s="3">
        <v>-2178749.15</v>
      </c>
      <c r="N4" s="3">
        <v>-177.91</v>
      </c>
      <c r="O4">
        <f t="shared" si="2"/>
        <v>-0.39800894854586127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3.1238103630797092</v>
      </c>
      <c r="H5">
        <f t="shared" si="0"/>
        <v>0.22959731543624159</v>
      </c>
      <c r="J5">
        <v>1011</v>
      </c>
      <c r="K5" s="3">
        <v>31</v>
      </c>
      <c r="L5" s="3">
        <v>2</v>
      </c>
      <c r="M5" s="3">
        <v>2540059.2999999998</v>
      </c>
      <c r="N5" s="3">
        <v>200.19</v>
      </c>
      <c r="O5">
        <f t="shared" si="2"/>
        <v>0.44785234899328857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4.6574878863624329</v>
      </c>
      <c r="H6">
        <f t="shared" si="0"/>
        <v>0.22530201342281878</v>
      </c>
      <c r="J6">
        <v>1112</v>
      </c>
      <c r="K6" s="3">
        <v>31</v>
      </c>
      <c r="L6" s="3">
        <v>2</v>
      </c>
      <c r="M6" s="3">
        <v>3380130.95</v>
      </c>
      <c r="N6" s="3">
        <v>293.94</v>
      </c>
      <c r="O6">
        <f t="shared" si="2"/>
        <v>0.65758389261744965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3.7795626693170612</v>
      </c>
      <c r="H7">
        <f t="shared" si="0"/>
        <v>0.19073825503355707</v>
      </c>
      <c r="J7">
        <v>1213</v>
      </c>
      <c r="K7" s="3">
        <v>31</v>
      </c>
      <c r="L7" s="3">
        <v>2</v>
      </c>
      <c r="M7" s="3">
        <v>5031300.92</v>
      </c>
      <c r="N7" s="3">
        <v>432.77</v>
      </c>
      <c r="O7">
        <f t="shared" si="2"/>
        <v>0.96816554809843391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2.4428919855641404</v>
      </c>
      <c r="H8">
        <f t="shared" si="0"/>
        <v>0.14185682326621923</v>
      </c>
      <c r="J8">
        <v>1314</v>
      </c>
      <c r="K8" s="3">
        <v>31</v>
      </c>
      <c r="L8" s="3">
        <v>2</v>
      </c>
      <c r="M8" s="3">
        <v>-133498.87</v>
      </c>
      <c r="N8" s="3">
        <v>-12.48</v>
      </c>
      <c r="O8">
        <f t="shared" si="2"/>
        <v>-2.7919463087248322E-2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1.2632842773088107</v>
      </c>
      <c r="H9">
        <f t="shared" si="0"/>
        <v>0.1066890380313199</v>
      </c>
      <c r="J9">
        <v>1415</v>
      </c>
      <c r="K9" s="3">
        <v>31</v>
      </c>
      <c r="L9" s="3">
        <v>2</v>
      </c>
      <c r="M9" s="3">
        <v>607173.17000000004</v>
      </c>
      <c r="N9" s="3">
        <v>57.12</v>
      </c>
      <c r="O9">
        <f t="shared" si="2"/>
        <v>0.12778523489932886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5.969519281135705</v>
      </c>
      <c r="H10">
        <f t="shared" si="0"/>
        <v>0.1025503355704698</v>
      </c>
      <c r="J10">
        <v>1516</v>
      </c>
      <c r="K10" s="3">
        <v>31</v>
      </c>
      <c r="L10" s="3">
        <v>2</v>
      </c>
      <c r="M10" s="3">
        <v>810071.47</v>
      </c>
      <c r="N10" s="3">
        <v>70.73</v>
      </c>
      <c r="O10">
        <f t="shared" si="2"/>
        <v>0.15823266219239374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11.299523212833082</v>
      </c>
      <c r="H11">
        <f t="shared" si="0"/>
        <v>0.11621923937360179</v>
      </c>
      <c r="J11">
        <v>1617</v>
      </c>
      <c r="K11" s="3">
        <v>31</v>
      </c>
      <c r="L11" s="3">
        <v>2</v>
      </c>
      <c r="M11" s="3">
        <v>-1582158.6</v>
      </c>
      <c r="N11" s="3">
        <v>-137.88999999999999</v>
      </c>
      <c r="O11">
        <f t="shared" si="2"/>
        <v>-0.30847874720357937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-0.33684049562683988</v>
      </c>
      <c r="H12">
        <f t="shared" si="0"/>
        <v>0.10496644295302014</v>
      </c>
      <c r="J12">
        <v>1718</v>
      </c>
      <c r="K12" s="3">
        <v>31</v>
      </c>
      <c r="L12" s="3">
        <v>2</v>
      </c>
      <c r="M12" s="3">
        <v>467678.53</v>
      </c>
      <c r="N12" s="3">
        <v>44.29</v>
      </c>
      <c r="O12">
        <f t="shared" si="2"/>
        <v>9.9082774049217004E-2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31</v>
      </c>
      <c r="C1" s="3">
        <v>3</v>
      </c>
      <c r="D1" s="3">
        <v>12757957</v>
      </c>
      <c r="E1" s="3">
        <v>486.31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-0.17448159764137791</v>
      </c>
      <c r="H2">
        <f t="shared" ref="H2:H11" si="0">E2/E$1</f>
        <v>8.8914478419115386E-2</v>
      </c>
      <c r="J2">
        <v>809</v>
      </c>
      <c r="K2" s="3">
        <v>31</v>
      </c>
      <c r="L2" s="3">
        <v>3</v>
      </c>
      <c r="M2" s="3">
        <v>186433.35</v>
      </c>
      <c r="N2" s="3">
        <v>14.4</v>
      </c>
      <c r="O2">
        <f>N2/E$1</f>
        <v>2.9610742119224362E-2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2.1164399778114942</v>
      </c>
      <c r="H3">
        <f t="shared" si="0"/>
        <v>0.14934918056383786</v>
      </c>
      <c r="J3">
        <v>910</v>
      </c>
      <c r="K3" s="3">
        <v>31</v>
      </c>
      <c r="L3" s="3">
        <v>3</v>
      </c>
      <c r="M3" s="3">
        <v>-187159.47</v>
      </c>
      <c r="N3" s="3">
        <v>-15.28</v>
      </c>
      <c r="O3">
        <f t="shared" ref="O3:O11" si="2">N3/E$1</f>
        <v>-3.1420287470954739E-2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1.5858374597123979</v>
      </c>
      <c r="H4">
        <f t="shared" si="0"/>
        <v>0.13495506981143715</v>
      </c>
      <c r="J4">
        <v>1011</v>
      </c>
      <c r="K4" s="3">
        <v>31</v>
      </c>
      <c r="L4" s="3">
        <v>3</v>
      </c>
      <c r="M4" s="3">
        <v>3003406.53</v>
      </c>
      <c r="N4" s="3">
        <v>236.71</v>
      </c>
      <c r="O4">
        <f t="shared" si="2"/>
        <v>0.48674713660011104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1.7402226579067477</v>
      </c>
      <c r="H5">
        <f t="shared" si="0"/>
        <v>0.13972568937508997</v>
      </c>
      <c r="J5">
        <v>1112</v>
      </c>
      <c r="K5" s="3">
        <v>31</v>
      </c>
      <c r="L5" s="3">
        <v>3</v>
      </c>
      <c r="M5" s="3">
        <v>3326798.15</v>
      </c>
      <c r="N5" s="3">
        <v>289.3</v>
      </c>
      <c r="O5">
        <f t="shared" si="2"/>
        <v>0.59488803438136173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1.7247216313709159</v>
      </c>
      <c r="H6">
        <f t="shared" si="0"/>
        <v>0.12619522526783328</v>
      </c>
      <c r="J6">
        <v>1213</v>
      </c>
      <c r="K6" s="3">
        <v>31</v>
      </c>
      <c r="L6" s="3">
        <v>3</v>
      </c>
      <c r="M6" s="3">
        <v>3521723.85</v>
      </c>
      <c r="N6" s="3">
        <v>297.51</v>
      </c>
      <c r="O6">
        <f t="shared" si="2"/>
        <v>0.6117702699923917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1.0421299099848038</v>
      </c>
      <c r="H7">
        <f t="shared" si="0"/>
        <v>9.4219736382143079E-2</v>
      </c>
      <c r="J7">
        <v>1314</v>
      </c>
      <c r="K7" s="3">
        <v>31</v>
      </c>
      <c r="L7" s="3">
        <v>3</v>
      </c>
      <c r="M7" s="3">
        <v>482603.13</v>
      </c>
      <c r="N7" s="3">
        <v>45.44</v>
      </c>
      <c r="O7">
        <f t="shared" si="2"/>
        <v>9.3438341798441321E-2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1.1586797784316099</v>
      </c>
      <c r="H8">
        <f t="shared" si="0"/>
        <v>7.5733585572988413E-2</v>
      </c>
      <c r="J8">
        <v>1415</v>
      </c>
      <c r="K8" s="3">
        <v>31</v>
      </c>
      <c r="L8" s="3">
        <v>3</v>
      </c>
      <c r="M8" s="3">
        <v>-271261.42</v>
      </c>
      <c r="N8" s="3">
        <v>-24.93</v>
      </c>
      <c r="O8">
        <f t="shared" si="2"/>
        <v>-5.1263597293907177E-2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2.9629496548702892</v>
      </c>
      <c r="H9">
        <f t="shared" si="0"/>
        <v>7.8324525508420562E-2</v>
      </c>
      <c r="J9">
        <v>1516</v>
      </c>
      <c r="K9" s="3">
        <v>31</v>
      </c>
      <c r="L9" s="3">
        <v>3</v>
      </c>
      <c r="M9" s="3">
        <v>-1911489.87</v>
      </c>
      <c r="N9" s="3">
        <v>-171.92</v>
      </c>
      <c r="O9">
        <f t="shared" si="2"/>
        <v>-0.35351936007896195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3.6181492052371724</v>
      </c>
      <c r="H10">
        <f t="shared" si="0"/>
        <v>8.5973967222553516E-2</v>
      </c>
      <c r="J10">
        <v>1617</v>
      </c>
      <c r="K10" s="3">
        <v>31</v>
      </c>
      <c r="L10" s="3">
        <v>3</v>
      </c>
      <c r="M10" s="3">
        <v>3361595.55</v>
      </c>
      <c r="N10" s="3">
        <v>292.98</v>
      </c>
      <c r="O10">
        <f t="shared" si="2"/>
        <v>0.60245522403405238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-0.99537585915989502</v>
      </c>
      <c r="H11">
        <f t="shared" si="0"/>
        <v>7.2793074376426556E-2</v>
      </c>
      <c r="J11">
        <v>1718</v>
      </c>
      <c r="K11" s="3">
        <v>31</v>
      </c>
      <c r="L11" s="3">
        <v>3</v>
      </c>
      <c r="M11" s="3">
        <v>-150766.95000000001</v>
      </c>
      <c r="N11" s="3">
        <v>-14.23</v>
      </c>
      <c r="O11">
        <f t="shared" si="2"/>
        <v>-2.9261170858094633E-2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4</v>
      </c>
      <c r="C1" s="3">
        <v>7</v>
      </c>
      <c r="D1" s="3">
        <v>4038065.03</v>
      </c>
      <c r="E1" s="3">
        <v>576.54999999999995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5.9788248135270869</v>
      </c>
      <c r="H2">
        <f t="shared" ref="H2:H10" si="0">E2/E$1</f>
        <v>0.18962795941375424</v>
      </c>
      <c r="J2">
        <v>910</v>
      </c>
      <c r="K2" s="3">
        <v>4</v>
      </c>
      <c r="L2" s="3">
        <v>7</v>
      </c>
      <c r="M2" s="3">
        <v>3494276.31</v>
      </c>
      <c r="N2" s="3">
        <v>312.31</v>
      </c>
      <c r="O2">
        <f>N2/E$1</f>
        <v>0.54168762466394937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0.98650938516460718</v>
      </c>
      <c r="H3">
        <f t="shared" si="0"/>
        <v>9.104154019599342E-2</v>
      </c>
      <c r="J3">
        <v>1011</v>
      </c>
      <c r="K3" s="3">
        <v>4</v>
      </c>
      <c r="L3" s="3">
        <v>7</v>
      </c>
      <c r="M3" s="3">
        <v>347076.84</v>
      </c>
      <c r="N3" s="3">
        <v>33.04</v>
      </c>
      <c r="O3">
        <f t="shared" ref="O3:O10" si="3">N3/E$1</f>
        <v>5.7306391466481664E-2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6.3505188449132026</v>
      </c>
      <c r="H4">
        <f t="shared" si="0"/>
        <v>0.10923597259561184</v>
      </c>
      <c r="J4">
        <v>1112</v>
      </c>
      <c r="K4" s="3">
        <v>4</v>
      </c>
      <c r="L4" s="3">
        <v>7</v>
      </c>
      <c r="M4" s="3">
        <v>-54262.559999999998</v>
      </c>
      <c r="N4" s="3">
        <v>-5.15</v>
      </c>
      <c r="O4">
        <f t="shared" si="3"/>
        <v>-8.9324429797936009E-3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3.131880325364647</v>
      </c>
      <c r="H5">
        <f t="shared" si="0"/>
        <v>9.1752666724481832E-2</v>
      </c>
      <c r="J5">
        <v>1213</v>
      </c>
      <c r="K5" s="3">
        <v>4</v>
      </c>
      <c r="L5" s="3">
        <v>7</v>
      </c>
      <c r="M5" s="3">
        <v>-325269.90000000002</v>
      </c>
      <c r="N5" s="3">
        <v>-30.7</v>
      </c>
      <c r="O5">
        <f t="shared" si="3"/>
        <v>-5.3247766889255053E-2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3.1075220722733157</v>
      </c>
      <c r="H6">
        <f t="shared" si="0"/>
        <v>6.9152718758130255E-2</v>
      </c>
      <c r="J6">
        <v>1314</v>
      </c>
      <c r="K6" s="3">
        <v>4</v>
      </c>
      <c r="L6" s="3">
        <v>7</v>
      </c>
      <c r="M6" s="3">
        <v>505056.79</v>
      </c>
      <c r="N6" s="3">
        <v>48.56</v>
      </c>
      <c r="O6">
        <f t="shared" si="3"/>
        <v>8.4225132252189763E-2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3.382685701819911</v>
      </c>
      <c r="H7">
        <f t="shared" si="0"/>
        <v>5.484346544098518E-2</v>
      </c>
      <c r="J7">
        <v>1415</v>
      </c>
      <c r="K7" s="3">
        <v>4</v>
      </c>
      <c r="L7" s="3">
        <v>7</v>
      </c>
      <c r="M7" s="3">
        <v>832174.44</v>
      </c>
      <c r="N7" s="3">
        <v>79.709999999999994</v>
      </c>
      <c r="O7">
        <f t="shared" si="3"/>
        <v>0.13825340386783452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9.1647211362517389</v>
      </c>
      <c r="H8">
        <f t="shared" si="0"/>
        <v>5.9890729338305443E-2</v>
      </c>
      <c r="J8">
        <v>1516</v>
      </c>
      <c r="K8" s="3">
        <v>4</v>
      </c>
      <c r="L8" s="3">
        <v>7</v>
      </c>
      <c r="M8" s="3">
        <v>2841557.24</v>
      </c>
      <c r="N8" s="3">
        <v>227.35</v>
      </c>
      <c r="O8">
        <f t="shared" si="3"/>
        <v>0.39432833232156794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17.562517647220755</v>
      </c>
      <c r="H9">
        <f t="shared" si="0"/>
        <v>7.9438036596999398E-2</v>
      </c>
      <c r="J9">
        <v>1617</v>
      </c>
      <c r="K9" s="3">
        <v>4</v>
      </c>
      <c r="L9" s="3">
        <v>7</v>
      </c>
      <c r="M9" s="3">
        <v>-5386207.8300000001</v>
      </c>
      <c r="N9" s="3">
        <v>-473.28</v>
      </c>
      <c r="O9">
        <f t="shared" si="3"/>
        <v>-0.82088283756829417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0.78376906921679734</v>
      </c>
      <c r="H10">
        <f t="shared" si="0"/>
        <v>7.1719712080478712E-2</v>
      </c>
      <c r="J10">
        <v>1718</v>
      </c>
      <c r="K10" s="3">
        <v>4</v>
      </c>
      <c r="L10" s="3">
        <v>7</v>
      </c>
      <c r="M10" s="3">
        <v>610813.29</v>
      </c>
      <c r="N10" s="3">
        <v>51.15</v>
      </c>
      <c r="O10">
        <f t="shared" si="3"/>
        <v>8.8717370566299539E-2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13</v>
      </c>
      <c r="C1" s="3">
        <v>10</v>
      </c>
      <c r="D1" s="3">
        <v>8703578.8900000006</v>
      </c>
      <c r="E1" s="3">
        <v>446.32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-6.162748632246843</v>
      </c>
      <c r="H2">
        <f t="shared" ref="H2:H9" si="0">E2/E$1</f>
        <v>-0.38051174045527875</v>
      </c>
      <c r="J2">
        <v>1011</v>
      </c>
      <c r="K2" s="3">
        <v>13</v>
      </c>
      <c r="L2" s="3">
        <v>10</v>
      </c>
      <c r="M2" s="3">
        <v>730737.06</v>
      </c>
      <c r="N2" s="3">
        <v>71.27</v>
      </c>
      <c r="O2">
        <f>N2/E$1</f>
        <v>0.1596836350600466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2.9463521137797142</v>
      </c>
      <c r="H3">
        <f t="shared" si="0"/>
        <v>-7.3870765370138022E-2</v>
      </c>
      <c r="J3">
        <v>1112</v>
      </c>
      <c r="K3" s="3">
        <v>13</v>
      </c>
      <c r="L3" s="3">
        <v>10</v>
      </c>
      <c r="M3" s="3">
        <v>985761.88</v>
      </c>
      <c r="N3" s="3">
        <v>93.48</v>
      </c>
      <c r="O3">
        <f>N3/E$1</f>
        <v>0.20944613730059153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1.4530501279801691</v>
      </c>
      <c r="H4">
        <f t="shared" si="0"/>
        <v>-1.4899623588456713E-2</v>
      </c>
      <c r="J4">
        <v>1213</v>
      </c>
      <c r="K4" s="3">
        <v>13</v>
      </c>
      <c r="L4" s="3">
        <v>10</v>
      </c>
      <c r="M4" s="3">
        <v>-807158.67</v>
      </c>
      <c r="N4" s="3">
        <v>-76.17</v>
      </c>
      <c r="O4">
        <f t="shared" ref="O4:O9" si="3">N4/E$1</f>
        <v>-0.17066230507259367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1.441749005620836</v>
      </c>
      <c r="H5">
        <f t="shared" si="0"/>
        <v>7.9315289478401156E-3</v>
      </c>
      <c r="J5">
        <v>1314</v>
      </c>
      <c r="K5" s="3">
        <v>13</v>
      </c>
      <c r="L5" s="3">
        <v>10</v>
      </c>
      <c r="M5" s="3">
        <v>271631.3</v>
      </c>
      <c r="N5" s="3">
        <v>26.54</v>
      </c>
      <c r="O5">
        <f t="shared" si="3"/>
        <v>5.9464061659795661E-2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1.5694124236288733</v>
      </c>
      <c r="H6">
        <f t="shared" si="0"/>
        <v>1.7207384835992112E-2</v>
      </c>
      <c r="J6">
        <v>1415</v>
      </c>
      <c r="K6" s="3">
        <v>13</v>
      </c>
      <c r="L6" s="3">
        <v>10</v>
      </c>
      <c r="M6" s="3">
        <v>-1149301.1299999999</v>
      </c>
      <c r="N6" s="3">
        <v>-109.86</v>
      </c>
      <c r="O6">
        <f t="shared" si="3"/>
        <v>-0.24614626277110593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4.2520140734887972</v>
      </c>
      <c r="H7">
        <f t="shared" si="0"/>
        <v>3.8201290553862705E-2</v>
      </c>
      <c r="J7">
        <v>1516</v>
      </c>
      <c r="K7" s="3">
        <v>13</v>
      </c>
      <c r="L7" s="3">
        <v>10</v>
      </c>
      <c r="M7" s="3">
        <v>3950149.79</v>
      </c>
      <c r="N7" s="3">
        <v>311.93</v>
      </c>
      <c r="O7">
        <f t="shared" si="3"/>
        <v>0.69889317081914326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8.1482099773326677</v>
      </c>
      <c r="H8">
        <f t="shared" si="0"/>
        <v>7.3064169205950893E-2</v>
      </c>
      <c r="J8">
        <v>1617</v>
      </c>
      <c r="K8" s="3">
        <v>13</v>
      </c>
      <c r="L8" s="3">
        <v>10</v>
      </c>
      <c r="M8" s="3">
        <v>-1939363.11</v>
      </c>
      <c r="N8" s="3">
        <v>-177.1</v>
      </c>
      <c r="O8">
        <f t="shared" si="3"/>
        <v>-0.39680050188205773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0.36363322605558629</v>
      </c>
      <c r="H9">
        <f t="shared" si="0"/>
        <v>6.5558343789209536E-2</v>
      </c>
      <c r="J9">
        <v>1718</v>
      </c>
      <c r="K9" s="3">
        <v>13</v>
      </c>
      <c r="L9" s="3">
        <v>10</v>
      </c>
      <c r="M9" s="3">
        <v>-1075584.1000000001</v>
      </c>
      <c r="N9" s="3">
        <v>-91.78</v>
      </c>
      <c r="O9">
        <f t="shared" si="3"/>
        <v>-0.20563721096970783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10</v>
      </c>
      <c r="C1" s="3">
        <v>9</v>
      </c>
      <c r="D1" s="3">
        <v>9545424.0199999996</v>
      </c>
      <c r="E1" s="3">
        <v>298.32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-0.85154276677171636</v>
      </c>
      <c r="H2">
        <f t="shared" ref="H2:H8" si="0">E2/E$1</f>
        <v>1.6056583534459642E-2</v>
      </c>
      <c r="J2" s="2">
        <v>1112</v>
      </c>
      <c r="K2" s="3">
        <v>10</v>
      </c>
      <c r="L2" s="3">
        <v>9</v>
      </c>
      <c r="M2" s="3">
        <v>-501691.14</v>
      </c>
      <c r="N2" s="3">
        <v>-47.34</v>
      </c>
      <c r="O2" s="2">
        <f>N2/E$1</f>
        <v>-0.15868865647626712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1.1974414333036618</v>
      </c>
      <c r="H3">
        <f t="shared" si="0"/>
        <v>6.2416197371949589E-2</v>
      </c>
      <c r="J3" s="2">
        <v>1213</v>
      </c>
      <c r="K3" s="3">
        <v>10</v>
      </c>
      <c r="L3" s="3">
        <v>9</v>
      </c>
      <c r="M3" s="3">
        <v>-657027.86</v>
      </c>
      <c r="N3" s="3">
        <v>-62</v>
      </c>
      <c r="O3" s="2">
        <f t="shared" ref="O3:O8" si="3">N3/E$1</f>
        <v>-0.20783051756503085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1.5249223816041648</v>
      </c>
      <c r="H4">
        <f t="shared" si="0"/>
        <v>7.2405470635559133E-2</v>
      </c>
      <c r="J4" s="2">
        <v>1314</v>
      </c>
      <c r="K4" s="3">
        <v>10</v>
      </c>
      <c r="L4" s="3">
        <v>9</v>
      </c>
      <c r="M4" s="3">
        <v>735847.15</v>
      </c>
      <c r="N4" s="3">
        <v>70.290000000000006</v>
      </c>
      <c r="O4" s="2">
        <f t="shared" si="3"/>
        <v>0.23561946902654871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0.90286111983530259</v>
      </c>
      <c r="H5">
        <f t="shared" si="0"/>
        <v>5.8695360686511135E-2</v>
      </c>
      <c r="J5" s="2">
        <v>1415</v>
      </c>
      <c r="K5" s="3">
        <v>10</v>
      </c>
      <c r="L5" s="3">
        <v>9</v>
      </c>
      <c r="M5" s="3">
        <v>202677.54</v>
      </c>
      <c r="N5" s="3">
        <v>19.28</v>
      </c>
      <c r="O5" s="2">
        <f t="shared" si="3"/>
        <v>6.4628586752480566E-2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2.9176745372072017</v>
      </c>
      <c r="H6">
        <f t="shared" si="0"/>
        <v>7.8472780906409231E-2</v>
      </c>
      <c r="J6" s="2">
        <v>1516</v>
      </c>
      <c r="K6" s="3">
        <v>10</v>
      </c>
      <c r="L6" s="3">
        <v>9</v>
      </c>
      <c r="M6" s="3">
        <v>3062208.68</v>
      </c>
      <c r="N6" s="3">
        <v>245</v>
      </c>
      <c r="O6" s="2">
        <f t="shared" si="3"/>
        <v>0.8212657548940735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2.5230471657978799</v>
      </c>
      <c r="H7">
        <f t="shared" si="0"/>
        <v>8.6182622687047475E-2</v>
      </c>
      <c r="J7" s="2">
        <v>1617</v>
      </c>
      <c r="K7" s="3">
        <v>10</v>
      </c>
      <c r="L7" s="3">
        <v>9</v>
      </c>
      <c r="M7" s="3">
        <v>-4559281.58</v>
      </c>
      <c r="N7" s="3">
        <v>-416.35</v>
      </c>
      <c r="O7" s="2">
        <f t="shared" si="3"/>
        <v>-1.3956489675516226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-2.3025974785350614</v>
      </c>
      <c r="H8">
        <f t="shared" si="0"/>
        <v>5.5443818718155E-2</v>
      </c>
      <c r="J8" s="2">
        <v>1718</v>
      </c>
      <c r="K8" s="3">
        <v>10</v>
      </c>
      <c r="L8" s="3">
        <v>9</v>
      </c>
      <c r="M8" s="3">
        <v>-238137.09</v>
      </c>
      <c r="N8" s="3">
        <v>-21.54</v>
      </c>
      <c r="O8" s="2">
        <f t="shared" si="3"/>
        <v>-7.2204344328238135E-2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5</v>
      </c>
      <c r="C1" s="3">
        <v>13</v>
      </c>
      <c r="D1" s="3">
        <v>10113759.07</v>
      </c>
      <c r="E1" s="3">
        <v>235.78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0.78734754257894357</v>
      </c>
      <c r="H2">
        <f t="shared" ref="H2:H7" si="0">E2/E$1</f>
        <v>0.2312749172957842</v>
      </c>
      <c r="J2" s="2">
        <v>1213</v>
      </c>
      <c r="K2" s="3">
        <v>5</v>
      </c>
      <c r="L2" s="3">
        <v>13</v>
      </c>
      <c r="M2" s="3">
        <v>-1606.83</v>
      </c>
      <c r="N2" s="3">
        <v>-0.15</v>
      </c>
      <c r="O2" s="2">
        <f t="shared" ref="O2:O7" si="1">N2/E$1</f>
        <v>-6.3618627534141998E-4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1.3145902011288466</v>
      </c>
      <c r="H3">
        <f t="shared" si="0"/>
        <v>0.15883450674357452</v>
      </c>
      <c r="J3" s="2">
        <v>1314</v>
      </c>
      <c r="K3" s="3">
        <v>5</v>
      </c>
      <c r="L3" s="3">
        <v>13</v>
      </c>
      <c r="M3" s="3">
        <v>1214488.97</v>
      </c>
      <c r="N3" s="3">
        <v>116.77</v>
      </c>
      <c r="O3" s="2">
        <f t="shared" si="1"/>
        <v>0.49524980914411737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1.4616115232414766</v>
      </c>
      <c r="H4">
        <f t="shared" si="0"/>
        <v>0.1294427008228009</v>
      </c>
      <c r="J4" s="2">
        <v>1415</v>
      </c>
      <c r="K4" s="3">
        <v>5</v>
      </c>
      <c r="L4" s="3">
        <v>13</v>
      </c>
      <c r="M4" s="3">
        <v>1326443.6499999999</v>
      </c>
      <c r="N4" s="3">
        <v>129.47</v>
      </c>
      <c r="O4" s="2">
        <f t="shared" si="1"/>
        <v>0.54911358045635761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3.7375998408077558</v>
      </c>
      <c r="H5">
        <f t="shared" si="0"/>
        <v>0.16163372635507675</v>
      </c>
      <c r="J5" s="2">
        <v>1516</v>
      </c>
      <c r="K5" s="3">
        <v>5</v>
      </c>
      <c r="L5" s="3">
        <v>13</v>
      </c>
      <c r="M5" s="3">
        <v>5151017.4800000004</v>
      </c>
      <c r="N5" s="3">
        <v>402.58</v>
      </c>
      <c r="O5" s="2">
        <f t="shared" si="1"/>
        <v>1.707439138179659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4.5640984386233754</v>
      </c>
      <c r="H6">
        <f t="shared" si="0"/>
        <v>0.19416405123420138</v>
      </c>
      <c r="J6" s="2">
        <v>1617</v>
      </c>
      <c r="K6" s="3">
        <v>5</v>
      </c>
      <c r="L6" s="3">
        <v>13</v>
      </c>
      <c r="M6" s="3">
        <v>-160483.82999999999</v>
      </c>
      <c r="N6" s="3">
        <v>-12.27</v>
      </c>
      <c r="O6" s="2">
        <f t="shared" si="1"/>
        <v>-5.2040037322928154E-2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-1.2556125098597979</v>
      </c>
      <c r="H7">
        <f t="shared" si="0"/>
        <v>0.14606836881839003</v>
      </c>
      <c r="J7" s="2">
        <v>1718</v>
      </c>
      <c r="K7" s="3">
        <v>5</v>
      </c>
      <c r="L7" s="3">
        <v>13</v>
      </c>
      <c r="M7" s="3">
        <v>683567.8</v>
      </c>
      <c r="N7" s="3">
        <v>57.89</v>
      </c>
      <c r="O7" s="2">
        <f t="shared" si="1"/>
        <v>0.24552548986343201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2018-12-04T06:44:08Z</dcterms:modified>
</cp:coreProperties>
</file>