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4334CB18-0063-4D6D-8ED3-9296E2C65282}" xr6:coauthVersionLast="40" xr6:coauthVersionMax="40" xr10:uidLastSave="{00000000-0000-0000-0000-000000000000}"/>
  <bookViews>
    <workbookView xWindow="0" yWindow="0" windowWidth="22260" windowHeight="12648" tabRatio="944" activeTab="2" xr2:uid="{00000000-000D-0000-FFFF-FFFF00000000}"/>
  </bookViews>
  <sheets>
    <sheet name="综合(3)" sheetId="19" r:id="rId1"/>
    <sheet name="综合(4)" sheetId="22" r:id="rId2"/>
    <sheet name="综合(5)" sheetId="23" r:id="rId3"/>
    <sheet name="0607" sheetId="6" r:id="rId4"/>
    <sheet name="0608" sheetId="7" r:id="rId5"/>
    <sheet name="0609" sheetId="8" r:id="rId6"/>
    <sheet name="0610" sheetId="9" r:id="rId7"/>
    <sheet name="0611" sheetId="10" r:id="rId8"/>
    <sheet name="0612" sheetId="11" r:id="rId9"/>
    <sheet name="0613" sheetId="12" r:id="rId10"/>
    <sheet name="0614" sheetId="13" r:id="rId11"/>
    <sheet name="0615" sheetId="14" r:id="rId12"/>
    <sheet name="0616" sheetId="15" r:id="rId13"/>
    <sheet name="0617" sheetId="16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3" l="1"/>
  <c r="E5" i="23" s="1"/>
  <c r="E6" i="23" s="1"/>
  <c r="E8" i="23" l="1"/>
  <c r="E7" i="23"/>
  <c r="X12" i="22"/>
  <c r="W12" i="22"/>
  <c r="V12" i="22"/>
  <c r="U12" i="22"/>
  <c r="T12" i="22"/>
  <c r="S12" i="22"/>
  <c r="R12" i="22"/>
  <c r="Q12" i="22"/>
  <c r="P12" i="22"/>
  <c r="O12" i="22"/>
  <c r="N12" i="22"/>
  <c r="M11" i="22"/>
  <c r="M10" i="22"/>
  <c r="M9" i="22"/>
  <c r="M8" i="22"/>
  <c r="M7" i="22"/>
  <c r="M6" i="22"/>
  <c r="M5" i="22"/>
  <c r="M4" i="22"/>
  <c r="M3" i="22"/>
  <c r="M2" i="22"/>
  <c r="M1" i="22"/>
  <c r="K12" i="22" l="1"/>
  <c r="J12" i="22"/>
  <c r="I12" i="22"/>
  <c r="H12" i="22"/>
  <c r="G12" i="22"/>
  <c r="F12" i="22"/>
  <c r="E12" i="22"/>
  <c r="D12" i="22"/>
  <c r="C12" i="22"/>
  <c r="B12" i="22"/>
  <c r="A12" i="22"/>
  <c r="O7" i="11" l="1"/>
  <c r="O6" i="11"/>
  <c r="O5" i="11"/>
  <c r="O4" i="11"/>
  <c r="O3" i="11"/>
  <c r="O2" i="11"/>
  <c r="O5" i="13"/>
  <c r="O4" i="13"/>
  <c r="O3" i="13"/>
  <c r="O2" i="13"/>
  <c r="L2" i="22" l="1"/>
  <c r="L3" i="22"/>
  <c r="L4" i="22"/>
  <c r="L5" i="22"/>
  <c r="L6" i="22"/>
  <c r="L7" i="22"/>
  <c r="L8" i="22"/>
  <c r="L9" i="22"/>
  <c r="L10" i="22"/>
  <c r="L11" i="22"/>
  <c r="L1" i="22"/>
  <c r="B13" i="19" l="1"/>
  <c r="C13" i="19"/>
  <c r="D13" i="19"/>
  <c r="E13" i="19"/>
  <c r="F13" i="19"/>
  <c r="G13" i="19"/>
  <c r="H13" i="19"/>
  <c r="I13" i="19"/>
  <c r="J13" i="19"/>
  <c r="A13" i="19"/>
  <c r="O3" i="15"/>
  <c r="O2" i="15"/>
  <c r="G2" i="16" l="1"/>
  <c r="O4" i="14"/>
  <c r="O3" i="14"/>
  <c r="O2" i="14"/>
  <c r="O8" i="10"/>
  <c r="O7" i="10"/>
  <c r="O6" i="10"/>
  <c r="O5" i="10"/>
  <c r="O4" i="10"/>
  <c r="O3" i="10"/>
  <c r="O2" i="10"/>
  <c r="V11" i="19" l="1"/>
  <c r="U11" i="19"/>
  <c r="T11" i="19"/>
  <c r="S11" i="19"/>
  <c r="R11" i="19"/>
  <c r="Q11" i="19"/>
  <c r="P11" i="19"/>
  <c r="O11" i="19"/>
  <c r="N11" i="19"/>
  <c r="M11" i="19"/>
  <c r="M1" i="19"/>
  <c r="M10" i="19"/>
  <c r="N9" i="19"/>
  <c r="M9" i="19"/>
  <c r="O8" i="19"/>
  <c r="N8" i="19"/>
  <c r="M8" i="19"/>
  <c r="P7" i="19"/>
  <c r="O7" i="19"/>
  <c r="N7" i="19"/>
  <c r="M7" i="19"/>
  <c r="Q6" i="19"/>
  <c r="P6" i="19"/>
  <c r="O6" i="19"/>
  <c r="N6" i="19"/>
  <c r="M6" i="19"/>
  <c r="R5" i="19"/>
  <c r="Q5" i="19"/>
  <c r="P5" i="19"/>
  <c r="O5" i="19"/>
  <c r="N5" i="19"/>
  <c r="M5" i="19"/>
  <c r="S4" i="19"/>
  <c r="R4" i="19"/>
  <c r="Q4" i="19"/>
  <c r="P4" i="19"/>
  <c r="O4" i="19"/>
  <c r="N4" i="19"/>
  <c r="M4" i="19"/>
  <c r="T3" i="19"/>
  <c r="S3" i="19"/>
  <c r="R3" i="19"/>
  <c r="Q3" i="19"/>
  <c r="P3" i="19"/>
  <c r="O3" i="19"/>
  <c r="N3" i="19"/>
  <c r="M3" i="19"/>
  <c r="U2" i="19"/>
  <c r="T2" i="19"/>
  <c r="S2" i="19"/>
  <c r="R2" i="19"/>
  <c r="Q2" i="19"/>
  <c r="P2" i="19"/>
  <c r="O2" i="19"/>
  <c r="N2" i="19"/>
  <c r="M2" i="19"/>
  <c r="V1" i="19"/>
  <c r="U1" i="19"/>
  <c r="T1" i="19"/>
  <c r="S1" i="19"/>
  <c r="R1" i="19"/>
  <c r="Q1" i="19"/>
  <c r="P1" i="19"/>
  <c r="O1" i="19"/>
  <c r="N1" i="19"/>
  <c r="W2" i="7" l="1"/>
  <c r="W3" i="7"/>
  <c r="W4" i="8"/>
  <c r="W3" i="8"/>
  <c r="W2" i="8"/>
  <c r="W5" i="9"/>
  <c r="W4" i="9"/>
  <c r="W3" i="9"/>
  <c r="W2" i="9"/>
  <c r="W6" i="10"/>
  <c r="W5" i="10"/>
  <c r="W4" i="10"/>
  <c r="W3" i="10"/>
  <c r="W2" i="10"/>
  <c r="W7" i="11"/>
  <c r="W6" i="11"/>
  <c r="W5" i="11"/>
  <c r="W4" i="11"/>
  <c r="W3" i="11"/>
  <c r="W2" i="11"/>
  <c r="W8" i="12"/>
  <c r="W7" i="12"/>
  <c r="W6" i="12"/>
  <c r="W5" i="12"/>
  <c r="W4" i="12"/>
  <c r="W3" i="12"/>
  <c r="W2" i="12"/>
  <c r="W9" i="13"/>
  <c r="W8" i="13"/>
  <c r="W7" i="13"/>
  <c r="W6" i="13"/>
  <c r="W5" i="13"/>
  <c r="W4" i="13"/>
  <c r="W3" i="13"/>
  <c r="W2" i="13"/>
  <c r="W10" i="14"/>
  <c r="W9" i="14"/>
  <c r="W8" i="14"/>
  <c r="W7" i="14"/>
  <c r="W6" i="14"/>
  <c r="W5" i="14"/>
  <c r="W4" i="14"/>
  <c r="W3" i="14"/>
  <c r="W2" i="14"/>
  <c r="W11" i="15"/>
  <c r="W10" i="15"/>
  <c r="W9" i="15"/>
  <c r="W8" i="15"/>
  <c r="W7" i="15"/>
  <c r="W6" i="15"/>
  <c r="W5" i="15"/>
  <c r="W4" i="15"/>
  <c r="W3" i="15"/>
  <c r="W2" i="15"/>
  <c r="P12" i="16" l="1"/>
  <c r="P11" i="16"/>
  <c r="P10" i="16"/>
  <c r="P9" i="16"/>
  <c r="P8" i="16"/>
  <c r="P7" i="16"/>
  <c r="P6" i="16"/>
  <c r="P5" i="16"/>
  <c r="P4" i="16"/>
  <c r="P3" i="16"/>
  <c r="P2" i="16"/>
  <c r="G2" i="9"/>
  <c r="H2" i="9"/>
  <c r="G3" i="9"/>
  <c r="H3" i="9"/>
  <c r="G4" i="9"/>
  <c r="H4" i="9"/>
  <c r="G3" i="15" l="1"/>
  <c r="G2" i="15"/>
  <c r="G3" i="14"/>
  <c r="G4" i="14"/>
  <c r="G2" i="14"/>
  <c r="G3" i="13"/>
  <c r="G4" i="13"/>
  <c r="G5" i="13"/>
  <c r="G2" i="13"/>
  <c r="G3" i="12"/>
  <c r="G4" i="12"/>
  <c r="G5" i="12"/>
  <c r="G6" i="12"/>
  <c r="G2" i="12"/>
  <c r="G3" i="11"/>
  <c r="G4" i="11"/>
  <c r="G5" i="11"/>
  <c r="G6" i="11"/>
  <c r="G7" i="11"/>
  <c r="G2" i="11"/>
  <c r="G3" i="10"/>
  <c r="G4" i="10"/>
  <c r="G5" i="10"/>
  <c r="G6" i="10"/>
  <c r="G7" i="10"/>
  <c r="G8" i="10"/>
  <c r="G2" i="10"/>
  <c r="G5" i="9"/>
  <c r="G6" i="9"/>
  <c r="G7" i="9"/>
  <c r="G8" i="9"/>
  <c r="G9" i="9"/>
  <c r="G3" i="8"/>
  <c r="G4" i="8"/>
  <c r="G5" i="8"/>
  <c r="G6" i="8"/>
  <c r="G7" i="8"/>
  <c r="G8" i="8"/>
  <c r="G9" i="8"/>
  <c r="G10" i="8"/>
  <c r="G2" i="8"/>
  <c r="G3" i="7"/>
  <c r="G4" i="7"/>
  <c r="G5" i="7"/>
  <c r="G6" i="7"/>
  <c r="G7" i="7"/>
  <c r="G8" i="7"/>
  <c r="G9" i="7"/>
  <c r="G10" i="7"/>
  <c r="G11" i="7"/>
  <c r="G2" i="7"/>
  <c r="G3" i="6"/>
  <c r="G4" i="6"/>
  <c r="G5" i="6"/>
  <c r="G6" i="6"/>
  <c r="G7" i="6"/>
  <c r="G8" i="6"/>
  <c r="G9" i="6"/>
  <c r="G10" i="6"/>
  <c r="G11" i="6"/>
  <c r="G12" i="6"/>
  <c r="G2" i="6"/>
  <c r="H3" i="13" l="1"/>
  <c r="H4" i="13"/>
  <c r="H5" i="13"/>
  <c r="H2" i="13"/>
  <c r="O3" i="12" l="1"/>
  <c r="O4" i="12"/>
  <c r="O5" i="12"/>
  <c r="O6" i="12"/>
  <c r="O4" i="9"/>
  <c r="O5" i="9"/>
  <c r="O6" i="9"/>
  <c r="O7" i="9"/>
  <c r="O8" i="9"/>
  <c r="O9" i="9"/>
  <c r="O3" i="9"/>
  <c r="O3" i="8"/>
  <c r="O4" i="8"/>
  <c r="O5" i="8"/>
  <c r="O6" i="8"/>
  <c r="O7" i="8"/>
  <c r="O8" i="8"/>
  <c r="O9" i="8"/>
  <c r="O10" i="8"/>
  <c r="O2" i="12"/>
  <c r="O2" i="9"/>
  <c r="O2" i="8"/>
  <c r="O3" i="7"/>
  <c r="O4" i="7"/>
  <c r="O5" i="7"/>
  <c r="O6" i="7"/>
  <c r="O7" i="7"/>
  <c r="O8" i="7"/>
  <c r="O9" i="7"/>
  <c r="O10" i="7"/>
  <c r="O11" i="7"/>
  <c r="O2" i="7"/>
  <c r="O3" i="6"/>
  <c r="O4" i="6"/>
  <c r="O5" i="6"/>
  <c r="O6" i="6"/>
  <c r="O7" i="6"/>
  <c r="O8" i="6"/>
  <c r="O9" i="6"/>
  <c r="O10" i="6"/>
  <c r="O11" i="6"/>
  <c r="O12" i="6"/>
  <c r="O2" i="6"/>
  <c r="H8" i="10" l="1"/>
  <c r="H3" i="15"/>
  <c r="H3" i="14"/>
  <c r="H4" i="14"/>
  <c r="H3" i="12"/>
  <c r="H4" i="12"/>
  <c r="H5" i="12"/>
  <c r="H6" i="12"/>
  <c r="H3" i="11"/>
  <c r="H4" i="11"/>
  <c r="H5" i="11"/>
  <c r="H6" i="11"/>
  <c r="H7" i="11"/>
  <c r="H3" i="10"/>
  <c r="H4" i="10"/>
  <c r="H5" i="10"/>
  <c r="H6" i="10"/>
  <c r="H7" i="10"/>
  <c r="H5" i="9"/>
  <c r="H6" i="9"/>
  <c r="H7" i="9"/>
  <c r="H8" i="9"/>
  <c r="H9" i="9"/>
  <c r="H3" i="8"/>
  <c r="H4" i="8"/>
  <c r="H5" i="8"/>
  <c r="H6" i="8"/>
  <c r="H7" i="8"/>
  <c r="H8" i="8"/>
  <c r="H9" i="8"/>
  <c r="H10" i="8"/>
  <c r="H2" i="16"/>
  <c r="H2" i="15"/>
  <c r="H2" i="14"/>
  <c r="H2" i="12"/>
  <c r="H2" i="11"/>
  <c r="H2" i="10"/>
  <c r="H2" i="8"/>
  <c r="H3" i="7"/>
  <c r="H4" i="7"/>
  <c r="H5" i="7"/>
  <c r="H6" i="7"/>
  <c r="H7" i="7"/>
  <c r="H8" i="7"/>
  <c r="H9" i="7"/>
  <c r="H10" i="7"/>
  <c r="H11" i="7"/>
  <c r="H2" i="7"/>
  <c r="H3" i="6"/>
  <c r="H4" i="6"/>
  <c r="H5" i="6"/>
  <c r="H6" i="6"/>
  <c r="H7" i="6"/>
  <c r="H8" i="6"/>
  <c r="H9" i="6"/>
  <c r="H10" i="6"/>
  <c r="H11" i="6"/>
  <c r="H12" i="6"/>
  <c r="H2" i="6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2F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'综合(3)'!$A$1:$K$1</c:f>
              <c:numCache>
                <c:formatCode>General</c:formatCode>
                <c:ptCount val="11"/>
                <c:pt idx="0">
                  <c:v>0.66948545861297537</c:v>
                </c:pt>
                <c:pt idx="1">
                  <c:v>2.9610742119224362E-2</c:v>
                </c:pt>
                <c:pt idx="2">
                  <c:v>-0.3296273534834348</c:v>
                </c:pt>
                <c:pt idx="3">
                  <c:v>-0.26219039092808116</c:v>
                </c:pt>
                <c:pt idx="4">
                  <c:v>0.17774091577728396</c:v>
                </c:pt>
                <c:pt idx="5">
                  <c:v>0.46320074005550421</c:v>
                </c:pt>
                <c:pt idx="6">
                  <c:v>-0.4044835436200177</c:v>
                </c:pt>
                <c:pt idx="7">
                  <c:v>-0.1132306853794795</c:v>
                </c:pt>
                <c:pt idx="8">
                  <c:v>0.72911869374084148</c:v>
                </c:pt>
                <c:pt idx="9">
                  <c:v>0.77930748926039017</c:v>
                </c:pt>
                <c:pt idx="10">
                  <c:v>0.96508496155917933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3-484B-B7E0-4AC85E6EE89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'综合(3)'!$A$2:$K$2</c:f>
              <c:numCache>
                <c:formatCode>General</c:formatCode>
                <c:ptCount val="11"/>
                <c:pt idx="0">
                  <c:v>0.40805369127516777</c:v>
                </c:pt>
                <c:pt idx="1">
                  <c:v>-3.1420287470954739E-2</c:v>
                </c:pt>
                <c:pt idx="2">
                  <c:v>-5.7293703558858038E-2</c:v>
                </c:pt>
                <c:pt idx="3">
                  <c:v>-0.15132796180244704</c:v>
                </c:pt>
                <c:pt idx="4">
                  <c:v>0.39178742449375609</c:v>
                </c:pt>
                <c:pt idx="5">
                  <c:v>-0.39814986123959295</c:v>
                </c:pt>
                <c:pt idx="6">
                  <c:v>0.11606281591233551</c:v>
                </c:pt>
                <c:pt idx="7">
                  <c:v>-0.78085116046691194</c:v>
                </c:pt>
                <c:pt idx="8">
                  <c:v>-0.5192066150303537</c:v>
                </c:pt>
                <c:pt idx="9">
                  <c:v>1.1609129962217277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D3-484B-B7E0-4AC85E6EE89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'综合(3)'!$A$3:$K$3</c:f>
              <c:numCache>
                <c:formatCode>General</c:formatCode>
                <c:ptCount val="11"/>
                <c:pt idx="0">
                  <c:v>-0.39800894854586127</c:v>
                </c:pt>
                <c:pt idx="1">
                  <c:v>0.48674713660011104</c:v>
                </c:pt>
                <c:pt idx="2">
                  <c:v>1.1341415721548688E-2</c:v>
                </c:pt>
                <c:pt idx="3">
                  <c:v>0.98561623396001175</c:v>
                </c:pt>
                <c:pt idx="4">
                  <c:v>-0.33676567243591748</c:v>
                </c:pt>
                <c:pt idx="5">
                  <c:v>0.124736355226642</c:v>
                </c:pt>
                <c:pt idx="6">
                  <c:v>-1.0214916849944051</c:v>
                </c:pt>
                <c:pt idx="7">
                  <c:v>1.3306990053140757</c:v>
                </c:pt>
                <c:pt idx="8">
                  <c:v>0.49931965668829803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D3-484B-B7E0-4AC85E6EE89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'综合(3)'!$A$4:$K$4</c:f>
              <c:numCache>
                <c:formatCode>General</c:formatCode>
                <c:ptCount val="11"/>
                <c:pt idx="0">
                  <c:v>0.44785234899328857</c:v>
                </c:pt>
                <c:pt idx="1">
                  <c:v>0.59488803438136173</c:v>
                </c:pt>
                <c:pt idx="2">
                  <c:v>0.35496396446728862</c:v>
                </c:pt>
                <c:pt idx="3">
                  <c:v>-0.32775290957923003</c:v>
                </c:pt>
                <c:pt idx="4">
                  <c:v>0.10550530499827862</c:v>
                </c:pt>
                <c:pt idx="5">
                  <c:v>-0.23518963922294173</c:v>
                </c:pt>
                <c:pt idx="6">
                  <c:v>0.96866921325770727</c:v>
                </c:pt>
                <c:pt idx="7">
                  <c:v>-6.4631875369033032E-2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D3-484B-B7E0-4AC85E6EE89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'综合(3)'!$A$5:$K$5</c:f>
              <c:numCache>
                <c:formatCode>General</c:formatCode>
                <c:ptCount val="11"/>
                <c:pt idx="0">
                  <c:v>0.65758389261744965</c:v>
                </c:pt>
                <c:pt idx="1">
                  <c:v>0.6117702699923917</c:v>
                </c:pt>
                <c:pt idx="2">
                  <c:v>1.1564891893401865E-2</c:v>
                </c:pt>
                <c:pt idx="3">
                  <c:v>-3.2438078185616233E-2</c:v>
                </c:pt>
                <c:pt idx="4">
                  <c:v>-0.1989296109667929</c:v>
                </c:pt>
                <c:pt idx="5">
                  <c:v>0.64203515263644773</c:v>
                </c:pt>
                <c:pt idx="6">
                  <c:v>-0.57174827333410505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D3-484B-B7E0-4AC85E6EE89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'综合(3)'!$A$6:$K$6</c:f>
              <c:numCache>
                <c:formatCode>General</c:formatCode>
                <c:ptCount val="11"/>
                <c:pt idx="0">
                  <c:v>0.96816554809843391</c:v>
                </c:pt>
                <c:pt idx="1">
                  <c:v>9.3438341798441321E-2</c:v>
                </c:pt>
                <c:pt idx="2">
                  <c:v>6.7713280071512366E-2</c:v>
                </c:pt>
                <c:pt idx="3">
                  <c:v>-0.58045359594150991</c:v>
                </c:pt>
                <c:pt idx="4">
                  <c:v>0.54305029576539077</c:v>
                </c:pt>
                <c:pt idx="5">
                  <c:v>0.19226641998149863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D3-484B-B7E0-4AC85E6EE89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'综合(3)'!$A$7:$K$7</c:f>
              <c:numCache>
                <c:formatCode>General</c:formatCode>
                <c:ptCount val="11"/>
                <c:pt idx="0">
                  <c:v>-2.7919463087248322E-2</c:v>
                </c:pt>
                <c:pt idx="1">
                  <c:v>-5.1263597293907177E-2</c:v>
                </c:pt>
                <c:pt idx="2">
                  <c:v>-0.29532376110397229</c:v>
                </c:pt>
                <c:pt idx="3">
                  <c:v>0.67594747836466718</c:v>
                </c:pt>
                <c:pt idx="4">
                  <c:v>0.16262401802760479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D3-484B-B7E0-4AC85E6EE89C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'综合(3)'!$A$8:$K$8</c:f>
              <c:numCache>
                <c:formatCode>General</c:formatCode>
                <c:ptCount val="11"/>
                <c:pt idx="0">
                  <c:v>0.12778523489932886</c:v>
                </c:pt>
                <c:pt idx="1">
                  <c:v>-0.35351936007896195</c:v>
                </c:pt>
                <c:pt idx="2">
                  <c:v>0.63274484608078663</c:v>
                </c:pt>
                <c:pt idx="3">
                  <c:v>-0.41781557743957021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4D3-484B-B7E0-4AC85E6EE89C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'综合(3)'!$A$9:$K$9</c:f>
              <c:numCache>
                <c:formatCode>General</c:formatCode>
                <c:ptCount val="11"/>
                <c:pt idx="0">
                  <c:v>0.15823266219239374</c:v>
                </c:pt>
                <c:pt idx="1">
                  <c:v>0.60245522403405238</c:v>
                </c:pt>
                <c:pt idx="2">
                  <c:v>0.38834571763785686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D3-484B-B7E0-4AC85E6EE89C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'综合(3)'!$A$10:$K$10</c:f>
              <c:numCache>
                <c:formatCode>General</c:formatCode>
                <c:ptCount val="11"/>
                <c:pt idx="0">
                  <c:v>-0.30847874720357937</c:v>
                </c:pt>
                <c:pt idx="1">
                  <c:v>-2.9261170858094633E-2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D3-484B-B7E0-4AC85E6EE89C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'综合(3)'!$A$11:$K$11</c:f>
              <c:numCache>
                <c:formatCode>General</c:formatCode>
                <c:ptCount val="11"/>
                <c:pt idx="0">
                  <c:v>9.9082774049217004E-2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4D3-484B-B7E0-4AC85E6EE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512560"/>
        <c:axId val="371512888"/>
      </c:lineChart>
      <c:catAx>
        <c:axId val="371512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1512888"/>
        <c:crosses val="autoZero"/>
        <c:auto val="1"/>
        <c:lblAlgn val="ctr"/>
        <c:lblOffset val="100"/>
        <c:noMultiLvlLbl val="0"/>
      </c:catAx>
      <c:valAx>
        <c:axId val="37151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151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'综合(3)'!$M$1:$V$1</c:f>
              <c:numCache>
                <c:formatCode>General</c:formatCode>
                <c:ptCount val="10"/>
                <c:pt idx="0">
                  <c:v>9.288873614939451E-2</c:v>
                </c:pt>
                <c:pt idx="1">
                  <c:v>0.10149562878247306</c:v>
                </c:pt>
                <c:pt idx="2">
                  <c:v>0.41545560593793779</c:v>
                </c:pt>
                <c:pt idx="3">
                  <c:v>0.5443754266303289</c:v>
                </c:pt>
                <c:pt idx="4">
                  <c:v>0.49766923249840223</c:v>
                </c:pt>
                <c:pt idx="5">
                  <c:v>0.46745589090154621</c:v>
                </c:pt>
                <c:pt idx="6">
                  <c:v>0.48481665342918512</c:v>
                </c:pt>
                <c:pt idx="7">
                  <c:v>0.49706493242322142</c:v>
                </c:pt>
                <c:pt idx="8">
                  <c:v>0.47510430623694982</c:v>
                </c:pt>
                <c:pt idx="9">
                  <c:v>0.47239072163968454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60-44C0-9AAE-BEE9F29F5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169352"/>
        <c:axId val="662171648"/>
      </c:lineChart>
      <c:catAx>
        <c:axId val="662169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2171648"/>
        <c:crosses val="autoZero"/>
        <c:auto val="1"/>
        <c:lblAlgn val="ctr"/>
        <c:lblOffset val="100"/>
        <c:noMultiLvlLbl val="0"/>
      </c:catAx>
      <c:valAx>
        <c:axId val="66217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2169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'综合(3)'!$M$11:$V$11</c:f>
              <c:numCache>
                <c:formatCode>General</c:formatCode>
                <c:ptCount val="10"/>
                <c:pt idx="0">
                  <c:v>9.288873614939451E-2</c:v>
                </c:pt>
                <c:pt idx="1">
                  <c:v>2.5094397759774345E-2</c:v>
                </c:pt>
                <c:pt idx="2">
                  <c:v>0.42117468956016046</c:v>
                </c:pt>
                <c:pt idx="3">
                  <c:v>0.14562642912026916</c:v>
                </c:pt>
                <c:pt idx="4">
                  <c:v>0.43384214183776099</c:v>
                </c:pt>
                <c:pt idx="5">
                  <c:v>0.14272991213911015</c:v>
                </c:pt>
                <c:pt idx="6">
                  <c:v>0.21996565335268256</c:v>
                </c:pt>
                <c:pt idx="7">
                  <c:v>3.3718481277676619E-2</c:v>
                </c:pt>
                <c:pt idx="8">
                  <c:v>0.17961904780132959</c:v>
                </c:pt>
                <c:pt idx="9">
                  <c:v>0.31993735824687558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D-4D9D-B92E-DC4DEC395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920360"/>
        <c:axId val="662903960"/>
      </c:lineChart>
      <c:catAx>
        <c:axId val="662920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2903960"/>
        <c:crosses val="autoZero"/>
        <c:auto val="1"/>
        <c:lblAlgn val="ctr"/>
        <c:lblOffset val="100"/>
        <c:noMultiLvlLbl val="0"/>
      </c:catAx>
      <c:valAx>
        <c:axId val="66290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2920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'综合(3)'!$A$13:$J$13</c:f>
              <c:numCache>
                <c:formatCode>General</c:formatCode>
                <c:ptCount val="10"/>
                <c:pt idx="0">
                  <c:v>0.42153573258300892</c:v>
                </c:pt>
                <c:pt idx="1">
                  <c:v>0.34728945762088381</c:v>
                </c:pt>
                <c:pt idx="2">
                  <c:v>0.31874917159993282</c:v>
                </c:pt>
                <c:pt idx="3">
                  <c:v>0.55271211974198853</c:v>
                </c:pt>
                <c:pt idx="4">
                  <c:v>0.30782794437223088</c:v>
                </c:pt>
                <c:pt idx="5">
                  <c:v>0.39734118665170243</c:v>
                </c:pt>
                <c:pt idx="6">
                  <c:v>0.76141779328273629</c:v>
                </c:pt>
                <c:pt idx="7">
                  <c:v>0.88748588384550842</c:v>
                </c:pt>
                <c:pt idx="8">
                  <c:v>0.66439439092179697</c:v>
                </c:pt>
                <c:pt idx="9">
                  <c:v>0.2698358417104918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7C-4FB1-8C7D-2E41BAA09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375480"/>
        <c:axId val="587375808"/>
      </c:lineChart>
      <c:catAx>
        <c:axId val="587375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7375808"/>
        <c:crosses val="autoZero"/>
        <c:auto val="1"/>
        <c:lblAlgn val="ctr"/>
        <c:lblOffset val="100"/>
        <c:noMultiLvlLbl val="0"/>
      </c:catAx>
      <c:valAx>
        <c:axId val="58737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7375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'综合(4)'!$A$1:$K$1</c:f>
              <c:numCache>
                <c:formatCode>General</c:formatCode>
                <c:ptCount val="11"/>
                <c:pt idx="0">
                  <c:v>0.66948545861297537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5E-4A4C-BAA5-5FABA7C1E8C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'综合(4)'!$A$2:$K$2</c:f>
              <c:numCache>
                <c:formatCode>General</c:formatCode>
                <c:ptCount val="11"/>
                <c:pt idx="0">
                  <c:v>0.40805369127516777</c:v>
                </c:pt>
                <c:pt idx="1">
                  <c:v>2.9610742119224362E-2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5E-4A4C-BAA5-5FABA7C1E8C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'综合(4)'!$A$3:$K$3</c:f>
              <c:numCache>
                <c:formatCode>General</c:formatCode>
                <c:ptCount val="11"/>
                <c:pt idx="0">
                  <c:v>-0.39800894854586127</c:v>
                </c:pt>
                <c:pt idx="1">
                  <c:v>-3.1420287470954739E-2</c:v>
                </c:pt>
                <c:pt idx="2">
                  <c:v>-0.3296273534834348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5E-4A4C-BAA5-5FABA7C1E8C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'综合(4)'!$A$4:$K$4</c:f>
              <c:numCache>
                <c:formatCode>General</c:formatCode>
                <c:ptCount val="11"/>
                <c:pt idx="0">
                  <c:v>0.44785234899328857</c:v>
                </c:pt>
                <c:pt idx="1">
                  <c:v>0.48674713660011104</c:v>
                </c:pt>
                <c:pt idx="2">
                  <c:v>-5.7293703558858038E-2</c:v>
                </c:pt>
                <c:pt idx="3">
                  <c:v>-0.26219039092808116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5E-4A4C-BAA5-5FABA7C1E8C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'综合(4)'!$A$5:$K$5</c:f>
              <c:numCache>
                <c:formatCode>General</c:formatCode>
                <c:ptCount val="11"/>
                <c:pt idx="0">
                  <c:v>0.65758389261744965</c:v>
                </c:pt>
                <c:pt idx="1">
                  <c:v>0.59488803438136173</c:v>
                </c:pt>
                <c:pt idx="2">
                  <c:v>1.1341415721548688E-2</c:v>
                </c:pt>
                <c:pt idx="3">
                  <c:v>-0.15132796180244704</c:v>
                </c:pt>
                <c:pt idx="4">
                  <c:v>0.17774091577728396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5E-4A4C-BAA5-5FABA7C1E8C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'综合(4)'!$A$6:$K$6</c:f>
              <c:numCache>
                <c:formatCode>General</c:formatCode>
                <c:ptCount val="11"/>
                <c:pt idx="0">
                  <c:v>0.96816554809843391</c:v>
                </c:pt>
                <c:pt idx="1">
                  <c:v>0.6117702699923917</c:v>
                </c:pt>
                <c:pt idx="2">
                  <c:v>0.35496396446728862</c:v>
                </c:pt>
                <c:pt idx="3">
                  <c:v>0.98561623396001175</c:v>
                </c:pt>
                <c:pt idx="4">
                  <c:v>0.39178742449375609</c:v>
                </c:pt>
                <c:pt idx="5">
                  <c:v>0.46320074005550421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5E-4A4C-BAA5-5FABA7C1E8C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'综合(4)'!$A$7:$K$7</c:f>
              <c:numCache>
                <c:formatCode>General</c:formatCode>
                <c:ptCount val="11"/>
                <c:pt idx="0">
                  <c:v>-2.7919463087248322E-2</c:v>
                </c:pt>
                <c:pt idx="1">
                  <c:v>9.3438341798441321E-2</c:v>
                </c:pt>
                <c:pt idx="2">
                  <c:v>1.1564891893401865E-2</c:v>
                </c:pt>
                <c:pt idx="3">
                  <c:v>-0.32775290957923003</c:v>
                </c:pt>
                <c:pt idx="4">
                  <c:v>-0.33676567243591748</c:v>
                </c:pt>
                <c:pt idx="5">
                  <c:v>-0.39814986123959295</c:v>
                </c:pt>
                <c:pt idx="6">
                  <c:v>-0.4044835436200177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5E-4A4C-BAA5-5FABA7C1E8CE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'综合(4)'!$A$8:$K$8</c:f>
              <c:numCache>
                <c:formatCode>General</c:formatCode>
                <c:ptCount val="11"/>
                <c:pt idx="0">
                  <c:v>0.12778523489932886</c:v>
                </c:pt>
                <c:pt idx="1">
                  <c:v>-5.1263597293907177E-2</c:v>
                </c:pt>
                <c:pt idx="2">
                  <c:v>6.7713280071512366E-2</c:v>
                </c:pt>
                <c:pt idx="3">
                  <c:v>-3.2438078185616233E-2</c:v>
                </c:pt>
                <c:pt idx="4">
                  <c:v>0.10550530499827862</c:v>
                </c:pt>
                <c:pt idx="5">
                  <c:v>0.124736355226642</c:v>
                </c:pt>
                <c:pt idx="6">
                  <c:v>0.11606281591233551</c:v>
                </c:pt>
                <c:pt idx="7">
                  <c:v>-0.1132306853794795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5E-4A4C-BAA5-5FABA7C1E8CE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'综合(4)'!$A$9:$K$9</c:f>
              <c:numCache>
                <c:formatCode>General</c:formatCode>
                <c:ptCount val="11"/>
                <c:pt idx="0">
                  <c:v>0.15823266219239374</c:v>
                </c:pt>
                <c:pt idx="1">
                  <c:v>-0.35351936007896195</c:v>
                </c:pt>
                <c:pt idx="2">
                  <c:v>-0.29532376110397229</c:v>
                </c:pt>
                <c:pt idx="3">
                  <c:v>-0.58045359594150991</c:v>
                </c:pt>
                <c:pt idx="4">
                  <c:v>-0.1989296109667929</c:v>
                </c:pt>
                <c:pt idx="5">
                  <c:v>-0.23518963922294173</c:v>
                </c:pt>
                <c:pt idx="6">
                  <c:v>-1.0214916849944051</c:v>
                </c:pt>
                <c:pt idx="7">
                  <c:v>-0.78085116046691194</c:v>
                </c:pt>
                <c:pt idx="8">
                  <c:v>0.72911869374084148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5E-4A4C-BAA5-5FABA7C1E8CE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'综合(4)'!$A$10:$K$10</c:f>
              <c:numCache>
                <c:formatCode>General</c:formatCode>
                <c:ptCount val="11"/>
                <c:pt idx="0">
                  <c:v>-0.30847874720357937</c:v>
                </c:pt>
                <c:pt idx="1">
                  <c:v>0.60245522403405238</c:v>
                </c:pt>
                <c:pt idx="2">
                  <c:v>0.63274484608078663</c:v>
                </c:pt>
                <c:pt idx="3">
                  <c:v>0.67594747836466718</c:v>
                </c:pt>
                <c:pt idx="4">
                  <c:v>0.54305029576539077</c:v>
                </c:pt>
                <c:pt idx="5">
                  <c:v>0.64203515263644773</c:v>
                </c:pt>
                <c:pt idx="6">
                  <c:v>0.96866921325770727</c:v>
                </c:pt>
                <c:pt idx="7">
                  <c:v>1.3306990053140757</c:v>
                </c:pt>
                <c:pt idx="8">
                  <c:v>-0.5192066150303537</c:v>
                </c:pt>
                <c:pt idx="9">
                  <c:v>0.77930748926039017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5E-4A4C-BAA5-5FABA7C1E8CE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'综合(4)'!$A$11:$K$11</c:f>
              <c:numCache>
                <c:formatCode>General</c:formatCode>
                <c:ptCount val="11"/>
                <c:pt idx="0">
                  <c:v>9.9082774049217004E-2</c:v>
                </c:pt>
                <c:pt idx="1">
                  <c:v>-2.9261170858094633E-2</c:v>
                </c:pt>
                <c:pt idx="2">
                  <c:v>0.38834571763785686</c:v>
                </c:pt>
                <c:pt idx="3">
                  <c:v>-0.41781557743957021</c:v>
                </c:pt>
                <c:pt idx="4">
                  <c:v>0.16262401802760479</c:v>
                </c:pt>
                <c:pt idx="5">
                  <c:v>0.19226641998149863</c:v>
                </c:pt>
                <c:pt idx="6">
                  <c:v>-0.57174827333410505</c:v>
                </c:pt>
                <c:pt idx="7">
                  <c:v>-6.4631875369033032E-2</c:v>
                </c:pt>
                <c:pt idx="8">
                  <c:v>0.49931965668829803</c:v>
                </c:pt>
                <c:pt idx="9">
                  <c:v>1.1609129962217277</c:v>
                </c:pt>
                <c:pt idx="10">
                  <c:v>0.96508496155917933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5E-4A4C-BAA5-5FABA7C1E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64264"/>
        <c:axId val="610664592"/>
      </c:lineChart>
      <c:catAx>
        <c:axId val="610664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664592"/>
        <c:crosses val="autoZero"/>
        <c:auto val="1"/>
        <c:lblAlgn val="ctr"/>
        <c:lblOffset val="100"/>
        <c:noMultiLvlLbl val="0"/>
      </c:catAx>
      <c:valAx>
        <c:axId val="61066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664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'综合(4)'!$A$12:$K$12</c:f>
              <c:numCache>
                <c:formatCode>General</c:formatCode>
                <c:ptCount val="11"/>
                <c:pt idx="0">
                  <c:v>0.25471222290014234</c:v>
                </c:pt>
                <c:pt idx="1">
                  <c:v>0.1953445333223664</c:v>
                </c:pt>
                <c:pt idx="2">
                  <c:v>8.7158810858458877E-2</c:v>
                </c:pt>
                <c:pt idx="3">
                  <c:v>-1.3801850193971954E-2</c:v>
                </c:pt>
                <c:pt idx="4">
                  <c:v>0.12071609652280056</c:v>
                </c:pt>
                <c:pt idx="5">
                  <c:v>0.13148319457292632</c:v>
                </c:pt>
                <c:pt idx="6">
                  <c:v>-0.18259829455569704</c:v>
                </c:pt>
                <c:pt idx="7">
                  <c:v>9.2996321024662792E-2</c:v>
                </c:pt>
                <c:pt idx="8">
                  <c:v>0.23641057846626193</c:v>
                </c:pt>
                <c:pt idx="9">
                  <c:v>0.97011024274105895</c:v>
                </c:pt>
                <c:pt idx="10">
                  <c:v>0.96508496155917933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AF-4C3E-AE27-1096B40F4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734704"/>
        <c:axId val="552735032"/>
      </c:lineChart>
      <c:catAx>
        <c:axId val="552734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2735032"/>
        <c:crosses val="autoZero"/>
        <c:auto val="1"/>
        <c:lblAlgn val="ctr"/>
        <c:lblOffset val="100"/>
        <c:noMultiLvlLbl val="0"/>
      </c:catAx>
      <c:valAx>
        <c:axId val="55273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273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'综合(4)'!$L$1:$L$11</c:f>
              <c:numCache>
                <c:formatCode>General</c:formatCode>
                <c:ptCount val="11"/>
                <c:pt idx="0">
                  <c:v>0.66948545861297537</c:v>
                </c:pt>
                <c:pt idx="1">
                  <c:v>0.21883221669719607</c:v>
                </c:pt>
                <c:pt idx="2">
                  <c:v>-0.25301886316675026</c:v>
                </c:pt>
                <c:pt idx="3">
                  <c:v>0.15377884777661513</c:v>
                </c:pt>
                <c:pt idx="4">
                  <c:v>0.25804525933903943</c:v>
                </c:pt>
                <c:pt idx="5">
                  <c:v>0.62925069684456436</c:v>
                </c:pt>
                <c:pt idx="6">
                  <c:v>-0.19858117375288048</c:v>
                </c:pt>
                <c:pt idx="7">
                  <c:v>4.310882878113681E-2</c:v>
                </c:pt>
                <c:pt idx="8">
                  <c:v>-0.28648971742691787</c:v>
                </c:pt>
                <c:pt idx="9">
                  <c:v>0.53472233424795856</c:v>
                </c:pt>
                <c:pt idx="10">
                  <c:v>0.21674360428768902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BB-4B04-BC66-56AA2F3D2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366216"/>
        <c:axId val="561364576"/>
      </c:lineChart>
      <c:catAx>
        <c:axId val="561366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364576"/>
        <c:crosses val="autoZero"/>
        <c:auto val="1"/>
        <c:lblAlgn val="ctr"/>
        <c:lblOffset val="100"/>
        <c:noMultiLvlLbl val="0"/>
      </c:catAx>
      <c:valAx>
        <c:axId val="56136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366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13</xdr:row>
      <xdr:rowOff>22860</xdr:rowOff>
    </xdr:from>
    <xdr:to>
      <xdr:col>7</xdr:col>
      <xdr:colOff>358140</xdr:colOff>
      <xdr:row>28</xdr:row>
      <xdr:rowOff>137160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B41ED43-485F-4953-ABFC-5868ED8C4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</xdr:row>
      <xdr:rowOff>45720</xdr:rowOff>
    </xdr:from>
    <xdr:to>
      <xdr:col>7</xdr:col>
      <xdr:colOff>304800</xdr:colOff>
      <xdr:row>28</xdr:row>
      <xdr:rowOff>160020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9F6C3C8-82B2-4BFD-AF81-FD10D3F4F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335280</xdr:colOff>
      <xdr:row>13</xdr:row>
      <xdr:rowOff>15240</xdr:rowOff>
    </xdr:from>
    <xdr:to>
      <xdr:col>23</xdr:col>
      <xdr:colOff>30480</xdr:colOff>
      <xdr:row>28</xdr:row>
      <xdr:rowOff>129540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AE6DA91-9C17-411A-8BA9-7860E55D2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449580</xdr:colOff>
      <xdr:row>13</xdr:row>
      <xdr:rowOff>22860</xdr:rowOff>
    </xdr:from>
    <xdr:to>
      <xdr:col>15</xdr:col>
      <xdr:colOff>144780</xdr:colOff>
      <xdr:row>28</xdr:row>
      <xdr:rowOff>137160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586DB81-3AE4-4686-BFA0-443AA2988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167640</xdr:rowOff>
    </xdr:from>
    <xdr:to>
      <xdr:col>7</xdr:col>
      <xdr:colOff>304800</xdr:colOff>
      <xdr:row>28</xdr:row>
      <xdr:rowOff>106680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5046789-CC2D-4CFA-A832-54F5350B1E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548640</xdr:colOff>
      <xdr:row>13</xdr:row>
      <xdr:rowOff>15240</xdr:rowOff>
    </xdr:from>
    <xdr:to>
      <xdr:col>15</xdr:col>
      <xdr:colOff>243840</xdr:colOff>
      <xdr:row>28</xdr:row>
      <xdr:rowOff>129540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CBDC7CF-83C1-4CBA-8A68-31D1D78E7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487680</xdr:colOff>
      <xdr:row>12</xdr:row>
      <xdr:rowOff>160020</xdr:rowOff>
    </xdr:from>
    <xdr:to>
      <xdr:col>23</xdr:col>
      <xdr:colOff>182880</xdr:colOff>
      <xdr:row>28</xdr:row>
      <xdr:rowOff>99060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7C8600B-1FEC-423C-82C4-76892B79B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CDEC-DC98-4697-8425-95B83A2FDA56}">
  <dimension ref="A1:W13"/>
  <sheetViews>
    <sheetView workbookViewId="0">
      <selection activeCell="A12" sqref="A12:B12"/>
    </sheetView>
  </sheetViews>
  <sheetFormatPr defaultRowHeight="13.8" x14ac:dyDescent="0.25"/>
  <cols>
    <col min="1" max="1" width="9.109375" bestFit="1" customWidth="1"/>
    <col min="3" max="3" width="8.88671875" customWidth="1"/>
  </cols>
  <sheetData>
    <row r="1" spans="1:23" x14ac:dyDescent="0.25">
      <c r="A1">
        <v>0.66948545861297537</v>
      </c>
      <c r="B1">
        <v>2.9610742119224362E-2</v>
      </c>
      <c r="C1">
        <v>-0.3296273534834348</v>
      </c>
      <c r="D1">
        <v>-0.26219039092808116</v>
      </c>
      <c r="E1">
        <v>0.17774091577728396</v>
      </c>
      <c r="F1">
        <v>0.46320074005550421</v>
      </c>
      <c r="G1">
        <v>-0.4044835436200177</v>
      </c>
      <c r="H1">
        <v>-0.1132306853794795</v>
      </c>
      <c r="I1">
        <v>0.72911869374084148</v>
      </c>
      <c r="J1">
        <v>0.77930748926039017</v>
      </c>
      <c r="K1" s="2">
        <v>0.96508496155917933</v>
      </c>
      <c r="M1" s="2">
        <f>_xlfn.STDEV.P(J1:K1)</f>
        <v>9.288873614939451E-2</v>
      </c>
      <c r="N1" s="2">
        <f>_xlfn.STDEV.P(I1:K1)</f>
        <v>0.10149562878247306</v>
      </c>
      <c r="O1" s="2">
        <f>_xlfn.STDEV.P(H1:K1)</f>
        <v>0.41545560593793779</v>
      </c>
      <c r="P1" s="2">
        <f>_xlfn.STDEV.P(G1:K1)</f>
        <v>0.5443754266303289</v>
      </c>
      <c r="Q1" s="2">
        <f>_xlfn.STDEV.P(F1:K1)</f>
        <v>0.49766923249840223</v>
      </c>
      <c r="R1" s="2">
        <f>_xlfn.STDEV.P(E1:K1)</f>
        <v>0.46745589090154621</v>
      </c>
      <c r="S1" s="2">
        <f>_xlfn.STDEV.P(D1:K1)</f>
        <v>0.48481665342918512</v>
      </c>
      <c r="T1" s="2">
        <f>_xlfn.STDEV.P(C1:K1)</f>
        <v>0.49706493242322142</v>
      </c>
      <c r="U1" s="2">
        <f>_xlfn.STDEV.P(B1:K1)</f>
        <v>0.47510430623694982</v>
      </c>
      <c r="V1" s="2">
        <f>_xlfn.STDEV.P(A1:K1)</f>
        <v>0.47239072163968454</v>
      </c>
      <c r="W1" s="2"/>
    </row>
    <row r="2" spans="1:23" x14ac:dyDescent="0.25">
      <c r="A2">
        <v>0.40805369127516777</v>
      </c>
      <c r="B2">
        <v>-3.1420287470954739E-2</v>
      </c>
      <c r="C2">
        <v>-5.7293703558858038E-2</v>
      </c>
      <c r="D2">
        <v>-0.15132796180244704</v>
      </c>
      <c r="E2">
        <v>0.39178742449375609</v>
      </c>
      <c r="F2">
        <v>-0.39814986123959295</v>
      </c>
      <c r="G2">
        <v>0.11606281591233551</v>
      </c>
      <c r="H2">
        <v>-0.78085116046691194</v>
      </c>
      <c r="I2">
        <v>-0.5192066150303537</v>
      </c>
      <c r="J2">
        <v>1.1609129962217277</v>
      </c>
      <c r="L2" s="2"/>
      <c r="M2" s="2">
        <f>_xlfn.STDEV.P(I2:J2)</f>
        <v>0.84005980562604066</v>
      </c>
      <c r="N2" s="2">
        <f>_xlfn.STDEV.P(H2:J2)</f>
        <v>0.86034281387462008</v>
      </c>
      <c r="O2" s="2">
        <f>_xlfn.STDEV.P(G2:J2)</f>
        <v>0.74839167747738145</v>
      </c>
      <c r="P2" s="2">
        <f>_xlfn.STDEV.P(F2:J2)</f>
        <v>0.68753613256632229</v>
      </c>
      <c r="Q2" s="2">
        <f>_xlfn.STDEV.P(E2:J2)</f>
        <v>0.65222309686113011</v>
      </c>
      <c r="R2" s="2">
        <f>_xlfn.STDEV.P(D2:J2)</f>
        <v>0.60601108875155651</v>
      </c>
      <c r="S2" s="2">
        <f>_xlfn.STDEV.P(C2:J2)</f>
        <v>0.5669669956194624</v>
      </c>
      <c r="T2" s="2">
        <f>_xlfn.STDEV.P(B2:J2)</f>
        <v>0.53454186494278655</v>
      </c>
      <c r="U2" s="2">
        <f>_xlfn.STDEV.P(A2:J2)</f>
        <v>0.52385799441431602</v>
      </c>
      <c r="V2" s="2"/>
      <c r="W2" s="2"/>
    </row>
    <row r="3" spans="1:23" x14ac:dyDescent="0.25">
      <c r="A3">
        <v>-0.39800894854586127</v>
      </c>
      <c r="B3">
        <v>0.48674713660011104</v>
      </c>
      <c r="C3">
        <v>1.1341415721548688E-2</v>
      </c>
      <c r="D3">
        <v>0.98561623396001175</v>
      </c>
      <c r="E3">
        <v>-0.33676567243591748</v>
      </c>
      <c r="F3">
        <v>0.124736355226642</v>
      </c>
      <c r="G3">
        <v>-1.0214916849944051</v>
      </c>
      <c r="H3">
        <v>1.3306990053140757</v>
      </c>
      <c r="I3">
        <v>0.49931965668829803</v>
      </c>
      <c r="L3" s="2"/>
      <c r="M3" s="2">
        <f>_xlfn.STDEV.P(H3:I3)</f>
        <v>0.41568967431288867</v>
      </c>
      <c r="N3" s="2">
        <f>_xlfn.STDEV.P(G3:I3)</f>
        <v>0.97393017100166868</v>
      </c>
      <c r="O3" s="2">
        <f>_xlfn.STDEV.P(F3:I3)</f>
        <v>0.84577468502310271</v>
      </c>
      <c r="P3" s="2">
        <f>_xlfn.STDEV.P(E3:I3)</f>
        <v>0.7901055131600182</v>
      </c>
      <c r="Q3" s="2">
        <f>_xlfn.STDEV.P(D3:I3)</f>
        <v>0.7902271965601414</v>
      </c>
      <c r="R3" s="2">
        <f>_xlfn.STDEV.P(C3:I3)</f>
        <v>0.73691780346319768</v>
      </c>
      <c r="S3" s="2">
        <f>_xlfn.STDEV.P(B3:I3)</f>
        <v>0.69462948644565115</v>
      </c>
      <c r="T3" s="2">
        <f>_xlfn.STDEV.P(A3:I3)</f>
        <v>0.68677814203356735</v>
      </c>
      <c r="U3" s="2"/>
      <c r="V3" s="2"/>
      <c r="W3" s="2"/>
    </row>
    <row r="4" spans="1:23" x14ac:dyDescent="0.25">
      <c r="A4">
        <v>0.44785234899328857</v>
      </c>
      <c r="B4">
        <v>0.59488803438136173</v>
      </c>
      <c r="C4">
        <v>0.35496396446728862</v>
      </c>
      <c r="D4">
        <v>-0.32775290957923003</v>
      </c>
      <c r="E4">
        <v>0.10550530499827862</v>
      </c>
      <c r="F4">
        <v>-0.23518963922294173</v>
      </c>
      <c r="G4">
        <v>0.96866921325770727</v>
      </c>
      <c r="H4">
        <v>-6.4631875369033032E-2</v>
      </c>
      <c r="L4" s="2"/>
      <c r="M4" s="2">
        <f>_xlfn.STDEV.P(G4:H4)</f>
        <v>0.51665054431337021</v>
      </c>
      <c r="N4" s="2">
        <f>_xlfn.STDEV.P(F4:H4)</f>
        <v>0.53188106724718887</v>
      </c>
      <c r="O4" s="2">
        <f>_xlfn.STDEV.P(E4:H4)</f>
        <v>0.46342130298378387</v>
      </c>
      <c r="P4" s="2">
        <f>_xlfn.STDEV.P(D4:H4)</f>
        <v>0.46399881481270294</v>
      </c>
      <c r="Q4" s="2">
        <f>_xlfn.STDEV.P(C4:H4)</f>
        <v>0.43498660687336027</v>
      </c>
      <c r="R4" s="2">
        <f>_xlfn.STDEV.P(B4:H4)</f>
        <v>0.43386524959738659</v>
      </c>
      <c r="S4" s="2">
        <f>_xlfn.STDEV.P(A4:H4)</f>
        <v>0.41407206290854504</v>
      </c>
      <c r="T4" s="2"/>
      <c r="U4" s="2"/>
      <c r="V4" s="2"/>
      <c r="W4" s="2"/>
    </row>
    <row r="5" spans="1:23" x14ac:dyDescent="0.25">
      <c r="A5">
        <v>0.65758389261744965</v>
      </c>
      <c r="B5">
        <v>0.6117702699923917</v>
      </c>
      <c r="C5">
        <v>1.1564891893401865E-2</v>
      </c>
      <c r="D5">
        <v>-3.2438078185616233E-2</v>
      </c>
      <c r="E5">
        <v>-0.1989296109667929</v>
      </c>
      <c r="F5">
        <v>0.64203515263644773</v>
      </c>
      <c r="G5">
        <v>-0.57174827333410505</v>
      </c>
      <c r="L5" s="2"/>
      <c r="M5" s="2">
        <f>_xlfn.STDEV.P(F5:G5)</f>
        <v>0.60689171298527633</v>
      </c>
      <c r="N5" s="2">
        <f>_xlfn.STDEV.P(E5:G5)</f>
        <v>0.50766192751042705</v>
      </c>
      <c r="O5" s="2">
        <f>_xlfn.STDEV.P(D5:G5)</f>
        <v>0.43967137941072665</v>
      </c>
      <c r="P5" s="2">
        <f>_xlfn.STDEV.P(C5:G5)</f>
        <v>0.39380025116732326</v>
      </c>
      <c r="Q5" s="2">
        <f>_xlfn.STDEV.P(B5:G5)</f>
        <v>0.43176264183234747</v>
      </c>
      <c r="R5" s="2">
        <f>_xlfn.STDEV.P(A5:G5)</f>
        <v>0.44839322476265281</v>
      </c>
      <c r="S5" s="2"/>
      <c r="T5" s="2"/>
      <c r="U5" s="2"/>
      <c r="V5" s="2"/>
      <c r="W5" s="2"/>
    </row>
    <row r="6" spans="1:23" x14ac:dyDescent="0.25">
      <c r="A6">
        <v>0.96816554809843391</v>
      </c>
      <c r="B6">
        <v>9.3438341798441321E-2</v>
      </c>
      <c r="C6">
        <v>6.7713280071512366E-2</v>
      </c>
      <c r="D6">
        <v>-0.58045359594150991</v>
      </c>
      <c r="E6">
        <v>0.54305029576539077</v>
      </c>
      <c r="F6">
        <v>0.19226641998149863</v>
      </c>
      <c r="L6" s="2"/>
      <c r="M6" s="2">
        <f>_xlfn.STDEV.P(E6:F6)</f>
        <v>0.1753919378919461</v>
      </c>
      <c r="N6" s="2">
        <f>_xlfn.STDEV.P(D6:F6)</f>
        <v>0.46932653228956994</v>
      </c>
      <c r="O6" s="2">
        <f>_xlfn.STDEV.P(C6:F6)</f>
        <v>0.40650842607420623</v>
      </c>
      <c r="P6" s="2">
        <f>_xlfn.STDEV.P(B6:F6)</f>
        <v>0.36390634115103571</v>
      </c>
      <c r="Q6" s="2">
        <f>_xlfn.STDEV.P(A6:F6)</f>
        <v>0.47339263973384427</v>
      </c>
      <c r="R6" s="2"/>
      <c r="S6" s="2"/>
      <c r="T6" s="2"/>
      <c r="U6" s="2"/>
      <c r="V6" s="2"/>
      <c r="W6" s="2"/>
    </row>
    <row r="7" spans="1:23" x14ac:dyDescent="0.25">
      <c r="A7">
        <v>-2.7919463087248322E-2</v>
      </c>
      <c r="B7">
        <v>-5.1263597293907177E-2</v>
      </c>
      <c r="C7">
        <v>-0.29532376110397229</v>
      </c>
      <c r="D7">
        <v>0.67594747836466718</v>
      </c>
      <c r="E7">
        <v>0.16262401802760479</v>
      </c>
      <c r="L7" s="2"/>
      <c r="M7" s="2">
        <f>_xlfn.STDEV.P(D7:E7)</f>
        <v>0.25666173016853122</v>
      </c>
      <c r="N7" s="2">
        <f>_xlfn.STDEV.P(C7:E7)</f>
        <v>0.39673458297608977</v>
      </c>
      <c r="O7" s="2">
        <f>_xlfn.STDEV.P(B7:E7)</f>
        <v>0.35800961824285582</v>
      </c>
      <c r="P7" s="2">
        <f>_xlfn.STDEV.P(A7:E7)</f>
        <v>0.32585393566653403</v>
      </c>
      <c r="Q7" s="2"/>
      <c r="R7" s="2"/>
      <c r="S7" s="2"/>
      <c r="T7" s="2"/>
      <c r="U7" s="2"/>
      <c r="V7" s="2"/>
      <c r="W7" s="2"/>
    </row>
    <row r="8" spans="1:23" x14ac:dyDescent="0.25">
      <c r="A8">
        <v>0.12778523489932886</v>
      </c>
      <c r="B8">
        <v>-0.35351936007896195</v>
      </c>
      <c r="C8">
        <v>0.63274484608078663</v>
      </c>
      <c r="D8">
        <v>-0.41781557743957021</v>
      </c>
      <c r="L8" s="2"/>
      <c r="M8" s="2">
        <f>_xlfn.STDEV.P(C8:D8)</f>
        <v>0.52528021176017836</v>
      </c>
      <c r="N8" s="2">
        <f>_xlfn.STDEV.P(B8:D8)</f>
        <v>0.48080121688074806</v>
      </c>
      <c r="O8" s="2">
        <f>_xlfn.STDEV.P(A8:D8)</f>
        <v>0.42314646251938326</v>
      </c>
      <c r="P8" s="2"/>
      <c r="Q8" s="2"/>
      <c r="R8" s="2"/>
      <c r="S8" s="2"/>
      <c r="T8" s="2"/>
      <c r="U8" s="2"/>
      <c r="V8" s="2"/>
      <c r="W8" s="2"/>
    </row>
    <row r="9" spans="1:23" x14ac:dyDescent="0.25">
      <c r="A9">
        <v>0.15823266219239374</v>
      </c>
      <c r="B9">
        <v>0.60245522403405238</v>
      </c>
      <c r="C9">
        <v>0.38834571763785686</v>
      </c>
      <c r="L9" s="2"/>
      <c r="M9" s="2">
        <f>_xlfn.STDEV.P(B9:C9)</f>
        <v>0.10705475319809789</v>
      </c>
      <c r="N9" s="2">
        <f>_xlfn.STDEV.P(A9:C9)</f>
        <v>0.18139232602438637</v>
      </c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>
        <v>-0.30847874720357937</v>
      </c>
      <c r="B10">
        <v>-2.9261170858094633E-2</v>
      </c>
      <c r="L10" s="2"/>
      <c r="M10" s="2">
        <f>_xlfn.STDEV.P(A10:B10)</f>
        <v>0.13960878817274236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>
        <v>9.9082774049217004E-2</v>
      </c>
      <c r="L11" s="2"/>
      <c r="M11" s="2">
        <f>_xlfn.STDEV.P(J1:K1)</f>
        <v>9.288873614939451E-2</v>
      </c>
      <c r="N11" s="2">
        <f>_xlfn.STDEV.P(I1:J1)</f>
        <v>2.5094397759774345E-2</v>
      </c>
      <c r="O11" s="2">
        <f>_xlfn.STDEV.P(H1:I1)</f>
        <v>0.42117468956016046</v>
      </c>
      <c r="P11" s="2">
        <f>_xlfn.STDEV.P(G1:H1)</f>
        <v>0.14562642912026916</v>
      </c>
      <c r="Q11" s="2">
        <f>_xlfn.STDEV.P(F1:G1)</f>
        <v>0.43384214183776099</v>
      </c>
      <c r="R11" s="2">
        <f>_xlfn.STDEV.P(E1:F1)</f>
        <v>0.14272991213911015</v>
      </c>
      <c r="S11" s="2">
        <f>_xlfn.STDEV.P(D1:E1)</f>
        <v>0.21996565335268256</v>
      </c>
      <c r="T11" s="2">
        <f>_xlfn.STDEV.P(C1:D1)</f>
        <v>3.3718481277676619E-2</v>
      </c>
      <c r="U11" s="2">
        <f>_xlfn.STDEV.P(B1:C1)</f>
        <v>0.17961904780132959</v>
      </c>
      <c r="V11" s="2">
        <f>_xlfn.STDEV.P(A1:B1)</f>
        <v>0.31993735824687558</v>
      </c>
    </row>
    <row r="12" spans="1:23" x14ac:dyDescent="0.25">
      <c r="A12">
        <v>0.15</v>
      </c>
      <c r="B12">
        <v>0.59</v>
      </c>
      <c r="M12">
        <v>0.13</v>
      </c>
    </row>
    <row r="13" spans="1:23" x14ac:dyDescent="0.25">
      <c r="A13">
        <f>_xlfn.STDEV.S(A1:A11)</f>
        <v>0.42153573258300892</v>
      </c>
      <c r="B13" s="2">
        <f t="shared" ref="B13:J13" si="0">_xlfn.STDEV.S(B1:B11)</f>
        <v>0.34728945762088381</v>
      </c>
      <c r="C13" s="2">
        <f t="shared" si="0"/>
        <v>0.31874917159993282</v>
      </c>
      <c r="D13" s="2">
        <f t="shared" si="0"/>
        <v>0.55271211974198853</v>
      </c>
      <c r="E13" s="2">
        <f t="shared" si="0"/>
        <v>0.30782794437223088</v>
      </c>
      <c r="F13" s="2">
        <f t="shared" si="0"/>
        <v>0.39734118665170243</v>
      </c>
      <c r="G13" s="2">
        <f t="shared" si="0"/>
        <v>0.76141779328273629</v>
      </c>
      <c r="H13" s="2">
        <f t="shared" si="0"/>
        <v>0.88748588384550842</v>
      </c>
      <c r="I13" s="2">
        <f t="shared" si="0"/>
        <v>0.66439439092179697</v>
      </c>
      <c r="J13" s="2">
        <f t="shared" si="0"/>
        <v>0.2698358417104918</v>
      </c>
      <c r="K13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38A4-A3FC-401B-9D54-80114E194362}">
  <dimension ref="A1:X13"/>
  <sheetViews>
    <sheetView workbookViewId="0">
      <selection activeCell="K13" sqref="K13"/>
    </sheetView>
  </sheetViews>
  <sheetFormatPr defaultRowHeight="13.8" x14ac:dyDescent="0.25"/>
  <cols>
    <col min="1" max="16384" width="8.88671875" style="2"/>
  </cols>
  <sheetData>
    <row r="1" spans="1:24" x14ac:dyDescent="0.25">
      <c r="A1" s="2">
        <v>0.66948545861297537</v>
      </c>
      <c r="L1" s="2">
        <f>AVERAGE(A1:K1)</f>
        <v>0.66948545861297537</v>
      </c>
      <c r="M1" s="2">
        <f>AVERAGE(N1:X1)</f>
        <v>299.26</v>
      </c>
      <c r="N1" s="3">
        <v>299.26</v>
      </c>
    </row>
    <row r="2" spans="1:24" x14ac:dyDescent="0.25">
      <c r="A2" s="2">
        <v>0.40805369127516777</v>
      </c>
      <c r="B2" s="2">
        <v>2.9610742119224362E-2</v>
      </c>
      <c r="L2" s="2">
        <f t="shared" ref="L2:L11" si="0">AVERAGE(A2:K2)</f>
        <v>0.21883221669719607</v>
      </c>
      <c r="M2" s="2">
        <f t="shared" ref="M2:M11" si="1">AVERAGE(N2:X2)</f>
        <v>98.4</v>
      </c>
      <c r="N2" s="3">
        <v>182.4</v>
      </c>
      <c r="O2" s="3">
        <v>14.4</v>
      </c>
    </row>
    <row r="3" spans="1:24" x14ac:dyDescent="0.25">
      <c r="A3" s="2">
        <v>-0.39800894854586127</v>
      </c>
      <c r="B3" s="2">
        <v>-3.1420287470954739E-2</v>
      </c>
      <c r="C3" s="2">
        <v>-0.3296273534834348</v>
      </c>
      <c r="L3" s="2">
        <f t="shared" si="0"/>
        <v>-0.25301886316675026</v>
      </c>
      <c r="M3" s="2">
        <f t="shared" si="1"/>
        <v>-103.73</v>
      </c>
      <c r="N3" s="3">
        <v>-177.91</v>
      </c>
      <c r="O3" s="3">
        <v>-15.28</v>
      </c>
      <c r="P3" s="3">
        <v>-118</v>
      </c>
    </row>
    <row r="4" spans="1:24" x14ac:dyDescent="0.25">
      <c r="A4" s="2">
        <v>0.44785234899328857</v>
      </c>
      <c r="B4" s="2">
        <v>0.48674713660011104</v>
      </c>
      <c r="C4" s="2">
        <v>-5.7293703558858038E-2</v>
      </c>
      <c r="D4" s="2">
        <v>-0.26219039092808116</v>
      </c>
      <c r="L4" s="2">
        <f t="shared" si="0"/>
        <v>0.15377884777661513</v>
      </c>
      <c r="M4" s="2">
        <f t="shared" si="1"/>
        <v>82.132499999999993</v>
      </c>
      <c r="N4" s="3">
        <v>200.19</v>
      </c>
      <c r="O4" s="3">
        <v>236.71</v>
      </c>
      <c r="P4" s="3">
        <v>-20.51</v>
      </c>
      <c r="Q4" s="3">
        <v>-87.86</v>
      </c>
    </row>
    <row r="5" spans="1:24" x14ac:dyDescent="0.25">
      <c r="A5" s="2">
        <v>0.65758389261744965</v>
      </c>
      <c r="B5" s="2">
        <v>0.59488803438136173</v>
      </c>
      <c r="C5" s="2">
        <v>1.1341415721548688E-2</v>
      </c>
      <c r="D5" s="2">
        <v>-0.15132796180244704</v>
      </c>
      <c r="E5" s="2">
        <v>0.17774091577728396</v>
      </c>
      <c r="L5" s="2">
        <f t="shared" si="0"/>
        <v>0.25804525933903943</v>
      </c>
      <c r="M5" s="2">
        <f t="shared" si="1"/>
        <v>118.67599999999997</v>
      </c>
      <c r="N5" s="3">
        <v>293.94</v>
      </c>
      <c r="O5" s="3">
        <v>289.3</v>
      </c>
      <c r="P5" s="3">
        <v>4.0599999999999996</v>
      </c>
      <c r="Q5" s="3">
        <v>-50.71</v>
      </c>
      <c r="R5" s="3">
        <v>56.79</v>
      </c>
    </row>
    <row r="6" spans="1:24" x14ac:dyDescent="0.25">
      <c r="A6" s="2">
        <v>0.96816554809843391</v>
      </c>
      <c r="B6" s="2">
        <v>0.6117702699923917</v>
      </c>
      <c r="C6" s="2">
        <v>0.35496396446728862</v>
      </c>
      <c r="D6" s="2">
        <v>0.98561623396001175</v>
      </c>
      <c r="E6" s="2">
        <v>0.39178742449375609</v>
      </c>
      <c r="F6" s="2">
        <v>0.46320074005550421</v>
      </c>
      <c r="L6" s="2">
        <f t="shared" si="0"/>
        <v>0.62925069684456436</v>
      </c>
      <c r="M6" s="2">
        <f t="shared" si="1"/>
        <v>239.66499999999999</v>
      </c>
      <c r="N6" s="3">
        <v>432.77</v>
      </c>
      <c r="O6" s="3">
        <v>297.51</v>
      </c>
      <c r="P6" s="3">
        <v>127.07</v>
      </c>
      <c r="Q6" s="3">
        <v>330.28</v>
      </c>
      <c r="R6" s="3">
        <v>125.18</v>
      </c>
      <c r="S6" s="3">
        <v>125.18</v>
      </c>
    </row>
    <row r="7" spans="1:24" x14ac:dyDescent="0.25">
      <c r="A7" s="2">
        <v>-2.7919463087248322E-2</v>
      </c>
      <c r="B7" s="2">
        <v>9.3438341798441321E-2</v>
      </c>
      <c r="C7" s="2">
        <v>1.1564891893401865E-2</v>
      </c>
      <c r="D7" s="2">
        <v>-0.32775290957923003</v>
      </c>
      <c r="E7" s="2">
        <v>-0.33676567243591748</v>
      </c>
      <c r="F7" s="2">
        <v>-0.39814986123959295</v>
      </c>
      <c r="G7" s="2">
        <v>-0.4044835436200177</v>
      </c>
      <c r="L7" s="2">
        <f t="shared" si="0"/>
        <v>-0.19858117375288048</v>
      </c>
      <c r="M7" s="2">
        <f t="shared" si="1"/>
        <v>-56.108571428571416</v>
      </c>
      <c r="N7" s="3">
        <v>-12.48</v>
      </c>
      <c r="O7" s="3">
        <v>45.44</v>
      </c>
      <c r="P7" s="3">
        <v>4.1399999999999997</v>
      </c>
      <c r="Q7" s="3">
        <v>-109.83</v>
      </c>
      <c r="R7" s="3">
        <v>-107.6</v>
      </c>
      <c r="S7" s="3">
        <v>-107.6</v>
      </c>
      <c r="T7" s="3">
        <v>-104.83</v>
      </c>
    </row>
    <row r="8" spans="1:24" x14ac:dyDescent="0.25">
      <c r="A8" s="2">
        <v>0.12778523489932886</v>
      </c>
      <c r="B8" s="2">
        <v>-5.1263597293907177E-2</v>
      </c>
      <c r="C8" s="2">
        <v>6.7713280071512366E-2</v>
      </c>
      <c r="D8" s="2">
        <v>-3.2438078185616233E-2</v>
      </c>
      <c r="E8" s="2">
        <v>0.10550530499827862</v>
      </c>
      <c r="F8" s="2">
        <v>0.124736355226642</v>
      </c>
      <c r="G8" s="2">
        <v>0.11606281591233551</v>
      </c>
      <c r="H8" s="2">
        <v>-0.1132306853794795</v>
      </c>
      <c r="L8" s="2">
        <f t="shared" si="0"/>
        <v>4.310882878113681E-2</v>
      </c>
      <c r="M8" s="2">
        <f t="shared" si="1"/>
        <v>14.766249999999999</v>
      </c>
      <c r="N8" s="3">
        <v>57.12</v>
      </c>
      <c r="O8" s="3">
        <v>-24.93</v>
      </c>
      <c r="P8" s="3">
        <v>24.24</v>
      </c>
      <c r="Q8" s="3">
        <v>-10.87</v>
      </c>
      <c r="R8" s="3">
        <v>33.71</v>
      </c>
      <c r="S8" s="3">
        <v>33.71</v>
      </c>
      <c r="T8" s="3">
        <v>30.08</v>
      </c>
      <c r="U8" s="3">
        <v>-24.93</v>
      </c>
    </row>
    <row r="9" spans="1:24" x14ac:dyDescent="0.25">
      <c r="A9" s="2">
        <v>0.15823266219239374</v>
      </c>
      <c r="B9" s="2">
        <v>-0.35351936007896195</v>
      </c>
      <c r="C9" s="2">
        <v>-0.29532376110397229</v>
      </c>
      <c r="D9" s="2">
        <v>-0.58045359594150991</v>
      </c>
      <c r="E9" s="2">
        <v>-0.1989296109667929</v>
      </c>
      <c r="F9" s="2">
        <v>-0.23518963922294173</v>
      </c>
      <c r="G9" s="2">
        <v>-1.0214916849944051</v>
      </c>
      <c r="H9" s="2">
        <v>-0.78085116046691194</v>
      </c>
      <c r="I9" s="2">
        <v>0.72911869374084148</v>
      </c>
      <c r="L9" s="2">
        <f t="shared" si="0"/>
        <v>-0.28648971742691787</v>
      </c>
      <c r="M9" s="2">
        <f t="shared" si="1"/>
        <v>-91.764444444444436</v>
      </c>
      <c r="N9" s="3">
        <v>70.73</v>
      </c>
      <c r="O9" s="3">
        <v>-171.92</v>
      </c>
      <c r="P9" s="3">
        <v>-105.72</v>
      </c>
      <c r="Q9" s="3">
        <v>-194.51</v>
      </c>
      <c r="R9" s="3">
        <v>-63.56</v>
      </c>
      <c r="S9" s="3">
        <v>-63.56</v>
      </c>
      <c r="T9" s="3">
        <v>-264.74</v>
      </c>
      <c r="U9" s="3">
        <v>-171.92</v>
      </c>
      <c r="V9" s="3">
        <v>139.32</v>
      </c>
    </row>
    <row r="10" spans="1:24" x14ac:dyDescent="0.25">
      <c r="A10" s="2">
        <v>-0.30847874720357937</v>
      </c>
      <c r="B10" s="2">
        <v>0.60245522403405238</v>
      </c>
      <c r="C10" s="2">
        <v>0.63274484608078663</v>
      </c>
      <c r="D10" s="2">
        <v>0.67594747836466718</v>
      </c>
      <c r="E10" s="2">
        <v>0.54305029576539077</v>
      </c>
      <c r="F10" s="2">
        <v>0.64203515263644773</v>
      </c>
      <c r="G10" s="2">
        <v>0.96866921325770727</v>
      </c>
      <c r="H10" s="2">
        <v>1.3306990053140757</v>
      </c>
      <c r="I10" s="2">
        <v>-0.5192066150303537</v>
      </c>
      <c r="J10" s="2">
        <v>0.77930748926039017</v>
      </c>
      <c r="L10" s="2">
        <f t="shared" si="0"/>
        <v>0.53472233424795856</v>
      </c>
      <c r="M10" s="2">
        <f t="shared" si="1"/>
        <v>155.05199999999999</v>
      </c>
      <c r="N10" s="3">
        <v>-137.88999999999999</v>
      </c>
      <c r="O10" s="3">
        <v>292.98</v>
      </c>
      <c r="P10" s="3">
        <v>226.51</v>
      </c>
      <c r="Q10" s="3">
        <v>226.51</v>
      </c>
      <c r="R10" s="3">
        <v>173.51</v>
      </c>
      <c r="S10" s="3">
        <v>173.51</v>
      </c>
      <c r="T10" s="3">
        <v>251.05</v>
      </c>
      <c r="U10" s="3">
        <v>292.98</v>
      </c>
      <c r="V10" s="3">
        <v>-99.21</v>
      </c>
      <c r="W10" s="3">
        <v>150.57</v>
      </c>
    </row>
    <row r="11" spans="1:24" x14ac:dyDescent="0.25">
      <c r="A11" s="2">
        <v>9.9082774049217004E-2</v>
      </c>
      <c r="B11" s="2">
        <v>-2.9261170858094633E-2</v>
      </c>
      <c r="C11" s="2">
        <v>0.38834571763785686</v>
      </c>
      <c r="D11" s="2">
        <v>-0.41781557743957021</v>
      </c>
      <c r="E11" s="2">
        <v>0.16262401802760479</v>
      </c>
      <c r="F11" s="2">
        <v>0.19226641998149863</v>
      </c>
      <c r="G11" s="2">
        <v>-0.57174827333410505</v>
      </c>
      <c r="H11" s="2">
        <v>-6.4631875369033032E-2</v>
      </c>
      <c r="I11" s="2">
        <v>0.49931965668829803</v>
      </c>
      <c r="J11" s="2">
        <v>1.1609129962217277</v>
      </c>
      <c r="K11" s="2">
        <v>0.96508496155917933</v>
      </c>
      <c r="L11" s="2">
        <f t="shared" si="0"/>
        <v>0.21674360428768902</v>
      </c>
      <c r="M11" s="2">
        <f t="shared" si="1"/>
        <v>44.306363636363635</v>
      </c>
      <c r="N11" s="3">
        <v>44.29</v>
      </c>
      <c r="O11" s="3">
        <v>-14.23</v>
      </c>
      <c r="P11" s="3">
        <v>139.02000000000001</v>
      </c>
      <c r="Q11" s="3">
        <v>-140.01</v>
      </c>
      <c r="R11" s="3">
        <v>51.96</v>
      </c>
      <c r="S11" s="3">
        <v>51.96</v>
      </c>
      <c r="T11" s="3">
        <v>-148.18</v>
      </c>
      <c r="U11" s="3">
        <v>-14.23</v>
      </c>
      <c r="V11" s="3">
        <v>95.41</v>
      </c>
      <c r="W11" s="3">
        <v>224.3</v>
      </c>
      <c r="X11" s="3">
        <v>197.08</v>
      </c>
    </row>
    <row r="12" spans="1:24" x14ac:dyDescent="0.25">
      <c r="A12" s="2">
        <f>AVERAGE(A1:A11)</f>
        <v>0.25471222290014234</v>
      </c>
      <c r="B12" s="2">
        <f t="shared" ref="B12:K12" si="2">AVERAGE(B1:B11)</f>
        <v>0.1953445333223664</v>
      </c>
      <c r="C12" s="2">
        <f t="shared" si="2"/>
        <v>8.7158810858458877E-2</v>
      </c>
      <c r="D12" s="2">
        <f t="shared" si="2"/>
        <v>-1.3801850193971954E-2</v>
      </c>
      <c r="E12" s="2">
        <f t="shared" si="2"/>
        <v>0.12071609652280056</v>
      </c>
      <c r="F12" s="2">
        <f t="shared" si="2"/>
        <v>0.13148319457292632</v>
      </c>
      <c r="G12" s="2">
        <f t="shared" si="2"/>
        <v>-0.18259829455569704</v>
      </c>
      <c r="H12" s="2">
        <f t="shared" si="2"/>
        <v>9.2996321024662792E-2</v>
      </c>
      <c r="I12" s="2">
        <f t="shared" si="2"/>
        <v>0.23641057846626193</v>
      </c>
      <c r="J12" s="2">
        <f t="shared" si="2"/>
        <v>0.97011024274105895</v>
      </c>
      <c r="K12" s="2">
        <f t="shared" si="2"/>
        <v>0.96508496155917933</v>
      </c>
      <c r="N12" s="2">
        <f>AVERAGE(N1:N11)</f>
        <v>113.85636363636364</v>
      </c>
      <c r="O12" s="2">
        <f t="shared" ref="O12:X12" si="3">AVERAGE(O1:O11)</f>
        <v>94.998000000000005</v>
      </c>
      <c r="P12" s="2">
        <f t="shared" si="3"/>
        <v>31.201111111111111</v>
      </c>
      <c r="Q12" s="2">
        <f t="shared" si="3"/>
        <v>-4.6250000000000018</v>
      </c>
      <c r="R12" s="2">
        <f t="shared" si="3"/>
        <v>38.57</v>
      </c>
      <c r="S12" s="2">
        <f t="shared" si="3"/>
        <v>35.533333333333339</v>
      </c>
      <c r="T12" s="2">
        <f t="shared" si="3"/>
        <v>-47.323999999999998</v>
      </c>
      <c r="U12" s="2">
        <f t="shared" si="3"/>
        <v>20.475000000000005</v>
      </c>
      <c r="V12" s="2">
        <f t="shared" si="3"/>
        <v>45.173333333333325</v>
      </c>
      <c r="W12" s="2">
        <f t="shared" si="3"/>
        <v>187.435</v>
      </c>
      <c r="X12" s="2">
        <f t="shared" si="3"/>
        <v>197.08</v>
      </c>
    </row>
    <row r="13" spans="1:24" x14ac:dyDescent="0.25">
      <c r="J13" s="2">
        <v>1</v>
      </c>
      <c r="K13" s="2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5757-D2F4-488C-AC01-121B2C3C27EB}">
  <dimension ref="E1:E8"/>
  <sheetViews>
    <sheetView tabSelected="1" workbookViewId="0">
      <selection activeCell="E7" sqref="E7:E8"/>
    </sheetView>
  </sheetViews>
  <sheetFormatPr defaultRowHeight="13.8" x14ac:dyDescent="0.25"/>
  <sheetData>
    <row r="1" spans="5:5" x14ac:dyDescent="0.25">
      <c r="E1" s="2">
        <v>66</v>
      </c>
    </row>
    <row r="2" spans="5:5" x14ac:dyDescent="0.25">
      <c r="E2" s="2">
        <v>0.59</v>
      </c>
    </row>
    <row r="3" spans="5:5" x14ac:dyDescent="0.25">
      <c r="E3" s="2">
        <v>0.86</v>
      </c>
    </row>
    <row r="4" spans="5:5" x14ac:dyDescent="0.25">
      <c r="E4" s="2">
        <f>1-E3</f>
        <v>0.14000000000000001</v>
      </c>
    </row>
    <row r="5" spans="5:5" x14ac:dyDescent="0.25">
      <c r="E5" s="2">
        <f>_xlfn.NORM.S.INV(E4/2)</f>
        <v>-1.4757910281791702</v>
      </c>
    </row>
    <row r="6" spans="5:5" x14ac:dyDescent="0.25">
      <c r="E6" s="2">
        <f>E5*SQRT(E2*(1-E2)/E1)</f>
        <v>-8.9345119122492322E-2</v>
      </c>
    </row>
    <row r="7" spans="5:5" x14ac:dyDescent="0.25">
      <c r="E7" s="2">
        <f>E2+E6</f>
        <v>0.50065488087750765</v>
      </c>
    </row>
    <row r="8" spans="5:5" x14ac:dyDescent="0.25">
      <c r="E8" s="2">
        <f>E2-E6</f>
        <v>0.67934511912249229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E18C-268C-4C62-B76B-6CE877C96FB6}">
  <dimension ref="A1:W12"/>
  <sheetViews>
    <sheetView workbookViewId="0">
      <selection activeCell="N2" sqref="N2:N12"/>
    </sheetView>
  </sheetViews>
  <sheetFormatPr defaultRowHeight="13.8" x14ac:dyDescent="0.25"/>
  <cols>
    <col min="4" max="4" width="12.77734375" bestFit="1" customWidth="1"/>
    <col min="10" max="10" width="10.5546875" bestFit="1" customWidth="1"/>
    <col min="13" max="13" width="13.88671875" bestFit="1" customWidth="1"/>
  </cols>
  <sheetData>
    <row r="1" spans="1:23" x14ac:dyDescent="0.25">
      <c r="A1">
        <v>607</v>
      </c>
      <c r="B1" s="3">
        <v>31</v>
      </c>
      <c r="C1" s="3">
        <v>2</v>
      </c>
      <c r="D1" s="3">
        <v>5863370.9000000004</v>
      </c>
      <c r="E1" s="3">
        <v>447</v>
      </c>
      <c r="F1" s="1">
        <v>1</v>
      </c>
      <c r="K1" s="1"/>
      <c r="L1" s="1"/>
      <c r="M1" s="1"/>
      <c r="N1" s="1"/>
      <c r="P1" s="1"/>
    </row>
    <row r="2" spans="1:23" x14ac:dyDescent="0.25">
      <c r="A2">
        <v>708</v>
      </c>
      <c r="B2" s="3">
        <v>5</v>
      </c>
      <c r="C2" s="3">
        <v>6</v>
      </c>
      <c r="D2" s="3">
        <v>2224758.14</v>
      </c>
      <c r="E2" s="3">
        <v>16.309999999999999</v>
      </c>
      <c r="F2" s="1">
        <v>198</v>
      </c>
      <c r="G2">
        <f>(D2-D1)/$D$1</f>
        <v>-0.62056670506721656</v>
      </c>
      <c r="H2">
        <f t="shared" ref="H2:H12" si="0">E2/E$1</f>
        <v>3.6487695749440711E-2</v>
      </c>
      <c r="J2">
        <v>708</v>
      </c>
      <c r="K2" s="3">
        <v>31</v>
      </c>
      <c r="L2" s="3">
        <v>2</v>
      </c>
      <c r="M2" s="3">
        <v>3806017.73</v>
      </c>
      <c r="N2" s="3">
        <v>299.26</v>
      </c>
      <c r="O2">
        <f>N2/E$1</f>
        <v>0.66948545861297537</v>
      </c>
      <c r="P2" s="1"/>
      <c r="Q2" s="3"/>
      <c r="R2" s="3"/>
      <c r="S2" s="3"/>
      <c r="T2" s="3"/>
      <c r="U2" s="3"/>
      <c r="V2" s="3"/>
      <c r="W2" s="2"/>
    </row>
    <row r="3" spans="1:23" x14ac:dyDescent="0.25">
      <c r="A3">
        <v>709</v>
      </c>
      <c r="B3" s="1">
        <v>8</v>
      </c>
      <c r="C3" s="1">
        <v>18</v>
      </c>
      <c r="D3" s="1">
        <v>73065700.060000002</v>
      </c>
      <c r="E3" s="1">
        <v>150.07</v>
      </c>
      <c r="F3" s="1">
        <v>379</v>
      </c>
      <c r="G3">
        <f t="shared" ref="G3:G12" si="1">(D3-D2)/$D$1</f>
        <v>12.081947932033431</v>
      </c>
      <c r="H3">
        <f t="shared" si="0"/>
        <v>0.33572706935123042</v>
      </c>
      <c r="J3">
        <v>809</v>
      </c>
      <c r="K3" s="3">
        <v>31</v>
      </c>
      <c r="L3" s="3">
        <v>2</v>
      </c>
      <c r="M3" s="3">
        <v>2361950.02</v>
      </c>
      <c r="N3" s="3">
        <v>182.4</v>
      </c>
      <c r="O3">
        <f t="shared" ref="O3:O12" si="2">N3/E$1</f>
        <v>0.40805369127516777</v>
      </c>
    </row>
    <row r="4" spans="1:23" x14ac:dyDescent="0.25">
      <c r="A4">
        <v>710</v>
      </c>
      <c r="B4" s="1">
        <v>8</v>
      </c>
      <c r="C4" s="1">
        <v>18</v>
      </c>
      <c r="D4" s="1">
        <v>102692398.40000001</v>
      </c>
      <c r="E4" s="1">
        <v>133.31</v>
      </c>
      <c r="F4" s="1">
        <v>52</v>
      </c>
      <c r="G4">
        <f t="shared" si="1"/>
        <v>5.0528439775147094</v>
      </c>
      <c r="H4">
        <f t="shared" si="0"/>
        <v>0.29823266219239375</v>
      </c>
      <c r="J4">
        <v>910</v>
      </c>
      <c r="K4" s="3">
        <v>31</v>
      </c>
      <c r="L4" s="3">
        <v>2</v>
      </c>
      <c r="M4" s="3">
        <v>-2178749.15</v>
      </c>
      <c r="N4" s="3">
        <v>-177.91</v>
      </c>
      <c r="O4">
        <f t="shared" si="2"/>
        <v>-0.39800894854586127</v>
      </c>
    </row>
    <row r="5" spans="1:23" x14ac:dyDescent="0.25">
      <c r="A5">
        <v>711</v>
      </c>
      <c r="B5" s="1">
        <v>8</v>
      </c>
      <c r="C5" s="1">
        <v>18</v>
      </c>
      <c r="D5" s="1">
        <v>121008457.18000001</v>
      </c>
      <c r="E5" s="1">
        <v>102.63</v>
      </c>
      <c r="F5" s="1">
        <v>45</v>
      </c>
      <c r="G5">
        <f t="shared" si="1"/>
        <v>3.1238103630797092</v>
      </c>
      <c r="H5">
        <f t="shared" si="0"/>
        <v>0.22959731543624159</v>
      </c>
      <c r="J5">
        <v>1011</v>
      </c>
      <c r="K5" s="3">
        <v>31</v>
      </c>
      <c r="L5" s="3">
        <v>2</v>
      </c>
      <c r="M5" s="3">
        <v>2540059.2999999998</v>
      </c>
      <c r="N5" s="3">
        <v>200.19</v>
      </c>
      <c r="O5">
        <f t="shared" si="2"/>
        <v>0.44785234899328857</v>
      </c>
    </row>
    <row r="6" spans="1:23" x14ac:dyDescent="0.25">
      <c r="A6">
        <v>712</v>
      </c>
      <c r="B6" s="1">
        <v>8</v>
      </c>
      <c r="C6" s="1">
        <v>18</v>
      </c>
      <c r="D6" s="1">
        <v>148317036.12</v>
      </c>
      <c r="E6" s="1">
        <v>100.71</v>
      </c>
      <c r="F6" s="1">
        <v>19</v>
      </c>
      <c r="G6">
        <f t="shared" si="1"/>
        <v>4.6574878863624329</v>
      </c>
      <c r="H6">
        <f t="shared" si="0"/>
        <v>0.22530201342281878</v>
      </c>
      <c r="J6">
        <v>1112</v>
      </c>
      <c r="K6" s="3">
        <v>31</v>
      </c>
      <c r="L6" s="3">
        <v>2</v>
      </c>
      <c r="M6" s="3">
        <v>3380130.95</v>
      </c>
      <c r="N6" s="3">
        <v>293.94</v>
      </c>
      <c r="O6">
        <f t="shared" si="2"/>
        <v>0.65758389261744965</v>
      </c>
    </row>
    <row r="7" spans="1:23" x14ac:dyDescent="0.25">
      <c r="A7">
        <v>713</v>
      </c>
      <c r="B7" s="1">
        <v>8</v>
      </c>
      <c r="C7" s="1">
        <v>18</v>
      </c>
      <c r="D7" s="1">
        <v>170478013.88999999</v>
      </c>
      <c r="E7" s="1">
        <v>85.26</v>
      </c>
      <c r="F7" s="1">
        <v>10</v>
      </c>
      <c r="G7">
        <f t="shared" si="1"/>
        <v>3.7795626693170612</v>
      </c>
      <c r="H7">
        <f t="shared" si="0"/>
        <v>0.19073825503355707</v>
      </c>
      <c r="J7">
        <v>1213</v>
      </c>
      <c r="K7" s="3">
        <v>31</v>
      </c>
      <c r="L7" s="3">
        <v>2</v>
      </c>
      <c r="M7" s="3">
        <v>5031300.92</v>
      </c>
      <c r="N7" s="3">
        <v>432.77</v>
      </c>
      <c r="O7">
        <f t="shared" si="2"/>
        <v>0.96816554809843391</v>
      </c>
    </row>
    <row r="8" spans="1:23" x14ac:dyDescent="0.25">
      <c r="A8">
        <v>714</v>
      </c>
      <c r="B8" s="1">
        <v>8</v>
      </c>
      <c r="C8" s="1">
        <v>18</v>
      </c>
      <c r="D8" s="1">
        <v>184801595.66999999</v>
      </c>
      <c r="E8" s="1">
        <v>63.41</v>
      </c>
      <c r="F8" s="1">
        <v>14</v>
      </c>
      <c r="G8">
        <f t="shared" si="1"/>
        <v>2.4428919855641404</v>
      </c>
      <c r="H8">
        <f t="shared" si="0"/>
        <v>0.14185682326621923</v>
      </c>
      <c r="J8">
        <v>1314</v>
      </c>
      <c r="K8" s="3">
        <v>31</v>
      </c>
      <c r="L8" s="3">
        <v>2</v>
      </c>
      <c r="M8" s="3">
        <v>-133498.87</v>
      </c>
      <c r="N8" s="3">
        <v>-12.48</v>
      </c>
      <c r="O8">
        <f t="shared" si="2"/>
        <v>-2.7919463087248322E-2</v>
      </c>
    </row>
    <row r="9" spans="1:23" x14ac:dyDescent="0.25">
      <c r="A9">
        <v>715</v>
      </c>
      <c r="B9" s="1">
        <v>8</v>
      </c>
      <c r="C9" s="1">
        <v>18</v>
      </c>
      <c r="D9" s="1">
        <v>192208699.94</v>
      </c>
      <c r="E9" s="1">
        <v>47.69</v>
      </c>
      <c r="F9" s="1">
        <v>187</v>
      </c>
      <c r="G9">
        <f t="shared" si="1"/>
        <v>1.2632842773088107</v>
      </c>
      <c r="H9">
        <f t="shared" si="0"/>
        <v>0.1066890380313199</v>
      </c>
      <c r="J9">
        <v>1415</v>
      </c>
      <c r="K9" s="3">
        <v>31</v>
      </c>
      <c r="L9" s="3">
        <v>2</v>
      </c>
      <c r="M9" s="3">
        <v>607173.17000000004</v>
      </c>
      <c r="N9" s="3">
        <v>57.12</v>
      </c>
      <c r="O9">
        <f t="shared" si="2"/>
        <v>0.12778523489932886</v>
      </c>
    </row>
    <row r="10" spans="1:23" x14ac:dyDescent="0.25">
      <c r="A10">
        <v>716</v>
      </c>
      <c r="B10" s="1">
        <v>8</v>
      </c>
      <c r="C10" s="1">
        <v>18</v>
      </c>
      <c r="D10" s="1">
        <v>227210205.58000001</v>
      </c>
      <c r="E10" s="1">
        <v>45.84</v>
      </c>
      <c r="F10" s="1">
        <v>273</v>
      </c>
      <c r="G10">
        <f t="shared" si="1"/>
        <v>5.969519281135705</v>
      </c>
      <c r="H10">
        <f t="shared" si="0"/>
        <v>0.1025503355704698</v>
      </c>
      <c r="J10">
        <v>1516</v>
      </c>
      <c r="K10" s="3">
        <v>31</v>
      </c>
      <c r="L10" s="3">
        <v>2</v>
      </c>
      <c r="M10" s="3">
        <v>810071.47</v>
      </c>
      <c r="N10" s="3">
        <v>70.73</v>
      </c>
      <c r="O10">
        <f t="shared" si="2"/>
        <v>0.15823266219239374</v>
      </c>
    </row>
    <row r="11" spans="1:23" x14ac:dyDescent="0.25">
      <c r="A11">
        <v>717</v>
      </c>
      <c r="B11" s="1">
        <v>8</v>
      </c>
      <c r="C11" s="1">
        <v>18</v>
      </c>
      <c r="D11" s="1">
        <v>293463501.17000002</v>
      </c>
      <c r="E11" s="1">
        <v>51.95</v>
      </c>
      <c r="F11" s="1">
        <v>120</v>
      </c>
      <c r="G11">
        <f t="shared" si="1"/>
        <v>11.299523212833082</v>
      </c>
      <c r="H11">
        <f t="shared" si="0"/>
        <v>0.11621923937360179</v>
      </c>
      <c r="J11">
        <v>1617</v>
      </c>
      <c r="K11" s="3">
        <v>31</v>
      </c>
      <c r="L11" s="3">
        <v>2</v>
      </c>
      <c r="M11" s="3">
        <v>-1582158.6</v>
      </c>
      <c r="N11" s="3">
        <v>-137.88999999999999</v>
      </c>
      <c r="O11">
        <f t="shared" si="2"/>
        <v>-0.30847874720357937</v>
      </c>
    </row>
    <row r="12" spans="1:23" x14ac:dyDescent="0.25">
      <c r="A12">
        <v>718</v>
      </c>
      <c r="B12" s="1">
        <v>8</v>
      </c>
      <c r="C12" s="1">
        <v>18</v>
      </c>
      <c r="D12" s="1">
        <v>291488480.41000003</v>
      </c>
      <c r="E12" s="1">
        <v>46.92</v>
      </c>
      <c r="F12" s="1">
        <v>89</v>
      </c>
      <c r="G12">
        <f t="shared" si="1"/>
        <v>-0.33684049562683988</v>
      </c>
      <c r="H12">
        <f t="shared" si="0"/>
        <v>0.10496644295302014</v>
      </c>
      <c r="J12">
        <v>1718</v>
      </c>
      <c r="K12" s="3">
        <v>31</v>
      </c>
      <c r="L12" s="3">
        <v>2</v>
      </c>
      <c r="M12" s="3">
        <v>467678.53</v>
      </c>
      <c r="N12" s="3">
        <v>44.29</v>
      </c>
      <c r="O12">
        <f t="shared" si="2"/>
        <v>9.9082774049217004E-2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756F-273A-4644-8EF8-9269FC39F56F}">
  <dimension ref="A1:W11"/>
  <sheetViews>
    <sheetView workbookViewId="0">
      <selection activeCell="N2" sqref="N2:N11"/>
    </sheetView>
  </sheetViews>
  <sheetFormatPr defaultRowHeight="13.8" x14ac:dyDescent="0.25"/>
  <cols>
    <col min="4" max="4" width="12.77734375" bestFit="1" customWidth="1"/>
    <col min="13" max="13" width="13.88671875" bestFit="1" customWidth="1"/>
  </cols>
  <sheetData>
    <row r="1" spans="1:23" x14ac:dyDescent="0.25">
      <c r="A1">
        <v>608</v>
      </c>
      <c r="B1" s="3">
        <v>31</v>
      </c>
      <c r="C1" s="3">
        <v>3</v>
      </c>
      <c r="D1" s="3">
        <v>12757957</v>
      </c>
      <c r="E1" s="3">
        <v>486.31</v>
      </c>
      <c r="F1" s="1">
        <v>1</v>
      </c>
    </row>
    <row r="2" spans="1:23" x14ac:dyDescent="0.25">
      <c r="A2">
        <v>809</v>
      </c>
      <c r="B2" s="1">
        <v>4</v>
      </c>
      <c r="C2" s="1">
        <v>19</v>
      </c>
      <c r="D2" s="1">
        <v>10531928.279999999</v>
      </c>
      <c r="E2" s="1">
        <v>43.24</v>
      </c>
      <c r="F2" s="1">
        <v>2495</v>
      </c>
      <c r="G2">
        <f>(D2-D1)/$D$1</f>
        <v>-0.17448159764137791</v>
      </c>
      <c r="H2">
        <f t="shared" ref="H2:H11" si="0">E2/E$1</f>
        <v>8.8914478419115386E-2</v>
      </c>
      <c r="J2">
        <v>809</v>
      </c>
      <c r="K2" s="3">
        <v>31</v>
      </c>
      <c r="L2" s="3">
        <v>3</v>
      </c>
      <c r="M2" s="3">
        <v>186433.35</v>
      </c>
      <c r="N2" s="3">
        <v>14.4</v>
      </c>
      <c r="O2">
        <f>N2/E$1</f>
        <v>2.9610742119224362E-2</v>
      </c>
      <c r="Q2" s="3">
        <v>607</v>
      </c>
      <c r="R2" s="3">
        <v>14</v>
      </c>
      <c r="S2" s="3">
        <v>9</v>
      </c>
      <c r="T2" s="3">
        <v>1650565.8</v>
      </c>
      <c r="U2" s="3">
        <v>136.80000000000001</v>
      </c>
      <c r="V2" s="3">
        <v>214.14</v>
      </c>
      <c r="W2" s="2">
        <f>U2/V2</f>
        <v>0.63883440739703012</v>
      </c>
    </row>
    <row r="3" spans="1:23" x14ac:dyDescent="0.25">
      <c r="A3">
        <v>810</v>
      </c>
      <c r="B3" s="1">
        <v>4</v>
      </c>
      <c r="C3" s="1">
        <v>19</v>
      </c>
      <c r="D3" s="1">
        <v>37533378.509999998</v>
      </c>
      <c r="E3" s="1">
        <v>72.63</v>
      </c>
      <c r="F3" s="1">
        <v>255</v>
      </c>
      <c r="G3">
        <f t="shared" ref="G3:G11" si="1">(D3-D2)/$D$1</f>
        <v>2.1164399778114942</v>
      </c>
      <c r="H3">
        <f t="shared" si="0"/>
        <v>0.14934918056383786</v>
      </c>
      <c r="J3">
        <v>910</v>
      </c>
      <c r="K3" s="3">
        <v>31</v>
      </c>
      <c r="L3" s="3">
        <v>3</v>
      </c>
      <c r="M3" s="3">
        <v>-187159.47</v>
      </c>
      <c r="N3" s="3">
        <v>-15.28</v>
      </c>
      <c r="O3">
        <f t="shared" ref="O3:O11" si="2">N3/E$1</f>
        <v>-3.1420287470954739E-2</v>
      </c>
      <c r="Q3" s="3">
        <v>708</v>
      </c>
      <c r="R3" s="3">
        <v>9</v>
      </c>
      <c r="S3" s="3">
        <v>4</v>
      </c>
      <c r="T3" s="3">
        <v>-967959.13</v>
      </c>
      <c r="U3" s="3">
        <v>-84.31</v>
      </c>
      <c r="V3" s="3">
        <v>454.98</v>
      </c>
      <c r="W3" s="2">
        <f t="shared" ref="W3" si="3">U3/V3</f>
        <v>-0.18530484856477208</v>
      </c>
    </row>
    <row r="4" spans="1:23" x14ac:dyDescent="0.25">
      <c r="A4">
        <v>811</v>
      </c>
      <c r="B4" s="1">
        <v>4</v>
      </c>
      <c r="C4" s="1">
        <v>19</v>
      </c>
      <c r="D4" s="1">
        <v>57765424.630000003</v>
      </c>
      <c r="E4" s="1">
        <v>65.63</v>
      </c>
      <c r="F4" s="1">
        <v>148</v>
      </c>
      <c r="G4">
        <f t="shared" si="1"/>
        <v>1.5858374597123979</v>
      </c>
      <c r="H4">
        <f t="shared" si="0"/>
        <v>0.13495506981143715</v>
      </c>
      <c r="J4">
        <v>1011</v>
      </c>
      <c r="K4" s="3">
        <v>31</v>
      </c>
      <c r="L4" s="3">
        <v>3</v>
      </c>
      <c r="M4" s="3">
        <v>3003406.53</v>
      </c>
      <c r="N4" s="3">
        <v>236.71</v>
      </c>
      <c r="O4">
        <f t="shared" si="2"/>
        <v>0.48674713660011104</v>
      </c>
    </row>
    <row r="5" spans="1:23" x14ac:dyDescent="0.25">
      <c r="A5">
        <v>812</v>
      </c>
      <c r="B5" s="1">
        <v>4</v>
      </c>
      <c r="C5" s="1">
        <v>19</v>
      </c>
      <c r="D5" s="1">
        <v>79967110.469999999</v>
      </c>
      <c r="E5" s="1">
        <v>67.95</v>
      </c>
      <c r="F5" s="1">
        <v>94</v>
      </c>
      <c r="G5">
        <f t="shared" si="1"/>
        <v>1.7402226579067477</v>
      </c>
      <c r="H5">
        <f t="shared" si="0"/>
        <v>0.13972568937508997</v>
      </c>
      <c r="J5">
        <v>1112</v>
      </c>
      <c r="K5" s="3">
        <v>31</v>
      </c>
      <c r="L5" s="3">
        <v>3</v>
      </c>
      <c r="M5" s="3">
        <v>3326798.15</v>
      </c>
      <c r="N5" s="3">
        <v>289.3</v>
      </c>
      <c r="O5">
        <f t="shared" si="2"/>
        <v>0.59488803438136173</v>
      </c>
    </row>
    <row r="6" spans="1:23" x14ac:dyDescent="0.25">
      <c r="A6">
        <v>813</v>
      </c>
      <c r="B6" s="1">
        <v>4</v>
      </c>
      <c r="C6" s="1">
        <v>19</v>
      </c>
      <c r="D6" s="1">
        <v>101971034.88</v>
      </c>
      <c r="E6" s="1">
        <v>61.37</v>
      </c>
      <c r="F6" s="1">
        <v>54</v>
      </c>
      <c r="G6">
        <f t="shared" si="1"/>
        <v>1.7247216313709159</v>
      </c>
      <c r="H6">
        <f t="shared" si="0"/>
        <v>0.12619522526783328</v>
      </c>
      <c r="J6">
        <v>1213</v>
      </c>
      <c r="K6" s="3">
        <v>31</v>
      </c>
      <c r="L6" s="3">
        <v>3</v>
      </c>
      <c r="M6" s="3">
        <v>3521723.85</v>
      </c>
      <c r="N6" s="3">
        <v>297.51</v>
      </c>
      <c r="O6">
        <f t="shared" si="2"/>
        <v>0.6117702699923917</v>
      </c>
    </row>
    <row r="7" spans="1:23" x14ac:dyDescent="0.25">
      <c r="A7">
        <v>814</v>
      </c>
      <c r="B7" s="1">
        <v>4</v>
      </c>
      <c r="C7" s="1">
        <v>19</v>
      </c>
      <c r="D7" s="1">
        <v>115266483.45999999</v>
      </c>
      <c r="E7" s="1">
        <v>45.82</v>
      </c>
      <c r="F7" s="1">
        <v>110</v>
      </c>
      <c r="G7">
        <f t="shared" si="1"/>
        <v>1.0421299099848038</v>
      </c>
      <c r="H7">
        <f t="shared" si="0"/>
        <v>9.4219736382143079E-2</v>
      </c>
      <c r="J7">
        <v>1314</v>
      </c>
      <c r="K7" s="3">
        <v>31</v>
      </c>
      <c r="L7" s="3">
        <v>3</v>
      </c>
      <c r="M7" s="3">
        <v>482603.13</v>
      </c>
      <c r="N7" s="3">
        <v>45.44</v>
      </c>
      <c r="O7">
        <f t="shared" si="2"/>
        <v>9.3438341798441321E-2</v>
      </c>
    </row>
    <row r="8" spans="1:23" x14ac:dyDescent="0.25">
      <c r="A8">
        <v>815</v>
      </c>
      <c r="B8" s="1">
        <v>4</v>
      </c>
      <c r="C8" s="1">
        <v>19</v>
      </c>
      <c r="D8" s="1">
        <v>130048870.25</v>
      </c>
      <c r="E8" s="1">
        <v>36.83</v>
      </c>
      <c r="F8" s="1">
        <v>251</v>
      </c>
      <c r="G8">
        <f t="shared" si="1"/>
        <v>1.1586797784316099</v>
      </c>
      <c r="H8">
        <f t="shared" si="0"/>
        <v>7.5733585572988413E-2</v>
      </c>
      <c r="J8">
        <v>1415</v>
      </c>
      <c r="K8" s="3">
        <v>31</v>
      </c>
      <c r="L8" s="3">
        <v>3</v>
      </c>
      <c r="M8" s="3">
        <v>-271261.42</v>
      </c>
      <c r="N8" s="3">
        <v>-24.93</v>
      </c>
      <c r="O8">
        <f t="shared" si="2"/>
        <v>-5.1263597293907177E-2</v>
      </c>
    </row>
    <row r="9" spans="1:23" x14ac:dyDescent="0.25">
      <c r="A9">
        <v>816</v>
      </c>
      <c r="B9" s="1">
        <v>4</v>
      </c>
      <c r="C9" s="1">
        <v>19</v>
      </c>
      <c r="D9" s="1">
        <v>167850054.53999999</v>
      </c>
      <c r="E9" s="1">
        <v>38.090000000000003</v>
      </c>
      <c r="F9" s="1">
        <v>371</v>
      </c>
      <c r="G9">
        <f t="shared" si="1"/>
        <v>2.9629496548702892</v>
      </c>
      <c r="H9">
        <f t="shared" si="0"/>
        <v>7.8324525508420562E-2</v>
      </c>
      <c r="J9">
        <v>1516</v>
      </c>
      <c r="K9" s="3">
        <v>31</v>
      </c>
      <c r="L9" s="3">
        <v>3</v>
      </c>
      <c r="M9" s="3">
        <v>-1911489.87</v>
      </c>
      <c r="N9" s="3">
        <v>-171.92</v>
      </c>
      <c r="O9">
        <f t="shared" si="2"/>
        <v>-0.35351936007896195</v>
      </c>
    </row>
    <row r="10" spans="1:23" x14ac:dyDescent="0.25">
      <c r="A10">
        <v>817</v>
      </c>
      <c r="B10" s="1">
        <v>4</v>
      </c>
      <c r="C10" s="1">
        <v>19</v>
      </c>
      <c r="D10" s="1">
        <v>214010246.52000001</v>
      </c>
      <c r="E10" s="1">
        <v>41.81</v>
      </c>
      <c r="F10" s="1">
        <v>401</v>
      </c>
      <c r="G10">
        <f t="shared" si="1"/>
        <v>3.6181492052371724</v>
      </c>
      <c r="H10">
        <f t="shared" si="0"/>
        <v>8.5973967222553516E-2</v>
      </c>
      <c r="J10">
        <v>1617</v>
      </c>
      <c r="K10" s="3">
        <v>31</v>
      </c>
      <c r="L10" s="3">
        <v>3</v>
      </c>
      <c r="M10" s="3">
        <v>3361595.55</v>
      </c>
      <c r="N10" s="3">
        <v>292.98</v>
      </c>
      <c r="O10">
        <f t="shared" si="2"/>
        <v>0.60245522403405238</v>
      </c>
    </row>
    <row r="11" spans="1:23" x14ac:dyDescent="0.25">
      <c r="A11">
        <v>818</v>
      </c>
      <c r="B11" s="1">
        <v>4</v>
      </c>
      <c r="C11" s="1">
        <v>19</v>
      </c>
      <c r="D11" s="1">
        <v>201311284.11000001</v>
      </c>
      <c r="E11" s="1">
        <v>35.4</v>
      </c>
      <c r="F11" s="1">
        <v>341</v>
      </c>
      <c r="G11">
        <f t="shared" si="1"/>
        <v>-0.99537585915989502</v>
      </c>
      <c r="H11">
        <f t="shared" si="0"/>
        <v>7.2793074376426556E-2</v>
      </c>
      <c r="J11">
        <v>1718</v>
      </c>
      <c r="K11" s="3">
        <v>31</v>
      </c>
      <c r="L11" s="3">
        <v>3</v>
      </c>
      <c r="M11" s="3">
        <v>-150766.95000000001</v>
      </c>
      <c r="N11" s="3">
        <v>-14.23</v>
      </c>
      <c r="O11">
        <f t="shared" si="2"/>
        <v>-2.9261170858094633E-2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5E91-A67F-4B80-9EE3-8F1F0C799D2E}">
  <dimension ref="A1:W10"/>
  <sheetViews>
    <sheetView workbookViewId="0">
      <selection activeCell="N2" sqref="N2:N10"/>
    </sheetView>
  </sheetViews>
  <sheetFormatPr defaultRowHeight="13.8" x14ac:dyDescent="0.25"/>
  <cols>
    <col min="4" max="4" width="12.77734375" bestFit="1" customWidth="1"/>
    <col min="13" max="13" width="13.88671875" bestFit="1" customWidth="1"/>
  </cols>
  <sheetData>
    <row r="1" spans="1:23" x14ac:dyDescent="0.25">
      <c r="A1">
        <v>609</v>
      </c>
      <c r="B1" s="3">
        <v>26</v>
      </c>
      <c r="C1" s="3">
        <v>8</v>
      </c>
      <c r="D1" s="3">
        <v>13894064.279999999</v>
      </c>
      <c r="E1" s="3">
        <v>357.98</v>
      </c>
      <c r="F1" s="1">
        <v>1</v>
      </c>
    </row>
    <row r="2" spans="1:23" x14ac:dyDescent="0.25">
      <c r="A2">
        <v>910</v>
      </c>
      <c r="B2" s="1">
        <v>15</v>
      </c>
      <c r="C2" s="1">
        <v>18</v>
      </c>
      <c r="D2" s="1">
        <v>28180948.43</v>
      </c>
      <c r="E2" s="1">
        <v>109.33</v>
      </c>
      <c r="F2" s="1">
        <v>4</v>
      </c>
      <c r="G2">
        <f>(D2-D1)/$D$1</f>
        <v>1.0282724955120188</v>
      </c>
      <c r="H2">
        <f t="shared" ref="H2:H10" si="0">E2/E$1</f>
        <v>0.30540812335884682</v>
      </c>
      <c r="J2">
        <v>910</v>
      </c>
      <c r="K2" s="3">
        <v>26</v>
      </c>
      <c r="L2" s="3">
        <v>8</v>
      </c>
      <c r="M2" s="3">
        <v>-1413732.62</v>
      </c>
      <c r="N2" s="3">
        <v>-118</v>
      </c>
      <c r="O2">
        <f>N2/E$1</f>
        <v>-0.3296273534834348</v>
      </c>
      <c r="Q2" s="3">
        <v>607</v>
      </c>
      <c r="R2" s="3">
        <v>14</v>
      </c>
      <c r="S2" s="3">
        <v>9</v>
      </c>
      <c r="T2" s="3">
        <v>1419642.55</v>
      </c>
      <c r="U2" s="3">
        <v>128.44999999999999</v>
      </c>
      <c r="V2" s="3">
        <v>214.14</v>
      </c>
      <c r="W2" s="2">
        <f t="shared" ref="W2:W4" si="1">U2/V2</f>
        <v>0.59984122536658258</v>
      </c>
    </row>
    <row r="3" spans="1:23" x14ac:dyDescent="0.25">
      <c r="A3">
        <v>911</v>
      </c>
      <c r="B3" s="1">
        <v>15</v>
      </c>
      <c r="C3" s="1">
        <v>18</v>
      </c>
      <c r="D3" s="1">
        <v>32164537.48</v>
      </c>
      <c r="E3" s="1">
        <v>52.49</v>
      </c>
      <c r="F3" s="1">
        <v>272</v>
      </c>
      <c r="G3">
        <f t="shared" ref="G3:G10" si="2">(D3-D2)/$D$1</f>
        <v>0.28671157479343407</v>
      </c>
      <c r="H3">
        <f t="shared" si="0"/>
        <v>0.14662830325716519</v>
      </c>
      <c r="J3">
        <v>1011</v>
      </c>
      <c r="K3" s="3">
        <v>26</v>
      </c>
      <c r="L3" s="3">
        <v>8</v>
      </c>
      <c r="M3" s="3">
        <v>-221139.12</v>
      </c>
      <c r="N3" s="3">
        <v>-20.51</v>
      </c>
      <c r="O3">
        <f t="shared" ref="O3:O10" si="3">N3/E$1</f>
        <v>-5.7293703558858038E-2</v>
      </c>
      <c r="Q3" s="3">
        <v>708</v>
      </c>
      <c r="R3" s="3">
        <v>9</v>
      </c>
      <c r="S3" s="3">
        <v>4</v>
      </c>
      <c r="T3" s="3">
        <v>574272.30000000005</v>
      </c>
      <c r="U3" s="3">
        <v>59.18</v>
      </c>
      <c r="V3" s="3">
        <v>454.98</v>
      </c>
      <c r="W3" s="2">
        <f t="shared" si="1"/>
        <v>0.13007165150116487</v>
      </c>
    </row>
    <row r="4" spans="1:23" x14ac:dyDescent="0.25">
      <c r="A4">
        <v>912</v>
      </c>
      <c r="B4" s="1">
        <v>15</v>
      </c>
      <c r="C4" s="1">
        <v>18</v>
      </c>
      <c r="D4" s="1">
        <v>57808345.549999997</v>
      </c>
      <c r="E4" s="1">
        <v>62.98</v>
      </c>
      <c r="F4" s="1">
        <v>133</v>
      </c>
      <c r="G4">
        <f t="shared" si="2"/>
        <v>1.8456664337528168</v>
      </c>
      <c r="H4">
        <f t="shared" si="0"/>
        <v>0.17593161629141291</v>
      </c>
      <c r="J4">
        <v>1112</v>
      </c>
      <c r="K4" s="3">
        <v>26</v>
      </c>
      <c r="L4" s="3">
        <v>8</v>
      </c>
      <c r="M4" s="3">
        <v>46635.47</v>
      </c>
      <c r="N4" s="3">
        <v>4.0599999999999996</v>
      </c>
      <c r="O4">
        <f t="shared" si="3"/>
        <v>1.1341415721548688E-2</v>
      </c>
      <c r="Q4" s="3">
        <v>809</v>
      </c>
      <c r="R4" s="3">
        <v>6</v>
      </c>
      <c r="S4" s="3">
        <v>2</v>
      </c>
      <c r="T4" s="3">
        <v>67853.399999999994</v>
      </c>
      <c r="U4" s="3">
        <v>6.99</v>
      </c>
      <c r="V4" s="3">
        <v>415.9</v>
      </c>
      <c r="W4" s="2">
        <f t="shared" si="1"/>
        <v>1.6806924741524405E-2</v>
      </c>
    </row>
    <row r="5" spans="1:23" x14ac:dyDescent="0.25">
      <c r="A5">
        <v>913</v>
      </c>
      <c r="B5" s="1">
        <v>15</v>
      </c>
      <c r="C5" s="1">
        <v>18</v>
      </c>
      <c r="D5" s="1">
        <v>70455081.969999999</v>
      </c>
      <c r="E5" s="1">
        <v>52.9</v>
      </c>
      <c r="F5" s="1">
        <v>172</v>
      </c>
      <c r="G5">
        <f t="shared" si="2"/>
        <v>0.91022584645765026</v>
      </c>
      <c r="H5">
        <f t="shared" si="0"/>
        <v>0.14777361863791272</v>
      </c>
      <c r="J5">
        <v>1213</v>
      </c>
      <c r="K5" s="3">
        <v>26</v>
      </c>
      <c r="L5" s="3">
        <v>8</v>
      </c>
      <c r="M5" s="3">
        <v>1377715.88</v>
      </c>
      <c r="N5" s="3">
        <v>127.07</v>
      </c>
      <c r="O5">
        <f t="shared" si="3"/>
        <v>0.35496396446728862</v>
      </c>
    </row>
    <row r="6" spans="1:23" x14ac:dyDescent="0.25">
      <c r="A6">
        <v>914</v>
      </c>
      <c r="B6" s="1">
        <v>15</v>
      </c>
      <c r="C6" s="1">
        <v>18</v>
      </c>
      <c r="D6" s="1">
        <v>83003458.180000007</v>
      </c>
      <c r="E6" s="1">
        <v>39.869999999999997</v>
      </c>
      <c r="F6" s="1">
        <v>223</v>
      </c>
      <c r="G6">
        <f t="shared" si="2"/>
        <v>0.90314654928313087</v>
      </c>
      <c r="H6">
        <f t="shared" si="0"/>
        <v>0.11137493714732666</v>
      </c>
      <c r="J6">
        <v>1314</v>
      </c>
      <c r="K6" s="3">
        <v>26</v>
      </c>
      <c r="L6" s="3">
        <v>8</v>
      </c>
      <c r="M6" s="3">
        <v>44077.05</v>
      </c>
      <c r="N6" s="3">
        <v>4.1399999999999997</v>
      </c>
      <c r="O6">
        <f t="shared" si="3"/>
        <v>1.1564891893401865E-2</v>
      </c>
    </row>
    <row r="7" spans="1:23" x14ac:dyDescent="0.25">
      <c r="A7">
        <v>915</v>
      </c>
      <c r="B7" s="1">
        <v>15</v>
      </c>
      <c r="C7" s="1">
        <v>18</v>
      </c>
      <c r="D7" s="1">
        <v>96662963.019999996</v>
      </c>
      <c r="E7" s="1">
        <v>31.62</v>
      </c>
      <c r="F7" s="1">
        <v>847</v>
      </c>
      <c r="G7">
        <f t="shared" si="2"/>
        <v>0.98311801102448837</v>
      </c>
      <c r="H7">
        <f t="shared" si="0"/>
        <v>8.832895692496788E-2</v>
      </c>
      <c r="J7">
        <v>1415</v>
      </c>
      <c r="K7" s="3">
        <v>26</v>
      </c>
      <c r="L7" s="3">
        <v>8</v>
      </c>
      <c r="M7" s="3">
        <v>282886.65000000002</v>
      </c>
      <c r="N7" s="3">
        <v>24.24</v>
      </c>
      <c r="O7">
        <f t="shared" si="3"/>
        <v>6.7713280071512366E-2</v>
      </c>
    </row>
    <row r="8" spans="1:23" x14ac:dyDescent="0.25">
      <c r="A8">
        <v>916</v>
      </c>
      <c r="B8" s="1">
        <v>15</v>
      </c>
      <c r="C8" s="1">
        <v>18</v>
      </c>
      <c r="D8" s="1">
        <v>133670702.95</v>
      </c>
      <c r="E8" s="1">
        <v>34.53</v>
      </c>
      <c r="F8" s="1">
        <v>768</v>
      </c>
      <c r="G8">
        <f t="shared" si="2"/>
        <v>2.6635647557260338</v>
      </c>
      <c r="H8">
        <f t="shared" si="0"/>
        <v>9.6457902676127152E-2</v>
      </c>
      <c r="J8">
        <v>1516</v>
      </c>
      <c r="K8" s="3">
        <v>26</v>
      </c>
      <c r="L8" s="3">
        <v>8</v>
      </c>
      <c r="M8" s="3">
        <v>-1205521.8799999999</v>
      </c>
      <c r="N8" s="3">
        <v>-105.72</v>
      </c>
      <c r="O8">
        <f t="shared" si="3"/>
        <v>-0.29532376110397229</v>
      </c>
    </row>
    <row r="9" spans="1:23" x14ac:dyDescent="0.25">
      <c r="A9">
        <v>917</v>
      </c>
      <c r="B9" s="1">
        <v>15</v>
      </c>
      <c r="C9" s="1">
        <v>18</v>
      </c>
      <c r="D9" s="1">
        <v>204589291.30000001</v>
      </c>
      <c r="E9" s="1">
        <v>45.8</v>
      </c>
      <c r="F9" s="1">
        <v>193</v>
      </c>
      <c r="G9">
        <f t="shared" si="2"/>
        <v>5.104236378989893</v>
      </c>
      <c r="H9">
        <f t="shared" si="0"/>
        <v>0.12794010838594333</v>
      </c>
      <c r="J9">
        <v>1617</v>
      </c>
      <c r="K9" s="3">
        <v>26</v>
      </c>
      <c r="L9" s="3">
        <v>8</v>
      </c>
      <c r="M9" s="3">
        <v>2598890.38</v>
      </c>
      <c r="N9" s="3">
        <v>226.51</v>
      </c>
      <c r="O9">
        <f t="shared" si="3"/>
        <v>0.63274484608078663</v>
      </c>
    </row>
    <row r="10" spans="1:23" x14ac:dyDescent="0.25">
      <c r="A10">
        <v>918</v>
      </c>
      <c r="B10" s="1">
        <v>15</v>
      </c>
      <c r="C10" s="1">
        <v>18</v>
      </c>
      <c r="D10" s="1">
        <v>207754201.77000001</v>
      </c>
      <c r="E10" s="1">
        <v>41.35</v>
      </c>
      <c r="F10" s="1">
        <v>89</v>
      </c>
      <c r="G10">
        <f t="shared" si="2"/>
        <v>0.2277886733657748</v>
      </c>
      <c r="H10">
        <f t="shared" si="0"/>
        <v>0.11550924632661043</v>
      </c>
      <c r="J10">
        <v>1718</v>
      </c>
      <c r="K10" s="3">
        <v>26</v>
      </c>
      <c r="L10" s="3">
        <v>8</v>
      </c>
      <c r="M10" s="3">
        <v>1565314.98</v>
      </c>
      <c r="N10" s="3">
        <v>139.02000000000001</v>
      </c>
      <c r="O10">
        <f t="shared" si="3"/>
        <v>0.38834571763785686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9ED8-2D87-4DB7-9EC6-C08D274B087A}">
  <dimension ref="A1:W10"/>
  <sheetViews>
    <sheetView workbookViewId="0">
      <selection activeCell="N2" sqref="N2:N9"/>
    </sheetView>
  </sheetViews>
  <sheetFormatPr defaultRowHeight="13.8" x14ac:dyDescent="0.25"/>
  <cols>
    <col min="4" max="4" width="12.77734375" bestFit="1" customWidth="1"/>
    <col min="13" max="13" width="13.88671875" bestFit="1" customWidth="1"/>
  </cols>
  <sheetData>
    <row r="1" spans="1:23" x14ac:dyDescent="0.25">
      <c r="A1">
        <v>610</v>
      </c>
      <c r="B1" s="3">
        <v>26</v>
      </c>
      <c r="C1" s="3">
        <v>4</v>
      </c>
      <c r="D1" s="3">
        <v>18435668.170000002</v>
      </c>
      <c r="E1" s="3">
        <v>335.1</v>
      </c>
      <c r="F1" s="1">
        <v>1</v>
      </c>
    </row>
    <row r="2" spans="1:23" x14ac:dyDescent="0.25">
      <c r="A2">
        <v>1011</v>
      </c>
      <c r="B2" s="1">
        <v>15</v>
      </c>
      <c r="C2" s="1">
        <v>18</v>
      </c>
      <c r="D2" s="1">
        <v>-44934390.009999998</v>
      </c>
      <c r="E2" s="1">
        <v>-169.83</v>
      </c>
      <c r="F2" s="1">
        <v>9998</v>
      </c>
      <c r="G2">
        <f>(D2-D1)/$D$1</f>
        <v>-3.4373616185564049</v>
      </c>
      <c r="H2">
        <f t="shared" ref="H2:H9" si="0">E2/E$1</f>
        <v>-0.50680393912264998</v>
      </c>
      <c r="J2">
        <v>1011</v>
      </c>
      <c r="K2" s="3">
        <v>26</v>
      </c>
      <c r="L2" s="3">
        <v>4</v>
      </c>
      <c r="M2" s="3">
        <v>-1077656</v>
      </c>
      <c r="N2" s="3">
        <v>-87.86</v>
      </c>
      <c r="O2">
        <f>N2/E$1</f>
        <v>-0.26219039092808116</v>
      </c>
      <c r="Q2" s="3">
        <v>607</v>
      </c>
      <c r="R2" s="3">
        <v>14</v>
      </c>
      <c r="S2" s="3">
        <v>9</v>
      </c>
      <c r="T2" s="3">
        <v>1753497.08</v>
      </c>
      <c r="U2" s="3">
        <v>177.18</v>
      </c>
      <c r="V2" s="3">
        <v>214.14</v>
      </c>
      <c r="W2" s="2">
        <f t="shared" ref="W2:W5" si="1">U2/V2</f>
        <v>0.827402633790978</v>
      </c>
    </row>
    <row r="3" spans="1:23" x14ac:dyDescent="0.25">
      <c r="A3">
        <v>1012</v>
      </c>
      <c r="B3" s="1">
        <v>15</v>
      </c>
      <c r="C3" s="1">
        <v>18</v>
      </c>
      <c r="D3" s="1">
        <v>-19290581.949999999</v>
      </c>
      <c r="E3" s="1">
        <v>-32.97</v>
      </c>
      <c r="F3" s="1">
        <v>9804</v>
      </c>
      <c r="G3">
        <f t="shared" ref="G3:G9" si="2">(D3-D2)/$D$1</f>
        <v>1.3909888062386402</v>
      </c>
      <c r="H3">
        <f t="shared" si="0"/>
        <v>-9.8388540734109214E-2</v>
      </c>
      <c r="J3">
        <v>1112</v>
      </c>
      <c r="K3" s="3">
        <v>26</v>
      </c>
      <c r="L3" s="3">
        <v>4</v>
      </c>
      <c r="M3" s="3">
        <v>-576459.19999999995</v>
      </c>
      <c r="N3" s="3">
        <v>-50.71</v>
      </c>
      <c r="O3">
        <f>N3/E$1</f>
        <v>-0.15132796180244704</v>
      </c>
      <c r="Q3" s="3">
        <v>708</v>
      </c>
      <c r="R3" s="3">
        <v>9</v>
      </c>
      <c r="S3" s="3">
        <v>4</v>
      </c>
      <c r="T3" s="3">
        <v>118573.52</v>
      </c>
      <c r="U3" s="3">
        <v>10.75</v>
      </c>
      <c r="V3" s="3">
        <v>454.98</v>
      </c>
      <c r="W3" s="2">
        <f t="shared" si="1"/>
        <v>2.3627412193942592E-2</v>
      </c>
    </row>
    <row r="4" spans="1:23" x14ac:dyDescent="0.25">
      <c r="A4">
        <v>1013</v>
      </c>
      <c r="B4" s="1">
        <v>15</v>
      </c>
      <c r="C4" s="1">
        <v>18</v>
      </c>
      <c r="D4" s="1">
        <v>-6643845.5300000003</v>
      </c>
      <c r="E4" s="1">
        <v>-6.65</v>
      </c>
      <c r="F4" s="1">
        <v>7555</v>
      </c>
      <c r="G4">
        <f t="shared" si="2"/>
        <v>0.68599284297055108</v>
      </c>
      <c r="H4">
        <f t="shared" si="0"/>
        <v>-1.9844822441062369E-2</v>
      </c>
      <c r="J4">
        <v>1213</v>
      </c>
      <c r="K4" s="3">
        <v>26</v>
      </c>
      <c r="L4" s="3">
        <v>4</v>
      </c>
      <c r="M4" s="3">
        <v>3909533.83</v>
      </c>
      <c r="N4" s="3">
        <v>330.28</v>
      </c>
      <c r="O4">
        <f t="shared" ref="O4:O9" si="3">N4/E$1</f>
        <v>0.98561623396001175</v>
      </c>
      <c r="Q4" s="3">
        <v>809</v>
      </c>
      <c r="R4" s="3">
        <v>6</v>
      </c>
      <c r="S4" s="3">
        <v>2</v>
      </c>
      <c r="T4" s="3">
        <v>1089443.8500000001</v>
      </c>
      <c r="U4" s="3">
        <v>110.13</v>
      </c>
      <c r="V4" s="3">
        <v>415.9</v>
      </c>
      <c r="W4" s="2">
        <f t="shared" si="1"/>
        <v>0.26479923058427507</v>
      </c>
    </row>
    <row r="5" spans="1:23" x14ac:dyDescent="0.25">
      <c r="A5">
        <v>1014</v>
      </c>
      <c r="B5" s="1">
        <v>15</v>
      </c>
      <c r="C5" s="1">
        <v>18</v>
      </c>
      <c r="D5" s="1">
        <v>5904530.6799999997</v>
      </c>
      <c r="E5" s="1">
        <v>3.54</v>
      </c>
      <c r="F5" s="1">
        <v>6088</v>
      </c>
      <c r="G5">
        <f t="shared" si="2"/>
        <v>0.68065752183692074</v>
      </c>
      <c r="H5">
        <f t="shared" si="0"/>
        <v>1.0564010743061772E-2</v>
      </c>
      <c r="J5">
        <v>1314</v>
      </c>
      <c r="K5" s="3">
        <v>26</v>
      </c>
      <c r="L5" s="3">
        <v>4</v>
      </c>
      <c r="M5" s="3">
        <v>-1166455.27</v>
      </c>
      <c r="N5" s="3">
        <v>-109.83</v>
      </c>
      <c r="O5">
        <f t="shared" si="3"/>
        <v>-0.32775290957923003</v>
      </c>
      <c r="Q5" s="3">
        <v>910</v>
      </c>
      <c r="R5" s="3">
        <v>10</v>
      </c>
      <c r="S5" s="3">
        <v>6</v>
      </c>
      <c r="T5" s="3">
        <v>-1291642.45</v>
      </c>
      <c r="U5" s="3">
        <v>-126.36</v>
      </c>
      <c r="V5" s="3">
        <v>192.34</v>
      </c>
      <c r="W5" s="2">
        <f t="shared" si="1"/>
        <v>-0.65696163044608502</v>
      </c>
    </row>
    <row r="6" spans="1:23" x14ac:dyDescent="0.25">
      <c r="A6">
        <v>1015</v>
      </c>
      <c r="B6" s="1">
        <v>15</v>
      </c>
      <c r="C6" s="1">
        <v>18</v>
      </c>
      <c r="D6" s="1">
        <v>19564035.52</v>
      </c>
      <c r="E6" s="1">
        <v>7.68</v>
      </c>
      <c r="F6" s="1">
        <v>5647</v>
      </c>
      <c r="G6">
        <f t="shared" si="2"/>
        <v>0.74092811359166477</v>
      </c>
      <c r="H6">
        <f t="shared" si="0"/>
        <v>2.2918531781557741E-2</v>
      </c>
      <c r="J6">
        <v>1415</v>
      </c>
      <c r="K6" s="3">
        <v>26</v>
      </c>
      <c r="L6" s="3">
        <v>4</v>
      </c>
      <c r="M6" s="3">
        <v>-126870</v>
      </c>
      <c r="N6" s="3">
        <v>-10.87</v>
      </c>
      <c r="O6">
        <f t="shared" si="3"/>
        <v>-3.2438078185616233E-2</v>
      </c>
      <c r="Q6" s="3"/>
      <c r="R6" s="3"/>
      <c r="S6" s="3"/>
      <c r="T6" s="3"/>
      <c r="U6" s="3"/>
      <c r="V6" s="3"/>
      <c r="W6" s="2"/>
    </row>
    <row r="7" spans="1:23" x14ac:dyDescent="0.25">
      <c r="A7">
        <v>1016</v>
      </c>
      <c r="B7" s="1">
        <v>15</v>
      </c>
      <c r="C7" s="1">
        <v>18</v>
      </c>
      <c r="D7" s="1">
        <v>56571775.450000003</v>
      </c>
      <c r="E7" s="1">
        <v>17.05</v>
      </c>
      <c r="F7" s="1">
        <v>3251</v>
      </c>
      <c r="G7">
        <f t="shared" si="2"/>
        <v>2.0073988959197027</v>
      </c>
      <c r="H7">
        <f t="shared" si="0"/>
        <v>5.0880334228588481E-2</v>
      </c>
      <c r="J7">
        <v>1516</v>
      </c>
      <c r="K7" s="3">
        <v>26</v>
      </c>
      <c r="L7" s="3">
        <v>4</v>
      </c>
      <c r="M7" s="3">
        <v>-2162691.25</v>
      </c>
      <c r="N7" s="3">
        <v>-194.51</v>
      </c>
      <c r="O7">
        <f t="shared" si="3"/>
        <v>-0.58045359594150991</v>
      </c>
    </row>
    <row r="8" spans="1:23" x14ac:dyDescent="0.25">
      <c r="A8">
        <v>1017</v>
      </c>
      <c r="B8" s="1">
        <v>15</v>
      </c>
      <c r="C8" s="1">
        <v>18</v>
      </c>
      <c r="D8" s="1">
        <v>127490363.8</v>
      </c>
      <c r="E8" s="1">
        <v>32.61</v>
      </c>
      <c r="F8" s="1">
        <v>1109</v>
      </c>
      <c r="G8">
        <f t="shared" si="2"/>
        <v>3.8468141049210471</v>
      </c>
      <c r="H8">
        <f t="shared" si="0"/>
        <v>9.7314234556848692E-2</v>
      </c>
      <c r="J8">
        <v>1617</v>
      </c>
      <c r="K8" s="3">
        <v>26</v>
      </c>
      <c r="L8" s="3">
        <v>4</v>
      </c>
      <c r="M8" s="3">
        <v>2598890.38</v>
      </c>
      <c r="N8" s="3">
        <v>226.51</v>
      </c>
      <c r="O8">
        <f t="shared" si="3"/>
        <v>0.67594747836466718</v>
      </c>
    </row>
    <row r="9" spans="1:23" x14ac:dyDescent="0.25">
      <c r="A9">
        <v>1018</v>
      </c>
      <c r="B9" s="1">
        <v>15</v>
      </c>
      <c r="C9" s="1">
        <v>18</v>
      </c>
      <c r="D9" s="1">
        <v>130655274.27</v>
      </c>
      <c r="E9" s="1">
        <v>29.26</v>
      </c>
      <c r="F9" s="1">
        <v>535</v>
      </c>
      <c r="G9">
        <f t="shared" si="2"/>
        <v>0.17167321741829758</v>
      </c>
      <c r="H9">
        <f t="shared" si="0"/>
        <v>8.7317218740674427E-2</v>
      </c>
      <c r="J9">
        <v>1718</v>
      </c>
      <c r="K9" s="3">
        <v>26</v>
      </c>
      <c r="L9" s="3">
        <v>4</v>
      </c>
      <c r="M9" s="3">
        <v>-1576410.23</v>
      </c>
      <c r="N9" s="3">
        <v>-140.01</v>
      </c>
      <c r="O9">
        <f t="shared" si="3"/>
        <v>-0.41781557743957021</v>
      </c>
    </row>
    <row r="10" spans="1:23" x14ac:dyDescent="0.25">
      <c r="N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C495-95DA-43DF-A8F2-126B20A5B100}">
  <dimension ref="A1:W8"/>
  <sheetViews>
    <sheetView workbookViewId="0">
      <selection activeCell="N2" sqref="N2:N8"/>
    </sheetView>
  </sheetViews>
  <sheetFormatPr defaultRowHeight="13.8" x14ac:dyDescent="0.25"/>
  <cols>
    <col min="4" max="4" width="12.77734375" bestFit="1" customWidth="1"/>
  </cols>
  <sheetData>
    <row r="1" spans="1:23" x14ac:dyDescent="0.25">
      <c r="A1">
        <v>611</v>
      </c>
      <c r="B1" s="3">
        <v>22</v>
      </c>
      <c r="C1" s="3">
        <v>13</v>
      </c>
      <c r="D1" s="3">
        <v>22247681.949999999</v>
      </c>
      <c r="E1" s="3">
        <v>319.51</v>
      </c>
      <c r="F1" s="1">
        <v>1</v>
      </c>
    </row>
    <row r="2" spans="1:23" x14ac:dyDescent="0.25">
      <c r="A2">
        <v>1112</v>
      </c>
      <c r="B2" s="1">
        <v>2</v>
      </c>
      <c r="C2" s="1">
        <v>14</v>
      </c>
      <c r="D2" s="1">
        <v>1417087.24</v>
      </c>
      <c r="E2" s="1">
        <v>4.79</v>
      </c>
      <c r="F2" s="1">
        <v>7778</v>
      </c>
      <c r="G2">
        <f>(D2-D1)/$D$1</f>
        <v>-0.93630404986978888</v>
      </c>
      <c r="H2">
        <f t="shared" ref="H2:H8" si="0">E2/E$1</f>
        <v>1.4991706049888892E-2</v>
      </c>
      <c r="J2" s="2">
        <v>1112</v>
      </c>
      <c r="K2" s="3">
        <v>22</v>
      </c>
      <c r="L2" s="3">
        <v>13</v>
      </c>
      <c r="M2" s="3">
        <v>645614.63</v>
      </c>
      <c r="N2" s="3">
        <v>56.79</v>
      </c>
      <c r="O2" s="2">
        <f>N2/E$1</f>
        <v>0.17774091577728396</v>
      </c>
      <c r="Q2" s="3">
        <v>607</v>
      </c>
      <c r="R2" s="3">
        <v>14</v>
      </c>
      <c r="S2" s="3">
        <v>9</v>
      </c>
      <c r="T2" s="3">
        <v>1333817.73</v>
      </c>
      <c r="U2" s="3">
        <v>122.93</v>
      </c>
      <c r="V2" s="3">
        <v>214.14</v>
      </c>
      <c r="W2" s="2">
        <f t="shared" ref="W2:W6" si="1">U2/V2</f>
        <v>0.57406369664705337</v>
      </c>
    </row>
    <row r="3" spans="1:23" x14ac:dyDescent="0.25">
      <c r="A3">
        <v>1113</v>
      </c>
      <c r="B3" s="1">
        <v>2</v>
      </c>
      <c r="C3" s="1">
        <v>14</v>
      </c>
      <c r="D3" s="1">
        <v>12847173.460000001</v>
      </c>
      <c r="E3" s="1">
        <v>18.62</v>
      </c>
      <c r="F3" s="1">
        <v>3671</v>
      </c>
      <c r="G3">
        <f t="shared" ref="G3:G8" si="2">(D3-D2)/$D$1</f>
        <v>0.51376526532913691</v>
      </c>
      <c r="H3">
        <f t="shared" si="0"/>
        <v>5.8276736252386468E-2</v>
      </c>
      <c r="J3" s="2">
        <v>1213</v>
      </c>
      <c r="K3" s="3">
        <v>22</v>
      </c>
      <c r="L3" s="3">
        <v>13</v>
      </c>
      <c r="M3" s="3">
        <v>1357294.68</v>
      </c>
      <c r="N3" s="3">
        <v>125.18</v>
      </c>
      <c r="O3" s="2">
        <f t="shared" ref="O3:O8" si="3">N3/E$1</f>
        <v>0.39178742449375609</v>
      </c>
      <c r="Q3" s="3">
        <v>708</v>
      </c>
      <c r="R3" s="3">
        <v>9</v>
      </c>
      <c r="S3" s="3">
        <v>4</v>
      </c>
      <c r="T3" s="3">
        <v>1807939.33</v>
      </c>
      <c r="U3" s="3">
        <v>166.63</v>
      </c>
      <c r="V3" s="3">
        <v>454.98</v>
      </c>
      <c r="W3" s="2">
        <f t="shared" si="1"/>
        <v>0.36623587850015382</v>
      </c>
    </row>
    <row r="4" spans="1:23" x14ac:dyDescent="0.25">
      <c r="A4">
        <v>1114</v>
      </c>
      <c r="B4" s="1">
        <v>2</v>
      </c>
      <c r="C4" s="1">
        <v>14</v>
      </c>
      <c r="D4" s="1">
        <v>27403204.190000001</v>
      </c>
      <c r="E4" s="1">
        <v>21.6</v>
      </c>
      <c r="F4" s="1">
        <v>1848</v>
      </c>
      <c r="G4">
        <f t="shared" si="2"/>
        <v>0.65427179167310956</v>
      </c>
      <c r="H4">
        <f t="shared" si="0"/>
        <v>6.7603517886764108E-2</v>
      </c>
      <c r="J4" s="2">
        <v>1314</v>
      </c>
      <c r="K4" s="3">
        <v>22</v>
      </c>
      <c r="L4" s="3">
        <v>13</v>
      </c>
      <c r="M4" s="3">
        <v>-1144715.7</v>
      </c>
      <c r="N4" s="3">
        <v>-107.6</v>
      </c>
      <c r="O4" s="2">
        <f t="shared" si="3"/>
        <v>-0.33676567243591748</v>
      </c>
      <c r="Q4" s="3">
        <v>809</v>
      </c>
      <c r="R4" s="3">
        <v>6</v>
      </c>
      <c r="S4" s="3">
        <v>2</v>
      </c>
      <c r="T4" s="3">
        <v>1755840.65</v>
      </c>
      <c r="U4" s="3">
        <v>161.82</v>
      </c>
      <c r="V4" s="3">
        <v>415.9</v>
      </c>
      <c r="W4" s="2">
        <f t="shared" si="1"/>
        <v>0.38908391440250062</v>
      </c>
    </row>
    <row r="5" spans="1:23" x14ac:dyDescent="0.25">
      <c r="A5">
        <v>1115</v>
      </c>
      <c r="B5" s="1">
        <v>2</v>
      </c>
      <c r="C5" s="1">
        <v>14</v>
      </c>
      <c r="D5" s="1">
        <v>36021396.409999996</v>
      </c>
      <c r="E5" s="1">
        <v>17.510000000000002</v>
      </c>
      <c r="F5" s="1">
        <v>4326</v>
      </c>
      <c r="G5">
        <f t="shared" si="2"/>
        <v>0.38737483929196476</v>
      </c>
      <c r="H5">
        <f t="shared" si="0"/>
        <v>5.4802666583205539E-2</v>
      </c>
      <c r="J5" s="2">
        <v>1415</v>
      </c>
      <c r="K5" s="3">
        <v>22</v>
      </c>
      <c r="L5" s="3">
        <v>13</v>
      </c>
      <c r="M5" s="3">
        <v>393429.63</v>
      </c>
      <c r="N5" s="3">
        <v>33.71</v>
      </c>
      <c r="O5" s="2">
        <f t="shared" si="3"/>
        <v>0.10550530499827862</v>
      </c>
      <c r="Q5" s="3">
        <v>910</v>
      </c>
      <c r="R5" s="3">
        <v>10</v>
      </c>
      <c r="S5" s="3">
        <v>6</v>
      </c>
      <c r="T5" s="3">
        <v>586510.13</v>
      </c>
      <c r="U5" s="3">
        <v>57.23</v>
      </c>
      <c r="V5" s="3">
        <v>192.34</v>
      </c>
      <c r="W5" s="2">
        <f t="shared" si="1"/>
        <v>0.29754601226993865</v>
      </c>
    </row>
    <row r="6" spans="1:23" x14ac:dyDescent="0.25">
      <c r="A6">
        <v>1116</v>
      </c>
      <c r="B6" s="1">
        <v>2</v>
      </c>
      <c r="C6" s="1">
        <v>14</v>
      </c>
      <c r="D6" s="1">
        <v>63871837.020000003</v>
      </c>
      <c r="E6" s="1">
        <v>23.41</v>
      </c>
      <c r="F6" s="1">
        <v>2397</v>
      </c>
      <c r="G6">
        <f t="shared" si="2"/>
        <v>1.2518356147212006</v>
      </c>
      <c r="H6">
        <f t="shared" si="0"/>
        <v>7.3268442302275361E-2</v>
      </c>
      <c r="J6" s="2">
        <v>1516</v>
      </c>
      <c r="K6" s="3">
        <v>22</v>
      </c>
      <c r="L6" s="3">
        <v>13</v>
      </c>
      <c r="M6" s="3">
        <v>-728023.77</v>
      </c>
      <c r="N6" s="3">
        <v>-63.56</v>
      </c>
      <c r="O6" s="2">
        <f t="shared" si="3"/>
        <v>-0.1989296109667929</v>
      </c>
      <c r="Q6" s="3">
        <v>1011</v>
      </c>
      <c r="R6" s="3">
        <v>4</v>
      </c>
      <c r="S6" s="3">
        <v>3</v>
      </c>
      <c r="T6" s="3">
        <v>1196751.3500000001</v>
      </c>
      <c r="U6" s="3">
        <v>114.23</v>
      </c>
      <c r="V6" s="3">
        <v>282.64</v>
      </c>
      <c r="W6" s="2">
        <f t="shared" si="1"/>
        <v>0.40415369374469295</v>
      </c>
    </row>
    <row r="7" spans="1:23" x14ac:dyDescent="0.25">
      <c r="A7">
        <v>1117</v>
      </c>
      <c r="B7" s="1">
        <v>2</v>
      </c>
      <c r="C7" s="1">
        <v>14</v>
      </c>
      <c r="D7" s="1">
        <v>87955392.040000007</v>
      </c>
      <c r="E7" s="1">
        <v>25.71</v>
      </c>
      <c r="F7" s="1">
        <v>3033</v>
      </c>
      <c r="G7">
        <f t="shared" si="2"/>
        <v>1.0825197462875453</v>
      </c>
      <c r="H7">
        <f t="shared" si="0"/>
        <v>8.0466965040217844E-2</v>
      </c>
      <c r="J7" s="2">
        <v>1617</v>
      </c>
      <c r="K7" s="3">
        <v>22</v>
      </c>
      <c r="L7" s="3">
        <v>13</v>
      </c>
      <c r="M7" s="3">
        <v>1856257</v>
      </c>
      <c r="N7" s="3">
        <v>173.51</v>
      </c>
      <c r="O7" s="2">
        <f t="shared" si="3"/>
        <v>0.54305029576539077</v>
      </c>
    </row>
    <row r="8" spans="1:23" x14ac:dyDescent="0.25">
      <c r="A8">
        <v>1118</v>
      </c>
      <c r="B8" s="1">
        <v>2</v>
      </c>
      <c r="C8" s="1">
        <v>14</v>
      </c>
      <c r="D8" s="1">
        <v>65976122.759999998</v>
      </c>
      <c r="E8" s="1">
        <v>16.54</v>
      </c>
      <c r="F8" s="1">
        <v>3688</v>
      </c>
      <c r="G8">
        <f t="shared" si="2"/>
        <v>-0.98793525228366585</v>
      </c>
      <c r="H8">
        <f t="shared" si="0"/>
        <v>5.1766767863290659E-2</v>
      </c>
      <c r="J8" s="2">
        <v>1718</v>
      </c>
      <c r="K8" s="3">
        <v>22</v>
      </c>
      <c r="L8" s="3">
        <v>13</v>
      </c>
      <c r="M8" s="3">
        <v>578644.5</v>
      </c>
      <c r="N8" s="3">
        <v>51.96</v>
      </c>
      <c r="O8" s="2">
        <f t="shared" si="3"/>
        <v>0.16262401802760479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C6D9-8CA1-479E-86F0-6D9CB93FC6BE}">
  <dimension ref="A1:W7"/>
  <sheetViews>
    <sheetView workbookViewId="0">
      <selection activeCell="N2" sqref="N2:N7"/>
    </sheetView>
  </sheetViews>
  <sheetFormatPr defaultRowHeight="13.8" x14ac:dyDescent="0.25"/>
  <cols>
    <col min="4" max="4" width="12.77734375" bestFit="1" customWidth="1"/>
    <col min="13" max="13" width="13.88671875" bestFit="1" customWidth="1"/>
  </cols>
  <sheetData>
    <row r="1" spans="1:23" x14ac:dyDescent="0.25">
      <c r="A1">
        <v>612</v>
      </c>
      <c r="B1" s="3">
        <v>22</v>
      </c>
      <c r="C1" s="3">
        <v>13</v>
      </c>
      <c r="D1" s="3">
        <v>22612177.75</v>
      </c>
      <c r="E1" s="3">
        <v>270.25</v>
      </c>
      <c r="F1" s="1">
        <v>1</v>
      </c>
    </row>
    <row r="2" spans="1:23" x14ac:dyDescent="0.25">
      <c r="A2">
        <v>1213</v>
      </c>
      <c r="B2" s="1">
        <v>4</v>
      </c>
      <c r="C2" s="1">
        <v>19</v>
      </c>
      <c r="D2" s="1">
        <v>18076802.420000002</v>
      </c>
      <c r="E2" s="1">
        <v>54.53</v>
      </c>
      <c r="F2" s="1">
        <v>166</v>
      </c>
      <c r="G2">
        <f>(D2-D1)/$D$1</f>
        <v>-0.2005722482877616</v>
      </c>
      <c r="H2">
        <f t="shared" ref="H2:H7" si="0">E2/E$1</f>
        <v>0.20177613320999074</v>
      </c>
      <c r="J2" s="2">
        <v>1213</v>
      </c>
      <c r="K2" s="3">
        <v>22</v>
      </c>
      <c r="L2" s="3">
        <v>13</v>
      </c>
      <c r="M2" s="3">
        <v>1357294.68</v>
      </c>
      <c r="N2" s="3">
        <v>125.18</v>
      </c>
      <c r="O2" s="2">
        <f t="shared" ref="O2:O7" si="1">N2/E$1</f>
        <v>0.46320074005550421</v>
      </c>
      <c r="Q2" s="3">
        <v>607</v>
      </c>
      <c r="R2" s="3">
        <v>14</v>
      </c>
      <c r="S2" s="3">
        <v>9</v>
      </c>
      <c r="T2" s="3">
        <v>2053744.05</v>
      </c>
      <c r="U2" s="3">
        <v>201.17</v>
      </c>
      <c r="V2" s="3">
        <v>214.14</v>
      </c>
      <c r="W2" s="2">
        <f t="shared" ref="W2:W7" si="2">U2/V2</f>
        <v>0.93943214719342483</v>
      </c>
    </row>
    <row r="3" spans="1:23" x14ac:dyDescent="0.25">
      <c r="A3">
        <v>1214</v>
      </c>
      <c r="B3" s="1">
        <v>4</v>
      </c>
      <c r="C3" s="1">
        <v>19</v>
      </c>
      <c r="D3" s="1">
        <v>31372250.989999998</v>
      </c>
      <c r="E3" s="1">
        <v>37.450000000000003</v>
      </c>
      <c r="F3" s="1">
        <v>258</v>
      </c>
      <c r="G3">
        <f t="shared" ref="G3:G7" si="3">(D3-D2)/$D$1</f>
        <v>0.58797735967735332</v>
      </c>
      <c r="H3">
        <f t="shared" si="0"/>
        <v>0.13857539315448661</v>
      </c>
      <c r="J3" s="2">
        <v>1314</v>
      </c>
      <c r="K3" s="3">
        <v>22</v>
      </c>
      <c r="L3" s="3">
        <v>13</v>
      </c>
      <c r="M3" s="3">
        <v>-1144715.7</v>
      </c>
      <c r="N3" s="3">
        <v>-107.6</v>
      </c>
      <c r="O3" s="2">
        <f t="shared" si="1"/>
        <v>-0.39814986123959295</v>
      </c>
      <c r="Q3" s="3">
        <v>708</v>
      </c>
      <c r="R3" s="3">
        <v>9</v>
      </c>
      <c r="S3" s="3">
        <v>4</v>
      </c>
      <c r="T3" s="3">
        <v>2352649.33</v>
      </c>
      <c r="U3" s="3">
        <v>213.05</v>
      </c>
      <c r="V3" s="3">
        <v>454.98</v>
      </c>
      <c r="W3" s="2">
        <f t="shared" si="2"/>
        <v>0.46826234120181109</v>
      </c>
    </row>
    <row r="4" spans="1:23" x14ac:dyDescent="0.25">
      <c r="A4">
        <v>1215</v>
      </c>
      <c r="B4" s="1">
        <v>4</v>
      </c>
      <c r="C4" s="1">
        <v>19</v>
      </c>
      <c r="D4" s="1">
        <v>46154637.789999999</v>
      </c>
      <c r="E4" s="1">
        <v>30.52</v>
      </c>
      <c r="F4" s="1">
        <v>1806</v>
      </c>
      <c r="G4">
        <f t="shared" si="3"/>
        <v>0.65373565356835217</v>
      </c>
      <c r="H4">
        <f t="shared" si="0"/>
        <v>0.11293246993524514</v>
      </c>
      <c r="J4" s="2">
        <v>1415</v>
      </c>
      <c r="K4" s="3">
        <v>22</v>
      </c>
      <c r="L4" s="3">
        <v>13</v>
      </c>
      <c r="M4" s="3">
        <v>393429.63</v>
      </c>
      <c r="N4" s="3">
        <v>33.71</v>
      </c>
      <c r="O4" s="2">
        <f t="shared" si="1"/>
        <v>0.124736355226642</v>
      </c>
      <c r="Q4" s="3">
        <v>809</v>
      </c>
      <c r="R4" s="3">
        <v>6</v>
      </c>
      <c r="S4" s="3">
        <v>2</v>
      </c>
      <c r="T4" s="3">
        <v>1728564.83</v>
      </c>
      <c r="U4" s="3">
        <v>177.86</v>
      </c>
      <c r="V4" s="3">
        <v>415.9</v>
      </c>
      <c r="W4" s="2">
        <f t="shared" si="2"/>
        <v>0.4276508776148113</v>
      </c>
    </row>
    <row r="5" spans="1:23" x14ac:dyDescent="0.25">
      <c r="A5">
        <v>1216</v>
      </c>
      <c r="B5" s="1">
        <v>4</v>
      </c>
      <c r="C5" s="1">
        <v>19</v>
      </c>
      <c r="D5" s="1">
        <v>83955822.079999998</v>
      </c>
      <c r="E5" s="1">
        <v>38.11</v>
      </c>
      <c r="F5" s="1">
        <v>1289</v>
      </c>
      <c r="G5">
        <f t="shared" si="3"/>
        <v>1.6717179878881856</v>
      </c>
      <c r="H5">
        <f t="shared" si="0"/>
        <v>0.14101757631822387</v>
      </c>
      <c r="J5" s="2">
        <v>1516</v>
      </c>
      <c r="K5" s="3">
        <v>22</v>
      </c>
      <c r="L5" s="3">
        <v>13</v>
      </c>
      <c r="M5" s="3">
        <v>-728023.77</v>
      </c>
      <c r="N5" s="3">
        <v>-63.56</v>
      </c>
      <c r="O5" s="2">
        <f t="shared" si="1"/>
        <v>-0.23518963922294173</v>
      </c>
      <c r="Q5" s="3">
        <v>910</v>
      </c>
      <c r="R5" s="3">
        <v>10</v>
      </c>
      <c r="S5" s="3">
        <v>6</v>
      </c>
      <c r="T5" s="3">
        <v>2451478.65</v>
      </c>
      <c r="U5" s="3">
        <v>222</v>
      </c>
      <c r="V5" s="3">
        <v>192.34</v>
      </c>
      <c r="W5" s="2">
        <f t="shared" si="2"/>
        <v>1.1542060933763127</v>
      </c>
    </row>
    <row r="6" spans="1:23" x14ac:dyDescent="0.25">
      <c r="A6">
        <v>1217</v>
      </c>
      <c r="B6" s="1">
        <v>4</v>
      </c>
      <c r="C6" s="1">
        <v>19</v>
      </c>
      <c r="D6" s="1">
        <v>130116014.06</v>
      </c>
      <c r="E6" s="1">
        <v>45.78</v>
      </c>
      <c r="F6" s="1">
        <v>1063</v>
      </c>
      <c r="G6">
        <f t="shared" si="3"/>
        <v>2.0413863932234482</v>
      </c>
      <c r="H6">
        <f t="shared" si="0"/>
        <v>0.16939870490286771</v>
      </c>
      <c r="J6" s="2">
        <v>1617</v>
      </c>
      <c r="K6" s="3">
        <v>22</v>
      </c>
      <c r="L6" s="3">
        <v>13</v>
      </c>
      <c r="M6" s="3">
        <v>1856257</v>
      </c>
      <c r="N6" s="3">
        <v>173.51</v>
      </c>
      <c r="O6" s="2">
        <f t="shared" si="1"/>
        <v>0.64203515263644773</v>
      </c>
      <c r="Q6" s="3">
        <v>1011</v>
      </c>
      <c r="R6" s="3">
        <v>4</v>
      </c>
      <c r="S6" s="3">
        <v>3</v>
      </c>
      <c r="T6" s="3">
        <v>-37537.269999999997</v>
      </c>
      <c r="U6" s="3">
        <v>-3.81</v>
      </c>
      <c r="V6" s="3">
        <v>282.64</v>
      </c>
      <c r="W6" s="2">
        <f t="shared" si="2"/>
        <v>-1.3480045287291255E-2</v>
      </c>
    </row>
    <row r="7" spans="1:23" x14ac:dyDescent="0.25">
      <c r="A7">
        <v>1218</v>
      </c>
      <c r="B7" s="1">
        <v>4</v>
      </c>
      <c r="C7" s="1">
        <v>19</v>
      </c>
      <c r="D7" s="1">
        <v>117417051.65000001</v>
      </c>
      <c r="E7" s="1">
        <v>34.44</v>
      </c>
      <c r="F7" s="1">
        <v>735</v>
      </c>
      <c r="G7">
        <f t="shared" si="3"/>
        <v>-0.56159838076631063</v>
      </c>
      <c r="H7">
        <f t="shared" si="0"/>
        <v>0.12743755781683624</v>
      </c>
      <c r="J7" s="2">
        <v>1718</v>
      </c>
      <c r="K7" s="3">
        <v>22</v>
      </c>
      <c r="L7" s="3">
        <v>13</v>
      </c>
      <c r="M7" s="3">
        <v>578644.5</v>
      </c>
      <c r="N7" s="3">
        <v>51.96</v>
      </c>
      <c r="O7" s="2">
        <f t="shared" si="1"/>
        <v>0.19226641998149863</v>
      </c>
      <c r="Q7" s="3">
        <v>1112</v>
      </c>
      <c r="R7" s="3">
        <v>9</v>
      </c>
      <c r="S7" s="3">
        <v>3</v>
      </c>
      <c r="T7" s="3">
        <v>1605060.48</v>
      </c>
      <c r="U7" s="3">
        <v>156.16</v>
      </c>
      <c r="V7" s="3">
        <v>166.63</v>
      </c>
      <c r="W7" s="2">
        <f t="shared" si="2"/>
        <v>0.93716617655884293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BD38-7F37-4BAD-B0D4-FFBEC17DE654}">
  <dimension ref="A1:W8"/>
  <sheetViews>
    <sheetView workbookViewId="0">
      <selection activeCell="N2" sqref="N2:N6"/>
    </sheetView>
  </sheetViews>
  <sheetFormatPr defaultRowHeight="13.8" x14ac:dyDescent="0.25"/>
  <cols>
    <col min="4" max="4" width="12.77734375" bestFit="1" customWidth="1"/>
    <col min="13" max="13" width="12.77734375" bestFit="1" customWidth="1"/>
  </cols>
  <sheetData>
    <row r="1" spans="1:23" x14ac:dyDescent="0.25">
      <c r="A1">
        <v>613</v>
      </c>
      <c r="B1" s="3">
        <v>28</v>
      </c>
      <c r="C1" s="3">
        <v>4</v>
      </c>
      <c r="D1" s="3">
        <v>25977652.530000001</v>
      </c>
      <c r="E1" s="3">
        <v>259.17</v>
      </c>
      <c r="F1" s="1">
        <v>1</v>
      </c>
    </row>
    <row r="2" spans="1:23" x14ac:dyDescent="0.25">
      <c r="A2">
        <v>1314</v>
      </c>
      <c r="B2" s="1">
        <v>4</v>
      </c>
      <c r="C2" s="1">
        <v>19</v>
      </c>
      <c r="D2" s="1">
        <v>12871524.189999999</v>
      </c>
      <c r="E2" s="1">
        <v>32.299999999999997</v>
      </c>
      <c r="F2" s="1">
        <v>1210</v>
      </c>
      <c r="G2">
        <f>(D2-D1)/$D$1</f>
        <v>-0.50451549942261087</v>
      </c>
      <c r="H2">
        <f>E2/E$1</f>
        <v>0.12462862213990815</v>
      </c>
      <c r="J2">
        <v>1314</v>
      </c>
      <c r="K2" s="3">
        <v>28</v>
      </c>
      <c r="L2" s="3">
        <v>4</v>
      </c>
      <c r="M2" s="3">
        <v>-1113393.47</v>
      </c>
      <c r="N2" s="3">
        <v>-104.83</v>
      </c>
      <c r="O2">
        <f>N2/E$1</f>
        <v>-0.4044835436200177</v>
      </c>
      <c r="Q2" s="3">
        <v>607</v>
      </c>
      <c r="R2" s="3">
        <v>14</v>
      </c>
      <c r="S2" s="3">
        <v>9</v>
      </c>
      <c r="T2" s="3">
        <v>-569700.80000000005</v>
      </c>
      <c r="U2" s="3">
        <v>-58.23</v>
      </c>
      <c r="V2" s="3">
        <v>214.14</v>
      </c>
      <c r="W2" s="2">
        <f t="shared" ref="W2:W8" si="0">U2/V2</f>
        <v>-0.27192490893807791</v>
      </c>
    </row>
    <row r="3" spans="1:23" x14ac:dyDescent="0.25">
      <c r="A3">
        <v>1315</v>
      </c>
      <c r="B3" s="1">
        <v>4</v>
      </c>
      <c r="C3" s="1">
        <v>19</v>
      </c>
      <c r="D3" s="1">
        <v>26645286.629999999</v>
      </c>
      <c r="E3" s="1">
        <v>27.32</v>
      </c>
      <c r="F3" s="1">
        <v>3617</v>
      </c>
      <c r="G3">
        <f t="shared" ref="G3:G6" si="1">(D3-D2)/$D$1</f>
        <v>0.53021582393149358</v>
      </c>
      <c r="H3">
        <f>E3/E$1</f>
        <v>0.10541343519697495</v>
      </c>
      <c r="J3">
        <v>1415</v>
      </c>
      <c r="K3" s="3">
        <v>28</v>
      </c>
      <c r="L3" s="3">
        <v>4</v>
      </c>
      <c r="M3" s="3">
        <v>351045.1</v>
      </c>
      <c r="N3" s="3">
        <v>30.08</v>
      </c>
      <c r="O3">
        <f t="shared" ref="O3:O6" si="2">N3/E$1</f>
        <v>0.11606281591233551</v>
      </c>
      <c r="Q3" s="3">
        <v>708</v>
      </c>
      <c r="R3" s="3">
        <v>9</v>
      </c>
      <c r="S3" s="3">
        <v>4</v>
      </c>
      <c r="T3" s="3">
        <v>0</v>
      </c>
      <c r="U3" s="3">
        <v>0</v>
      </c>
      <c r="V3" s="3">
        <v>454.98</v>
      </c>
      <c r="W3" s="2">
        <f t="shared" si="0"/>
        <v>0</v>
      </c>
    </row>
    <row r="4" spans="1:23" x14ac:dyDescent="0.25">
      <c r="A4">
        <v>1316</v>
      </c>
      <c r="B4" s="1">
        <v>4</v>
      </c>
      <c r="C4" s="1">
        <v>19</v>
      </c>
      <c r="D4" s="1">
        <v>64841228.200000003</v>
      </c>
      <c r="E4" s="1">
        <v>39.67</v>
      </c>
      <c r="F4" s="1">
        <v>1725</v>
      </c>
      <c r="G4">
        <f t="shared" si="1"/>
        <v>1.470338458253295</v>
      </c>
      <c r="H4">
        <f>E4/E$1</f>
        <v>0.15306555542693984</v>
      </c>
      <c r="J4">
        <v>1516</v>
      </c>
      <c r="K4" s="3">
        <v>28</v>
      </c>
      <c r="L4" s="3">
        <v>4</v>
      </c>
      <c r="M4" s="3">
        <v>-2943607.38</v>
      </c>
      <c r="N4" s="3">
        <v>-264.74</v>
      </c>
      <c r="O4">
        <f t="shared" si="2"/>
        <v>-1.0214916849944051</v>
      </c>
      <c r="Q4" s="3">
        <v>809</v>
      </c>
      <c r="R4" s="3">
        <v>6</v>
      </c>
      <c r="S4" s="3">
        <v>2</v>
      </c>
      <c r="T4" s="3">
        <v>-1060968.68</v>
      </c>
      <c r="U4" s="3">
        <v>-106.9</v>
      </c>
      <c r="V4" s="3">
        <v>415.9</v>
      </c>
      <c r="W4" s="2">
        <f t="shared" si="0"/>
        <v>-0.25703294061072374</v>
      </c>
    </row>
    <row r="5" spans="1:23" x14ac:dyDescent="0.25">
      <c r="A5">
        <v>1317</v>
      </c>
      <c r="B5" s="1">
        <v>4</v>
      </c>
      <c r="C5" s="1">
        <v>19</v>
      </c>
      <c r="D5" s="1">
        <v>110214322.23</v>
      </c>
      <c r="E5" s="1">
        <v>49.01</v>
      </c>
      <c r="F5" s="1">
        <v>1419</v>
      </c>
      <c r="G5">
        <f t="shared" si="1"/>
        <v>1.7466202528346775</v>
      </c>
      <c r="H5">
        <f>E5/E$1</f>
        <v>0.18910367712312379</v>
      </c>
      <c r="J5">
        <v>1617</v>
      </c>
      <c r="K5" s="3">
        <v>28</v>
      </c>
      <c r="L5" s="3">
        <v>4</v>
      </c>
      <c r="M5" s="3">
        <v>2880479.85</v>
      </c>
      <c r="N5" s="3">
        <v>251.05</v>
      </c>
      <c r="O5">
        <f t="shared" si="2"/>
        <v>0.96866921325770727</v>
      </c>
      <c r="Q5" s="3">
        <v>910</v>
      </c>
      <c r="R5" s="3">
        <v>10</v>
      </c>
      <c r="S5" s="3">
        <v>6</v>
      </c>
      <c r="T5" s="3">
        <v>-148463.70000000001</v>
      </c>
      <c r="U5" s="3">
        <v>-14.72</v>
      </c>
      <c r="V5" s="3">
        <v>192.34</v>
      </c>
      <c r="W5" s="2">
        <f t="shared" si="0"/>
        <v>-7.6531142768014981E-2</v>
      </c>
    </row>
    <row r="6" spans="1:23" x14ac:dyDescent="0.25">
      <c r="A6">
        <v>1318</v>
      </c>
      <c r="B6" s="1">
        <v>4</v>
      </c>
      <c r="C6" s="1">
        <v>19</v>
      </c>
      <c r="D6" s="1">
        <v>97042256.489999995</v>
      </c>
      <c r="E6" s="1">
        <v>34.54</v>
      </c>
      <c r="F6" s="1">
        <v>1222</v>
      </c>
      <c r="G6">
        <f t="shared" si="1"/>
        <v>-0.50705373492806549</v>
      </c>
      <c r="H6">
        <f>E6/E$1</f>
        <v>0.13327159779295442</v>
      </c>
      <c r="J6">
        <v>1718</v>
      </c>
      <c r="K6" s="3">
        <v>28</v>
      </c>
      <c r="L6" s="3">
        <v>4</v>
      </c>
      <c r="M6" s="3">
        <v>-1740915.55</v>
      </c>
      <c r="N6" s="3">
        <v>-148.18</v>
      </c>
      <c r="O6">
        <f t="shared" si="2"/>
        <v>-0.57174827333410505</v>
      </c>
      <c r="Q6" s="3">
        <v>1011</v>
      </c>
      <c r="R6" s="3">
        <v>4</v>
      </c>
      <c r="S6" s="3">
        <v>3</v>
      </c>
      <c r="T6" s="3">
        <v>-237275.28</v>
      </c>
      <c r="U6" s="3">
        <v>-23.67</v>
      </c>
      <c r="V6" s="3">
        <v>282.64</v>
      </c>
      <c r="W6" s="2">
        <f t="shared" si="0"/>
        <v>-8.3746108123407881E-2</v>
      </c>
    </row>
    <row r="7" spans="1:23" x14ac:dyDescent="0.25">
      <c r="Q7" s="3">
        <v>1112</v>
      </c>
      <c r="R7" s="3">
        <v>9</v>
      </c>
      <c r="S7" s="3">
        <v>3</v>
      </c>
      <c r="T7" s="3">
        <v>0</v>
      </c>
      <c r="U7" s="3">
        <v>0</v>
      </c>
      <c r="V7" s="3">
        <v>166.63</v>
      </c>
      <c r="W7" s="2">
        <f t="shared" si="0"/>
        <v>0</v>
      </c>
    </row>
    <row r="8" spans="1:23" x14ac:dyDescent="0.25">
      <c r="Q8" s="3">
        <v>1213</v>
      </c>
      <c r="R8" s="3">
        <v>11</v>
      </c>
      <c r="S8" s="3">
        <v>4</v>
      </c>
      <c r="T8" s="3">
        <v>0</v>
      </c>
      <c r="U8" s="3">
        <v>0</v>
      </c>
      <c r="V8" s="3">
        <v>298.58</v>
      </c>
      <c r="W8" s="2">
        <f t="shared" si="0"/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5097-59A6-4BFF-A1EA-F4FA65F5EC9E}">
  <dimension ref="A1:W9"/>
  <sheetViews>
    <sheetView workbookViewId="0">
      <selection activeCell="N2" sqref="N2:N5"/>
    </sheetView>
  </sheetViews>
  <sheetFormatPr defaultRowHeight="13.8" x14ac:dyDescent="0.25"/>
  <cols>
    <col min="4" max="4" width="12.77734375" bestFit="1" customWidth="1"/>
  </cols>
  <sheetData>
    <row r="1" spans="1:23" x14ac:dyDescent="0.25">
      <c r="A1">
        <v>614</v>
      </c>
      <c r="B1" s="3">
        <v>31</v>
      </c>
      <c r="C1" s="3">
        <v>3</v>
      </c>
      <c r="D1" s="3">
        <v>24233400.600000001</v>
      </c>
      <c r="E1" s="3">
        <v>220.17</v>
      </c>
      <c r="F1" s="1">
        <v>1</v>
      </c>
    </row>
    <row r="2" spans="1:23" x14ac:dyDescent="0.25">
      <c r="A2">
        <v>1415</v>
      </c>
      <c r="B2" s="1">
        <v>8</v>
      </c>
      <c r="C2" s="1">
        <v>19</v>
      </c>
      <c r="D2" s="1">
        <v>4790044.53</v>
      </c>
      <c r="E2" s="1">
        <v>10.25</v>
      </c>
      <c r="F2" s="1">
        <v>4917</v>
      </c>
      <c r="G2">
        <f>(D2-D1)/$D$1</f>
        <v>-0.80233708801066905</v>
      </c>
      <c r="H2">
        <f>E2/E$1</f>
        <v>4.6554934823091247E-2</v>
      </c>
      <c r="J2" s="2">
        <v>1415</v>
      </c>
      <c r="K2" s="3">
        <v>31</v>
      </c>
      <c r="L2" s="3">
        <v>3</v>
      </c>
      <c r="M2" s="3">
        <v>-271261.42</v>
      </c>
      <c r="N2" s="3">
        <v>-24.93</v>
      </c>
      <c r="O2" s="2">
        <f t="shared" ref="O2:O5" si="0">N2/E$1</f>
        <v>-0.1132306853794795</v>
      </c>
      <c r="Q2" s="3">
        <v>607</v>
      </c>
      <c r="R2" s="3">
        <v>14</v>
      </c>
      <c r="S2" s="3">
        <v>9</v>
      </c>
      <c r="T2" s="3">
        <v>381833.35</v>
      </c>
      <c r="U2" s="3">
        <v>36.54</v>
      </c>
      <c r="V2" s="3">
        <v>214.14</v>
      </c>
      <c r="W2" s="2">
        <f t="shared" ref="W2:W9" si="1">U2/V2</f>
        <v>0.17063603250210144</v>
      </c>
    </row>
    <row r="3" spans="1:23" x14ac:dyDescent="0.25">
      <c r="A3">
        <v>1416</v>
      </c>
      <c r="B3" s="1">
        <v>8</v>
      </c>
      <c r="C3" s="1">
        <v>19</v>
      </c>
      <c r="D3" s="1">
        <v>48786877.200000003</v>
      </c>
      <c r="E3" s="1">
        <v>46.37</v>
      </c>
      <c r="F3" s="1">
        <v>1597</v>
      </c>
      <c r="G3">
        <f t="shared" ref="G3:G5" si="2">(D3-D2)/$D$1</f>
        <v>1.8155451393808923</v>
      </c>
      <c r="H3">
        <f t="shared" ref="H3:H5" si="3">E3/E$1</f>
        <v>0.21060998319480401</v>
      </c>
      <c r="J3" s="2">
        <v>1516</v>
      </c>
      <c r="K3" s="3">
        <v>31</v>
      </c>
      <c r="L3" s="3">
        <v>3</v>
      </c>
      <c r="M3" s="3">
        <v>-1911489.87</v>
      </c>
      <c r="N3" s="3">
        <v>-171.92</v>
      </c>
      <c r="O3" s="2">
        <f t="shared" si="0"/>
        <v>-0.78085116046691194</v>
      </c>
      <c r="Q3" s="3">
        <v>708</v>
      </c>
      <c r="R3" s="3">
        <v>9</v>
      </c>
      <c r="S3" s="3">
        <v>4</v>
      </c>
      <c r="T3" s="3">
        <v>878279.15</v>
      </c>
      <c r="U3" s="3">
        <v>82.86</v>
      </c>
      <c r="V3" s="3">
        <v>454.98</v>
      </c>
      <c r="W3" s="2">
        <f t="shared" si="1"/>
        <v>0.18211789529210073</v>
      </c>
    </row>
    <row r="4" spans="1:23" x14ac:dyDescent="0.25">
      <c r="A4">
        <v>1417</v>
      </c>
      <c r="B4" s="1">
        <v>8</v>
      </c>
      <c r="C4" s="1">
        <v>19</v>
      </c>
      <c r="D4" s="1">
        <v>109330037.52</v>
      </c>
      <c r="E4" s="1">
        <v>66.47</v>
      </c>
      <c r="F4" s="1">
        <v>744</v>
      </c>
      <c r="G4">
        <f t="shared" si="2"/>
        <v>2.4983353066841141</v>
      </c>
      <c r="H4">
        <f t="shared" si="3"/>
        <v>0.30190307489667079</v>
      </c>
      <c r="J4" s="2">
        <v>1617</v>
      </c>
      <c r="K4" s="3">
        <v>31</v>
      </c>
      <c r="L4" s="3">
        <v>3</v>
      </c>
      <c r="M4" s="3">
        <v>3361595.55</v>
      </c>
      <c r="N4" s="3">
        <v>292.98</v>
      </c>
      <c r="O4" s="2">
        <f t="shared" si="0"/>
        <v>1.3306990053140757</v>
      </c>
      <c r="Q4" s="3">
        <v>809</v>
      </c>
      <c r="R4" s="3">
        <v>6</v>
      </c>
      <c r="S4" s="3">
        <v>2</v>
      </c>
      <c r="T4" s="3">
        <v>-81591.53</v>
      </c>
      <c r="U4" s="3">
        <v>-7.71</v>
      </c>
      <c r="V4" s="3">
        <v>415.9</v>
      </c>
      <c r="W4" s="2">
        <f t="shared" si="1"/>
        <v>-1.8538110122625632E-2</v>
      </c>
    </row>
    <row r="5" spans="1:23" x14ac:dyDescent="0.25">
      <c r="A5">
        <v>1418</v>
      </c>
      <c r="B5" s="1">
        <v>8</v>
      </c>
      <c r="C5" s="1">
        <v>19</v>
      </c>
      <c r="D5" s="1">
        <v>105074470.15000001</v>
      </c>
      <c r="E5" s="1">
        <v>47.96</v>
      </c>
      <c r="F5" s="1">
        <v>379</v>
      </c>
      <c r="G5">
        <f t="shared" si="2"/>
        <v>-0.17560751956537168</v>
      </c>
      <c r="H5">
        <f t="shared" si="3"/>
        <v>0.21783167552345917</v>
      </c>
      <c r="J5" s="2">
        <v>1718</v>
      </c>
      <c r="K5" s="3">
        <v>31</v>
      </c>
      <c r="L5" s="3">
        <v>3</v>
      </c>
      <c r="M5" s="3">
        <v>-150766.95000000001</v>
      </c>
      <c r="N5" s="3">
        <v>-14.23</v>
      </c>
      <c r="O5" s="2">
        <f t="shared" si="0"/>
        <v>-6.4631875369033032E-2</v>
      </c>
      <c r="Q5" s="3">
        <v>910</v>
      </c>
      <c r="R5" s="3">
        <v>10</v>
      </c>
      <c r="S5" s="3">
        <v>6</v>
      </c>
      <c r="T5" s="3">
        <v>827573</v>
      </c>
      <c r="U5" s="3">
        <v>78.08</v>
      </c>
      <c r="V5" s="3">
        <v>192.34</v>
      </c>
      <c r="W5" s="2">
        <f t="shared" si="1"/>
        <v>0.40594780076947073</v>
      </c>
    </row>
    <row r="6" spans="1:23" x14ac:dyDescent="0.25">
      <c r="Q6" s="3">
        <v>1011</v>
      </c>
      <c r="R6" s="3">
        <v>4</v>
      </c>
      <c r="S6" s="3">
        <v>3</v>
      </c>
      <c r="T6" s="3">
        <v>-404312</v>
      </c>
      <c r="U6" s="3">
        <v>-38.21</v>
      </c>
      <c r="V6" s="3">
        <v>282.64</v>
      </c>
      <c r="W6" s="2">
        <f t="shared" si="1"/>
        <v>-0.13518964053212568</v>
      </c>
    </row>
    <row r="7" spans="1:23" x14ac:dyDescent="0.25">
      <c r="Q7" s="3">
        <v>1112</v>
      </c>
      <c r="R7" s="3">
        <v>9</v>
      </c>
      <c r="S7" s="3">
        <v>3</v>
      </c>
      <c r="T7" s="3">
        <v>-494926.45</v>
      </c>
      <c r="U7" s="3">
        <v>-46.7</v>
      </c>
      <c r="V7" s="3">
        <v>166.63</v>
      </c>
      <c r="W7" s="2">
        <f t="shared" si="1"/>
        <v>-0.28026165756466426</v>
      </c>
    </row>
    <row r="8" spans="1:23" x14ac:dyDescent="0.25">
      <c r="Q8" s="3">
        <v>1213</v>
      </c>
      <c r="R8" s="3">
        <v>11</v>
      </c>
      <c r="S8" s="3">
        <v>4</v>
      </c>
      <c r="T8" s="3">
        <v>865184.47</v>
      </c>
      <c r="U8" s="3">
        <v>81.63</v>
      </c>
      <c r="V8" s="3">
        <v>298.58</v>
      </c>
      <c r="W8" s="2">
        <f t="shared" si="1"/>
        <v>0.27339406524214616</v>
      </c>
    </row>
    <row r="9" spans="1:23" x14ac:dyDescent="0.25">
      <c r="Q9" s="3">
        <v>1314</v>
      </c>
      <c r="R9" s="3">
        <v>37</v>
      </c>
      <c r="S9" s="3">
        <v>38</v>
      </c>
      <c r="T9" s="3">
        <v>-336840.5</v>
      </c>
      <c r="U9" s="3">
        <v>-34.26</v>
      </c>
      <c r="V9" s="3">
        <v>208.02</v>
      </c>
      <c r="W9" s="2">
        <f t="shared" si="1"/>
        <v>-0.16469570233631381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F7C5-529A-4B4C-95B0-8B74562BA402}">
  <dimension ref="A1:W10"/>
  <sheetViews>
    <sheetView workbookViewId="0">
      <selection activeCell="N2" sqref="N2:N4"/>
    </sheetView>
  </sheetViews>
  <sheetFormatPr defaultRowHeight="13.8" x14ac:dyDescent="0.25"/>
  <cols>
    <col min="4" max="4" width="12.77734375" bestFit="1" customWidth="1"/>
    <col min="13" max="13" width="13.88671875" bestFit="1" customWidth="1"/>
  </cols>
  <sheetData>
    <row r="1" spans="1:23" x14ac:dyDescent="0.25">
      <c r="A1">
        <v>615</v>
      </c>
      <c r="B1" s="3">
        <v>32</v>
      </c>
      <c r="C1" s="3">
        <v>33</v>
      </c>
      <c r="D1" s="3">
        <v>24179986.32</v>
      </c>
      <c r="E1" s="3">
        <v>191.08</v>
      </c>
      <c r="F1" s="1">
        <v>1</v>
      </c>
      <c r="K1" s="3"/>
      <c r="L1" s="3"/>
      <c r="M1" s="3"/>
      <c r="N1" s="3"/>
      <c r="O1" s="2"/>
    </row>
    <row r="2" spans="1:23" x14ac:dyDescent="0.25">
      <c r="A2">
        <v>1516</v>
      </c>
      <c r="B2" s="1">
        <v>2</v>
      </c>
      <c r="C2" s="1">
        <v>33</v>
      </c>
      <c r="D2" s="1">
        <v>35570356.259999998</v>
      </c>
      <c r="E2" s="1">
        <v>74.75</v>
      </c>
      <c r="F2" s="1">
        <v>644</v>
      </c>
      <c r="G2">
        <f>(D2-D1)/$D$1</f>
        <v>0.47106602085124744</v>
      </c>
      <c r="H2">
        <f>E2/E$1</f>
        <v>0.39119740422859534</v>
      </c>
      <c r="J2" s="2">
        <v>1516</v>
      </c>
      <c r="K2" s="3">
        <v>32</v>
      </c>
      <c r="L2" s="3">
        <v>33</v>
      </c>
      <c r="M2" s="3">
        <v>1615335.13</v>
      </c>
      <c r="N2" s="3">
        <v>139.32</v>
      </c>
      <c r="O2" s="2">
        <f t="shared" ref="O2:O4" si="0">N2/E$1</f>
        <v>0.72911869374084148</v>
      </c>
      <c r="Q2" s="3">
        <v>607</v>
      </c>
      <c r="R2" s="3">
        <v>14</v>
      </c>
      <c r="S2" s="3">
        <v>9</v>
      </c>
      <c r="T2" s="3">
        <v>-2064340.8</v>
      </c>
      <c r="U2" s="3">
        <v>-201.4</v>
      </c>
      <c r="V2" s="3">
        <v>214.14</v>
      </c>
      <c r="W2" s="2">
        <f t="shared" ref="W2:W10" si="1">U2/V2</f>
        <v>-0.94050621089007203</v>
      </c>
    </row>
    <row r="3" spans="1:23" x14ac:dyDescent="0.25">
      <c r="A3">
        <v>1517</v>
      </c>
      <c r="B3" s="1">
        <v>2</v>
      </c>
      <c r="C3" s="1">
        <v>33</v>
      </c>
      <c r="D3" s="1">
        <v>105525656.23</v>
      </c>
      <c r="E3" s="1">
        <v>101.79</v>
      </c>
      <c r="F3" s="1">
        <v>37</v>
      </c>
      <c r="G3">
        <f t="shared" ref="G3:G4" si="2">(D3-D2)/$D$1</f>
        <v>2.8931075081766218</v>
      </c>
      <c r="H3">
        <f>E3/E$1</f>
        <v>0.53270881306259155</v>
      </c>
      <c r="J3" s="2">
        <v>1617</v>
      </c>
      <c r="K3" s="3">
        <v>32</v>
      </c>
      <c r="L3" s="3">
        <v>33</v>
      </c>
      <c r="M3" s="3">
        <v>-1166773.75</v>
      </c>
      <c r="N3" s="3">
        <v>-99.21</v>
      </c>
      <c r="O3" s="2">
        <f t="shared" si="0"/>
        <v>-0.5192066150303537</v>
      </c>
      <c r="Q3" s="3">
        <v>708</v>
      </c>
      <c r="R3" s="3">
        <v>9</v>
      </c>
      <c r="S3" s="3">
        <v>4</v>
      </c>
      <c r="T3" s="3">
        <v>-1177925.7</v>
      </c>
      <c r="U3" s="3">
        <v>-121.1</v>
      </c>
      <c r="V3" s="3">
        <v>454.98</v>
      </c>
      <c r="W3" s="2">
        <f t="shared" si="1"/>
        <v>-0.26616554573827417</v>
      </c>
    </row>
    <row r="4" spans="1:23" x14ac:dyDescent="0.25">
      <c r="A4">
        <v>1518</v>
      </c>
      <c r="B4" s="1">
        <v>2</v>
      </c>
      <c r="C4" s="1">
        <v>33</v>
      </c>
      <c r="D4" s="1">
        <v>100029830.36</v>
      </c>
      <c r="E4" s="1">
        <v>63.88</v>
      </c>
      <c r="F4" s="1">
        <v>43</v>
      </c>
      <c r="G4">
        <f t="shared" si="2"/>
        <v>-0.22728821254353815</v>
      </c>
      <c r="H4">
        <f>E4/E$1</f>
        <v>0.33431023655013609</v>
      </c>
      <c r="J4" s="2">
        <v>1718</v>
      </c>
      <c r="K4" s="3">
        <v>32</v>
      </c>
      <c r="L4" s="3">
        <v>33</v>
      </c>
      <c r="M4" s="3">
        <v>1096515</v>
      </c>
      <c r="N4" s="3">
        <v>95.41</v>
      </c>
      <c r="O4" s="2">
        <f t="shared" si="0"/>
        <v>0.49931965668829803</v>
      </c>
      <c r="Q4" s="3">
        <v>809</v>
      </c>
      <c r="R4" s="3">
        <v>6</v>
      </c>
      <c r="S4" s="3">
        <v>2</v>
      </c>
      <c r="T4" s="3">
        <v>21963.9</v>
      </c>
      <c r="U4" s="3">
        <v>2.21</v>
      </c>
      <c r="V4" s="3">
        <v>415.9</v>
      </c>
      <c r="W4" s="2">
        <f t="shared" si="1"/>
        <v>5.3137773503245979E-3</v>
      </c>
    </row>
    <row r="5" spans="1:23" x14ac:dyDescent="0.25">
      <c r="Q5" s="3">
        <v>910</v>
      </c>
      <c r="R5" s="3">
        <v>10</v>
      </c>
      <c r="S5" s="3">
        <v>6</v>
      </c>
      <c r="T5" s="3">
        <v>68999.100000000006</v>
      </c>
      <c r="U5" s="3">
        <v>6.1</v>
      </c>
      <c r="V5" s="3">
        <v>192.34</v>
      </c>
      <c r="W5" s="2">
        <f t="shared" si="1"/>
        <v>3.1714671935114895E-2</v>
      </c>
    </row>
    <row r="6" spans="1:23" x14ac:dyDescent="0.25">
      <c r="Q6" s="3">
        <v>1011</v>
      </c>
      <c r="R6" s="3">
        <v>4</v>
      </c>
      <c r="S6" s="3">
        <v>3</v>
      </c>
      <c r="T6" s="3">
        <v>782799.35</v>
      </c>
      <c r="U6" s="3">
        <v>77.849999999999994</v>
      </c>
      <c r="V6" s="3">
        <v>282.64</v>
      </c>
      <c r="W6" s="2">
        <f t="shared" si="1"/>
        <v>0.27543872063402208</v>
      </c>
    </row>
    <row r="7" spans="1:23" x14ac:dyDescent="0.25">
      <c r="Q7" s="3">
        <v>1112</v>
      </c>
      <c r="R7" s="3">
        <v>9</v>
      </c>
      <c r="S7" s="3">
        <v>3</v>
      </c>
      <c r="T7" s="3">
        <v>-1177925.7</v>
      </c>
      <c r="U7" s="3">
        <v>-121.1</v>
      </c>
      <c r="V7" s="3">
        <v>166.63</v>
      </c>
      <c r="W7" s="2">
        <f t="shared" si="1"/>
        <v>-0.72675988717517848</v>
      </c>
    </row>
    <row r="8" spans="1:23" x14ac:dyDescent="0.25">
      <c r="Q8" s="3">
        <v>1213</v>
      </c>
      <c r="R8" s="3">
        <v>11</v>
      </c>
      <c r="S8" s="3">
        <v>4</v>
      </c>
      <c r="T8" s="3">
        <v>-1871224.9</v>
      </c>
      <c r="U8" s="3">
        <v>-186.48</v>
      </c>
      <c r="V8" s="3">
        <v>298.58</v>
      </c>
      <c r="W8" s="2">
        <f t="shared" si="1"/>
        <v>-0.62455623283542094</v>
      </c>
    </row>
    <row r="9" spans="1:23" x14ac:dyDescent="0.25">
      <c r="Q9" s="3">
        <v>1314</v>
      </c>
      <c r="R9" s="3">
        <v>37</v>
      </c>
      <c r="S9" s="3">
        <v>38</v>
      </c>
      <c r="T9" s="3">
        <v>919142</v>
      </c>
      <c r="U9" s="3">
        <v>85.62</v>
      </c>
      <c r="V9" s="3">
        <v>208.02</v>
      </c>
      <c r="W9" s="2">
        <f t="shared" si="1"/>
        <v>0.41159503893856358</v>
      </c>
    </row>
    <row r="10" spans="1:23" x14ac:dyDescent="0.25">
      <c r="Q10" s="3">
        <v>1415</v>
      </c>
      <c r="R10" s="3">
        <v>7</v>
      </c>
      <c r="S10" s="3">
        <v>4</v>
      </c>
      <c r="T10" s="3">
        <v>-652631.25</v>
      </c>
      <c r="U10" s="3">
        <v>-62.42</v>
      </c>
      <c r="V10" s="3">
        <v>119.55</v>
      </c>
      <c r="W10" s="2">
        <f t="shared" si="1"/>
        <v>-0.52212463404433296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7CA7-C8FC-45A8-BB9B-8860A67E39D1}">
  <dimension ref="A1:W11"/>
  <sheetViews>
    <sheetView workbookViewId="0">
      <selection activeCell="N2" sqref="N2:N3"/>
    </sheetView>
  </sheetViews>
  <sheetFormatPr defaultRowHeight="13.8" x14ac:dyDescent="0.25"/>
  <cols>
    <col min="4" max="4" width="12.77734375" bestFit="1" customWidth="1"/>
    <col min="5" max="5" width="6.5546875" bestFit="1" customWidth="1"/>
  </cols>
  <sheetData>
    <row r="1" spans="1:23" x14ac:dyDescent="0.25">
      <c r="A1">
        <v>616</v>
      </c>
      <c r="B1" s="3">
        <v>49</v>
      </c>
      <c r="C1" s="3">
        <v>3</v>
      </c>
      <c r="D1" s="3">
        <v>27774464.27</v>
      </c>
      <c r="E1" s="3">
        <v>193.21</v>
      </c>
      <c r="F1" s="1">
        <v>1</v>
      </c>
    </row>
    <row r="2" spans="1:23" x14ac:dyDescent="0.25">
      <c r="A2">
        <v>1617</v>
      </c>
      <c r="B2" s="1">
        <v>2</v>
      </c>
      <c r="C2" s="1">
        <v>33</v>
      </c>
      <c r="D2" s="1">
        <v>18656188.260000002</v>
      </c>
      <c r="E2" s="1">
        <v>37.4</v>
      </c>
      <c r="F2" s="1">
        <v>962</v>
      </c>
      <c r="G2">
        <f>(D2-D1)/$D$1</f>
        <v>-0.32829709769951931</v>
      </c>
      <c r="H2">
        <f>E2/E$1</f>
        <v>0.19357176129599915</v>
      </c>
      <c r="J2" s="2">
        <v>1617</v>
      </c>
      <c r="K2" s="3">
        <v>49</v>
      </c>
      <c r="L2" s="3">
        <v>3</v>
      </c>
      <c r="M2" s="3">
        <v>1874957.7</v>
      </c>
      <c r="N2" s="3">
        <v>150.57</v>
      </c>
      <c r="O2" s="2">
        <f t="shared" ref="O2:O3" si="0">N2/E$1</f>
        <v>0.77930748926039017</v>
      </c>
      <c r="Q2" s="3">
        <v>607</v>
      </c>
      <c r="R2" s="3">
        <v>14</v>
      </c>
      <c r="S2" s="3">
        <v>9</v>
      </c>
      <c r="T2" s="3">
        <v>1025329</v>
      </c>
      <c r="U2" s="3">
        <v>103.08</v>
      </c>
      <c r="V2" s="3">
        <v>214.14</v>
      </c>
      <c r="W2" s="2">
        <f t="shared" ref="W2:W11" si="1">U2/V2</f>
        <v>0.48136732978425334</v>
      </c>
    </row>
    <row r="3" spans="1:23" x14ac:dyDescent="0.25">
      <c r="A3">
        <v>1618</v>
      </c>
      <c r="B3" s="1">
        <v>2</v>
      </c>
      <c r="C3" s="1">
        <v>33</v>
      </c>
      <c r="D3" s="1">
        <v>10694026.689999999</v>
      </c>
      <c r="E3" s="1">
        <v>10.27</v>
      </c>
      <c r="F3" s="1">
        <v>1025</v>
      </c>
      <c r="G3">
        <f>(D3-D2)/$D$1</f>
        <v>-0.28667201255795821</v>
      </c>
      <c r="H3">
        <f>E3/E$1</f>
        <v>5.3154598623259663E-2</v>
      </c>
      <c r="J3" s="2">
        <v>1718</v>
      </c>
      <c r="K3" s="3">
        <v>49</v>
      </c>
      <c r="L3" s="3">
        <v>3</v>
      </c>
      <c r="M3" s="3">
        <v>2549161.75</v>
      </c>
      <c r="N3" s="3">
        <v>224.3</v>
      </c>
      <c r="O3" s="2">
        <f t="shared" si="0"/>
        <v>1.1609129962217277</v>
      </c>
      <c r="Q3" s="3">
        <v>708</v>
      </c>
      <c r="R3" s="3">
        <v>9</v>
      </c>
      <c r="S3" s="3">
        <v>4</v>
      </c>
      <c r="T3" s="3">
        <v>95989.52</v>
      </c>
      <c r="U3" s="3">
        <v>0</v>
      </c>
      <c r="V3" s="3">
        <v>454.98</v>
      </c>
      <c r="W3" s="2">
        <f t="shared" si="1"/>
        <v>0</v>
      </c>
    </row>
    <row r="4" spans="1:23" x14ac:dyDescent="0.25">
      <c r="Q4" s="3">
        <v>809</v>
      </c>
      <c r="R4" s="3">
        <v>6</v>
      </c>
      <c r="S4" s="3">
        <v>2</v>
      </c>
      <c r="T4" s="3">
        <v>2735345.42</v>
      </c>
      <c r="U4" s="3">
        <v>270.06</v>
      </c>
      <c r="V4" s="3">
        <v>415.9</v>
      </c>
      <c r="W4" s="2">
        <f t="shared" si="1"/>
        <v>0.64933878336138495</v>
      </c>
    </row>
    <row r="5" spans="1:23" x14ac:dyDescent="0.25">
      <c r="Q5" s="3">
        <v>910</v>
      </c>
      <c r="R5" s="3">
        <v>10</v>
      </c>
      <c r="S5" s="3">
        <v>6</v>
      </c>
      <c r="T5" s="3">
        <v>3036020.63</v>
      </c>
      <c r="U5" s="3">
        <v>281.3</v>
      </c>
      <c r="V5" s="3">
        <v>192.34</v>
      </c>
      <c r="W5" s="2">
        <f t="shared" si="1"/>
        <v>1.4625142975980037</v>
      </c>
    </row>
    <row r="6" spans="1:23" x14ac:dyDescent="0.25">
      <c r="Q6" s="3">
        <v>1011</v>
      </c>
      <c r="R6" s="3">
        <v>4</v>
      </c>
      <c r="S6" s="3">
        <v>3</v>
      </c>
      <c r="T6" s="3">
        <v>2335714.7999999998</v>
      </c>
      <c r="U6" s="3">
        <v>198.64</v>
      </c>
      <c r="V6" s="3">
        <v>282.64</v>
      </c>
      <c r="W6" s="2">
        <f t="shared" si="1"/>
        <v>0.7028021511463346</v>
      </c>
    </row>
    <row r="7" spans="1:23" x14ac:dyDescent="0.25">
      <c r="Q7" s="3">
        <v>1112</v>
      </c>
      <c r="R7" s="3">
        <v>9</v>
      </c>
      <c r="S7" s="3">
        <v>3</v>
      </c>
      <c r="T7" s="3">
        <v>95989.52</v>
      </c>
      <c r="U7" s="3">
        <v>0</v>
      </c>
      <c r="V7" s="3">
        <v>166.63</v>
      </c>
      <c r="W7" s="2">
        <f t="shared" si="1"/>
        <v>0</v>
      </c>
    </row>
    <row r="8" spans="1:23" x14ac:dyDescent="0.25">
      <c r="Q8" s="3">
        <v>1213</v>
      </c>
      <c r="R8" s="3">
        <v>11</v>
      </c>
      <c r="S8" s="3">
        <v>4</v>
      </c>
      <c r="T8" s="3">
        <v>2323367.88</v>
      </c>
      <c r="U8" s="3">
        <v>229.49</v>
      </c>
      <c r="V8" s="3">
        <v>298.58</v>
      </c>
      <c r="W8" s="2">
        <f t="shared" si="1"/>
        <v>0.76860472905084076</v>
      </c>
    </row>
    <row r="9" spans="1:23" x14ac:dyDescent="0.25">
      <c r="Q9" s="3">
        <v>1314</v>
      </c>
      <c r="R9" s="3">
        <v>37</v>
      </c>
      <c r="S9" s="3">
        <v>38</v>
      </c>
      <c r="T9" s="3">
        <v>604522.80000000005</v>
      </c>
      <c r="U9" s="3">
        <v>63.09</v>
      </c>
      <c r="V9" s="3">
        <v>208.02</v>
      </c>
      <c r="W9" s="2">
        <f t="shared" si="1"/>
        <v>0.30328814537063742</v>
      </c>
    </row>
    <row r="10" spans="1:23" x14ac:dyDescent="0.25">
      <c r="Q10" s="3">
        <v>1415</v>
      </c>
      <c r="R10" s="3">
        <v>7</v>
      </c>
      <c r="S10" s="3">
        <v>4</v>
      </c>
      <c r="T10" s="3">
        <v>-34144.07</v>
      </c>
      <c r="U10" s="3">
        <v>-3.56</v>
      </c>
      <c r="V10" s="3">
        <v>119.55</v>
      </c>
      <c r="W10" s="2">
        <f t="shared" si="1"/>
        <v>-2.9778335424508574E-2</v>
      </c>
    </row>
    <row r="11" spans="1:23" x14ac:dyDescent="0.25">
      <c r="Q11" s="3">
        <v>1516</v>
      </c>
      <c r="R11" s="3">
        <v>35</v>
      </c>
      <c r="S11" s="3">
        <v>4</v>
      </c>
      <c r="T11" s="3">
        <v>-505278.95</v>
      </c>
      <c r="U11" s="3">
        <v>-53.96</v>
      </c>
      <c r="V11" s="3">
        <v>109.6</v>
      </c>
      <c r="W11" s="2">
        <f t="shared" si="1"/>
        <v>-0.49233576642335769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C372-AB7F-484D-974C-9DCA9111CE5B}">
  <dimension ref="A1:P12"/>
  <sheetViews>
    <sheetView workbookViewId="0">
      <selection activeCell="E2" sqref="E2"/>
    </sheetView>
  </sheetViews>
  <sheetFormatPr defaultRowHeight="13.8" x14ac:dyDescent="0.25"/>
  <cols>
    <col min="4" max="4" width="12.77734375" bestFit="1" customWidth="1"/>
  </cols>
  <sheetData>
    <row r="1" spans="1:16" x14ac:dyDescent="0.25">
      <c r="A1">
        <v>617</v>
      </c>
      <c r="B1" s="3">
        <v>39</v>
      </c>
      <c r="C1" s="3">
        <v>6</v>
      </c>
      <c r="D1" s="3">
        <v>32304913.73</v>
      </c>
      <c r="E1" s="3">
        <v>204.21</v>
      </c>
      <c r="F1" s="1">
        <v>1</v>
      </c>
    </row>
    <row r="2" spans="1:16" x14ac:dyDescent="0.25">
      <c r="A2">
        <v>1718</v>
      </c>
      <c r="B2" s="3">
        <v>39</v>
      </c>
      <c r="C2" s="3">
        <v>6</v>
      </c>
      <c r="D2" s="3">
        <v>2265045.9</v>
      </c>
      <c r="E2" s="3">
        <v>197.08</v>
      </c>
      <c r="F2" s="1">
        <v>2819</v>
      </c>
      <c r="G2">
        <f>(D2-D1)/$D$1</f>
        <v>-0.92988540632143646</v>
      </c>
      <c r="H2">
        <f>E2/E$1</f>
        <v>0.96508496155917933</v>
      </c>
      <c r="J2" s="3">
        <v>607</v>
      </c>
      <c r="K2" s="3">
        <v>14</v>
      </c>
      <c r="L2" s="3">
        <v>9</v>
      </c>
      <c r="M2" s="3">
        <v>513271.55</v>
      </c>
      <c r="N2" s="3">
        <v>50.93</v>
      </c>
      <c r="O2" s="3">
        <v>214.14</v>
      </c>
      <c r="P2" s="2">
        <f t="shared" ref="P2:P12" si="0">N2/O2</f>
        <v>0.23783506117493231</v>
      </c>
    </row>
    <row r="3" spans="1:16" x14ac:dyDescent="0.25">
      <c r="J3" s="3">
        <v>708</v>
      </c>
      <c r="K3" s="3">
        <v>9</v>
      </c>
      <c r="L3" s="3">
        <v>4</v>
      </c>
      <c r="M3" s="3">
        <v>1178046.08</v>
      </c>
      <c r="N3" s="3">
        <v>107.87</v>
      </c>
      <c r="O3" s="3">
        <v>454.98</v>
      </c>
      <c r="P3" s="2">
        <f t="shared" si="0"/>
        <v>0.23708734449865929</v>
      </c>
    </row>
    <row r="4" spans="1:16" x14ac:dyDescent="0.25">
      <c r="J4" s="3">
        <v>809</v>
      </c>
      <c r="K4" s="3">
        <v>6</v>
      </c>
      <c r="L4" s="3">
        <v>2</v>
      </c>
      <c r="M4" s="3">
        <v>0</v>
      </c>
      <c r="N4" s="3">
        <v>0</v>
      </c>
      <c r="O4" s="3">
        <v>415.9</v>
      </c>
      <c r="P4" s="2">
        <f t="shared" si="0"/>
        <v>0</v>
      </c>
    </row>
    <row r="5" spans="1:16" x14ac:dyDescent="0.25">
      <c r="J5" s="3">
        <v>910</v>
      </c>
      <c r="K5" s="3">
        <v>10</v>
      </c>
      <c r="L5" s="3">
        <v>6</v>
      </c>
      <c r="M5" s="3">
        <v>-410564.3</v>
      </c>
      <c r="N5" s="3">
        <v>-41.35</v>
      </c>
      <c r="O5" s="3">
        <v>192.34</v>
      </c>
      <c r="P5" s="2">
        <f t="shared" si="0"/>
        <v>-0.2149838827077051</v>
      </c>
    </row>
    <row r="6" spans="1:16" x14ac:dyDescent="0.25">
      <c r="J6" s="3">
        <v>1011</v>
      </c>
      <c r="K6" s="3">
        <v>4</v>
      </c>
      <c r="L6" s="3">
        <v>3</v>
      </c>
      <c r="M6" s="3">
        <v>90972.78</v>
      </c>
      <c r="N6" s="3">
        <v>9.14</v>
      </c>
      <c r="O6" s="3">
        <v>282.64</v>
      </c>
      <c r="P6" s="2">
        <f t="shared" si="0"/>
        <v>3.2337956410982173E-2</v>
      </c>
    </row>
    <row r="7" spans="1:16" x14ac:dyDescent="0.25">
      <c r="J7" s="3">
        <v>1112</v>
      </c>
      <c r="K7" s="3">
        <v>9</v>
      </c>
      <c r="L7" s="3">
        <v>3</v>
      </c>
      <c r="M7" s="3">
        <v>1178046.08</v>
      </c>
      <c r="N7" s="3">
        <v>107.87</v>
      </c>
      <c r="O7" s="3">
        <v>166.63</v>
      </c>
      <c r="P7" s="2">
        <f t="shared" si="0"/>
        <v>0.64736241973234121</v>
      </c>
    </row>
    <row r="8" spans="1:16" x14ac:dyDescent="0.25">
      <c r="J8" s="3">
        <v>1213</v>
      </c>
      <c r="K8" s="3">
        <v>11</v>
      </c>
      <c r="L8" s="3">
        <v>4</v>
      </c>
      <c r="M8" s="3">
        <v>351659.82</v>
      </c>
      <c r="N8" s="3">
        <v>35.42</v>
      </c>
      <c r="O8" s="3">
        <v>298.58</v>
      </c>
      <c r="P8" s="2">
        <f t="shared" si="0"/>
        <v>0.11862817335387502</v>
      </c>
    </row>
    <row r="9" spans="1:16" x14ac:dyDescent="0.25">
      <c r="J9" s="3">
        <v>1314</v>
      </c>
      <c r="K9" s="3">
        <v>37</v>
      </c>
      <c r="L9" s="3">
        <v>38</v>
      </c>
      <c r="M9" s="3">
        <v>-1207171.8799999999</v>
      </c>
      <c r="N9" s="3">
        <v>-113.43</v>
      </c>
      <c r="O9" s="3">
        <v>208.02</v>
      </c>
      <c r="P9" s="2">
        <f t="shared" si="0"/>
        <v>-0.54528410729737531</v>
      </c>
    </row>
    <row r="10" spans="1:16" x14ac:dyDescent="0.25">
      <c r="J10" s="3">
        <v>1415</v>
      </c>
      <c r="K10" s="3">
        <v>7</v>
      </c>
      <c r="L10" s="3">
        <v>4</v>
      </c>
      <c r="M10" s="3">
        <v>228659.5</v>
      </c>
      <c r="N10" s="3">
        <v>22.22</v>
      </c>
      <c r="O10" s="3">
        <v>119.55</v>
      </c>
      <c r="P10" s="2">
        <f t="shared" si="0"/>
        <v>0.18586365537432037</v>
      </c>
    </row>
    <row r="11" spans="1:16" x14ac:dyDescent="0.25">
      <c r="J11" s="3">
        <v>1516</v>
      </c>
      <c r="K11" s="3">
        <v>35</v>
      </c>
      <c r="L11" s="3">
        <v>4</v>
      </c>
      <c r="M11" s="3">
        <v>0</v>
      </c>
      <c r="N11" s="3">
        <v>0</v>
      </c>
      <c r="O11" s="3">
        <v>109.6</v>
      </c>
      <c r="P11" s="2">
        <f t="shared" si="0"/>
        <v>0</v>
      </c>
    </row>
    <row r="12" spans="1:16" x14ac:dyDescent="0.25">
      <c r="J12" s="3">
        <v>1617</v>
      </c>
      <c r="K12" s="3">
        <v>10</v>
      </c>
      <c r="L12" s="3">
        <v>6</v>
      </c>
      <c r="M12" s="3">
        <v>-410564.3</v>
      </c>
      <c r="N12" s="3">
        <v>-41.35</v>
      </c>
      <c r="O12" s="3">
        <v>281.3</v>
      </c>
      <c r="P12" s="2">
        <f t="shared" si="0"/>
        <v>-0.14699608958407395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综合(3)</vt:lpstr>
      <vt:lpstr>综合(4)</vt:lpstr>
      <vt:lpstr>综合(5)</vt:lpstr>
      <vt:lpstr>0607</vt:lpstr>
      <vt:lpstr>0608</vt:lpstr>
      <vt:lpstr>0609</vt:lpstr>
      <vt:lpstr>0610</vt:lpstr>
      <vt:lpstr>0611</vt:lpstr>
      <vt:lpstr>0612</vt:lpstr>
      <vt:lpstr>0613</vt:lpstr>
      <vt:lpstr>0614</vt:lpstr>
      <vt:lpstr>0615</vt:lpstr>
      <vt:lpstr>0616</vt:lpstr>
      <vt:lpstr>0617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2018-12-04T06:51:16Z</dcterms:modified>
</cp:coreProperties>
</file>