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5" i="1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5" i="1"/>
  <c r="I7" i="1" l="1"/>
  <c r="O7" i="1" s="1"/>
  <c r="R7" i="1" s="1"/>
  <c r="I11" i="1"/>
  <c r="O11" i="1" s="1"/>
  <c r="R11" i="1" s="1"/>
  <c r="S11" i="1" s="1"/>
  <c r="T11" i="1" s="1"/>
  <c r="H7" i="1"/>
  <c r="H8" i="1"/>
  <c r="I8" i="1" s="1"/>
  <c r="O8" i="1" s="1"/>
  <c r="R8" i="1" s="1"/>
  <c r="S8" i="1" s="1"/>
  <c r="T8" i="1" s="1"/>
  <c r="H9" i="1"/>
  <c r="I9" i="1" s="1"/>
  <c r="O9" i="1" s="1"/>
  <c r="H10" i="1"/>
  <c r="I10" i="1" s="1"/>
  <c r="O10" i="1" s="1"/>
  <c r="H11" i="1"/>
  <c r="H12" i="1"/>
  <c r="I12" i="1" s="1"/>
  <c r="O12" i="1" s="1"/>
  <c r="R12" i="1" s="1"/>
  <c r="S12" i="1" s="1"/>
  <c r="T12" i="1" s="1"/>
  <c r="H13" i="1"/>
  <c r="I13" i="1" s="1"/>
  <c r="O13" i="1" s="1"/>
  <c r="H14" i="1"/>
  <c r="I14" i="1" s="1"/>
  <c r="O14" i="1" s="1"/>
  <c r="R14" i="1" s="1"/>
  <c r="S14" i="1" s="1"/>
  <c r="T14" i="1" s="1"/>
  <c r="H15" i="1"/>
  <c r="I15" i="1" s="1"/>
  <c r="O15" i="1" s="1"/>
  <c r="R15" i="1" s="1"/>
  <c r="S15" i="1" s="1"/>
  <c r="T15" i="1" s="1"/>
  <c r="H16" i="1"/>
  <c r="I16" i="1" s="1"/>
  <c r="O16" i="1" s="1"/>
  <c r="R16" i="1" s="1"/>
  <c r="S16" i="1" s="1"/>
  <c r="T16" i="1" s="1"/>
  <c r="H17" i="1"/>
  <c r="I17" i="1" s="1"/>
  <c r="O17" i="1" s="1"/>
  <c r="H18" i="1"/>
  <c r="I18" i="1" s="1"/>
  <c r="O18" i="1" s="1"/>
  <c r="H19" i="1"/>
  <c r="I19" i="1" s="1"/>
  <c r="O19" i="1" s="1"/>
  <c r="R19" i="1" s="1"/>
  <c r="S19" i="1" s="1"/>
  <c r="T19" i="1" s="1"/>
  <c r="H20" i="1"/>
  <c r="I20" i="1" s="1"/>
  <c r="O20" i="1" s="1"/>
  <c r="R20" i="1" s="1"/>
  <c r="H21" i="1"/>
  <c r="I21" i="1" s="1"/>
  <c r="O21" i="1" s="1"/>
  <c r="R21" i="1" s="1"/>
  <c r="S21" i="1" s="1"/>
  <c r="T21" i="1" s="1"/>
  <c r="H22" i="1"/>
  <c r="I22" i="1" s="1"/>
  <c r="O22" i="1" s="1"/>
  <c r="R22" i="1" s="1"/>
  <c r="S22" i="1" s="1"/>
  <c r="T22" i="1" s="1"/>
  <c r="H23" i="1"/>
  <c r="I23" i="1" s="1"/>
  <c r="O23" i="1" s="1"/>
  <c r="H24" i="1"/>
  <c r="I24" i="1" s="1"/>
  <c r="O24" i="1" s="1"/>
  <c r="H25" i="1"/>
  <c r="I25" i="1" s="1"/>
  <c r="O25" i="1" s="1"/>
  <c r="R25" i="1" s="1"/>
  <c r="H26" i="1"/>
  <c r="I26" i="1" s="1"/>
  <c r="O26" i="1" s="1"/>
  <c r="R26" i="1" s="1"/>
  <c r="H27" i="1"/>
  <c r="I27" i="1" s="1"/>
  <c r="O27" i="1" s="1"/>
  <c r="R27" i="1" s="1"/>
  <c r="S27" i="1" s="1"/>
  <c r="T27" i="1" s="1"/>
  <c r="H28" i="1"/>
  <c r="I28" i="1" s="1"/>
  <c r="O28" i="1" s="1"/>
  <c r="R28" i="1" s="1"/>
  <c r="S28" i="1" s="1"/>
  <c r="T28" i="1" s="1"/>
  <c r="H29" i="1"/>
  <c r="I29" i="1" s="1"/>
  <c r="O29" i="1" s="1"/>
  <c r="R29" i="1" s="1"/>
  <c r="S29" i="1" s="1"/>
  <c r="T29" i="1" s="1"/>
  <c r="H6" i="1"/>
  <c r="I6" i="1" s="1"/>
  <c r="O6" i="1" s="1"/>
  <c r="H5" i="1"/>
  <c r="I5" i="1" s="1"/>
  <c r="O5" i="1" s="1"/>
  <c r="R5" i="1" s="1"/>
  <c r="R13" i="1" l="1"/>
  <c r="S13" i="1" s="1"/>
  <c r="T13" i="1" s="1"/>
  <c r="R18" i="1"/>
  <c r="S18" i="1" s="1"/>
  <c r="T18" i="1" s="1"/>
  <c r="R17" i="1"/>
  <c r="S17" i="1" s="1"/>
  <c r="T17" i="1" s="1"/>
  <c r="R9" i="1"/>
  <c r="S9" i="1" s="1"/>
  <c r="R24" i="1"/>
  <c r="S24" i="1" s="1"/>
  <c r="T24" i="1" s="1"/>
  <c r="R23" i="1"/>
  <c r="S23" i="1" s="1"/>
  <c r="T23" i="1" s="1"/>
  <c r="S5" i="1"/>
  <c r="T5" i="1" s="1"/>
  <c r="R6" i="1"/>
  <c r="S6" i="1" s="1"/>
  <c r="T6" i="1" s="1"/>
  <c r="S7" i="1"/>
  <c r="T7" i="1"/>
  <c r="S25" i="1"/>
  <c r="T25" i="1" s="1"/>
  <c r="S20" i="1"/>
  <c r="T20" i="1" s="1"/>
  <c r="S26" i="1"/>
  <c r="T26" i="1" s="1"/>
  <c r="R10" i="1"/>
  <c r="T9" i="1" l="1"/>
  <c r="S10" i="1"/>
  <c r="T10" i="1" s="1"/>
</calcChain>
</file>

<file path=xl/sharedStrings.xml><?xml version="1.0" encoding="utf-8"?>
<sst xmlns="http://schemas.openxmlformats.org/spreadsheetml/2006/main" count="97" uniqueCount="70">
  <si>
    <t>SERIAL NO.</t>
  </si>
  <si>
    <t>EMPLOYEE NAME</t>
  </si>
  <si>
    <t>ID</t>
  </si>
  <si>
    <t>BASIC SALARY</t>
  </si>
  <si>
    <t>PER DAY PAY</t>
  </si>
  <si>
    <t>PER HOUR PAY</t>
  </si>
  <si>
    <t>OVER TIME PAY</t>
  </si>
  <si>
    <t xml:space="preserve"> PF (20%)</t>
  </si>
  <si>
    <t>HRA (30%)</t>
  </si>
  <si>
    <t>TA (20%)</t>
  </si>
  <si>
    <t>DA (10%)</t>
  </si>
  <si>
    <t>ESI (15%)</t>
  </si>
  <si>
    <t>ANNUAL SALARY</t>
  </si>
  <si>
    <t>INCOME TAX</t>
  </si>
  <si>
    <t>SALARY SHEET OF ABC COMPANY LTD.</t>
  </si>
  <si>
    <t xml:space="preserve">Ram Kumar </t>
  </si>
  <si>
    <t>Rahul Singh</t>
  </si>
  <si>
    <t>Neelam Soni</t>
  </si>
  <si>
    <t xml:space="preserve">Suman Sha </t>
  </si>
  <si>
    <t xml:space="preserve">Karan Singh </t>
  </si>
  <si>
    <t>Manju Bala</t>
  </si>
  <si>
    <t xml:space="preserve">Yogi Jha </t>
  </si>
  <si>
    <t>Suman Singh</t>
  </si>
  <si>
    <t xml:space="preserve">Atul </t>
  </si>
  <si>
    <t>Himash Kumar</t>
  </si>
  <si>
    <t xml:space="preserve">Chhavi </t>
  </si>
  <si>
    <t>Pritam Kumar</t>
  </si>
  <si>
    <t>Nishant Rana</t>
  </si>
  <si>
    <t>Preeti Kapadiya</t>
  </si>
  <si>
    <t>Lakshman Kumar</t>
  </si>
  <si>
    <t>Vidhi Soni</t>
  </si>
  <si>
    <t>Kajal Sangeliya</t>
  </si>
  <si>
    <t>Jyoti Upadhayay</t>
  </si>
  <si>
    <t>Neetu Singh</t>
  </si>
  <si>
    <t>Ritik Kumar</t>
  </si>
  <si>
    <t>Sandeep Purvey</t>
  </si>
  <si>
    <t>Babu Kumar</t>
  </si>
  <si>
    <t>Abhishek Kardam</t>
  </si>
  <si>
    <t>Kush Barjatiya</t>
  </si>
  <si>
    <t xml:space="preserve">DEPARTMENT </t>
  </si>
  <si>
    <t>Finance</t>
  </si>
  <si>
    <t xml:space="preserve">Marketing </t>
  </si>
  <si>
    <t>Operation Mgt.</t>
  </si>
  <si>
    <t>Human Resouces</t>
  </si>
  <si>
    <t>Information Tech.</t>
  </si>
  <si>
    <t>Accountant</t>
  </si>
  <si>
    <t>Auditor</t>
  </si>
  <si>
    <t>Finance Manager</t>
  </si>
  <si>
    <t>Account Manager</t>
  </si>
  <si>
    <t>CMO</t>
  </si>
  <si>
    <t>Brand Manager</t>
  </si>
  <si>
    <t>Contact Creator</t>
  </si>
  <si>
    <t>Brand Ambassador</t>
  </si>
  <si>
    <t>Marketing Manager</t>
  </si>
  <si>
    <t>Coordinator</t>
  </si>
  <si>
    <t>Analyst</t>
  </si>
  <si>
    <t>Supervisor</t>
  </si>
  <si>
    <t>Train Manager</t>
  </si>
  <si>
    <t>Recruiter</t>
  </si>
  <si>
    <t>HR Director</t>
  </si>
  <si>
    <t>Software Engineer</t>
  </si>
  <si>
    <t>Administrator</t>
  </si>
  <si>
    <t>Data Analsyt</t>
  </si>
  <si>
    <t xml:space="preserve">OVER TIME (Hr) </t>
  </si>
  <si>
    <t>Rishi Kumar</t>
  </si>
  <si>
    <t>GROSS SALARY</t>
  </si>
  <si>
    <t>NET SALARY</t>
  </si>
  <si>
    <t>ATTENDENCE</t>
  </si>
  <si>
    <t>DESIGNATION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</si>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</sst>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85" zoomScaleNormal="85" workbookViewId="0">
      <selection activeCell="N8" sqref="N8"/>
    </sheetView>
  </sheetViews>
  <sheetFormatPr defaultRowHeight="14.5" x14ac:dyDescent="0.35"/>
  <cols>
    <col min="1" max="1" width="11" customWidth="1"/>
    <col min="2" max="2" width="16.90625" customWidth="1"/>
    <col min="3" max="3" width="14.08984375" customWidth="1"/>
    <col min="4" max="4" width="16.26953125" customWidth="1"/>
    <col min="5" max="5" width="18.26953125" customWidth="1"/>
    <col min="6" max="7" width="14" customWidth="1"/>
    <col min="8" max="8" width="13.1796875" customWidth="1"/>
    <col min="9" max="9" width="14.90625" customWidth="1"/>
    <col min="10" max="10" width="10.08984375" customWidth="1"/>
    <col min="11" max="11" width="10.1796875" customWidth="1"/>
    <col min="12" max="12" width="11.36328125" customWidth="1"/>
    <col min="13" max="13" width="10.54296875" customWidth="1"/>
    <col min="14" max="14" width="14.1796875" customWidth="1"/>
    <col min="15" max="15" width="15.54296875" customWidth="1"/>
    <col min="16" max="17" width="9.90625" customWidth="1"/>
    <col min="18" max="19" width="14.453125" customWidth="1"/>
    <col min="20" max="20" width="14.90625" bestFit="1" customWidth="1"/>
    <col min="21" max="21" width="16" customWidth="1"/>
  </cols>
  <sheetData>
    <row r="1" spans="1:21" ht="15" thickBot="1" x14ac:dyDescent="0.4"/>
    <row r="2" spans="1:21" ht="29" thickBot="1" x14ac:dyDescent="0.4">
      <c r="F2" s="2" t="s">
        <v>14</v>
      </c>
      <c r="G2" s="5"/>
      <c r="H2" s="3"/>
      <c r="I2" s="3"/>
      <c r="J2" s="3"/>
      <c r="K2" s="3"/>
      <c r="L2" s="3"/>
      <c r="M2" s="3"/>
      <c r="N2" s="4"/>
    </row>
    <row r="3" spans="1:21" ht="15" thickBot="1" x14ac:dyDescent="0.4"/>
    <row r="4" spans="1:21" ht="15" thickBot="1" x14ac:dyDescent="0.4">
      <c r="A4" s="10" t="s">
        <v>0</v>
      </c>
      <c r="B4" s="11" t="s">
        <v>1</v>
      </c>
      <c r="C4" s="11" t="s">
        <v>2</v>
      </c>
      <c r="D4" s="11" t="s">
        <v>39</v>
      </c>
      <c r="E4" s="11" t="s">
        <v>68</v>
      </c>
      <c r="F4" s="11" t="s">
        <v>3</v>
      </c>
      <c r="G4" s="11" t="s">
        <v>67</v>
      </c>
      <c r="H4" s="11" t="s">
        <v>4</v>
      </c>
      <c r="I4" s="11" t="s">
        <v>5</v>
      </c>
      <c r="J4" s="11" t="s">
        <v>10</v>
      </c>
      <c r="K4" s="11" t="s">
        <v>9</v>
      </c>
      <c r="L4" s="11" t="s">
        <v>8</v>
      </c>
      <c r="M4" s="11" t="s">
        <v>69</v>
      </c>
      <c r="N4" s="11" t="s">
        <v>63</v>
      </c>
      <c r="O4" s="11" t="s">
        <v>6</v>
      </c>
      <c r="P4" s="11" t="s">
        <v>7</v>
      </c>
      <c r="Q4" s="11" t="s">
        <v>11</v>
      </c>
      <c r="R4" s="11" t="s">
        <v>65</v>
      </c>
      <c r="S4" s="11" t="s">
        <v>13</v>
      </c>
      <c r="T4" s="11" t="s">
        <v>66</v>
      </c>
      <c r="U4" s="12" t="s">
        <v>12</v>
      </c>
    </row>
    <row r="5" spans="1:21" x14ac:dyDescent="0.35">
      <c r="A5" s="8">
        <v>1</v>
      </c>
      <c r="B5" s="9" t="s">
        <v>15</v>
      </c>
      <c r="C5" s="8">
        <v>509719</v>
      </c>
      <c r="D5" s="9" t="s">
        <v>40</v>
      </c>
      <c r="E5" s="9" t="s">
        <v>45</v>
      </c>
      <c r="F5" s="9">
        <v>115000</v>
      </c>
      <c r="G5" s="8">
        <v>30</v>
      </c>
      <c r="H5" s="9">
        <f>F5/30</f>
        <v>3833.3333333333335</v>
      </c>
      <c r="I5" s="9">
        <f>H5/24</f>
        <v>159.72222222222223</v>
      </c>
      <c r="J5" s="9">
        <f>F5*10%</f>
        <v>11500</v>
      </c>
      <c r="K5" s="9">
        <f>F5*20%</f>
        <v>23000</v>
      </c>
      <c r="L5" s="9">
        <f>F5*30%</f>
        <v>34500</v>
      </c>
      <c r="M5" s="9">
        <f>H5*G5+(SUM(J5:L5))</f>
        <v>184000</v>
      </c>
      <c r="N5" s="8">
        <v>6</v>
      </c>
      <c r="O5" s="9">
        <f>I5*N5</f>
        <v>958.33333333333337</v>
      </c>
      <c r="P5" s="9">
        <f>F5*20%</f>
        <v>23000</v>
      </c>
      <c r="Q5" s="9">
        <f>F5*15%</f>
        <v>17250</v>
      </c>
      <c r="R5" s="9">
        <f>SUM(M5,O5)</f>
        <v>184958.33333333334</v>
      </c>
      <c r="S5" s="9">
        <f>R5*17%</f>
        <v>31442.916666666672</v>
      </c>
      <c r="T5" s="9">
        <f>R5-(P5+Q5+S5)</f>
        <v>113265.41666666667</v>
      </c>
      <c r="U5" s="9">
        <f>F5*12</f>
        <v>1380000</v>
      </c>
    </row>
    <row r="6" spans="1:21" x14ac:dyDescent="0.35">
      <c r="A6" s="6">
        <v>2</v>
      </c>
      <c r="B6" s="7" t="s">
        <v>16</v>
      </c>
      <c r="C6" s="6">
        <v>558535</v>
      </c>
      <c r="D6" s="7" t="s">
        <v>40</v>
      </c>
      <c r="E6" s="7" t="s">
        <v>48</v>
      </c>
      <c r="F6" s="7">
        <v>160000</v>
      </c>
      <c r="G6" s="6">
        <v>29</v>
      </c>
      <c r="H6" s="7">
        <f>F6/30</f>
        <v>5333.333333333333</v>
      </c>
      <c r="I6" s="7">
        <f>H6/24</f>
        <v>222.2222222222222</v>
      </c>
      <c r="J6" s="7">
        <f t="shared" ref="J6:J29" si="0">F6*10%</f>
        <v>16000</v>
      </c>
      <c r="K6" s="7">
        <f t="shared" ref="K6:K29" si="1">F6*20%</f>
        <v>32000</v>
      </c>
      <c r="L6" s="7">
        <f t="shared" ref="L6:L29" si="2">F6*30%</f>
        <v>48000</v>
      </c>
      <c r="M6" s="9">
        <f t="shared" ref="M6:M29" si="3">H6*G6+(SUM(J6:L6))</f>
        <v>250666.66666666666</v>
      </c>
      <c r="N6" s="6">
        <v>5</v>
      </c>
      <c r="O6" s="7">
        <f>I6*N6</f>
        <v>1111.1111111111111</v>
      </c>
      <c r="P6" s="7">
        <f t="shared" ref="P6:P29" si="4">F6*20%</f>
        <v>32000</v>
      </c>
      <c r="Q6" s="7">
        <f t="shared" ref="Q6:Q29" si="5">F6*15%</f>
        <v>24000</v>
      </c>
      <c r="R6" s="7">
        <f t="shared" ref="R6:R29" si="6">SUM(M6,O6)</f>
        <v>251777.77777777778</v>
      </c>
      <c r="S6" s="7">
        <f t="shared" ref="S6:S29" si="7">R6*17%</f>
        <v>42802.222222222226</v>
      </c>
      <c r="T6" s="7">
        <f t="shared" ref="T6:T29" si="8">R6-(P6+Q6+S6)</f>
        <v>152975.55555555556</v>
      </c>
      <c r="U6" s="7">
        <f t="shared" ref="U6:U29" si="9">F6*12</f>
        <v>1920000</v>
      </c>
    </row>
    <row r="7" spans="1:21" x14ac:dyDescent="0.35">
      <c r="A7" s="6">
        <v>3</v>
      </c>
      <c r="B7" s="7" t="s">
        <v>17</v>
      </c>
      <c r="C7" s="6">
        <v>545816</v>
      </c>
      <c r="D7" s="7" t="s">
        <v>40</v>
      </c>
      <c r="E7" s="7" t="s">
        <v>46</v>
      </c>
      <c r="F7" s="7">
        <v>73000</v>
      </c>
      <c r="G7" s="6">
        <v>29</v>
      </c>
      <c r="H7" s="7">
        <f t="shared" ref="H7:H29" si="10">F7/30</f>
        <v>2433.3333333333335</v>
      </c>
      <c r="I7" s="7">
        <f t="shared" ref="I7:I29" si="11">H7/24</f>
        <v>101.3888888888889</v>
      </c>
      <c r="J7" s="7">
        <f t="shared" si="0"/>
        <v>7300</v>
      </c>
      <c r="K7" s="7">
        <f t="shared" si="1"/>
        <v>14600</v>
      </c>
      <c r="L7" s="7">
        <f t="shared" si="2"/>
        <v>21900</v>
      </c>
      <c r="M7" s="9">
        <f t="shared" si="3"/>
        <v>114366.66666666667</v>
      </c>
      <c r="N7" s="6">
        <v>6</v>
      </c>
      <c r="O7" s="7">
        <f t="shared" ref="O7:O29" si="12">I7*N7</f>
        <v>608.33333333333337</v>
      </c>
      <c r="P7" s="7">
        <f t="shared" si="4"/>
        <v>14600</v>
      </c>
      <c r="Q7" s="7">
        <f t="shared" si="5"/>
        <v>10950</v>
      </c>
      <c r="R7" s="7">
        <f t="shared" si="6"/>
        <v>114975</v>
      </c>
      <c r="S7" s="7">
        <f t="shared" si="7"/>
        <v>19545.75</v>
      </c>
      <c r="T7" s="7">
        <f t="shared" si="8"/>
        <v>69879.25</v>
      </c>
      <c r="U7" s="7">
        <f t="shared" si="9"/>
        <v>876000</v>
      </c>
    </row>
    <row r="8" spans="1:21" x14ac:dyDescent="0.35">
      <c r="A8" s="6">
        <v>4</v>
      </c>
      <c r="B8" s="7" t="s">
        <v>18</v>
      </c>
      <c r="C8" s="6">
        <v>604797</v>
      </c>
      <c r="D8" s="7" t="s">
        <v>40</v>
      </c>
      <c r="E8" s="7" t="s">
        <v>45</v>
      </c>
      <c r="F8" s="7">
        <v>79500</v>
      </c>
      <c r="G8" s="6">
        <v>29</v>
      </c>
      <c r="H8" s="7">
        <f t="shared" si="10"/>
        <v>2650</v>
      </c>
      <c r="I8" s="7">
        <f t="shared" si="11"/>
        <v>110.41666666666667</v>
      </c>
      <c r="J8" s="7">
        <f t="shared" si="0"/>
        <v>7950</v>
      </c>
      <c r="K8" s="7">
        <f t="shared" si="1"/>
        <v>15900</v>
      </c>
      <c r="L8" s="7">
        <f t="shared" si="2"/>
        <v>23850</v>
      </c>
      <c r="M8" s="9">
        <f t="shared" si="3"/>
        <v>124550</v>
      </c>
      <c r="N8" s="6">
        <v>7</v>
      </c>
      <c r="O8" s="7">
        <f t="shared" si="12"/>
        <v>772.91666666666674</v>
      </c>
      <c r="P8" s="7">
        <f t="shared" si="4"/>
        <v>15900</v>
      </c>
      <c r="Q8" s="7">
        <f t="shared" si="5"/>
        <v>11925</v>
      </c>
      <c r="R8" s="7">
        <f t="shared" si="6"/>
        <v>125322.91666666667</v>
      </c>
      <c r="S8" s="7">
        <f t="shared" si="7"/>
        <v>21304.895833333336</v>
      </c>
      <c r="T8" s="7">
        <f t="shared" si="8"/>
        <v>76193.020833333343</v>
      </c>
      <c r="U8" s="7">
        <f t="shared" si="9"/>
        <v>954000</v>
      </c>
    </row>
    <row r="9" spans="1:21" x14ac:dyDescent="0.35">
      <c r="A9" s="6">
        <v>5</v>
      </c>
      <c r="B9" s="7" t="s">
        <v>19</v>
      </c>
      <c r="C9" s="6">
        <v>617942</v>
      </c>
      <c r="D9" s="7" t="s">
        <v>40</v>
      </c>
      <c r="E9" s="7" t="s">
        <v>47</v>
      </c>
      <c r="F9" s="7">
        <v>73500</v>
      </c>
      <c r="G9" s="6">
        <v>29</v>
      </c>
      <c r="H9" s="7">
        <f t="shared" si="10"/>
        <v>2450</v>
      </c>
      <c r="I9" s="7">
        <f t="shared" si="11"/>
        <v>102.08333333333333</v>
      </c>
      <c r="J9" s="7">
        <f t="shared" si="0"/>
        <v>7350</v>
      </c>
      <c r="K9" s="7">
        <f t="shared" si="1"/>
        <v>14700</v>
      </c>
      <c r="L9" s="7">
        <f t="shared" si="2"/>
        <v>22050</v>
      </c>
      <c r="M9" s="9">
        <f t="shared" si="3"/>
        <v>115150</v>
      </c>
      <c r="N9" s="6">
        <v>5</v>
      </c>
      <c r="O9" s="7">
        <f t="shared" si="12"/>
        <v>510.41666666666663</v>
      </c>
      <c r="P9" s="7">
        <f t="shared" si="4"/>
        <v>14700</v>
      </c>
      <c r="Q9" s="7">
        <f t="shared" si="5"/>
        <v>11025</v>
      </c>
      <c r="R9" s="7">
        <f t="shared" si="6"/>
        <v>115660.41666666667</v>
      </c>
      <c r="S9" s="7">
        <f t="shared" si="7"/>
        <v>19662.270833333336</v>
      </c>
      <c r="T9" s="7">
        <f t="shared" si="8"/>
        <v>70273.145833333343</v>
      </c>
      <c r="U9" s="7">
        <f t="shared" si="9"/>
        <v>882000</v>
      </c>
    </row>
    <row r="10" spans="1:21" x14ac:dyDescent="0.35">
      <c r="A10" s="6">
        <v>6</v>
      </c>
      <c r="B10" s="7" t="s">
        <v>20</v>
      </c>
      <c r="C10" s="6">
        <v>703673</v>
      </c>
      <c r="D10" s="7" t="s">
        <v>41</v>
      </c>
      <c r="E10" s="7" t="s">
        <v>49</v>
      </c>
      <c r="F10" s="7">
        <v>103000</v>
      </c>
      <c r="G10" s="6">
        <v>27</v>
      </c>
      <c r="H10" s="7">
        <f t="shared" si="10"/>
        <v>3433.3333333333335</v>
      </c>
      <c r="I10" s="7">
        <f t="shared" si="11"/>
        <v>143.05555555555557</v>
      </c>
      <c r="J10" s="7">
        <f t="shared" si="0"/>
        <v>10300</v>
      </c>
      <c r="K10" s="7">
        <f t="shared" si="1"/>
        <v>20600</v>
      </c>
      <c r="L10" s="7">
        <f t="shared" si="2"/>
        <v>30900</v>
      </c>
      <c r="M10" s="9">
        <f t="shared" si="3"/>
        <v>154500</v>
      </c>
      <c r="N10" s="6">
        <v>14</v>
      </c>
      <c r="O10" s="7">
        <f t="shared" si="12"/>
        <v>2002.7777777777781</v>
      </c>
      <c r="P10" s="7">
        <f t="shared" si="4"/>
        <v>20600</v>
      </c>
      <c r="Q10" s="7">
        <f t="shared" si="5"/>
        <v>15450</v>
      </c>
      <c r="R10" s="7">
        <f t="shared" si="6"/>
        <v>156502.77777777778</v>
      </c>
      <c r="S10" s="7">
        <f t="shared" si="7"/>
        <v>26605.472222222226</v>
      </c>
      <c r="T10" s="7">
        <f t="shared" si="8"/>
        <v>93847.305555555562</v>
      </c>
      <c r="U10" s="7">
        <f t="shared" si="9"/>
        <v>1236000</v>
      </c>
    </row>
    <row r="11" spans="1:21" x14ac:dyDescent="0.35">
      <c r="A11" s="6">
        <v>7</v>
      </c>
      <c r="B11" s="7" t="s">
        <v>21</v>
      </c>
      <c r="C11" s="6">
        <v>734631</v>
      </c>
      <c r="D11" s="7" t="s">
        <v>41</v>
      </c>
      <c r="E11" s="7" t="s">
        <v>53</v>
      </c>
      <c r="F11" s="7">
        <v>95000</v>
      </c>
      <c r="G11" s="6">
        <v>28</v>
      </c>
      <c r="H11" s="7">
        <f t="shared" si="10"/>
        <v>3166.6666666666665</v>
      </c>
      <c r="I11" s="7">
        <f t="shared" si="11"/>
        <v>131.94444444444443</v>
      </c>
      <c r="J11" s="7">
        <f t="shared" si="0"/>
        <v>9500</v>
      </c>
      <c r="K11" s="7">
        <f t="shared" si="1"/>
        <v>19000</v>
      </c>
      <c r="L11" s="7">
        <f t="shared" si="2"/>
        <v>28500</v>
      </c>
      <c r="M11" s="9">
        <f t="shared" si="3"/>
        <v>145666.66666666666</v>
      </c>
      <c r="N11" s="6">
        <v>15</v>
      </c>
      <c r="O11" s="7">
        <f t="shared" si="12"/>
        <v>1979.1666666666665</v>
      </c>
      <c r="P11" s="7">
        <f t="shared" si="4"/>
        <v>19000</v>
      </c>
      <c r="Q11" s="7">
        <f t="shared" si="5"/>
        <v>14250</v>
      </c>
      <c r="R11" s="7">
        <f t="shared" si="6"/>
        <v>147645.83333333331</v>
      </c>
      <c r="S11" s="7">
        <f t="shared" si="7"/>
        <v>25099.791666666664</v>
      </c>
      <c r="T11" s="7">
        <f t="shared" si="8"/>
        <v>89296.041666666657</v>
      </c>
      <c r="U11" s="7">
        <f t="shared" si="9"/>
        <v>1140000</v>
      </c>
    </row>
    <row r="12" spans="1:21" x14ac:dyDescent="0.35">
      <c r="A12" s="6">
        <v>8</v>
      </c>
      <c r="B12" s="7" t="s">
        <v>22</v>
      </c>
      <c r="C12" s="6">
        <v>582224</v>
      </c>
      <c r="D12" s="7" t="s">
        <v>41</v>
      </c>
      <c r="E12" s="7" t="s">
        <v>50</v>
      </c>
      <c r="F12" s="7">
        <v>90000</v>
      </c>
      <c r="G12" s="6">
        <v>28</v>
      </c>
      <c r="H12" s="7">
        <f t="shared" si="10"/>
        <v>3000</v>
      </c>
      <c r="I12" s="7">
        <f t="shared" si="11"/>
        <v>125</v>
      </c>
      <c r="J12" s="7">
        <f t="shared" si="0"/>
        <v>9000</v>
      </c>
      <c r="K12" s="7">
        <f t="shared" si="1"/>
        <v>18000</v>
      </c>
      <c r="L12" s="7">
        <f t="shared" si="2"/>
        <v>27000</v>
      </c>
      <c r="M12" s="9">
        <f t="shared" si="3"/>
        <v>138000</v>
      </c>
      <c r="N12" s="6">
        <v>2</v>
      </c>
      <c r="O12" s="7">
        <f t="shared" si="12"/>
        <v>250</v>
      </c>
      <c r="P12" s="7">
        <f t="shared" si="4"/>
        <v>18000</v>
      </c>
      <c r="Q12" s="7">
        <f t="shared" si="5"/>
        <v>13500</v>
      </c>
      <c r="R12" s="7">
        <f t="shared" si="6"/>
        <v>138250</v>
      </c>
      <c r="S12" s="7">
        <f t="shared" si="7"/>
        <v>23502.5</v>
      </c>
      <c r="T12" s="7">
        <f t="shared" si="8"/>
        <v>83247.5</v>
      </c>
      <c r="U12" s="7">
        <f t="shared" si="9"/>
        <v>1080000</v>
      </c>
    </row>
    <row r="13" spans="1:21" x14ac:dyDescent="0.35">
      <c r="A13" s="6">
        <v>9</v>
      </c>
      <c r="B13" s="7" t="s">
        <v>23</v>
      </c>
      <c r="C13" s="6">
        <v>697014</v>
      </c>
      <c r="D13" s="7" t="s">
        <v>41</v>
      </c>
      <c r="E13" s="7" t="s">
        <v>51</v>
      </c>
      <c r="F13" s="7">
        <v>73200</v>
      </c>
      <c r="G13" s="6">
        <v>30</v>
      </c>
      <c r="H13" s="7">
        <f t="shared" si="10"/>
        <v>2440</v>
      </c>
      <c r="I13" s="7">
        <f t="shared" si="11"/>
        <v>101.66666666666667</v>
      </c>
      <c r="J13" s="7">
        <f t="shared" si="0"/>
        <v>7320</v>
      </c>
      <c r="K13" s="7">
        <f t="shared" si="1"/>
        <v>14640</v>
      </c>
      <c r="L13" s="7">
        <f t="shared" si="2"/>
        <v>21960</v>
      </c>
      <c r="M13" s="9">
        <f t="shared" si="3"/>
        <v>117120</v>
      </c>
      <c r="N13" s="6">
        <v>20</v>
      </c>
      <c r="O13" s="7">
        <f t="shared" si="12"/>
        <v>2033.3333333333335</v>
      </c>
      <c r="P13" s="7">
        <f t="shared" si="4"/>
        <v>14640</v>
      </c>
      <c r="Q13" s="7">
        <f t="shared" si="5"/>
        <v>10980</v>
      </c>
      <c r="R13" s="7">
        <f t="shared" si="6"/>
        <v>119153.33333333333</v>
      </c>
      <c r="S13" s="7">
        <f t="shared" si="7"/>
        <v>20256.066666666666</v>
      </c>
      <c r="T13" s="7">
        <f t="shared" si="8"/>
        <v>73277.266666666663</v>
      </c>
      <c r="U13" s="7">
        <f t="shared" si="9"/>
        <v>878400</v>
      </c>
    </row>
    <row r="14" spans="1:21" x14ac:dyDescent="0.35">
      <c r="A14" s="6">
        <v>10</v>
      </c>
      <c r="B14" s="7" t="s">
        <v>24</v>
      </c>
      <c r="C14" s="6">
        <v>729005</v>
      </c>
      <c r="D14" s="7" t="s">
        <v>41</v>
      </c>
      <c r="E14" s="7" t="s">
        <v>52</v>
      </c>
      <c r="F14" s="7">
        <v>51250</v>
      </c>
      <c r="G14" s="6">
        <v>25</v>
      </c>
      <c r="H14" s="7">
        <f t="shared" si="10"/>
        <v>1708.3333333333333</v>
      </c>
      <c r="I14" s="7">
        <f t="shared" si="11"/>
        <v>71.180555555555557</v>
      </c>
      <c r="J14" s="7">
        <f t="shared" si="0"/>
        <v>5125</v>
      </c>
      <c r="K14" s="7">
        <f t="shared" si="1"/>
        <v>10250</v>
      </c>
      <c r="L14" s="7">
        <f t="shared" si="2"/>
        <v>15375</v>
      </c>
      <c r="M14" s="9">
        <f t="shared" si="3"/>
        <v>73458.333333333328</v>
      </c>
      <c r="N14" s="6">
        <v>14</v>
      </c>
      <c r="O14" s="7">
        <f t="shared" si="12"/>
        <v>996.52777777777783</v>
      </c>
      <c r="P14" s="7">
        <f t="shared" si="4"/>
        <v>10250</v>
      </c>
      <c r="Q14" s="7">
        <f t="shared" si="5"/>
        <v>7687.5</v>
      </c>
      <c r="R14" s="7">
        <f t="shared" si="6"/>
        <v>74454.861111111109</v>
      </c>
      <c r="S14" s="7">
        <f t="shared" si="7"/>
        <v>12657.326388888889</v>
      </c>
      <c r="T14" s="7">
        <f t="shared" si="8"/>
        <v>43860.034722222219</v>
      </c>
      <c r="U14" s="7">
        <f t="shared" si="9"/>
        <v>615000</v>
      </c>
    </row>
    <row r="15" spans="1:21" x14ac:dyDescent="0.35">
      <c r="A15" s="6">
        <v>11</v>
      </c>
      <c r="B15" s="7" t="s">
        <v>64</v>
      </c>
      <c r="C15" s="6">
        <v>632962</v>
      </c>
      <c r="D15" s="7" t="s">
        <v>42</v>
      </c>
      <c r="E15" s="7" t="s">
        <v>54</v>
      </c>
      <c r="F15" s="7">
        <v>85200</v>
      </c>
      <c r="G15" s="6">
        <v>28</v>
      </c>
      <c r="H15" s="7">
        <f t="shared" si="10"/>
        <v>2840</v>
      </c>
      <c r="I15" s="7">
        <f t="shared" si="11"/>
        <v>118.33333333333333</v>
      </c>
      <c r="J15" s="7">
        <f t="shared" si="0"/>
        <v>8520</v>
      </c>
      <c r="K15" s="7">
        <f t="shared" si="1"/>
        <v>17040</v>
      </c>
      <c r="L15" s="7">
        <f t="shared" si="2"/>
        <v>25560</v>
      </c>
      <c r="M15" s="9">
        <f t="shared" si="3"/>
        <v>130640</v>
      </c>
      <c r="N15" s="6">
        <v>18</v>
      </c>
      <c r="O15" s="7">
        <f t="shared" si="12"/>
        <v>2130</v>
      </c>
      <c r="P15" s="7">
        <f t="shared" si="4"/>
        <v>17040</v>
      </c>
      <c r="Q15" s="7">
        <f t="shared" si="5"/>
        <v>12780</v>
      </c>
      <c r="R15" s="7">
        <f t="shared" si="6"/>
        <v>132770</v>
      </c>
      <c r="S15" s="7">
        <f t="shared" si="7"/>
        <v>22570.9</v>
      </c>
      <c r="T15" s="7">
        <f t="shared" si="8"/>
        <v>80379.100000000006</v>
      </c>
      <c r="U15" s="7">
        <f t="shared" si="9"/>
        <v>1022400</v>
      </c>
    </row>
    <row r="16" spans="1:21" x14ac:dyDescent="0.35">
      <c r="A16" s="6">
        <v>12</v>
      </c>
      <c r="B16" s="7" t="s">
        <v>25</v>
      </c>
      <c r="C16" s="6">
        <v>584830</v>
      </c>
      <c r="D16" s="7" t="s">
        <v>42</v>
      </c>
      <c r="E16" s="7" t="s">
        <v>55</v>
      </c>
      <c r="F16" s="7">
        <v>80600</v>
      </c>
      <c r="G16" s="6">
        <v>25</v>
      </c>
      <c r="H16" s="7">
        <f t="shared" si="10"/>
        <v>2686.6666666666665</v>
      </c>
      <c r="I16" s="7">
        <f t="shared" si="11"/>
        <v>111.94444444444444</v>
      </c>
      <c r="J16" s="7">
        <f t="shared" si="0"/>
        <v>8060</v>
      </c>
      <c r="K16" s="7">
        <f t="shared" si="1"/>
        <v>16120</v>
      </c>
      <c r="L16" s="7">
        <f t="shared" si="2"/>
        <v>24180</v>
      </c>
      <c r="M16" s="9">
        <f t="shared" si="3"/>
        <v>115526.66666666666</v>
      </c>
      <c r="N16" s="6">
        <v>4</v>
      </c>
      <c r="O16" s="7">
        <f t="shared" si="12"/>
        <v>447.77777777777777</v>
      </c>
      <c r="P16" s="7">
        <f t="shared" si="4"/>
        <v>16120</v>
      </c>
      <c r="Q16" s="7">
        <f t="shared" si="5"/>
        <v>12090</v>
      </c>
      <c r="R16" s="7">
        <f t="shared" si="6"/>
        <v>115974.44444444444</v>
      </c>
      <c r="S16" s="7">
        <f t="shared" si="7"/>
        <v>19715.655555555557</v>
      </c>
      <c r="T16" s="7">
        <f t="shared" si="8"/>
        <v>68048.788888888885</v>
      </c>
      <c r="U16" s="7">
        <f t="shared" si="9"/>
        <v>967200</v>
      </c>
    </row>
    <row r="17" spans="1:21" x14ac:dyDescent="0.35">
      <c r="A17" s="6">
        <v>13</v>
      </c>
      <c r="B17" s="7" t="s">
        <v>26</v>
      </c>
      <c r="C17" s="6">
        <v>643126</v>
      </c>
      <c r="D17" s="7" t="s">
        <v>42</v>
      </c>
      <c r="E17" s="7" t="s">
        <v>56</v>
      </c>
      <c r="F17" s="7">
        <v>60800</v>
      </c>
      <c r="G17" s="6">
        <v>27</v>
      </c>
      <c r="H17" s="7">
        <f t="shared" si="10"/>
        <v>2026.6666666666667</v>
      </c>
      <c r="I17" s="7">
        <f t="shared" si="11"/>
        <v>84.444444444444443</v>
      </c>
      <c r="J17" s="7">
        <f t="shared" si="0"/>
        <v>6080</v>
      </c>
      <c r="K17" s="7">
        <f t="shared" si="1"/>
        <v>12160</v>
      </c>
      <c r="L17" s="7">
        <f t="shared" si="2"/>
        <v>18240</v>
      </c>
      <c r="M17" s="9">
        <f t="shared" si="3"/>
        <v>91200</v>
      </c>
      <c r="N17" s="6">
        <v>11</v>
      </c>
      <c r="O17" s="7">
        <f t="shared" si="12"/>
        <v>928.88888888888891</v>
      </c>
      <c r="P17" s="7">
        <f t="shared" si="4"/>
        <v>12160</v>
      </c>
      <c r="Q17" s="7">
        <f t="shared" si="5"/>
        <v>9120</v>
      </c>
      <c r="R17" s="7">
        <f t="shared" si="6"/>
        <v>92128.888888888891</v>
      </c>
      <c r="S17" s="7">
        <f t="shared" si="7"/>
        <v>15661.911111111112</v>
      </c>
      <c r="T17" s="7">
        <f t="shared" si="8"/>
        <v>55186.977777777778</v>
      </c>
      <c r="U17" s="7">
        <f t="shared" si="9"/>
        <v>729600</v>
      </c>
    </row>
    <row r="18" spans="1:21" x14ac:dyDescent="0.35">
      <c r="A18" s="6">
        <v>14</v>
      </c>
      <c r="B18" s="7" t="s">
        <v>27</v>
      </c>
      <c r="C18" s="6">
        <v>671895</v>
      </c>
      <c r="D18" s="7" t="s">
        <v>42</v>
      </c>
      <c r="E18" s="7" t="s">
        <v>56</v>
      </c>
      <c r="F18" s="7">
        <v>62000</v>
      </c>
      <c r="G18" s="6">
        <v>28</v>
      </c>
      <c r="H18" s="7">
        <f t="shared" si="10"/>
        <v>2066.6666666666665</v>
      </c>
      <c r="I18" s="7">
        <f t="shared" si="11"/>
        <v>86.1111111111111</v>
      </c>
      <c r="J18" s="7">
        <f t="shared" si="0"/>
        <v>6200</v>
      </c>
      <c r="K18" s="7">
        <f t="shared" si="1"/>
        <v>12400</v>
      </c>
      <c r="L18" s="7">
        <f t="shared" si="2"/>
        <v>18600</v>
      </c>
      <c r="M18" s="9">
        <f t="shared" si="3"/>
        <v>95066.666666666657</v>
      </c>
      <c r="N18" s="6">
        <v>7</v>
      </c>
      <c r="O18" s="7">
        <f t="shared" si="12"/>
        <v>602.77777777777771</v>
      </c>
      <c r="P18" s="7">
        <f t="shared" si="4"/>
        <v>12400</v>
      </c>
      <c r="Q18" s="7">
        <f t="shared" si="5"/>
        <v>9300</v>
      </c>
      <c r="R18" s="7">
        <f t="shared" si="6"/>
        <v>95669.444444444438</v>
      </c>
      <c r="S18" s="7">
        <f t="shared" si="7"/>
        <v>16263.805555555555</v>
      </c>
      <c r="T18" s="7">
        <f t="shared" si="8"/>
        <v>57705.638888888883</v>
      </c>
      <c r="U18" s="7">
        <f t="shared" si="9"/>
        <v>744000</v>
      </c>
    </row>
    <row r="19" spans="1:21" x14ac:dyDescent="0.35">
      <c r="A19" s="6">
        <v>15</v>
      </c>
      <c r="B19" s="7" t="s">
        <v>28</v>
      </c>
      <c r="C19" s="6">
        <v>631171</v>
      </c>
      <c r="D19" s="7" t="s">
        <v>42</v>
      </c>
      <c r="E19" s="7" t="s">
        <v>54</v>
      </c>
      <c r="F19" s="7">
        <v>74900</v>
      </c>
      <c r="G19" s="6">
        <v>30</v>
      </c>
      <c r="H19" s="7">
        <f t="shared" si="10"/>
        <v>2496.6666666666665</v>
      </c>
      <c r="I19" s="7">
        <f t="shared" si="11"/>
        <v>104.02777777777777</v>
      </c>
      <c r="J19" s="7">
        <f t="shared" si="0"/>
        <v>7490</v>
      </c>
      <c r="K19" s="7">
        <f t="shared" si="1"/>
        <v>14980</v>
      </c>
      <c r="L19" s="7">
        <f t="shared" si="2"/>
        <v>22470</v>
      </c>
      <c r="M19" s="9">
        <f t="shared" si="3"/>
        <v>119840</v>
      </c>
      <c r="N19" s="6">
        <v>23</v>
      </c>
      <c r="O19" s="7">
        <f t="shared" si="12"/>
        <v>2392.6388888888887</v>
      </c>
      <c r="P19" s="7">
        <f t="shared" si="4"/>
        <v>14980</v>
      </c>
      <c r="Q19" s="7">
        <f t="shared" si="5"/>
        <v>11235</v>
      </c>
      <c r="R19" s="7">
        <f t="shared" si="6"/>
        <v>122232.63888888889</v>
      </c>
      <c r="S19" s="7">
        <f t="shared" si="7"/>
        <v>20779.548611111113</v>
      </c>
      <c r="T19" s="7">
        <f t="shared" si="8"/>
        <v>75238.090277777781</v>
      </c>
      <c r="U19" s="7">
        <f t="shared" si="9"/>
        <v>898800</v>
      </c>
    </row>
    <row r="20" spans="1:21" x14ac:dyDescent="0.35">
      <c r="A20" s="6">
        <v>16</v>
      </c>
      <c r="B20" s="7" t="s">
        <v>29</v>
      </c>
      <c r="C20" s="6">
        <v>630815</v>
      </c>
      <c r="D20" s="7" t="s">
        <v>43</v>
      </c>
      <c r="E20" s="7" t="s">
        <v>57</v>
      </c>
      <c r="F20" s="7">
        <v>105300</v>
      </c>
      <c r="G20" s="6">
        <v>29</v>
      </c>
      <c r="H20" s="7">
        <f t="shared" si="10"/>
        <v>3510</v>
      </c>
      <c r="I20" s="7">
        <f t="shared" si="11"/>
        <v>146.25</v>
      </c>
      <c r="J20" s="7">
        <f t="shared" si="0"/>
        <v>10530</v>
      </c>
      <c r="K20" s="7">
        <f t="shared" si="1"/>
        <v>21060</v>
      </c>
      <c r="L20" s="7">
        <f t="shared" si="2"/>
        <v>31590</v>
      </c>
      <c r="M20" s="9">
        <f t="shared" si="3"/>
        <v>164970</v>
      </c>
      <c r="N20" s="6">
        <v>3</v>
      </c>
      <c r="O20" s="7">
        <f t="shared" si="12"/>
        <v>438.75</v>
      </c>
      <c r="P20" s="7">
        <f t="shared" si="4"/>
        <v>21060</v>
      </c>
      <c r="Q20" s="7">
        <f t="shared" si="5"/>
        <v>15795</v>
      </c>
      <c r="R20" s="7">
        <f t="shared" si="6"/>
        <v>165408.75</v>
      </c>
      <c r="S20" s="7">
        <f t="shared" si="7"/>
        <v>28119.487500000003</v>
      </c>
      <c r="T20" s="7">
        <f t="shared" si="8"/>
        <v>100434.2625</v>
      </c>
      <c r="U20" s="7">
        <f t="shared" si="9"/>
        <v>1263600</v>
      </c>
    </row>
    <row r="21" spans="1:21" x14ac:dyDescent="0.35">
      <c r="A21" s="6">
        <v>17</v>
      </c>
      <c r="B21" s="7" t="s">
        <v>30</v>
      </c>
      <c r="C21" s="6">
        <v>494773</v>
      </c>
      <c r="D21" s="7" t="s">
        <v>43</v>
      </c>
      <c r="E21" s="7" t="s">
        <v>58</v>
      </c>
      <c r="F21" s="7">
        <v>93400</v>
      </c>
      <c r="G21" s="6">
        <v>30</v>
      </c>
      <c r="H21" s="7">
        <f t="shared" si="10"/>
        <v>3113.3333333333335</v>
      </c>
      <c r="I21" s="7">
        <f t="shared" si="11"/>
        <v>129.72222222222223</v>
      </c>
      <c r="J21" s="7">
        <f t="shared" si="0"/>
        <v>9340</v>
      </c>
      <c r="K21" s="7">
        <f t="shared" si="1"/>
        <v>18680</v>
      </c>
      <c r="L21" s="7">
        <f t="shared" si="2"/>
        <v>28020</v>
      </c>
      <c r="M21" s="9">
        <f t="shared" si="3"/>
        <v>149440</v>
      </c>
      <c r="N21" s="6">
        <v>6</v>
      </c>
      <c r="O21" s="7">
        <f t="shared" si="12"/>
        <v>778.33333333333337</v>
      </c>
      <c r="P21" s="7">
        <f t="shared" si="4"/>
        <v>18680</v>
      </c>
      <c r="Q21" s="7">
        <f t="shared" si="5"/>
        <v>14010</v>
      </c>
      <c r="R21" s="7">
        <f t="shared" si="6"/>
        <v>150218.33333333334</v>
      </c>
      <c r="S21" s="7">
        <f t="shared" si="7"/>
        <v>25537.116666666669</v>
      </c>
      <c r="T21" s="7">
        <f t="shared" si="8"/>
        <v>91991.216666666674</v>
      </c>
      <c r="U21" s="7">
        <f t="shared" si="9"/>
        <v>1120800</v>
      </c>
    </row>
    <row r="22" spans="1:21" x14ac:dyDescent="0.35">
      <c r="A22" s="6">
        <v>18</v>
      </c>
      <c r="B22" s="7" t="s">
        <v>31</v>
      </c>
      <c r="C22" s="6">
        <v>708641</v>
      </c>
      <c r="D22" s="7" t="s">
        <v>43</v>
      </c>
      <c r="E22" s="7" t="s">
        <v>58</v>
      </c>
      <c r="F22" s="7">
        <v>83300</v>
      </c>
      <c r="G22" s="6">
        <v>30</v>
      </c>
      <c r="H22" s="7">
        <f t="shared" si="10"/>
        <v>2776.6666666666665</v>
      </c>
      <c r="I22" s="7">
        <f t="shared" si="11"/>
        <v>115.69444444444444</v>
      </c>
      <c r="J22" s="7">
        <f t="shared" si="0"/>
        <v>8330</v>
      </c>
      <c r="K22" s="7">
        <f t="shared" si="1"/>
        <v>16660</v>
      </c>
      <c r="L22" s="7">
        <f t="shared" si="2"/>
        <v>24990</v>
      </c>
      <c r="M22" s="9">
        <f t="shared" si="3"/>
        <v>133280</v>
      </c>
      <c r="N22" s="6">
        <v>11</v>
      </c>
      <c r="O22" s="7">
        <f t="shared" si="12"/>
        <v>1272.6388888888889</v>
      </c>
      <c r="P22" s="7">
        <f t="shared" si="4"/>
        <v>16660</v>
      </c>
      <c r="Q22" s="7">
        <f t="shared" si="5"/>
        <v>12495</v>
      </c>
      <c r="R22" s="7">
        <f t="shared" si="6"/>
        <v>134552.63888888888</v>
      </c>
      <c r="S22" s="7">
        <f t="shared" si="7"/>
        <v>22873.948611111111</v>
      </c>
      <c r="T22" s="7">
        <f t="shared" si="8"/>
        <v>82523.690277777758</v>
      </c>
      <c r="U22" s="7">
        <f t="shared" si="9"/>
        <v>999600</v>
      </c>
    </row>
    <row r="23" spans="1:21" x14ac:dyDescent="0.35">
      <c r="A23" s="6">
        <v>19</v>
      </c>
      <c r="B23" s="7" t="s">
        <v>32</v>
      </c>
      <c r="C23" s="6">
        <v>721956</v>
      </c>
      <c r="D23" s="7" t="s">
        <v>43</v>
      </c>
      <c r="E23" s="7" t="s">
        <v>57</v>
      </c>
      <c r="F23" s="7">
        <v>78500</v>
      </c>
      <c r="G23" s="6">
        <v>27</v>
      </c>
      <c r="H23" s="7">
        <f t="shared" si="10"/>
        <v>2616.6666666666665</v>
      </c>
      <c r="I23" s="7">
        <f t="shared" si="11"/>
        <v>109.02777777777777</v>
      </c>
      <c r="J23" s="7">
        <f t="shared" si="0"/>
        <v>7850</v>
      </c>
      <c r="K23" s="7">
        <f t="shared" si="1"/>
        <v>15700</v>
      </c>
      <c r="L23" s="7">
        <f t="shared" si="2"/>
        <v>23550</v>
      </c>
      <c r="M23" s="9">
        <f t="shared" si="3"/>
        <v>117750</v>
      </c>
      <c r="N23" s="6">
        <v>17</v>
      </c>
      <c r="O23" s="7">
        <f t="shared" si="12"/>
        <v>1853.4722222222222</v>
      </c>
      <c r="P23" s="7">
        <f t="shared" si="4"/>
        <v>15700</v>
      </c>
      <c r="Q23" s="7">
        <f t="shared" si="5"/>
        <v>11775</v>
      </c>
      <c r="R23" s="7">
        <f t="shared" si="6"/>
        <v>119603.47222222222</v>
      </c>
      <c r="S23" s="7">
        <f t="shared" si="7"/>
        <v>20332.590277777777</v>
      </c>
      <c r="T23" s="7">
        <f t="shared" si="8"/>
        <v>71795.881944444438</v>
      </c>
      <c r="U23" s="7">
        <f t="shared" si="9"/>
        <v>942000</v>
      </c>
    </row>
    <row r="24" spans="1:21" x14ac:dyDescent="0.35">
      <c r="A24" s="6">
        <v>20</v>
      </c>
      <c r="B24" s="7" t="s">
        <v>33</v>
      </c>
      <c r="C24" s="6">
        <v>588297</v>
      </c>
      <c r="D24" s="7" t="s">
        <v>43</v>
      </c>
      <c r="E24" s="7" t="s">
        <v>59</v>
      </c>
      <c r="F24" s="7">
        <v>92931</v>
      </c>
      <c r="G24" s="6">
        <v>28</v>
      </c>
      <c r="H24" s="7">
        <f t="shared" si="10"/>
        <v>3097.7</v>
      </c>
      <c r="I24" s="7">
        <f t="shared" si="11"/>
        <v>129.07083333333333</v>
      </c>
      <c r="J24" s="7">
        <f t="shared" si="0"/>
        <v>9293.1</v>
      </c>
      <c r="K24" s="7">
        <f t="shared" si="1"/>
        <v>18586.2</v>
      </c>
      <c r="L24" s="7">
        <f t="shared" si="2"/>
        <v>27879.3</v>
      </c>
      <c r="M24" s="9">
        <f t="shared" si="3"/>
        <v>142494.20000000001</v>
      </c>
      <c r="N24" s="6">
        <v>20</v>
      </c>
      <c r="O24" s="7">
        <f t="shared" si="12"/>
        <v>2581.4166666666665</v>
      </c>
      <c r="P24" s="7">
        <f t="shared" si="4"/>
        <v>18586.2</v>
      </c>
      <c r="Q24" s="7">
        <f t="shared" si="5"/>
        <v>13939.65</v>
      </c>
      <c r="R24" s="7">
        <f t="shared" si="6"/>
        <v>145075.61666666667</v>
      </c>
      <c r="S24" s="7">
        <f t="shared" si="7"/>
        <v>24662.854833333335</v>
      </c>
      <c r="T24" s="7">
        <f t="shared" si="8"/>
        <v>87886.911833333332</v>
      </c>
      <c r="U24" s="7">
        <f t="shared" si="9"/>
        <v>1115172</v>
      </c>
    </row>
    <row r="25" spans="1:21" x14ac:dyDescent="0.35">
      <c r="A25" s="6">
        <v>21</v>
      </c>
      <c r="B25" s="7" t="s">
        <v>34</v>
      </c>
      <c r="C25" s="6">
        <v>561312</v>
      </c>
      <c r="D25" s="7" t="s">
        <v>44</v>
      </c>
      <c r="E25" s="7" t="s">
        <v>60</v>
      </c>
      <c r="F25" s="7">
        <v>107800</v>
      </c>
      <c r="G25" s="6">
        <v>28</v>
      </c>
      <c r="H25" s="7">
        <f t="shared" si="10"/>
        <v>3593.3333333333335</v>
      </c>
      <c r="I25" s="7">
        <f t="shared" si="11"/>
        <v>149.72222222222223</v>
      </c>
      <c r="J25" s="7">
        <f t="shared" si="0"/>
        <v>10780</v>
      </c>
      <c r="K25" s="7">
        <f t="shared" si="1"/>
        <v>21560</v>
      </c>
      <c r="L25" s="7">
        <f t="shared" si="2"/>
        <v>32340</v>
      </c>
      <c r="M25" s="9">
        <f t="shared" si="3"/>
        <v>165293.33333333334</v>
      </c>
      <c r="N25" s="6">
        <v>10</v>
      </c>
      <c r="O25" s="7">
        <f t="shared" si="12"/>
        <v>1497.2222222222222</v>
      </c>
      <c r="P25" s="7">
        <f t="shared" si="4"/>
        <v>21560</v>
      </c>
      <c r="Q25" s="7">
        <f t="shared" si="5"/>
        <v>16170</v>
      </c>
      <c r="R25" s="7">
        <f t="shared" si="6"/>
        <v>166790.55555555556</v>
      </c>
      <c r="S25" s="7">
        <f t="shared" si="7"/>
        <v>28354.394444444446</v>
      </c>
      <c r="T25" s="7">
        <f t="shared" si="8"/>
        <v>100706.16111111111</v>
      </c>
      <c r="U25" s="7">
        <f t="shared" si="9"/>
        <v>1293600</v>
      </c>
    </row>
    <row r="26" spans="1:21" x14ac:dyDescent="0.35">
      <c r="A26" s="6">
        <v>22</v>
      </c>
      <c r="B26" s="7" t="s">
        <v>35</v>
      </c>
      <c r="C26" s="6">
        <v>718191</v>
      </c>
      <c r="D26" s="7" t="s">
        <v>44</v>
      </c>
      <c r="E26" s="7" t="s">
        <v>61</v>
      </c>
      <c r="F26" s="7">
        <v>117200</v>
      </c>
      <c r="G26" s="6">
        <v>25</v>
      </c>
      <c r="H26" s="7">
        <f t="shared" si="10"/>
        <v>3906.6666666666665</v>
      </c>
      <c r="I26" s="7">
        <f t="shared" si="11"/>
        <v>162.77777777777777</v>
      </c>
      <c r="J26" s="7">
        <f t="shared" si="0"/>
        <v>11720</v>
      </c>
      <c r="K26" s="7">
        <f t="shared" si="1"/>
        <v>23440</v>
      </c>
      <c r="L26" s="7">
        <f t="shared" si="2"/>
        <v>35160</v>
      </c>
      <c r="M26" s="9">
        <f t="shared" si="3"/>
        <v>167986.66666666666</v>
      </c>
      <c r="N26" s="6">
        <v>6</v>
      </c>
      <c r="O26" s="7">
        <f t="shared" si="12"/>
        <v>976.66666666666663</v>
      </c>
      <c r="P26" s="7">
        <f t="shared" si="4"/>
        <v>23440</v>
      </c>
      <c r="Q26" s="7">
        <f t="shared" si="5"/>
        <v>17580</v>
      </c>
      <c r="R26" s="7">
        <f t="shared" si="6"/>
        <v>168963.33333333331</v>
      </c>
      <c r="S26" s="7">
        <f t="shared" si="7"/>
        <v>28723.766666666666</v>
      </c>
      <c r="T26" s="7">
        <f t="shared" si="8"/>
        <v>99219.566666666651</v>
      </c>
      <c r="U26" s="7">
        <f t="shared" si="9"/>
        <v>1406400</v>
      </c>
    </row>
    <row r="27" spans="1:21" x14ac:dyDescent="0.35">
      <c r="A27" s="6">
        <v>23</v>
      </c>
      <c r="B27" s="7" t="s">
        <v>36</v>
      </c>
      <c r="C27" s="6">
        <v>739399</v>
      </c>
      <c r="D27" s="7" t="s">
        <v>44</v>
      </c>
      <c r="E27" s="7" t="s">
        <v>62</v>
      </c>
      <c r="F27" s="7">
        <v>77000</v>
      </c>
      <c r="G27" s="6">
        <v>28</v>
      </c>
      <c r="H27" s="7">
        <f t="shared" si="10"/>
        <v>2566.6666666666665</v>
      </c>
      <c r="I27" s="7">
        <f t="shared" si="11"/>
        <v>106.94444444444444</v>
      </c>
      <c r="J27" s="7">
        <f t="shared" si="0"/>
        <v>7700</v>
      </c>
      <c r="K27" s="7">
        <f t="shared" si="1"/>
        <v>15400</v>
      </c>
      <c r="L27" s="7">
        <f t="shared" si="2"/>
        <v>23100</v>
      </c>
      <c r="M27" s="9">
        <f t="shared" si="3"/>
        <v>118066.66666666666</v>
      </c>
      <c r="N27" s="6">
        <v>4</v>
      </c>
      <c r="O27" s="7">
        <f t="shared" si="12"/>
        <v>427.77777777777777</v>
      </c>
      <c r="P27" s="7">
        <f t="shared" si="4"/>
        <v>15400</v>
      </c>
      <c r="Q27" s="7">
        <f t="shared" si="5"/>
        <v>11550</v>
      </c>
      <c r="R27" s="7">
        <f t="shared" si="6"/>
        <v>118494.44444444444</v>
      </c>
      <c r="S27" s="7">
        <f t="shared" si="7"/>
        <v>20144.055555555555</v>
      </c>
      <c r="T27" s="7">
        <f t="shared" si="8"/>
        <v>71400.388888888876</v>
      </c>
      <c r="U27" s="7">
        <f t="shared" si="9"/>
        <v>924000</v>
      </c>
    </row>
    <row r="28" spans="1:21" x14ac:dyDescent="0.35">
      <c r="A28" s="6">
        <v>24</v>
      </c>
      <c r="B28" s="7" t="s">
        <v>37</v>
      </c>
      <c r="C28" s="6">
        <v>620360</v>
      </c>
      <c r="D28" s="7" t="s">
        <v>44</v>
      </c>
      <c r="E28" s="7" t="s">
        <v>62</v>
      </c>
      <c r="F28" s="7">
        <v>92500</v>
      </c>
      <c r="G28" s="6">
        <v>27</v>
      </c>
      <c r="H28" s="7">
        <f t="shared" si="10"/>
        <v>3083.3333333333335</v>
      </c>
      <c r="I28" s="7">
        <f t="shared" si="11"/>
        <v>128.47222222222223</v>
      </c>
      <c r="J28" s="7">
        <f t="shared" si="0"/>
        <v>9250</v>
      </c>
      <c r="K28" s="7">
        <f t="shared" si="1"/>
        <v>18500</v>
      </c>
      <c r="L28" s="7">
        <f t="shared" si="2"/>
        <v>27750</v>
      </c>
      <c r="M28" s="9">
        <f t="shared" si="3"/>
        <v>138750</v>
      </c>
      <c r="N28" s="6">
        <v>14</v>
      </c>
      <c r="O28" s="7">
        <f t="shared" si="12"/>
        <v>1798.6111111111113</v>
      </c>
      <c r="P28" s="7">
        <f t="shared" si="4"/>
        <v>18500</v>
      </c>
      <c r="Q28" s="7">
        <f t="shared" si="5"/>
        <v>13875</v>
      </c>
      <c r="R28" s="7">
        <f t="shared" si="6"/>
        <v>140548.61111111112</v>
      </c>
      <c r="S28" s="7">
        <f t="shared" si="7"/>
        <v>23893.263888888894</v>
      </c>
      <c r="T28" s="7">
        <f t="shared" si="8"/>
        <v>84280.347222222234</v>
      </c>
      <c r="U28" s="7">
        <f t="shared" si="9"/>
        <v>1110000</v>
      </c>
    </row>
    <row r="29" spans="1:21" x14ac:dyDescent="0.35">
      <c r="A29" s="6">
        <v>25</v>
      </c>
      <c r="B29" s="7" t="s">
        <v>38</v>
      </c>
      <c r="C29" s="6">
        <v>733032</v>
      </c>
      <c r="D29" s="7" t="s">
        <v>44</v>
      </c>
      <c r="E29" s="7" t="s">
        <v>60</v>
      </c>
      <c r="F29" s="7">
        <v>111500</v>
      </c>
      <c r="G29" s="6">
        <v>29</v>
      </c>
      <c r="H29" s="7">
        <f t="shared" si="10"/>
        <v>3716.6666666666665</v>
      </c>
      <c r="I29" s="7">
        <f t="shared" si="11"/>
        <v>154.86111111111111</v>
      </c>
      <c r="J29" s="7">
        <f t="shared" si="0"/>
        <v>11150</v>
      </c>
      <c r="K29" s="7">
        <f t="shared" si="1"/>
        <v>22300</v>
      </c>
      <c r="L29" s="7">
        <f t="shared" si="2"/>
        <v>33450</v>
      </c>
      <c r="M29" s="9">
        <f t="shared" si="3"/>
        <v>174683.33333333331</v>
      </c>
      <c r="N29" s="6">
        <v>5</v>
      </c>
      <c r="O29" s="7">
        <f t="shared" si="12"/>
        <v>774.30555555555554</v>
      </c>
      <c r="P29" s="7">
        <f t="shared" si="4"/>
        <v>22300</v>
      </c>
      <c r="Q29" s="7">
        <f t="shared" si="5"/>
        <v>16725</v>
      </c>
      <c r="R29" s="7">
        <f t="shared" si="6"/>
        <v>175457.63888888888</v>
      </c>
      <c r="S29" s="7">
        <f t="shared" si="7"/>
        <v>29827.798611111109</v>
      </c>
      <c r="T29" s="7">
        <f t="shared" si="8"/>
        <v>106604.84027777777</v>
      </c>
      <c r="U29" s="7">
        <f t="shared" si="9"/>
        <v>1338000</v>
      </c>
    </row>
    <row r="30" spans="1:21" x14ac:dyDescent="0.35">
      <c r="N30" s="1"/>
    </row>
  </sheetData>
  <mergeCells count="1">
    <mergeCell ref="F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2023-11-28T12:53:17Z</dcterms:created>
  <dcterms:modified xsi:type="dcterms:W3CDTF">2023-11-29T16:20:43Z</dcterms:modified>
</cp:coreProperties>
</file>